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embeddings/oleObject8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comments8.xml" ContentType="application/vnd.openxmlformats-officedocument.spreadsheetml.comments+xml"/>
  <Override PartName="/xl/embeddings/oleObject12.bin" ContentType="application/vnd.openxmlformats-officedocument.oleObject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mbeddings/oleObject4.bin" ContentType="application/vnd.openxmlformats-officedocument.oleObject"/>
  <Override PartName="/xl/comments6.xml" ContentType="application/vnd.openxmlformats-officedocument.spreadsheetml.comments+xml"/>
  <Override PartName="/xl/embeddings/oleObject1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embeddings/oleObject9.bin" ContentType="application/vnd.openxmlformats-officedocument.oleObject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embeddings/oleObject7.bin" ContentType="application/vnd.openxmlformats-officedocument.oleObject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mbeddings/oleObject5.bin" ContentType="application/vnd.openxmlformats-officedocument.oleObject"/>
  <Override PartName="/xl/comments9.xml" ContentType="application/vnd.openxmlformats-officedocument.spreadsheetml.comments+xml"/>
  <Override PartName="/xl/embeddings/oleObject13.bin" ContentType="application/vnd.openxmlformats-officedocument.oleObject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Default Extension="emf" ContentType="image/x-emf"/>
  <Override PartName="/xl/embeddings/oleObject3.bin" ContentType="application/vnd.openxmlformats-officedocument.oleObject"/>
  <Override PartName="/xl/comments7.xml" ContentType="application/vnd.openxmlformats-officedocument.spreadsheetml.comments+xml"/>
  <Override PartName="/xl/embeddings/oleObject11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540" yWindow="120" windowWidth="13980" windowHeight="12270" tabRatio="791"/>
  </bookViews>
  <sheets>
    <sheet name="Points-2015" sheetId="28" r:id="rId1"/>
    <sheet name="Pts-ATSCAF" sheetId="47" r:id="rId2"/>
    <sheet name="24-01-2015" sheetId="29" r:id="rId3"/>
    <sheet name="28-02-2015" sheetId="30" r:id="rId4"/>
    <sheet name="07-03-2015" sheetId="31" r:id="rId5"/>
    <sheet name="30-05-2015" sheetId="36" r:id="rId6"/>
    <sheet name="13-06-2015" sheetId="37" r:id="rId7"/>
    <sheet name="20-06-2015" sheetId="38" r:id="rId8"/>
    <sheet name="04-07-2015F" sheetId="39" r:id="rId9"/>
    <sheet name="04-07-2015H" sheetId="40" r:id="rId10"/>
    <sheet name="05-09-2015" sheetId="41" r:id="rId11"/>
    <sheet name="19-09-2015" sheetId="42" r:id="rId12"/>
    <sheet name="26-09-2015" sheetId="45" r:id="rId13"/>
    <sheet name="10-10-2015" sheetId="43" r:id="rId14"/>
    <sheet name="24-10-2015" sheetId="46" r:id="rId15"/>
    <sheet name="BASE" sheetId="2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xlnm._FilterDatabase_1" localSheetId="1">#REF!</definedName>
    <definedName name="__xlnm._FilterDatabase_1">#REF!</definedName>
    <definedName name="_xlnm._FilterDatabase" localSheetId="8" hidden="1">'04-07-2015F'!$B$6:$N$522</definedName>
    <definedName name="_xlnm._FilterDatabase" localSheetId="9" hidden="1">'04-07-2015H'!$B$6:$N$522</definedName>
    <definedName name="_xlnm._FilterDatabase" localSheetId="10" hidden="1">'05-09-2015'!$B$6:$N$522</definedName>
    <definedName name="_xlnm._FilterDatabase" localSheetId="4" hidden="1">'07-03-2015'!$B$6:$N$522</definedName>
    <definedName name="_xlnm._FilterDatabase" localSheetId="13" hidden="1">'10-10-2015'!$B$6:$N$522</definedName>
    <definedName name="_xlnm._FilterDatabase" localSheetId="6" hidden="1">'13-06-2015'!$B$6:$N$522</definedName>
    <definedName name="_xlnm._FilterDatabase" localSheetId="11" hidden="1">'19-09-2015'!$B$6:$N$522</definedName>
    <definedName name="_xlnm._FilterDatabase" localSheetId="7" hidden="1">'20-06-2015'!$B$6:$N$522</definedName>
    <definedName name="_xlnm._FilterDatabase" localSheetId="2" hidden="1">'24-01-2015'!$B$6:$N$522</definedName>
    <definedName name="_xlnm._FilterDatabase" localSheetId="14" hidden="1">'24-10-2015'!$B$6:$N$522</definedName>
    <definedName name="_xlnm._FilterDatabase" localSheetId="12" hidden="1">'26-09-2015'!$B$6:$N$522</definedName>
    <definedName name="_xlnm._FilterDatabase" localSheetId="3" hidden="1">'28-02-2015'!$B$6:$N$522</definedName>
    <definedName name="_xlnm._FilterDatabase" localSheetId="5" hidden="1">'30-05-2015'!$B$6:$N$522</definedName>
    <definedName name="_xlnm._FilterDatabase" localSheetId="15" hidden="1">BASE!$A$1:$I$348</definedName>
    <definedName name="_xlnm._FilterDatabase" localSheetId="0" hidden="1">'Points-2015'!$A$1:$BU$346</definedName>
    <definedName name="_xlnm._FilterDatabase" localSheetId="1" hidden="1">'Pts-ATSCAF'!$A$1:$BT$36</definedName>
    <definedName name="_xlnm.Print_Titles" localSheetId="8">'04-07-2015F'!$1:$4</definedName>
    <definedName name="_xlnm.Print_Titles" localSheetId="9">'04-07-2015H'!$1:$4</definedName>
    <definedName name="_xlnm.Print_Titles" localSheetId="10">'05-09-2015'!$1:$4</definedName>
    <definedName name="_xlnm.Print_Titles" localSheetId="4">'07-03-2015'!$1:$4</definedName>
    <definedName name="_xlnm.Print_Titles" localSheetId="13">'10-10-2015'!$1:$4</definedName>
    <definedName name="_xlnm.Print_Titles" localSheetId="6">'13-06-2015'!$1:$4</definedName>
    <definedName name="_xlnm.Print_Titles" localSheetId="11">'19-09-2015'!$1:$4</definedName>
    <definedName name="_xlnm.Print_Titles" localSheetId="7">'20-06-2015'!$1:$4</definedName>
    <definedName name="_xlnm.Print_Titles" localSheetId="2">'24-01-2015'!$1:$4</definedName>
    <definedName name="_xlnm.Print_Titles" localSheetId="14">'24-10-2015'!$1:$4</definedName>
    <definedName name="_xlnm.Print_Titles" localSheetId="12">'26-09-2015'!$1:$4</definedName>
    <definedName name="_xlnm.Print_Titles" localSheetId="3">'28-02-2015'!$1:$4</definedName>
    <definedName name="_xlnm.Print_Titles" localSheetId="5">'30-05-2015'!$1:$4</definedName>
    <definedName name="_xlnm.Print_Titles" localSheetId="0">'Points-2015'!$1:$1</definedName>
    <definedName name="_xlnm.Print_Titles" localSheetId="1">'Pts-ATSCAF'!$1:$1</definedName>
    <definedName name="_xlnm.Print_Area" localSheetId="0">'Points-2015'!$A$1:$BL$361</definedName>
    <definedName name="_xlnm.Print_Area" localSheetId="1">'Pts-ATSCAF'!$A$1:$BR$51</definedName>
  </definedNames>
  <calcPr calcId="125725"/>
</workbook>
</file>

<file path=xl/calcChain.xml><?xml version="1.0" encoding="utf-8"?>
<calcChain xmlns="http://schemas.openxmlformats.org/spreadsheetml/2006/main">
  <c r="BE34" i="47"/>
  <c r="BE30"/>
  <c r="BE25"/>
  <c r="BE22"/>
  <c r="BE21"/>
  <c r="BE20"/>
  <c r="BE19"/>
  <c r="BE17"/>
  <c r="BE16"/>
  <c r="BE14"/>
  <c r="BE12"/>
  <c r="BE11"/>
  <c r="BE10"/>
  <c r="BE9"/>
  <c r="BE8"/>
  <c r="BE7"/>
  <c r="BE6"/>
  <c r="BE5"/>
  <c r="BE4"/>
  <c r="BE3"/>
  <c r="BE2"/>
  <c r="BB28"/>
  <c r="BB20"/>
  <c r="BB19"/>
  <c r="BB16"/>
  <c r="BB14"/>
  <c r="BB13"/>
  <c r="BB12"/>
  <c r="BB11"/>
  <c r="BB9"/>
  <c r="BB8"/>
  <c r="BB7"/>
  <c r="BB6"/>
  <c r="BB5"/>
  <c r="BB4"/>
  <c r="BB3"/>
  <c r="BB2"/>
  <c r="BI35"/>
  <c r="AV23"/>
  <c r="AV22"/>
  <c r="AV20"/>
  <c r="AV19"/>
  <c r="AV18"/>
  <c r="AV15"/>
  <c r="AV14"/>
  <c r="AV13"/>
  <c r="AV12"/>
  <c r="AV11"/>
  <c r="AV10"/>
  <c r="AV9"/>
  <c r="AV8"/>
  <c r="AV6"/>
  <c r="AV5"/>
  <c r="AV4"/>
  <c r="AV3"/>
  <c r="AV2"/>
  <c r="AS30"/>
  <c r="AS27"/>
  <c r="AS26"/>
  <c r="AS23"/>
  <c r="AS20"/>
  <c r="AS18"/>
  <c r="AS16"/>
  <c r="AS15"/>
  <c r="AS13"/>
  <c r="AS11"/>
  <c r="AS9"/>
  <c r="AS8"/>
  <c r="AS7"/>
  <c r="AS6"/>
  <c r="AS5"/>
  <c r="AS4"/>
  <c r="AS3"/>
  <c r="AS2"/>
  <c r="AM28"/>
  <c r="AM25"/>
  <c r="AM22"/>
  <c r="AM19"/>
  <c r="AM18"/>
  <c r="AM16"/>
  <c r="AM15"/>
  <c r="AM13"/>
  <c r="AM12"/>
  <c r="AM11"/>
  <c r="AM9"/>
  <c r="AM8"/>
  <c r="AM7"/>
  <c r="AM6"/>
  <c r="AM5"/>
  <c r="AM4"/>
  <c r="AM3"/>
  <c r="AM2"/>
  <c r="AD22"/>
  <c r="AD19"/>
  <c r="AD16"/>
  <c r="AD14"/>
  <c r="AD11"/>
  <c r="AD6"/>
  <c r="AD5"/>
  <c r="AD4"/>
  <c r="AD3"/>
  <c r="AA22"/>
  <c r="AA20"/>
  <c r="AA19"/>
  <c r="AA18"/>
  <c r="AA16"/>
  <c r="AA15"/>
  <c r="AA14"/>
  <c r="AA13"/>
  <c r="AA11"/>
  <c r="AA9"/>
  <c r="AA8"/>
  <c r="AA6"/>
  <c r="AA5"/>
  <c r="AA4"/>
  <c r="AA3"/>
  <c r="AA2"/>
  <c r="U29"/>
  <c r="U28"/>
  <c r="U26"/>
  <c r="U25"/>
  <c r="U24"/>
  <c r="U23"/>
  <c r="U22"/>
  <c r="U20"/>
  <c r="U18"/>
  <c r="U14"/>
  <c r="U13"/>
  <c r="U12"/>
  <c r="U11"/>
  <c r="U10"/>
  <c r="U9"/>
  <c r="U8"/>
  <c r="U7"/>
  <c r="U6"/>
  <c r="U4"/>
  <c r="U3"/>
  <c r="U2"/>
  <c r="O32"/>
  <c r="O31"/>
  <c r="O27"/>
  <c r="O25"/>
  <c r="O24"/>
  <c r="O22"/>
  <c r="O21"/>
  <c r="O20"/>
  <c r="O19"/>
  <c r="O17"/>
  <c r="O16"/>
  <c r="O15"/>
  <c r="O14"/>
  <c r="O13"/>
  <c r="O8"/>
  <c r="O7"/>
  <c r="O6"/>
  <c r="O5"/>
  <c r="O4"/>
  <c r="O3"/>
  <c r="O2"/>
  <c r="L29"/>
  <c r="L26"/>
  <c r="L25"/>
  <c r="L23"/>
  <c r="L22"/>
  <c r="L21"/>
  <c r="L19"/>
  <c r="L18"/>
  <c r="L17"/>
  <c r="L15"/>
  <c r="L14"/>
  <c r="L13"/>
  <c r="L12"/>
  <c r="L10"/>
  <c r="L9"/>
  <c r="L8"/>
  <c r="L7"/>
  <c r="L6"/>
  <c r="L5"/>
  <c r="L4"/>
  <c r="L3"/>
  <c r="L2"/>
  <c r="I2"/>
  <c r="I9"/>
  <c r="I33"/>
  <c r="BI33" s="1"/>
  <c r="I32"/>
  <c r="I31"/>
  <c r="I30"/>
  <c r="I29"/>
  <c r="I28"/>
  <c r="I27"/>
  <c r="BI27" s="1"/>
  <c r="I26"/>
  <c r="I24"/>
  <c r="I21"/>
  <c r="I20"/>
  <c r="I19"/>
  <c r="I18"/>
  <c r="I17"/>
  <c r="I16"/>
  <c r="I13"/>
  <c r="I12"/>
  <c r="I11"/>
  <c r="I10"/>
  <c r="I7"/>
  <c r="I6"/>
  <c r="I5"/>
  <c r="I4"/>
  <c r="I3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BJ51"/>
  <c r="BI51"/>
  <c r="BJ50"/>
  <c r="BI50"/>
  <c r="BJ49"/>
  <c r="BK49" s="1"/>
  <c r="BI49"/>
  <c r="BJ48"/>
  <c r="BI48"/>
  <c r="BK48" s="1"/>
  <c r="BJ47"/>
  <c r="BI47"/>
  <c r="BJ46"/>
  <c r="BI46"/>
  <c r="BJ45"/>
  <c r="BI45"/>
  <c r="BJ44"/>
  <c r="BI44"/>
  <c r="BK44" s="1"/>
  <c r="AZ42"/>
  <c r="AQ42"/>
  <c r="AK42"/>
  <c r="AI42"/>
  <c r="AH42"/>
  <c r="AF42"/>
  <c r="AE42"/>
  <c r="AB42"/>
  <c r="Y42"/>
  <c r="S42"/>
  <c r="M42"/>
  <c r="J42"/>
  <c r="G42"/>
  <c r="AZ41"/>
  <c r="AQ41"/>
  <c r="AK41"/>
  <c r="AH41"/>
  <c r="AE41"/>
  <c r="AB41"/>
  <c r="Y41"/>
  <c r="S41"/>
  <c r="M41"/>
  <c r="J41"/>
  <c r="G41"/>
  <c r="AZ39"/>
  <c r="AZ40" s="1"/>
  <c r="AQ39"/>
  <c r="AQ40" s="1"/>
  <c r="AK39"/>
  <c r="AK40" s="1"/>
  <c r="AH39"/>
  <c r="AH40" s="1"/>
  <c r="AE39"/>
  <c r="AE40" s="1"/>
  <c r="AB39"/>
  <c r="AB40" s="1"/>
  <c r="Y39"/>
  <c r="Y40" s="1"/>
  <c r="S39"/>
  <c r="S40" s="1"/>
  <c r="M39"/>
  <c r="M40" s="1"/>
  <c r="J39"/>
  <c r="J40" s="1"/>
  <c r="G39"/>
  <c r="BI38"/>
  <c r="BP36"/>
  <c r="BO36"/>
  <c r="BN36"/>
  <c r="BM36"/>
  <c r="BK36"/>
  <c r="BI36"/>
  <c r="BP35"/>
  <c r="BO35"/>
  <c r="BN35"/>
  <c r="BM35"/>
  <c r="BK35"/>
  <c r="BO34"/>
  <c r="BN34"/>
  <c r="BD34"/>
  <c r="BC34"/>
  <c r="BP33"/>
  <c r="BO33"/>
  <c r="BN33"/>
  <c r="BM33"/>
  <c r="BK33"/>
  <c r="BO32"/>
  <c r="BN32"/>
  <c r="BM32"/>
  <c r="BO31"/>
  <c r="BN31"/>
  <c r="BM31"/>
  <c r="BO30"/>
  <c r="BN30"/>
  <c r="BD30"/>
  <c r="BM30" s="1"/>
  <c r="BC30"/>
  <c r="BO29"/>
  <c r="BN29"/>
  <c r="BM29"/>
  <c r="BO28"/>
  <c r="BN28"/>
  <c r="BM28"/>
  <c r="BO27"/>
  <c r="BN27"/>
  <c r="BM27"/>
  <c r="BO26"/>
  <c r="BN26"/>
  <c r="BM26"/>
  <c r="BO25"/>
  <c r="BN25"/>
  <c r="BD25"/>
  <c r="BC25"/>
  <c r="BO24"/>
  <c r="BN24"/>
  <c r="BM24"/>
  <c r="BO23"/>
  <c r="BN23"/>
  <c r="AU23"/>
  <c r="BM23" s="1"/>
  <c r="AT23"/>
  <c r="BO22"/>
  <c r="BN22"/>
  <c r="BD22"/>
  <c r="BC22"/>
  <c r="AU22"/>
  <c r="AT22"/>
  <c r="BO21"/>
  <c r="BN21"/>
  <c r="BD21"/>
  <c r="BC21"/>
  <c r="BO20"/>
  <c r="BN20"/>
  <c r="BD20"/>
  <c r="BC20"/>
  <c r="AU20"/>
  <c r="AT20"/>
  <c r="BO19"/>
  <c r="BN19"/>
  <c r="BD19"/>
  <c r="BC19"/>
  <c r="AU19"/>
  <c r="AT19"/>
  <c r="BO18"/>
  <c r="BN18"/>
  <c r="AU18"/>
  <c r="AT18"/>
  <c r="BO17"/>
  <c r="BN17"/>
  <c r="BD17"/>
  <c r="BM17" s="1"/>
  <c r="BC17"/>
  <c r="BO16"/>
  <c r="BN16"/>
  <c r="BD16"/>
  <c r="BM16" s="1"/>
  <c r="BC16"/>
  <c r="BO15"/>
  <c r="BN15"/>
  <c r="AU15"/>
  <c r="AT15"/>
  <c r="BO14"/>
  <c r="BN14"/>
  <c r="BD14"/>
  <c r="BC14"/>
  <c r="AU14"/>
  <c r="AT14"/>
  <c r="BO13"/>
  <c r="BN13"/>
  <c r="AU13"/>
  <c r="AT13"/>
  <c r="BO12"/>
  <c r="BN12"/>
  <c r="BD12"/>
  <c r="BC12"/>
  <c r="AU12"/>
  <c r="AT12"/>
  <c r="BO11"/>
  <c r="BN11"/>
  <c r="BD11"/>
  <c r="BC11"/>
  <c r="AU11"/>
  <c r="AT11"/>
  <c r="BO10"/>
  <c r="BN10"/>
  <c r="BD10"/>
  <c r="BC10"/>
  <c r="AU10"/>
  <c r="AT10"/>
  <c r="BO9"/>
  <c r="BN9"/>
  <c r="BD9"/>
  <c r="BC9"/>
  <c r="AU9"/>
  <c r="AT9"/>
  <c r="BO8"/>
  <c r="BN8"/>
  <c r="BD8"/>
  <c r="BC8"/>
  <c r="AU8"/>
  <c r="AT8"/>
  <c r="BO7"/>
  <c r="BN7"/>
  <c r="BD7"/>
  <c r="BM7" s="1"/>
  <c r="BC7"/>
  <c r="BO6"/>
  <c r="BN6"/>
  <c r="BD6"/>
  <c r="BC6"/>
  <c r="AU6"/>
  <c r="AT6"/>
  <c r="BO5"/>
  <c r="BN5"/>
  <c r="BD5"/>
  <c r="BC5"/>
  <c r="AU5"/>
  <c r="AT5"/>
  <c r="BO4"/>
  <c r="BN4"/>
  <c r="BD4"/>
  <c r="BC4"/>
  <c r="AU4"/>
  <c r="AT4"/>
  <c r="BO3"/>
  <c r="BN3"/>
  <c r="BD3"/>
  <c r="BC3"/>
  <c r="AU3"/>
  <c r="AT3"/>
  <c r="BO2"/>
  <c r="BN2"/>
  <c r="BD2"/>
  <c r="BC2"/>
  <c r="AU2"/>
  <c r="AT2"/>
  <c r="BK360" i="28"/>
  <c r="BK359"/>
  <c r="BK358"/>
  <c r="BK357"/>
  <c r="BK356"/>
  <c r="BK355"/>
  <c r="BK354"/>
  <c r="BD274"/>
  <c r="BC274"/>
  <c r="BD233"/>
  <c r="BC233"/>
  <c r="BD260"/>
  <c r="BC260"/>
  <c r="BE147"/>
  <c r="BD147"/>
  <c r="BC147"/>
  <c r="BD264"/>
  <c r="BC264"/>
  <c r="BD240"/>
  <c r="BC240"/>
  <c r="BD243"/>
  <c r="BC243"/>
  <c r="BD206"/>
  <c r="BC206"/>
  <c r="BD198"/>
  <c r="BC198"/>
  <c r="BD224"/>
  <c r="BC224"/>
  <c r="BE193"/>
  <c r="BD193"/>
  <c r="BC193"/>
  <c r="BD223"/>
  <c r="BC223"/>
  <c r="BD174"/>
  <c r="BC174"/>
  <c r="BD199"/>
  <c r="BC199"/>
  <c r="BD208"/>
  <c r="BC208"/>
  <c r="BD229"/>
  <c r="BC229"/>
  <c r="BD167"/>
  <c r="BC167"/>
  <c r="BD183"/>
  <c r="BC183"/>
  <c r="BD196"/>
  <c r="BC196"/>
  <c r="BD175"/>
  <c r="BC175"/>
  <c r="BD205"/>
  <c r="BC205"/>
  <c r="BD155"/>
  <c r="BC155"/>
  <c r="BD177"/>
  <c r="BC177"/>
  <c r="BD176"/>
  <c r="BC176"/>
  <c r="BD182"/>
  <c r="BC182"/>
  <c r="BD164"/>
  <c r="BC164"/>
  <c r="BD179"/>
  <c r="BC179"/>
  <c r="BD145"/>
  <c r="BC145"/>
  <c r="BD96"/>
  <c r="BC96"/>
  <c r="BD142"/>
  <c r="BC142"/>
  <c r="BD117"/>
  <c r="BC117"/>
  <c r="BD159"/>
  <c r="BC159"/>
  <c r="BD158"/>
  <c r="BC158"/>
  <c r="BD166"/>
  <c r="BC166"/>
  <c r="BD79"/>
  <c r="BC79"/>
  <c r="BD165"/>
  <c r="BC165"/>
  <c r="BD107"/>
  <c r="BC107"/>
  <c r="BD134"/>
  <c r="BC134"/>
  <c r="BD122"/>
  <c r="BC122"/>
  <c r="BD153"/>
  <c r="BC153"/>
  <c r="BD152"/>
  <c r="BC152"/>
  <c r="BE92"/>
  <c r="BD92"/>
  <c r="BC92"/>
  <c r="BD104"/>
  <c r="BC104"/>
  <c r="BD136"/>
  <c r="BC136"/>
  <c r="BD128"/>
  <c r="BC128"/>
  <c r="BD146"/>
  <c r="BC146"/>
  <c r="BD133"/>
  <c r="BC133"/>
  <c r="BE121"/>
  <c r="BD121"/>
  <c r="BC121"/>
  <c r="BE120"/>
  <c r="BD120"/>
  <c r="BC120"/>
  <c r="BD71"/>
  <c r="BC71"/>
  <c r="BD105"/>
  <c r="BC105"/>
  <c r="BD144"/>
  <c r="BC144"/>
  <c r="BD129"/>
  <c r="BC129"/>
  <c r="BD127"/>
  <c r="BC127"/>
  <c r="BD125"/>
  <c r="BC125"/>
  <c r="BD119"/>
  <c r="BC119"/>
  <c r="BD114"/>
  <c r="BC114"/>
  <c r="BD124"/>
  <c r="BC124"/>
  <c r="BD88"/>
  <c r="BC88"/>
  <c r="BD100"/>
  <c r="BC100"/>
  <c r="BD115"/>
  <c r="BC115"/>
  <c r="BD98"/>
  <c r="BC98"/>
  <c r="BE78"/>
  <c r="BD78"/>
  <c r="BC78"/>
  <c r="BD55"/>
  <c r="BC55"/>
  <c r="BD109"/>
  <c r="BC109"/>
  <c r="BD102"/>
  <c r="BC102"/>
  <c r="BD89"/>
  <c r="BC89"/>
  <c r="BD90"/>
  <c r="BC90"/>
  <c r="BD74"/>
  <c r="BC74"/>
  <c r="BD87"/>
  <c r="BC87"/>
  <c r="BD73"/>
  <c r="BC73"/>
  <c r="BD60"/>
  <c r="BC60"/>
  <c r="BD94"/>
  <c r="BC94"/>
  <c r="BD70"/>
  <c r="BC70"/>
  <c r="BD93"/>
  <c r="BC93"/>
  <c r="BD72"/>
  <c r="BC72"/>
  <c r="BD85"/>
  <c r="BC85"/>
  <c r="BD86"/>
  <c r="BC86"/>
  <c r="BD84"/>
  <c r="BC84"/>
  <c r="BD61"/>
  <c r="BC61"/>
  <c r="BD82"/>
  <c r="BC82"/>
  <c r="BD69"/>
  <c r="BC69"/>
  <c r="BD76"/>
  <c r="BC76"/>
  <c r="BD75"/>
  <c r="BC75"/>
  <c r="BD81"/>
  <c r="BC81"/>
  <c r="BD34"/>
  <c r="BC34"/>
  <c r="BD80"/>
  <c r="BC80"/>
  <c r="BD50"/>
  <c r="BC50"/>
  <c r="BD77"/>
  <c r="BC77"/>
  <c r="BD56"/>
  <c r="BC56"/>
  <c r="BE28"/>
  <c r="BD28"/>
  <c r="BC28"/>
  <c r="BD46"/>
  <c r="BC46"/>
  <c r="BD23"/>
  <c r="BC23"/>
  <c r="BD64"/>
  <c r="BC64"/>
  <c r="BD68"/>
  <c r="BC68"/>
  <c r="BD63"/>
  <c r="BC63"/>
  <c r="BD62"/>
  <c r="BC62"/>
  <c r="BE43"/>
  <c r="BD43"/>
  <c r="BC43"/>
  <c r="BD53"/>
  <c r="BC53"/>
  <c r="BD51"/>
  <c r="BC51"/>
  <c r="BE42"/>
  <c r="BD42"/>
  <c r="BC42"/>
  <c r="BD58"/>
  <c r="BC58"/>
  <c r="BD67"/>
  <c r="BC67"/>
  <c r="BD27"/>
  <c r="BC27"/>
  <c r="BD48"/>
  <c r="BC48"/>
  <c r="BD54"/>
  <c r="BC54"/>
  <c r="BE25"/>
  <c r="BD25"/>
  <c r="BC25"/>
  <c r="BD44"/>
  <c r="BC44"/>
  <c r="BE21"/>
  <c r="BD21"/>
  <c r="BC21"/>
  <c r="BD47"/>
  <c r="BC47"/>
  <c r="BD52"/>
  <c r="BC52"/>
  <c r="BD30"/>
  <c r="BC30"/>
  <c r="BD49"/>
  <c r="BC49"/>
  <c r="BD29"/>
  <c r="BC29"/>
  <c r="BD39"/>
  <c r="BC39"/>
  <c r="BD31"/>
  <c r="BC31"/>
  <c r="BD38"/>
  <c r="BC38"/>
  <c r="BD37"/>
  <c r="BC37"/>
  <c r="BD20"/>
  <c r="BC20"/>
  <c r="BD35"/>
  <c r="BC35"/>
  <c r="BD36"/>
  <c r="BC36"/>
  <c r="BD24"/>
  <c r="BC24"/>
  <c r="BD9"/>
  <c r="BC9"/>
  <c r="BD13"/>
  <c r="BC13"/>
  <c r="BD19"/>
  <c r="BC19"/>
  <c r="BD22"/>
  <c r="BC22"/>
  <c r="BD26"/>
  <c r="BC26"/>
  <c r="BD16"/>
  <c r="BC16"/>
  <c r="BD8"/>
  <c r="BC8"/>
  <c r="BD18"/>
  <c r="BC18"/>
  <c r="BD14"/>
  <c r="BC14"/>
  <c r="BD17"/>
  <c r="BC17"/>
  <c r="BD12"/>
  <c r="BC12"/>
  <c r="BD15"/>
  <c r="BC15"/>
  <c r="BD7"/>
  <c r="BC7"/>
  <c r="BD11"/>
  <c r="BC11"/>
  <c r="BD10"/>
  <c r="BC10"/>
  <c r="BD4"/>
  <c r="BC4"/>
  <c r="BE3"/>
  <c r="BD3"/>
  <c r="BC3"/>
  <c r="BD6"/>
  <c r="BC6"/>
  <c r="BD5"/>
  <c r="BC5"/>
  <c r="N521" i="46"/>
  <c r="N520"/>
  <c r="N519"/>
  <c r="N517"/>
  <c r="N516"/>
  <c r="N515"/>
  <c r="N513"/>
  <c r="N512"/>
  <c r="N511"/>
  <c r="N509"/>
  <c r="N508"/>
  <c r="N507"/>
  <c r="N505"/>
  <c r="N504"/>
  <c r="N503"/>
  <c r="N501"/>
  <c r="N500"/>
  <c r="N499"/>
  <c r="N497"/>
  <c r="N496"/>
  <c r="N495"/>
  <c r="N493"/>
  <c r="N492"/>
  <c r="N491"/>
  <c r="N473"/>
  <c r="N472"/>
  <c r="N471"/>
  <c r="N469"/>
  <c r="N468"/>
  <c r="N467"/>
  <c r="N465"/>
  <c r="N464"/>
  <c r="N463"/>
  <c r="N461"/>
  <c r="N460"/>
  <c r="N459"/>
  <c r="N437"/>
  <c r="N436"/>
  <c r="N435"/>
  <c r="N433"/>
  <c r="N432"/>
  <c r="N431"/>
  <c r="N429"/>
  <c r="N428"/>
  <c r="N427"/>
  <c r="N425"/>
  <c r="N424"/>
  <c r="N423"/>
  <c r="N421"/>
  <c r="N420"/>
  <c r="N419"/>
  <c r="N417"/>
  <c r="N416"/>
  <c r="N415"/>
  <c r="N413"/>
  <c r="N412"/>
  <c r="N411"/>
  <c r="N409"/>
  <c r="N408"/>
  <c r="N407"/>
  <c r="N405"/>
  <c r="N404"/>
  <c r="N403"/>
  <c r="N401"/>
  <c r="N400"/>
  <c r="N399"/>
  <c r="N397"/>
  <c r="N396"/>
  <c r="N395"/>
  <c r="N261"/>
  <c r="N260"/>
  <c r="N259"/>
  <c r="N257"/>
  <c r="N256"/>
  <c r="N255"/>
  <c r="N253"/>
  <c r="N252"/>
  <c r="N251"/>
  <c r="N249"/>
  <c r="N248"/>
  <c r="N247"/>
  <c r="N245"/>
  <c r="N244"/>
  <c r="N243"/>
  <c r="N241"/>
  <c r="N240"/>
  <c r="N239"/>
  <c r="N237"/>
  <c r="N236"/>
  <c r="N235"/>
  <c r="N233"/>
  <c r="N232"/>
  <c r="N231"/>
  <c r="N213"/>
  <c r="N212"/>
  <c r="N211"/>
  <c r="N209"/>
  <c r="N208"/>
  <c r="N207"/>
  <c r="N205"/>
  <c r="N204"/>
  <c r="N203"/>
  <c r="N201"/>
  <c r="N200"/>
  <c r="N199"/>
  <c r="N181"/>
  <c r="N180"/>
  <c r="N179"/>
  <c r="N177"/>
  <c r="N176"/>
  <c r="N175"/>
  <c r="N173"/>
  <c r="N172"/>
  <c r="N171"/>
  <c r="N169"/>
  <c r="N168"/>
  <c r="N167"/>
  <c r="N165"/>
  <c r="N164"/>
  <c r="N163"/>
  <c r="N161"/>
  <c r="N160"/>
  <c r="N159"/>
  <c r="N157"/>
  <c r="N156"/>
  <c r="N155"/>
  <c r="N153"/>
  <c r="N152"/>
  <c r="N151"/>
  <c r="N149"/>
  <c r="N148"/>
  <c r="N147"/>
  <c r="N145"/>
  <c r="N144"/>
  <c r="N143"/>
  <c r="N141"/>
  <c r="N140"/>
  <c r="N139"/>
  <c r="N137"/>
  <c r="N136"/>
  <c r="N135"/>
  <c r="BP28" i="47" l="1"/>
  <c r="BI28"/>
  <c r="BK28"/>
  <c r="BK45"/>
  <c r="BK47"/>
  <c r="BA42"/>
  <c r="BP27"/>
  <c r="AU42"/>
  <c r="BP26"/>
  <c r="AR42"/>
  <c r="BK26"/>
  <c r="BI26"/>
  <c r="AL42"/>
  <c r="BP31"/>
  <c r="BP24"/>
  <c r="BP29"/>
  <c r="BK27"/>
  <c r="BI29"/>
  <c r="BI31"/>
  <c r="BK24"/>
  <c r="BK29"/>
  <c r="BK31"/>
  <c r="AC42"/>
  <c r="Z42"/>
  <c r="BI24"/>
  <c r="T42"/>
  <c r="BI18"/>
  <c r="BP32"/>
  <c r="N42"/>
  <c r="K42"/>
  <c r="BI32"/>
  <c r="BP15"/>
  <c r="BK32"/>
  <c r="H42"/>
  <c r="BI16"/>
  <c r="BP34"/>
  <c r="BM5"/>
  <c r="BM11"/>
  <c r="BM2"/>
  <c r="BM4"/>
  <c r="BM6"/>
  <c r="BM9"/>
  <c r="BP21"/>
  <c r="BK25"/>
  <c r="BM3"/>
  <c r="BI7"/>
  <c r="BM10"/>
  <c r="BM14"/>
  <c r="BP20"/>
  <c r="BM22"/>
  <c r="BK10"/>
  <c r="BK13"/>
  <c r="BM21"/>
  <c r="BK46"/>
  <c r="BL36"/>
  <c r="BK50"/>
  <c r="BP2"/>
  <c r="BI4"/>
  <c r="BK6"/>
  <c r="BI8"/>
  <c r="BP9"/>
  <c r="BP11"/>
  <c r="BP14"/>
  <c r="BI17"/>
  <c r="BK20"/>
  <c r="BP23"/>
  <c r="BP25"/>
  <c r="BL27"/>
  <c r="BL33"/>
  <c r="BK34"/>
  <c r="BL35"/>
  <c r="BP3"/>
  <c r="BP5"/>
  <c r="BM8"/>
  <c r="BM12"/>
  <c r="BP13"/>
  <c r="BK15"/>
  <c r="BP16"/>
  <c r="BM20"/>
  <c r="BK22"/>
  <c r="BL28"/>
  <c r="BL29"/>
  <c r="BI2"/>
  <c r="BI6"/>
  <c r="BP8"/>
  <c r="BI9"/>
  <c r="BI11"/>
  <c r="BP12"/>
  <c r="BK16"/>
  <c r="BM18"/>
  <c r="BM19"/>
  <c r="BI30"/>
  <c r="BK4"/>
  <c r="BI5"/>
  <c r="BP7"/>
  <c r="BK11"/>
  <c r="BM13"/>
  <c r="BP17"/>
  <c r="BP18"/>
  <c r="BN41"/>
  <c r="BC39"/>
  <c r="BC40" s="1"/>
  <c r="BK3"/>
  <c r="BP4"/>
  <c r="BK5"/>
  <c r="BP6"/>
  <c r="BI10"/>
  <c r="BK12"/>
  <c r="BI13"/>
  <c r="BK14"/>
  <c r="BI15"/>
  <c r="BP19"/>
  <c r="BI19"/>
  <c r="BI12"/>
  <c r="BI14"/>
  <c r="AT39"/>
  <c r="AT40" s="1"/>
  <c r="BK2"/>
  <c r="BK7"/>
  <c r="BL7" s="1"/>
  <c r="BK8"/>
  <c r="BK9"/>
  <c r="BP10"/>
  <c r="BK17"/>
  <c r="BK18"/>
  <c r="BI20"/>
  <c r="BL20" s="1"/>
  <c r="BC41"/>
  <c r="BC42"/>
  <c r="AT42"/>
  <c r="AT41"/>
  <c r="BI21"/>
  <c r="BK21"/>
  <c r="BI23"/>
  <c r="BK23"/>
  <c r="BI3"/>
  <c r="BM15"/>
  <c r="BO41"/>
  <c r="BD42"/>
  <c r="BK19"/>
  <c r="BI22"/>
  <c r="BI25"/>
  <c r="BI34"/>
  <c r="BM25"/>
  <c r="BP30"/>
  <c r="BM34"/>
  <c r="G40"/>
  <c r="BP22"/>
  <c r="BK30"/>
  <c r="AU228" i="28"/>
  <c r="AT228"/>
  <c r="AU198"/>
  <c r="AT198"/>
  <c r="AU238"/>
  <c r="AT238"/>
  <c r="AU218"/>
  <c r="AT218"/>
  <c r="AU207"/>
  <c r="AT207"/>
  <c r="AU167"/>
  <c r="AT167"/>
  <c r="AU183"/>
  <c r="AT183"/>
  <c r="AU175"/>
  <c r="AT175"/>
  <c r="AU155"/>
  <c r="AT155"/>
  <c r="AU201"/>
  <c r="AT201"/>
  <c r="AU200"/>
  <c r="AT200"/>
  <c r="AU184"/>
  <c r="AT184"/>
  <c r="AU145"/>
  <c r="AT145"/>
  <c r="AU96"/>
  <c r="AT96"/>
  <c r="AV117"/>
  <c r="AU117"/>
  <c r="AT117"/>
  <c r="AU168"/>
  <c r="AT168"/>
  <c r="AV79"/>
  <c r="AU79"/>
  <c r="AT79"/>
  <c r="AU107"/>
  <c r="AT107"/>
  <c r="AU134"/>
  <c r="AT134"/>
  <c r="AU122"/>
  <c r="AT122"/>
  <c r="AU151"/>
  <c r="AT151"/>
  <c r="AV104"/>
  <c r="AU104"/>
  <c r="AT104"/>
  <c r="AU139"/>
  <c r="AT139"/>
  <c r="AU135"/>
  <c r="AT135"/>
  <c r="AU136"/>
  <c r="AT136"/>
  <c r="AU128"/>
  <c r="AT128"/>
  <c r="AU71"/>
  <c r="AT71"/>
  <c r="AU105"/>
  <c r="AT105"/>
  <c r="AU129"/>
  <c r="AT129"/>
  <c r="AU127"/>
  <c r="AT127"/>
  <c r="AU132"/>
  <c r="AT132"/>
  <c r="AU114"/>
  <c r="AT114"/>
  <c r="AU111"/>
  <c r="AT111"/>
  <c r="AU116"/>
  <c r="AT116"/>
  <c r="AU88"/>
  <c r="AT88"/>
  <c r="AU123"/>
  <c r="AT123"/>
  <c r="AU97"/>
  <c r="AT97"/>
  <c r="AU98"/>
  <c r="AT98"/>
  <c r="AU55"/>
  <c r="AT55"/>
  <c r="AU109"/>
  <c r="AT109"/>
  <c r="AU102"/>
  <c r="AT102"/>
  <c r="AU108"/>
  <c r="AT108"/>
  <c r="AU89"/>
  <c r="AT89"/>
  <c r="AU83"/>
  <c r="AT83"/>
  <c r="AU90"/>
  <c r="AT90"/>
  <c r="AU101"/>
  <c r="AT101"/>
  <c r="AU74"/>
  <c r="AT74"/>
  <c r="AU87"/>
  <c r="AT87"/>
  <c r="AU106"/>
  <c r="AT106"/>
  <c r="AV73"/>
  <c r="AU73"/>
  <c r="AT73"/>
  <c r="AV60"/>
  <c r="AU60"/>
  <c r="AT60"/>
  <c r="AU95"/>
  <c r="AT95"/>
  <c r="AV70"/>
  <c r="AU70"/>
  <c r="AT70"/>
  <c r="AU72"/>
  <c r="AT72"/>
  <c r="AU85"/>
  <c r="AT85"/>
  <c r="AU84"/>
  <c r="AT84"/>
  <c r="AU61"/>
  <c r="AT61"/>
  <c r="AU82"/>
  <c r="AT82"/>
  <c r="AU76"/>
  <c r="AT76"/>
  <c r="AU75"/>
  <c r="AT75"/>
  <c r="AU57"/>
  <c r="AT57"/>
  <c r="AV34"/>
  <c r="AU34"/>
  <c r="AT34"/>
  <c r="AU50"/>
  <c r="AT50"/>
  <c r="AU56"/>
  <c r="AT56"/>
  <c r="AU59"/>
  <c r="AT59"/>
  <c r="AU28"/>
  <c r="AT28"/>
  <c r="AU66"/>
  <c r="AT66"/>
  <c r="AU46"/>
  <c r="AT46"/>
  <c r="AV23"/>
  <c r="AU23"/>
  <c r="AT23"/>
  <c r="AU63"/>
  <c r="AT63"/>
  <c r="AU62"/>
  <c r="AT62"/>
  <c r="AU43"/>
  <c r="AT43"/>
  <c r="AU53"/>
  <c r="AT53"/>
  <c r="AU51"/>
  <c r="AT51"/>
  <c r="AU42"/>
  <c r="AT42"/>
  <c r="AU58"/>
  <c r="AT58"/>
  <c r="AU27"/>
  <c r="AT27"/>
  <c r="AU48"/>
  <c r="AT48"/>
  <c r="AU54"/>
  <c r="AT54"/>
  <c r="AU25"/>
  <c r="AT25"/>
  <c r="AU44"/>
  <c r="AT44"/>
  <c r="AU21"/>
  <c r="AT21"/>
  <c r="AU47"/>
  <c r="AT47"/>
  <c r="AU30"/>
  <c r="AT30"/>
  <c r="AU49"/>
  <c r="AT49"/>
  <c r="AU39"/>
  <c r="AT39"/>
  <c r="AU31"/>
  <c r="AT31"/>
  <c r="AU20"/>
  <c r="AT20"/>
  <c r="AU41"/>
  <c r="AT41"/>
  <c r="AU35"/>
  <c r="AT35"/>
  <c r="AU36"/>
  <c r="AT36"/>
  <c r="AU40"/>
  <c r="AT40"/>
  <c r="AU24"/>
  <c r="AT24"/>
  <c r="AV9"/>
  <c r="AU9"/>
  <c r="AT9"/>
  <c r="AU13"/>
  <c r="AT13"/>
  <c r="AU19"/>
  <c r="AT19"/>
  <c r="AU22"/>
  <c r="AT22"/>
  <c r="AU16"/>
  <c r="AT16"/>
  <c r="AV8"/>
  <c r="AU8"/>
  <c r="AT8"/>
  <c r="AU33"/>
  <c r="AT33"/>
  <c r="AU18"/>
  <c r="AT18"/>
  <c r="AU14"/>
  <c r="AT14"/>
  <c r="AU17"/>
  <c r="AT17"/>
  <c r="AU12"/>
  <c r="AT12"/>
  <c r="AV7"/>
  <c r="AU7"/>
  <c r="AT7"/>
  <c r="AU11"/>
  <c r="AT11"/>
  <c r="AU4"/>
  <c r="AT4"/>
  <c r="AU3"/>
  <c r="AT3"/>
  <c r="AU6"/>
  <c r="AT6"/>
  <c r="AU5"/>
  <c r="AT5"/>
  <c r="AV2"/>
  <c r="AU2"/>
  <c r="AT2"/>
  <c r="N521" i="45"/>
  <c r="N520"/>
  <c r="N519"/>
  <c r="N517"/>
  <c r="N516"/>
  <c r="N515"/>
  <c r="N513"/>
  <c r="N512"/>
  <c r="N511"/>
  <c r="N509"/>
  <c r="N508"/>
  <c r="N507"/>
  <c r="N505"/>
  <c r="N504"/>
  <c r="N503"/>
  <c r="N501"/>
  <c r="N500"/>
  <c r="N499"/>
  <c r="N497"/>
  <c r="N496"/>
  <c r="N495"/>
  <c r="N493"/>
  <c r="N492"/>
  <c r="N491"/>
  <c r="N461"/>
  <c r="N460"/>
  <c r="N459"/>
  <c r="N425"/>
  <c r="N424"/>
  <c r="N423"/>
  <c r="N421"/>
  <c r="N420"/>
  <c r="N419"/>
  <c r="N417"/>
  <c r="N416"/>
  <c r="N415"/>
  <c r="N413"/>
  <c r="N412"/>
  <c r="N411"/>
  <c r="N409"/>
  <c r="N408"/>
  <c r="N407"/>
  <c r="N405"/>
  <c r="N404"/>
  <c r="N403"/>
  <c r="N401"/>
  <c r="N400"/>
  <c r="N399"/>
  <c r="N397"/>
  <c r="N396"/>
  <c r="N395"/>
  <c r="N261"/>
  <c r="N260"/>
  <c r="N259"/>
  <c r="N257"/>
  <c r="N256"/>
  <c r="N255"/>
  <c r="N253"/>
  <c r="N252"/>
  <c r="N251"/>
  <c r="N249"/>
  <c r="N248"/>
  <c r="N247"/>
  <c r="N245"/>
  <c r="N244"/>
  <c r="N243"/>
  <c r="N241"/>
  <c r="N240"/>
  <c r="N239"/>
  <c r="N237"/>
  <c r="N236"/>
  <c r="N235"/>
  <c r="N233"/>
  <c r="N232"/>
  <c r="N231"/>
  <c r="N205"/>
  <c r="N204"/>
  <c r="N203"/>
  <c r="N201"/>
  <c r="N200"/>
  <c r="N199"/>
  <c r="N173"/>
  <c r="N172"/>
  <c r="N171"/>
  <c r="N169"/>
  <c r="N168"/>
  <c r="N167"/>
  <c r="N165"/>
  <c r="N164"/>
  <c r="N163"/>
  <c r="N161"/>
  <c r="N160"/>
  <c r="N159"/>
  <c r="N157"/>
  <c r="N156"/>
  <c r="N155"/>
  <c r="N153"/>
  <c r="N152"/>
  <c r="N151"/>
  <c r="N149"/>
  <c r="N148"/>
  <c r="N147"/>
  <c r="N145"/>
  <c r="N144"/>
  <c r="N143"/>
  <c r="N141"/>
  <c r="N140"/>
  <c r="N139"/>
  <c r="N137"/>
  <c r="N136"/>
  <c r="N135"/>
  <c r="BL26" i="47" l="1"/>
  <c r="BL8"/>
  <c r="BL31"/>
  <c r="BL18"/>
  <c r="BL16"/>
  <c r="BL24"/>
  <c r="BL32"/>
  <c r="BL30"/>
  <c r="BL17"/>
  <c r="BL15"/>
  <c r="BL34"/>
  <c r="BL9"/>
  <c r="BL22"/>
  <c r="BL6"/>
  <c r="BI42"/>
  <c r="BL25"/>
  <c r="BL10"/>
  <c r="BL4"/>
  <c r="BL13"/>
  <c r="BL2"/>
  <c r="BI39"/>
  <c r="BL14"/>
  <c r="BI40"/>
  <c r="BL21"/>
  <c r="BL11"/>
  <c r="BL12"/>
  <c r="BL23"/>
  <c r="BL19"/>
  <c r="BP41"/>
  <c r="BM41"/>
  <c r="BL3"/>
  <c r="BI41"/>
  <c r="BL5"/>
  <c r="BO223" i="28"/>
  <c r="BO266"/>
  <c r="BO218"/>
  <c r="BO257"/>
  <c r="BO255"/>
  <c r="BO228"/>
  <c r="BO51"/>
  <c r="BO346"/>
  <c r="BO34"/>
  <c r="BO94"/>
  <c r="BO274"/>
  <c r="BO157"/>
  <c r="BO41"/>
  <c r="BO201"/>
  <c r="BO35"/>
  <c r="BO345"/>
  <c r="BO113"/>
  <c r="BO248"/>
  <c r="BO344"/>
  <c r="BO343"/>
  <c r="BO342"/>
  <c r="BO341"/>
  <c r="BO340"/>
  <c r="BO158"/>
  <c r="BO168"/>
  <c r="BO339"/>
  <c r="BO21"/>
  <c r="BO338"/>
  <c r="BO247"/>
  <c r="BO337"/>
  <c r="BO233"/>
  <c r="BO147"/>
  <c r="BO273"/>
  <c r="BO260"/>
  <c r="BO336"/>
  <c r="BO95"/>
  <c r="BO335"/>
  <c r="BO334"/>
  <c r="BO333"/>
  <c r="BO232"/>
  <c r="BO332"/>
  <c r="BO331"/>
  <c r="BO330"/>
  <c r="BO329"/>
  <c r="BO328"/>
  <c r="BO327"/>
  <c r="BO110"/>
  <c r="BO152"/>
  <c r="BO326"/>
  <c r="BO202"/>
  <c r="BO325"/>
  <c r="BO186"/>
  <c r="BO182"/>
  <c r="BO324"/>
  <c r="BO165"/>
  <c r="BO224"/>
  <c r="BO323"/>
  <c r="BO322"/>
  <c r="BO321"/>
  <c r="BO320"/>
  <c r="BO319"/>
  <c r="BO318"/>
  <c r="BO317"/>
  <c r="BO166"/>
  <c r="BO316"/>
  <c r="BO71"/>
  <c r="BO315"/>
  <c r="BO175"/>
  <c r="BO188"/>
  <c r="BO314"/>
  <c r="BO219"/>
  <c r="BO139"/>
  <c r="BO313"/>
  <c r="BO55"/>
  <c r="BO237"/>
  <c r="BO205"/>
  <c r="BO193"/>
  <c r="BO312"/>
  <c r="BO81"/>
  <c r="BO311"/>
  <c r="BO144"/>
  <c r="BO310"/>
  <c r="BO246"/>
  <c r="BO185"/>
  <c r="BO309"/>
  <c r="BO308"/>
  <c r="BO204"/>
  <c r="BO78"/>
  <c r="BO187"/>
  <c r="BO307"/>
  <c r="BO231"/>
  <c r="BO140"/>
  <c r="BO306"/>
  <c r="BO305"/>
  <c r="BO304"/>
  <c r="BO214"/>
  <c r="BO258"/>
  <c r="BO303"/>
  <c r="BO302"/>
  <c r="BO234"/>
  <c r="BO301"/>
  <c r="BO207"/>
  <c r="BO92"/>
  <c r="BO245"/>
  <c r="BO300"/>
  <c r="BO299"/>
  <c r="BO198"/>
  <c r="BO298"/>
  <c r="BO265"/>
  <c r="BO97"/>
  <c r="BO112"/>
  <c r="BO244"/>
  <c r="BO297"/>
  <c r="BO270"/>
  <c r="BO296"/>
  <c r="BO295"/>
  <c r="BO294"/>
  <c r="BO130"/>
  <c r="BO238"/>
  <c r="BO242"/>
  <c r="BO156"/>
  <c r="BO293"/>
  <c r="BO292"/>
  <c r="BO291"/>
  <c r="BO200"/>
  <c r="BO290"/>
  <c r="BO250"/>
  <c r="BO289"/>
  <c r="BO288"/>
  <c r="BO287"/>
  <c r="BO286"/>
  <c r="BO285"/>
  <c r="BO284"/>
  <c r="BO283"/>
  <c r="BO282"/>
  <c r="BO281"/>
  <c r="BO280"/>
  <c r="BO279"/>
  <c r="BO278"/>
  <c r="BO277"/>
  <c r="BO276"/>
  <c r="BO275"/>
  <c r="BO121"/>
  <c r="BO120"/>
  <c r="BO107"/>
  <c r="BO128"/>
  <c r="BO43"/>
  <c r="BO184"/>
  <c r="BO208"/>
  <c r="BO169"/>
  <c r="BO119"/>
  <c r="BO272"/>
  <c r="BO264"/>
  <c r="BO167"/>
  <c r="BO240"/>
  <c r="BO80"/>
  <c r="BO87"/>
  <c r="BO145"/>
  <c r="BO271"/>
  <c r="BO261"/>
  <c r="BO230"/>
  <c r="BO141"/>
  <c r="BO269"/>
  <c r="BO180"/>
  <c r="BO268"/>
  <c r="BO267"/>
  <c r="BO129"/>
  <c r="BO179"/>
  <c r="BO263"/>
  <c r="BO243"/>
  <c r="BO209"/>
  <c r="BO262"/>
  <c r="BO174"/>
  <c r="BO199"/>
  <c r="BO19"/>
  <c r="BO117"/>
  <c r="BO89"/>
  <c r="BO206"/>
  <c r="BO155"/>
  <c r="BO85"/>
  <c r="BO109"/>
  <c r="BO259"/>
  <c r="BO183"/>
  <c r="BO164"/>
  <c r="BO131"/>
  <c r="BO98"/>
  <c r="BO256"/>
  <c r="BO220"/>
  <c r="BO118"/>
  <c r="BO125"/>
  <c r="BO16"/>
  <c r="BO45"/>
  <c r="BO56"/>
  <c r="BO254"/>
  <c r="BO172"/>
  <c r="BO96"/>
  <c r="BO137"/>
  <c r="BO253"/>
  <c r="BO123"/>
  <c r="BO46"/>
  <c r="BO171"/>
  <c r="BO151"/>
  <c r="BO138"/>
  <c r="BO105"/>
  <c r="BO70"/>
  <c r="BO7"/>
  <c r="BO197"/>
  <c r="BO50"/>
  <c r="BO73"/>
  <c r="BO196"/>
  <c r="BO252"/>
  <c r="BO251"/>
  <c r="BO177"/>
  <c r="BO217"/>
  <c r="BO79"/>
  <c r="BO108"/>
  <c r="BO106"/>
  <c r="BO176"/>
  <c r="BO249"/>
  <c r="BO236"/>
  <c r="BO148"/>
  <c r="BO160"/>
  <c r="BO229"/>
  <c r="BO235"/>
  <c r="BO150"/>
  <c r="BO241"/>
  <c r="BO181"/>
  <c r="BO100"/>
  <c r="BO124"/>
  <c r="BO135"/>
  <c r="BO239"/>
  <c r="BO83"/>
  <c r="BO127"/>
  <c r="BO115"/>
  <c r="BO102"/>
  <c r="BO52"/>
  <c r="BO173"/>
  <c r="BO122"/>
  <c r="BO61"/>
  <c r="BO90"/>
  <c r="BO101"/>
  <c r="BO146"/>
  <c r="BO84"/>
  <c r="BO161"/>
  <c r="BO136"/>
  <c r="BO88"/>
  <c r="BO227"/>
  <c r="BO226"/>
  <c r="BO153"/>
  <c r="BO86"/>
  <c r="BO225"/>
  <c r="BO178"/>
  <c r="BO132"/>
  <c r="BO62"/>
  <c r="BO222"/>
  <c r="BO163"/>
  <c r="BO221"/>
  <c r="BO8"/>
  <c r="BO142"/>
  <c r="BO216"/>
  <c r="BO23"/>
  <c r="BO215"/>
  <c r="BO213"/>
  <c r="BO191"/>
  <c r="BO203"/>
  <c r="BO111"/>
  <c r="BO212"/>
  <c r="BO159"/>
  <c r="BO170"/>
  <c r="BO29"/>
  <c r="BO3"/>
  <c r="BO27"/>
  <c r="BO114"/>
  <c r="BO211"/>
  <c r="BO210"/>
  <c r="BO133"/>
  <c r="BO75"/>
  <c r="BO76"/>
  <c r="BO57"/>
  <c r="BO126"/>
  <c r="BO154"/>
  <c r="BO31"/>
  <c r="BO82"/>
  <c r="BO63"/>
  <c r="BO28"/>
  <c r="BO134"/>
  <c r="BO194"/>
  <c r="BO143"/>
  <c r="BO74"/>
  <c r="BO195"/>
  <c r="BO68"/>
  <c r="BO53"/>
  <c r="BO36"/>
  <c r="BO149"/>
  <c r="BO192"/>
  <c r="BO47"/>
  <c r="BO60"/>
  <c r="BO104"/>
  <c r="BO40"/>
  <c r="BO190"/>
  <c r="BO189"/>
  <c r="BO58"/>
  <c r="BO30"/>
  <c r="BO9"/>
  <c r="BO39"/>
  <c r="BO162"/>
  <c r="BO44"/>
  <c r="BO66"/>
  <c r="BO99"/>
  <c r="BO48"/>
  <c r="BO14"/>
  <c r="BO59"/>
  <c r="BO72"/>
  <c r="BO24"/>
  <c r="BO18"/>
  <c r="BO15"/>
  <c r="BO116"/>
  <c r="BO25"/>
  <c r="BO26"/>
  <c r="BO22"/>
  <c r="BO42"/>
  <c r="BO20"/>
  <c r="BO33"/>
  <c r="BO69"/>
  <c r="BO12"/>
  <c r="BO37"/>
  <c r="BO54"/>
  <c r="BO38"/>
  <c r="BO65"/>
  <c r="BO91"/>
  <c r="BO67"/>
  <c r="BO103"/>
  <c r="BO11"/>
  <c r="BO32"/>
  <c r="BO64"/>
  <c r="BO93"/>
  <c r="BO17"/>
  <c r="BO49"/>
  <c r="BO13"/>
  <c r="BO2"/>
  <c r="BO4"/>
  <c r="BO10"/>
  <c r="BO77"/>
  <c r="BO6"/>
  <c r="BO5"/>
  <c r="BN223"/>
  <c r="BN266"/>
  <c r="BN218"/>
  <c r="BN257"/>
  <c r="BN255"/>
  <c r="BN228"/>
  <c r="BN51"/>
  <c r="BN346"/>
  <c r="BN34"/>
  <c r="BN94"/>
  <c r="BN274"/>
  <c r="BN157"/>
  <c r="BN41"/>
  <c r="BN201"/>
  <c r="BN35"/>
  <c r="BN345"/>
  <c r="BN113"/>
  <c r="BN248"/>
  <c r="BN344"/>
  <c r="BN343"/>
  <c r="BN342"/>
  <c r="BN341"/>
  <c r="BN340"/>
  <c r="BN158"/>
  <c r="BN168"/>
  <c r="BN339"/>
  <c r="BN21"/>
  <c r="BN338"/>
  <c r="BN247"/>
  <c r="BN337"/>
  <c r="BN233"/>
  <c r="BN147"/>
  <c r="BN273"/>
  <c r="BN260"/>
  <c r="BN336"/>
  <c r="BN95"/>
  <c r="BN335"/>
  <c r="BN334"/>
  <c r="BN333"/>
  <c r="BN232"/>
  <c r="BN332"/>
  <c r="BN331"/>
  <c r="BN330"/>
  <c r="BN329"/>
  <c r="BN328"/>
  <c r="BN327"/>
  <c r="BN110"/>
  <c r="BN152"/>
  <c r="BN326"/>
  <c r="BN202"/>
  <c r="BN325"/>
  <c r="BN186"/>
  <c r="BN182"/>
  <c r="BN324"/>
  <c r="BN165"/>
  <c r="BN224"/>
  <c r="BN323"/>
  <c r="BN322"/>
  <c r="BN321"/>
  <c r="BN320"/>
  <c r="BN319"/>
  <c r="BN318"/>
  <c r="BN317"/>
  <c r="BN166"/>
  <c r="BN316"/>
  <c r="BN71"/>
  <c r="BN315"/>
  <c r="BN175"/>
  <c r="BN188"/>
  <c r="BN314"/>
  <c r="BN219"/>
  <c r="BN139"/>
  <c r="BN313"/>
  <c r="BN55"/>
  <c r="BN237"/>
  <c r="BN205"/>
  <c r="BN193"/>
  <c r="BN312"/>
  <c r="BN81"/>
  <c r="BN311"/>
  <c r="BN144"/>
  <c r="BN310"/>
  <c r="BN246"/>
  <c r="BN185"/>
  <c r="BN309"/>
  <c r="BN308"/>
  <c r="BN204"/>
  <c r="BN78"/>
  <c r="BN187"/>
  <c r="BN307"/>
  <c r="BN231"/>
  <c r="BN140"/>
  <c r="BN306"/>
  <c r="BN305"/>
  <c r="BN304"/>
  <c r="BN214"/>
  <c r="BN258"/>
  <c r="BN303"/>
  <c r="BN302"/>
  <c r="BN234"/>
  <c r="BN301"/>
  <c r="BN207"/>
  <c r="BN92"/>
  <c r="BN245"/>
  <c r="BN300"/>
  <c r="BN299"/>
  <c r="BN198"/>
  <c r="BN298"/>
  <c r="BN265"/>
  <c r="BN97"/>
  <c r="BN112"/>
  <c r="BN244"/>
  <c r="BN297"/>
  <c r="BN270"/>
  <c r="BN296"/>
  <c r="BN295"/>
  <c r="BN294"/>
  <c r="BN130"/>
  <c r="BN238"/>
  <c r="BN242"/>
  <c r="BN156"/>
  <c r="BN293"/>
  <c r="BN292"/>
  <c r="BN291"/>
  <c r="BN200"/>
  <c r="BN290"/>
  <c r="BN250"/>
  <c r="BN289"/>
  <c r="BN288"/>
  <c r="BN287"/>
  <c r="BN286"/>
  <c r="BN285"/>
  <c r="BN284"/>
  <c r="BN283"/>
  <c r="BN282"/>
  <c r="BN281"/>
  <c r="BN280"/>
  <c r="BN279"/>
  <c r="BN278"/>
  <c r="BN277"/>
  <c r="BN276"/>
  <c r="BN275"/>
  <c r="BN121"/>
  <c r="BN120"/>
  <c r="BN107"/>
  <c r="BN128"/>
  <c r="BN43"/>
  <c r="BN184"/>
  <c r="BN208"/>
  <c r="BN169"/>
  <c r="BN119"/>
  <c r="BN272"/>
  <c r="BN264"/>
  <c r="BN167"/>
  <c r="BN240"/>
  <c r="BN80"/>
  <c r="BN87"/>
  <c r="BN145"/>
  <c r="BN271"/>
  <c r="BN261"/>
  <c r="BN230"/>
  <c r="BN141"/>
  <c r="BN269"/>
  <c r="BN180"/>
  <c r="BN268"/>
  <c r="BN267"/>
  <c r="BN129"/>
  <c r="BN179"/>
  <c r="BN263"/>
  <c r="BN243"/>
  <c r="BN209"/>
  <c r="BN262"/>
  <c r="BN174"/>
  <c r="BN199"/>
  <c r="BN19"/>
  <c r="BN117"/>
  <c r="BN89"/>
  <c r="BN206"/>
  <c r="BN155"/>
  <c r="BN85"/>
  <c r="BN109"/>
  <c r="BN259"/>
  <c r="BN183"/>
  <c r="BN164"/>
  <c r="BN131"/>
  <c r="BN98"/>
  <c r="BN256"/>
  <c r="BN220"/>
  <c r="BN118"/>
  <c r="BN125"/>
  <c r="BN16"/>
  <c r="BN45"/>
  <c r="BN56"/>
  <c r="BN254"/>
  <c r="BN172"/>
  <c r="BN96"/>
  <c r="BN137"/>
  <c r="BN253"/>
  <c r="BN123"/>
  <c r="BN46"/>
  <c r="BN171"/>
  <c r="BN151"/>
  <c r="BN138"/>
  <c r="BN105"/>
  <c r="BN70"/>
  <c r="BN7"/>
  <c r="BN197"/>
  <c r="BN50"/>
  <c r="BN73"/>
  <c r="BN196"/>
  <c r="BN252"/>
  <c r="BN251"/>
  <c r="BN177"/>
  <c r="BN217"/>
  <c r="BN79"/>
  <c r="BN108"/>
  <c r="BN106"/>
  <c r="BN176"/>
  <c r="BN249"/>
  <c r="BN236"/>
  <c r="BN148"/>
  <c r="BN160"/>
  <c r="BN229"/>
  <c r="BN235"/>
  <c r="BN150"/>
  <c r="BN241"/>
  <c r="BN181"/>
  <c r="BN100"/>
  <c r="BN124"/>
  <c r="BN135"/>
  <c r="BN239"/>
  <c r="BN83"/>
  <c r="BN127"/>
  <c r="BN115"/>
  <c r="BN102"/>
  <c r="BN52"/>
  <c r="BN173"/>
  <c r="BN122"/>
  <c r="BN61"/>
  <c r="BN90"/>
  <c r="BN101"/>
  <c r="BN146"/>
  <c r="BN84"/>
  <c r="BN161"/>
  <c r="BN136"/>
  <c r="BN88"/>
  <c r="BN227"/>
  <c r="BN226"/>
  <c r="BN153"/>
  <c r="BN86"/>
  <c r="BN225"/>
  <c r="BN178"/>
  <c r="BN132"/>
  <c r="BN62"/>
  <c r="BN222"/>
  <c r="BN163"/>
  <c r="BN221"/>
  <c r="BN8"/>
  <c r="BN142"/>
  <c r="BN216"/>
  <c r="BN23"/>
  <c r="BN215"/>
  <c r="BN213"/>
  <c r="BN191"/>
  <c r="BN203"/>
  <c r="BN111"/>
  <c r="BN212"/>
  <c r="BN159"/>
  <c r="BN170"/>
  <c r="BN29"/>
  <c r="BN3"/>
  <c r="BN27"/>
  <c r="BN114"/>
  <c r="BN211"/>
  <c r="BN210"/>
  <c r="BN133"/>
  <c r="BN75"/>
  <c r="BN76"/>
  <c r="BN57"/>
  <c r="BN126"/>
  <c r="BN154"/>
  <c r="BN31"/>
  <c r="BN82"/>
  <c r="BN63"/>
  <c r="BN28"/>
  <c r="BN134"/>
  <c r="BN194"/>
  <c r="BN143"/>
  <c r="BN74"/>
  <c r="BN195"/>
  <c r="BN68"/>
  <c r="BN53"/>
  <c r="BN36"/>
  <c r="BN149"/>
  <c r="BN192"/>
  <c r="BN47"/>
  <c r="BN60"/>
  <c r="BN104"/>
  <c r="BN40"/>
  <c r="BN190"/>
  <c r="BN189"/>
  <c r="BN58"/>
  <c r="BN30"/>
  <c r="BN9"/>
  <c r="BN39"/>
  <c r="BN162"/>
  <c r="BN44"/>
  <c r="BN66"/>
  <c r="BN99"/>
  <c r="BN48"/>
  <c r="BN14"/>
  <c r="BN59"/>
  <c r="BN72"/>
  <c r="BN24"/>
  <c r="BN18"/>
  <c r="BN15"/>
  <c r="BN116"/>
  <c r="BN25"/>
  <c r="BN26"/>
  <c r="BN22"/>
  <c r="BN42"/>
  <c r="BN20"/>
  <c r="BN33"/>
  <c r="BN69"/>
  <c r="BN12"/>
  <c r="BN37"/>
  <c r="BN54"/>
  <c r="BN38"/>
  <c r="BN65"/>
  <c r="BN91"/>
  <c r="BN67"/>
  <c r="BN103"/>
  <c r="BN11"/>
  <c r="BN32"/>
  <c r="BN64"/>
  <c r="BN93"/>
  <c r="BN17"/>
  <c r="BN49"/>
  <c r="BN13"/>
  <c r="BN2"/>
  <c r="BN4"/>
  <c r="BN10"/>
  <c r="BN77"/>
  <c r="BN6"/>
  <c r="BN5"/>
  <c r="BM223"/>
  <c r="BM266"/>
  <c r="BM218"/>
  <c r="BM257"/>
  <c r="BM255"/>
  <c r="BM228"/>
  <c r="BM51"/>
  <c r="BM346"/>
  <c r="BM34"/>
  <c r="BM94"/>
  <c r="BM274"/>
  <c r="BM157"/>
  <c r="BM41"/>
  <c r="BM201"/>
  <c r="BM35"/>
  <c r="BM345"/>
  <c r="BM113"/>
  <c r="BM248"/>
  <c r="BM344"/>
  <c r="BM343"/>
  <c r="BM342"/>
  <c r="BM341"/>
  <c r="BM340"/>
  <c r="BM158"/>
  <c r="BM168"/>
  <c r="BM339"/>
  <c r="BM21"/>
  <c r="BM338"/>
  <c r="BM247"/>
  <c r="BM337"/>
  <c r="BM233"/>
  <c r="BM147"/>
  <c r="BM273"/>
  <c r="BM260"/>
  <c r="BM336"/>
  <c r="BM95"/>
  <c r="BM335"/>
  <c r="BM334"/>
  <c r="BM333"/>
  <c r="BM232"/>
  <c r="BM332"/>
  <c r="BM331"/>
  <c r="BM330"/>
  <c r="BM329"/>
  <c r="BM328"/>
  <c r="BM327"/>
  <c r="BM110"/>
  <c r="BM152"/>
  <c r="BM326"/>
  <c r="BM202"/>
  <c r="BM325"/>
  <c r="BM186"/>
  <c r="BM182"/>
  <c r="BM324"/>
  <c r="BM165"/>
  <c r="BM224"/>
  <c r="BM323"/>
  <c r="BM322"/>
  <c r="BM321"/>
  <c r="BM320"/>
  <c r="BM319"/>
  <c r="BM318"/>
  <c r="BM317"/>
  <c r="BM166"/>
  <c r="BM316"/>
  <c r="BM71"/>
  <c r="BM315"/>
  <c r="BM175"/>
  <c r="BM188"/>
  <c r="BM314"/>
  <c r="BM219"/>
  <c r="BM139"/>
  <c r="BM313"/>
  <c r="BM55"/>
  <c r="BM237"/>
  <c r="BM205"/>
  <c r="BM193"/>
  <c r="BM312"/>
  <c r="BM81"/>
  <c r="BM311"/>
  <c r="BM144"/>
  <c r="BM310"/>
  <c r="BM246"/>
  <c r="BM185"/>
  <c r="BM309"/>
  <c r="BM308"/>
  <c r="BM204"/>
  <c r="BM78"/>
  <c r="BM187"/>
  <c r="BM307"/>
  <c r="BM231"/>
  <c r="BM140"/>
  <c r="BM306"/>
  <c r="BM305"/>
  <c r="BM304"/>
  <c r="BM214"/>
  <c r="BM258"/>
  <c r="BM303"/>
  <c r="BM302"/>
  <c r="BM234"/>
  <c r="BM301"/>
  <c r="BM207"/>
  <c r="BM92"/>
  <c r="BM245"/>
  <c r="BM300"/>
  <c r="BM299"/>
  <c r="BM198"/>
  <c r="BM298"/>
  <c r="BM265"/>
  <c r="BM97"/>
  <c r="BM112"/>
  <c r="BM244"/>
  <c r="BM297"/>
  <c r="BM270"/>
  <c r="BM296"/>
  <c r="BM295"/>
  <c r="BM294"/>
  <c r="BM130"/>
  <c r="BM238"/>
  <c r="BM242"/>
  <c r="BM156"/>
  <c r="BM293"/>
  <c r="BM292"/>
  <c r="BM291"/>
  <c r="BM200"/>
  <c r="BM290"/>
  <c r="BM250"/>
  <c r="BM289"/>
  <c r="BM288"/>
  <c r="BM287"/>
  <c r="BM286"/>
  <c r="BM285"/>
  <c r="BM284"/>
  <c r="BM283"/>
  <c r="BM282"/>
  <c r="BM281"/>
  <c r="BM280"/>
  <c r="BM279"/>
  <c r="BM278"/>
  <c r="BM277"/>
  <c r="BM276"/>
  <c r="BM275"/>
  <c r="BM121"/>
  <c r="BM120"/>
  <c r="BM107"/>
  <c r="BM128"/>
  <c r="BM43"/>
  <c r="BM184"/>
  <c r="BM208"/>
  <c r="BM169"/>
  <c r="BM119"/>
  <c r="BM272"/>
  <c r="BM264"/>
  <c r="BM167"/>
  <c r="BM240"/>
  <c r="BM80"/>
  <c r="BM87"/>
  <c r="BM145"/>
  <c r="BM271"/>
  <c r="BM261"/>
  <c r="BM230"/>
  <c r="BM141"/>
  <c r="BM269"/>
  <c r="BM180"/>
  <c r="BM268"/>
  <c r="BM267"/>
  <c r="BM129"/>
  <c r="BM179"/>
  <c r="BM263"/>
  <c r="BM243"/>
  <c r="BM209"/>
  <c r="BM262"/>
  <c r="BM174"/>
  <c r="BM199"/>
  <c r="BM19"/>
  <c r="BM117"/>
  <c r="BM89"/>
  <c r="BM206"/>
  <c r="BM155"/>
  <c r="BM85"/>
  <c r="BM109"/>
  <c r="BM259"/>
  <c r="BM183"/>
  <c r="BM164"/>
  <c r="BM131"/>
  <c r="BM98"/>
  <c r="BM256"/>
  <c r="BM220"/>
  <c r="BM118"/>
  <c r="BM125"/>
  <c r="BM16"/>
  <c r="BM45"/>
  <c r="BM56"/>
  <c r="BM254"/>
  <c r="BM172"/>
  <c r="BM96"/>
  <c r="BM137"/>
  <c r="BM253"/>
  <c r="BM123"/>
  <c r="BM46"/>
  <c r="BM171"/>
  <c r="BM151"/>
  <c r="BM138"/>
  <c r="BM105"/>
  <c r="BM70"/>
  <c r="BM7"/>
  <c r="BM197"/>
  <c r="BM50"/>
  <c r="BM73"/>
  <c r="BM196"/>
  <c r="BM252"/>
  <c r="BM251"/>
  <c r="BM177"/>
  <c r="BM217"/>
  <c r="BM79"/>
  <c r="BM108"/>
  <c r="BM106"/>
  <c r="BM176"/>
  <c r="BM249"/>
  <c r="BM236"/>
  <c r="BM148"/>
  <c r="BM160"/>
  <c r="BM229"/>
  <c r="BM235"/>
  <c r="BM150"/>
  <c r="BM241"/>
  <c r="BM181"/>
  <c r="BM100"/>
  <c r="BM124"/>
  <c r="BM135"/>
  <c r="BM239"/>
  <c r="BM83"/>
  <c r="BM127"/>
  <c r="BM115"/>
  <c r="BM102"/>
  <c r="BM52"/>
  <c r="BM173"/>
  <c r="BM122"/>
  <c r="BM61"/>
  <c r="BM90"/>
  <c r="BM101"/>
  <c r="BM146"/>
  <c r="BM84"/>
  <c r="BM161"/>
  <c r="BM136"/>
  <c r="BM88"/>
  <c r="BM227"/>
  <c r="BM226"/>
  <c r="BM153"/>
  <c r="BM86"/>
  <c r="BM225"/>
  <c r="BM178"/>
  <c r="BM132"/>
  <c r="BM62"/>
  <c r="BM222"/>
  <c r="BM163"/>
  <c r="BM221"/>
  <c r="BM8"/>
  <c r="BM142"/>
  <c r="BM216"/>
  <c r="BM23"/>
  <c r="BM215"/>
  <c r="BM213"/>
  <c r="BM191"/>
  <c r="BM203"/>
  <c r="BM111"/>
  <c r="BM212"/>
  <c r="BM159"/>
  <c r="BM170"/>
  <c r="BM29"/>
  <c r="BM3"/>
  <c r="BM27"/>
  <c r="BM114"/>
  <c r="BM211"/>
  <c r="BM210"/>
  <c r="BM133"/>
  <c r="BM75"/>
  <c r="BM76"/>
  <c r="BM57"/>
  <c r="BM126"/>
  <c r="BM154"/>
  <c r="BM31"/>
  <c r="BM82"/>
  <c r="BM63"/>
  <c r="BM28"/>
  <c r="BM134"/>
  <c r="BM194"/>
  <c r="BM143"/>
  <c r="BM74"/>
  <c r="BM195"/>
  <c r="BM68"/>
  <c r="BM53"/>
  <c r="BM36"/>
  <c r="BM149"/>
  <c r="BM192"/>
  <c r="BM47"/>
  <c r="BM60"/>
  <c r="BM104"/>
  <c r="BM40"/>
  <c r="BM190"/>
  <c r="BM189"/>
  <c r="BM58"/>
  <c r="BM30"/>
  <c r="BM9"/>
  <c r="BM39"/>
  <c r="BM162"/>
  <c r="BM44"/>
  <c r="BM66"/>
  <c r="BM99"/>
  <c r="BM48"/>
  <c r="BM14"/>
  <c r="BM59"/>
  <c r="BM72"/>
  <c r="BM24"/>
  <c r="BM18"/>
  <c r="BM15"/>
  <c r="BM116"/>
  <c r="BM25"/>
  <c r="BM26"/>
  <c r="BM22"/>
  <c r="BM42"/>
  <c r="BM20"/>
  <c r="BM33"/>
  <c r="BM69"/>
  <c r="BM12"/>
  <c r="BM37"/>
  <c r="BM54"/>
  <c r="BM38"/>
  <c r="BM65"/>
  <c r="BM91"/>
  <c r="BM67"/>
  <c r="BM103"/>
  <c r="BM11"/>
  <c r="BM32"/>
  <c r="BM64"/>
  <c r="BM93"/>
  <c r="BM17"/>
  <c r="BM49"/>
  <c r="BM13"/>
  <c r="BM2"/>
  <c r="BM4"/>
  <c r="BM10"/>
  <c r="BM77"/>
  <c r="BM6"/>
  <c r="BK223"/>
  <c r="BK266"/>
  <c r="BK218"/>
  <c r="BK257"/>
  <c r="BK255"/>
  <c r="BK228"/>
  <c r="BK51"/>
  <c r="BK346"/>
  <c r="BK34"/>
  <c r="BK94"/>
  <c r="BK274"/>
  <c r="BK157"/>
  <c r="BK41"/>
  <c r="BK201"/>
  <c r="BK35"/>
  <c r="BK345"/>
  <c r="BK113"/>
  <c r="BK248"/>
  <c r="BK344"/>
  <c r="BK343"/>
  <c r="BK342"/>
  <c r="BK341"/>
  <c r="BK340"/>
  <c r="BK158"/>
  <c r="BK168"/>
  <c r="BK339"/>
  <c r="BK21"/>
  <c r="BK338"/>
  <c r="BK247"/>
  <c r="BK337"/>
  <c r="BK233"/>
  <c r="BK147"/>
  <c r="BK273"/>
  <c r="BK260"/>
  <c r="BK336"/>
  <c r="BK95"/>
  <c r="BK335"/>
  <c r="BK334"/>
  <c r="BK333"/>
  <c r="BK232"/>
  <c r="BK332"/>
  <c r="BK331"/>
  <c r="BK330"/>
  <c r="BK329"/>
  <c r="BK328"/>
  <c r="BK327"/>
  <c r="BK110"/>
  <c r="BK152"/>
  <c r="BK326"/>
  <c r="BK202"/>
  <c r="BK325"/>
  <c r="BK186"/>
  <c r="BK182"/>
  <c r="BK324"/>
  <c r="BK165"/>
  <c r="BK224"/>
  <c r="BK323"/>
  <c r="BK322"/>
  <c r="BK321"/>
  <c r="BK320"/>
  <c r="BK319"/>
  <c r="BK318"/>
  <c r="BK317"/>
  <c r="BK166"/>
  <c r="BK316"/>
  <c r="BK71"/>
  <c r="BK315"/>
  <c r="BK175"/>
  <c r="BK188"/>
  <c r="BK314"/>
  <c r="BK219"/>
  <c r="BK139"/>
  <c r="BK313"/>
  <c r="BK55"/>
  <c r="BK237"/>
  <c r="BK205"/>
  <c r="BK193"/>
  <c r="BK312"/>
  <c r="BK81"/>
  <c r="BK311"/>
  <c r="BK144"/>
  <c r="BK310"/>
  <c r="BK246"/>
  <c r="BK185"/>
  <c r="BK309"/>
  <c r="BK308"/>
  <c r="BK204"/>
  <c r="BK78"/>
  <c r="BK187"/>
  <c r="BK307"/>
  <c r="BK231"/>
  <c r="BK140"/>
  <c r="BK306"/>
  <c r="BK305"/>
  <c r="BK304"/>
  <c r="BK214"/>
  <c r="BK258"/>
  <c r="BK303"/>
  <c r="BK302"/>
  <c r="BK234"/>
  <c r="BK301"/>
  <c r="BK207"/>
  <c r="BK92"/>
  <c r="BK245"/>
  <c r="BK300"/>
  <c r="BK299"/>
  <c r="BK198"/>
  <c r="BK298"/>
  <c r="BK265"/>
  <c r="BK97"/>
  <c r="BK112"/>
  <c r="BK244"/>
  <c r="BK297"/>
  <c r="BK270"/>
  <c r="BK296"/>
  <c r="BK295"/>
  <c r="BK294"/>
  <c r="BK130"/>
  <c r="BK238"/>
  <c r="BK242"/>
  <c r="BK156"/>
  <c r="BK293"/>
  <c r="BK292"/>
  <c r="BK291"/>
  <c r="BK200"/>
  <c r="BK290"/>
  <c r="BK250"/>
  <c r="BK289"/>
  <c r="BK288"/>
  <c r="BK287"/>
  <c r="BK286"/>
  <c r="BK285"/>
  <c r="BK284"/>
  <c r="BK283"/>
  <c r="BK282"/>
  <c r="BK281"/>
  <c r="BK280"/>
  <c r="BK279"/>
  <c r="BK278"/>
  <c r="BK277"/>
  <c r="BK276"/>
  <c r="BK275"/>
  <c r="BK121"/>
  <c r="BK120"/>
  <c r="BK107"/>
  <c r="BK128"/>
  <c r="BK43"/>
  <c r="BK184"/>
  <c r="BK208"/>
  <c r="BK169"/>
  <c r="BK119"/>
  <c r="BK272"/>
  <c r="BK264"/>
  <c r="BK167"/>
  <c r="BK240"/>
  <c r="BK80"/>
  <c r="BK87"/>
  <c r="BK145"/>
  <c r="BK271"/>
  <c r="BK261"/>
  <c r="BK230"/>
  <c r="BK141"/>
  <c r="BK269"/>
  <c r="BK180"/>
  <c r="BK268"/>
  <c r="BK267"/>
  <c r="BK129"/>
  <c r="BK179"/>
  <c r="BK263"/>
  <c r="BK243"/>
  <c r="BK209"/>
  <c r="BK262"/>
  <c r="BK174"/>
  <c r="BK199"/>
  <c r="BK19"/>
  <c r="BK117"/>
  <c r="BK89"/>
  <c r="BK206"/>
  <c r="BK155"/>
  <c r="BK85"/>
  <c r="BK109"/>
  <c r="BK259"/>
  <c r="BK183"/>
  <c r="BK164"/>
  <c r="BK131"/>
  <c r="BK98"/>
  <c r="BK256"/>
  <c r="BK220"/>
  <c r="BK118"/>
  <c r="BK125"/>
  <c r="BK16"/>
  <c r="BK45"/>
  <c r="BK56"/>
  <c r="BK254"/>
  <c r="BK172"/>
  <c r="BK96"/>
  <c r="BK137"/>
  <c r="BK253"/>
  <c r="BK123"/>
  <c r="BK46"/>
  <c r="BK171"/>
  <c r="BK151"/>
  <c r="BK138"/>
  <c r="BK105"/>
  <c r="BK70"/>
  <c r="BK7"/>
  <c r="BK197"/>
  <c r="BK50"/>
  <c r="BK73"/>
  <c r="BK196"/>
  <c r="BK252"/>
  <c r="BK251"/>
  <c r="BK177"/>
  <c r="BK217"/>
  <c r="BK79"/>
  <c r="BK108"/>
  <c r="BK106"/>
  <c r="BK176"/>
  <c r="BK249"/>
  <c r="BK236"/>
  <c r="BK148"/>
  <c r="BK160"/>
  <c r="BK229"/>
  <c r="BK235"/>
  <c r="BK150"/>
  <c r="BK241"/>
  <c r="BK181"/>
  <c r="BK100"/>
  <c r="BK124"/>
  <c r="BK135"/>
  <c r="BK239"/>
  <c r="BK83"/>
  <c r="BK127"/>
  <c r="BK115"/>
  <c r="BK102"/>
  <c r="BK52"/>
  <c r="BK173"/>
  <c r="BK122"/>
  <c r="BK61"/>
  <c r="BK90"/>
  <c r="BK101"/>
  <c r="BK146"/>
  <c r="BK84"/>
  <c r="BK161"/>
  <c r="BK136"/>
  <c r="BK88"/>
  <c r="BK227"/>
  <c r="BK226"/>
  <c r="BK153"/>
  <c r="BK86"/>
  <c r="BK225"/>
  <c r="BK178"/>
  <c r="BK132"/>
  <c r="BK62"/>
  <c r="BK222"/>
  <c r="BK163"/>
  <c r="BK221"/>
  <c r="BK8"/>
  <c r="BK142"/>
  <c r="BK216"/>
  <c r="BK23"/>
  <c r="BK215"/>
  <c r="BK213"/>
  <c r="BK191"/>
  <c r="BK203"/>
  <c r="BK111"/>
  <c r="BK212"/>
  <c r="BK159"/>
  <c r="BK170"/>
  <c r="BK29"/>
  <c r="BK3"/>
  <c r="BK27"/>
  <c r="BK114"/>
  <c r="BK211"/>
  <c r="BK210"/>
  <c r="BK133"/>
  <c r="BK75"/>
  <c r="BK76"/>
  <c r="BK57"/>
  <c r="BK126"/>
  <c r="BK154"/>
  <c r="BK31"/>
  <c r="BK82"/>
  <c r="BK63"/>
  <c r="BK28"/>
  <c r="BK134"/>
  <c r="BK194"/>
  <c r="BK143"/>
  <c r="BK74"/>
  <c r="BK195"/>
  <c r="BK68"/>
  <c r="BK53"/>
  <c r="BK36"/>
  <c r="BK149"/>
  <c r="BK192"/>
  <c r="BK47"/>
  <c r="BK60"/>
  <c r="BK104"/>
  <c r="BK40"/>
  <c r="BK190"/>
  <c r="BK189"/>
  <c r="BK58"/>
  <c r="BK30"/>
  <c r="BK9"/>
  <c r="BK39"/>
  <c r="BK162"/>
  <c r="BK44"/>
  <c r="BK66"/>
  <c r="BK99"/>
  <c r="BK48"/>
  <c r="BK14"/>
  <c r="BK59"/>
  <c r="BK72"/>
  <c r="BK24"/>
  <c r="BK18"/>
  <c r="BK15"/>
  <c r="BK116"/>
  <c r="BK25"/>
  <c r="BK26"/>
  <c r="BK22"/>
  <c r="BK42"/>
  <c r="BK20"/>
  <c r="BK33"/>
  <c r="BK69"/>
  <c r="BK12"/>
  <c r="BK37"/>
  <c r="BK54"/>
  <c r="BK38"/>
  <c r="BK65"/>
  <c r="BK91"/>
  <c r="BK67"/>
  <c r="BK103"/>
  <c r="BK11"/>
  <c r="BK32"/>
  <c r="BK64"/>
  <c r="BK93"/>
  <c r="BK17"/>
  <c r="BK49"/>
  <c r="BK13"/>
  <c r="BK2"/>
  <c r="BK4"/>
  <c r="BK10"/>
  <c r="BK77"/>
  <c r="BK6"/>
  <c r="BI223"/>
  <c r="BL223" s="1"/>
  <c r="BI266"/>
  <c r="BL266" s="1"/>
  <c r="BI218"/>
  <c r="BL218" s="1"/>
  <c r="BI257"/>
  <c r="BL257" s="1"/>
  <c r="BI255"/>
  <c r="BL255" s="1"/>
  <c r="BI228"/>
  <c r="BL228" s="1"/>
  <c r="BI51"/>
  <c r="BL51" s="1"/>
  <c r="BI346"/>
  <c r="BL346" s="1"/>
  <c r="BI34"/>
  <c r="BL34" s="1"/>
  <c r="BI94"/>
  <c r="BL94" s="1"/>
  <c r="BI274"/>
  <c r="BL274" s="1"/>
  <c r="BI157"/>
  <c r="BL157" s="1"/>
  <c r="BI41"/>
  <c r="BL41" s="1"/>
  <c r="BI201"/>
  <c r="BL201" s="1"/>
  <c r="BI35"/>
  <c r="BL35" s="1"/>
  <c r="BI345"/>
  <c r="BL345" s="1"/>
  <c r="BI113"/>
  <c r="BL113" s="1"/>
  <c r="BI248"/>
  <c r="BL248" s="1"/>
  <c r="BI344"/>
  <c r="BL344" s="1"/>
  <c r="BI343"/>
  <c r="BL343" s="1"/>
  <c r="BI342"/>
  <c r="BL342" s="1"/>
  <c r="BI341"/>
  <c r="BL341" s="1"/>
  <c r="BI340"/>
  <c r="BL340" s="1"/>
  <c r="BI158"/>
  <c r="BL158" s="1"/>
  <c r="BI168"/>
  <c r="BL168" s="1"/>
  <c r="BI339"/>
  <c r="BL339" s="1"/>
  <c r="BI21"/>
  <c r="BL21" s="1"/>
  <c r="BI338"/>
  <c r="BL338" s="1"/>
  <c r="BI247"/>
  <c r="BL247" s="1"/>
  <c r="BI337"/>
  <c r="BL337" s="1"/>
  <c r="BI233"/>
  <c r="BL233" s="1"/>
  <c r="BI147"/>
  <c r="BL147" s="1"/>
  <c r="BI273"/>
  <c r="BL273" s="1"/>
  <c r="BI260"/>
  <c r="BL260" s="1"/>
  <c r="BI336"/>
  <c r="BL336" s="1"/>
  <c r="BI95"/>
  <c r="BL95" s="1"/>
  <c r="BI335"/>
  <c r="BL335" s="1"/>
  <c r="BI334"/>
  <c r="BL334" s="1"/>
  <c r="BI333"/>
  <c r="BL333" s="1"/>
  <c r="BI232"/>
  <c r="BL232" s="1"/>
  <c r="BI332"/>
  <c r="BL332" s="1"/>
  <c r="BI331"/>
  <c r="BL331" s="1"/>
  <c r="BI330"/>
  <c r="BL330" s="1"/>
  <c r="BI329"/>
  <c r="BL329" s="1"/>
  <c r="BI328"/>
  <c r="BL328" s="1"/>
  <c r="BI327"/>
  <c r="BL327" s="1"/>
  <c r="BI110"/>
  <c r="BL110" s="1"/>
  <c r="BI152"/>
  <c r="BL152" s="1"/>
  <c r="BI326"/>
  <c r="BL326" s="1"/>
  <c r="BI202"/>
  <c r="BL202" s="1"/>
  <c r="BI325"/>
  <c r="BL325" s="1"/>
  <c r="BI186"/>
  <c r="BL186" s="1"/>
  <c r="BI182"/>
  <c r="BL182" s="1"/>
  <c r="BI324"/>
  <c r="BL324" s="1"/>
  <c r="BI165"/>
  <c r="BL165" s="1"/>
  <c r="BI224"/>
  <c r="BL224" s="1"/>
  <c r="BI323"/>
  <c r="BL323" s="1"/>
  <c r="BI322"/>
  <c r="BL322" s="1"/>
  <c r="BI321"/>
  <c r="BL321" s="1"/>
  <c r="BI320"/>
  <c r="BL320" s="1"/>
  <c r="BI319"/>
  <c r="BL319" s="1"/>
  <c r="BI318"/>
  <c r="BL318" s="1"/>
  <c r="BI317"/>
  <c r="BL317" s="1"/>
  <c r="BI166"/>
  <c r="BL166" s="1"/>
  <c r="BI316"/>
  <c r="BL316" s="1"/>
  <c r="BI71"/>
  <c r="BL71" s="1"/>
  <c r="BI315"/>
  <c r="BL315" s="1"/>
  <c r="BI175"/>
  <c r="BL175" s="1"/>
  <c r="BI188"/>
  <c r="BL188" s="1"/>
  <c r="BI314"/>
  <c r="BL314" s="1"/>
  <c r="BI219"/>
  <c r="BL219" s="1"/>
  <c r="BI139"/>
  <c r="BL139" s="1"/>
  <c r="BI313"/>
  <c r="BL313" s="1"/>
  <c r="BI55"/>
  <c r="BL55" s="1"/>
  <c r="BI237"/>
  <c r="BL237" s="1"/>
  <c r="BI205"/>
  <c r="BL205" s="1"/>
  <c r="BI193"/>
  <c r="BL193" s="1"/>
  <c r="BI312"/>
  <c r="BL312" s="1"/>
  <c r="BI81"/>
  <c r="BL81" s="1"/>
  <c r="BI311"/>
  <c r="BL311" s="1"/>
  <c r="BI144"/>
  <c r="BL144" s="1"/>
  <c r="BI310"/>
  <c r="BL310" s="1"/>
  <c r="BI246"/>
  <c r="BL246" s="1"/>
  <c r="BI185"/>
  <c r="BL185" s="1"/>
  <c r="BI309"/>
  <c r="BL309" s="1"/>
  <c r="BI308"/>
  <c r="BL308" s="1"/>
  <c r="BI204"/>
  <c r="BL204" s="1"/>
  <c r="BI78"/>
  <c r="BL78" s="1"/>
  <c r="BI187"/>
  <c r="BL187" s="1"/>
  <c r="BI307"/>
  <c r="BL307" s="1"/>
  <c r="BI231"/>
  <c r="BL231" s="1"/>
  <c r="BI140"/>
  <c r="BL140" s="1"/>
  <c r="BI306"/>
  <c r="BL306" s="1"/>
  <c r="BI305"/>
  <c r="BL305" s="1"/>
  <c r="BI304"/>
  <c r="BL304" s="1"/>
  <c r="BI214"/>
  <c r="BL214" s="1"/>
  <c r="BI258"/>
  <c r="BL258" s="1"/>
  <c r="BI303"/>
  <c r="BL303" s="1"/>
  <c r="BI302"/>
  <c r="BL302" s="1"/>
  <c r="BI234"/>
  <c r="BL234" s="1"/>
  <c r="BI301"/>
  <c r="BL301" s="1"/>
  <c r="BI207"/>
  <c r="BL207" s="1"/>
  <c r="BI92"/>
  <c r="BL92" s="1"/>
  <c r="BI245"/>
  <c r="BL245" s="1"/>
  <c r="BI300"/>
  <c r="BL300" s="1"/>
  <c r="BI299"/>
  <c r="BL299" s="1"/>
  <c r="BI198"/>
  <c r="BL198" s="1"/>
  <c r="BI298"/>
  <c r="BL298" s="1"/>
  <c r="BI265"/>
  <c r="BL265" s="1"/>
  <c r="BI97"/>
  <c r="BL97" s="1"/>
  <c r="BI112"/>
  <c r="BL112" s="1"/>
  <c r="BI244"/>
  <c r="BL244" s="1"/>
  <c r="BI297"/>
  <c r="BL297" s="1"/>
  <c r="BI270"/>
  <c r="BL270" s="1"/>
  <c r="BI296"/>
  <c r="BL296" s="1"/>
  <c r="BI295"/>
  <c r="BL295" s="1"/>
  <c r="BI294"/>
  <c r="BL294" s="1"/>
  <c r="BI130"/>
  <c r="BL130" s="1"/>
  <c r="BI238"/>
  <c r="BL238" s="1"/>
  <c r="BI242"/>
  <c r="BL242" s="1"/>
  <c r="BI156"/>
  <c r="BL156" s="1"/>
  <c r="BI293"/>
  <c r="BL293" s="1"/>
  <c r="BI292"/>
  <c r="BL292" s="1"/>
  <c r="BI291"/>
  <c r="BL291" s="1"/>
  <c r="BI200"/>
  <c r="BL200" s="1"/>
  <c r="BI290"/>
  <c r="BL290" s="1"/>
  <c r="BI250"/>
  <c r="BL250" s="1"/>
  <c r="BI289"/>
  <c r="BL289" s="1"/>
  <c r="BI288"/>
  <c r="BL288" s="1"/>
  <c r="BI287"/>
  <c r="BL287" s="1"/>
  <c r="BI286"/>
  <c r="BL286" s="1"/>
  <c r="BI285"/>
  <c r="BL285" s="1"/>
  <c r="BI284"/>
  <c r="BL284" s="1"/>
  <c r="BI283"/>
  <c r="BL283" s="1"/>
  <c r="BI282"/>
  <c r="BL282" s="1"/>
  <c r="BI281"/>
  <c r="BL281" s="1"/>
  <c r="BI280"/>
  <c r="BL280" s="1"/>
  <c r="BI279"/>
  <c r="BL279" s="1"/>
  <c r="BI278"/>
  <c r="BL278" s="1"/>
  <c r="BI277"/>
  <c r="BL277" s="1"/>
  <c r="BI276"/>
  <c r="BL276" s="1"/>
  <c r="BI275"/>
  <c r="BL275" s="1"/>
  <c r="BI121"/>
  <c r="BL121" s="1"/>
  <c r="BI120"/>
  <c r="BL120" s="1"/>
  <c r="BI107"/>
  <c r="BL107" s="1"/>
  <c r="BI128"/>
  <c r="BL128" s="1"/>
  <c r="BI43"/>
  <c r="BL43" s="1"/>
  <c r="BI184"/>
  <c r="BL184" s="1"/>
  <c r="BI208"/>
  <c r="BL208" s="1"/>
  <c r="BI169"/>
  <c r="BL169" s="1"/>
  <c r="BI119"/>
  <c r="BL119" s="1"/>
  <c r="BI272"/>
  <c r="BL272" s="1"/>
  <c r="BI264"/>
  <c r="BL264" s="1"/>
  <c r="BI167"/>
  <c r="BL167" s="1"/>
  <c r="BI240"/>
  <c r="BL240" s="1"/>
  <c r="BI80"/>
  <c r="BL80" s="1"/>
  <c r="BI87"/>
  <c r="BL87" s="1"/>
  <c r="BI145"/>
  <c r="BL145" s="1"/>
  <c r="BI271"/>
  <c r="BL271" s="1"/>
  <c r="BI261"/>
  <c r="BL261" s="1"/>
  <c r="BI230"/>
  <c r="BL230" s="1"/>
  <c r="BI141"/>
  <c r="BL141" s="1"/>
  <c r="BI269"/>
  <c r="BL269" s="1"/>
  <c r="BI180"/>
  <c r="BL180" s="1"/>
  <c r="BI268"/>
  <c r="BL268" s="1"/>
  <c r="BI267"/>
  <c r="BL267" s="1"/>
  <c r="BI129"/>
  <c r="BL129" s="1"/>
  <c r="BI179"/>
  <c r="BL179" s="1"/>
  <c r="BI263"/>
  <c r="BL263" s="1"/>
  <c r="BI243"/>
  <c r="BL243" s="1"/>
  <c r="BI209"/>
  <c r="BL209" s="1"/>
  <c r="BI262"/>
  <c r="BL262" s="1"/>
  <c r="BI174"/>
  <c r="BL174" s="1"/>
  <c r="BI199"/>
  <c r="BL199" s="1"/>
  <c r="BI19"/>
  <c r="BL19" s="1"/>
  <c r="BI117"/>
  <c r="BL117" s="1"/>
  <c r="BI89"/>
  <c r="BL89" s="1"/>
  <c r="BI206"/>
  <c r="BL206" s="1"/>
  <c r="BI155"/>
  <c r="BL155" s="1"/>
  <c r="BI85"/>
  <c r="BL85" s="1"/>
  <c r="BI109"/>
  <c r="BL109" s="1"/>
  <c r="BI259"/>
  <c r="BL259" s="1"/>
  <c r="BI183"/>
  <c r="BL183" s="1"/>
  <c r="BI164"/>
  <c r="BL164" s="1"/>
  <c r="BI131"/>
  <c r="BL131" s="1"/>
  <c r="BI98"/>
  <c r="BL98" s="1"/>
  <c r="BI256"/>
  <c r="BL256" s="1"/>
  <c r="BI220"/>
  <c r="BL220" s="1"/>
  <c r="BI118"/>
  <c r="BL118" s="1"/>
  <c r="BI125"/>
  <c r="BL125" s="1"/>
  <c r="BI16"/>
  <c r="BL16" s="1"/>
  <c r="BI45"/>
  <c r="BL45" s="1"/>
  <c r="BI56"/>
  <c r="BL56" s="1"/>
  <c r="BI254"/>
  <c r="BL254" s="1"/>
  <c r="BI172"/>
  <c r="BL172" s="1"/>
  <c r="BI96"/>
  <c r="BL96" s="1"/>
  <c r="BI137"/>
  <c r="BL137" s="1"/>
  <c r="BI253"/>
  <c r="BL253" s="1"/>
  <c r="BI123"/>
  <c r="BL123" s="1"/>
  <c r="BI46"/>
  <c r="BL46" s="1"/>
  <c r="BI171"/>
  <c r="BL171" s="1"/>
  <c r="BI151"/>
  <c r="BL151" s="1"/>
  <c r="BI138"/>
  <c r="BL138" s="1"/>
  <c r="BI105"/>
  <c r="BL105" s="1"/>
  <c r="BI70"/>
  <c r="BL70" s="1"/>
  <c r="BI7"/>
  <c r="BL7" s="1"/>
  <c r="BI197"/>
  <c r="BL197" s="1"/>
  <c r="BI50"/>
  <c r="BL50" s="1"/>
  <c r="BI73"/>
  <c r="BL73" s="1"/>
  <c r="BI196"/>
  <c r="BL196" s="1"/>
  <c r="BI252"/>
  <c r="BL252" s="1"/>
  <c r="BI251"/>
  <c r="BL251" s="1"/>
  <c r="BI177"/>
  <c r="BL177" s="1"/>
  <c r="BI217"/>
  <c r="BL217" s="1"/>
  <c r="BI79"/>
  <c r="BL79" s="1"/>
  <c r="BI108"/>
  <c r="BL108" s="1"/>
  <c r="BI106"/>
  <c r="BL106" s="1"/>
  <c r="BI176"/>
  <c r="BL176" s="1"/>
  <c r="BI249"/>
  <c r="BL249" s="1"/>
  <c r="BI236"/>
  <c r="BL236" s="1"/>
  <c r="BI148"/>
  <c r="BL148" s="1"/>
  <c r="BI160"/>
  <c r="BL160" s="1"/>
  <c r="BI229"/>
  <c r="BL229" s="1"/>
  <c r="BI235"/>
  <c r="BL235" s="1"/>
  <c r="BI150"/>
  <c r="BL150" s="1"/>
  <c r="BI241"/>
  <c r="BL241" s="1"/>
  <c r="BI181"/>
  <c r="BL181" s="1"/>
  <c r="BI100"/>
  <c r="BL100" s="1"/>
  <c r="BI124"/>
  <c r="BL124" s="1"/>
  <c r="BI135"/>
  <c r="BL135" s="1"/>
  <c r="BI239"/>
  <c r="BL239" s="1"/>
  <c r="BI83"/>
  <c r="BL83" s="1"/>
  <c r="BI127"/>
  <c r="BL127" s="1"/>
  <c r="BI115"/>
  <c r="BL115" s="1"/>
  <c r="BI102"/>
  <c r="BL102" s="1"/>
  <c r="BI52"/>
  <c r="BL52" s="1"/>
  <c r="BI173"/>
  <c r="BL173" s="1"/>
  <c r="BI122"/>
  <c r="BL122" s="1"/>
  <c r="BI61"/>
  <c r="BL61" s="1"/>
  <c r="BI90"/>
  <c r="BL90" s="1"/>
  <c r="BI101"/>
  <c r="BL101" s="1"/>
  <c r="BI146"/>
  <c r="BL146" s="1"/>
  <c r="BI84"/>
  <c r="BL84" s="1"/>
  <c r="BI161"/>
  <c r="BL161" s="1"/>
  <c r="BI136"/>
  <c r="BL136" s="1"/>
  <c r="BI88"/>
  <c r="BL88" s="1"/>
  <c r="BI227"/>
  <c r="BL227" s="1"/>
  <c r="BI226"/>
  <c r="BL226" s="1"/>
  <c r="BI153"/>
  <c r="BL153" s="1"/>
  <c r="BI86"/>
  <c r="BL86" s="1"/>
  <c r="BI225"/>
  <c r="BL225" s="1"/>
  <c r="BI178"/>
  <c r="BL178" s="1"/>
  <c r="BI132"/>
  <c r="BL132" s="1"/>
  <c r="BI62"/>
  <c r="BL62" s="1"/>
  <c r="BI222"/>
  <c r="BL222" s="1"/>
  <c r="BI163"/>
  <c r="BL163" s="1"/>
  <c r="BI221"/>
  <c r="BL221" s="1"/>
  <c r="BI8"/>
  <c r="BL8" s="1"/>
  <c r="BI142"/>
  <c r="BL142" s="1"/>
  <c r="BI216"/>
  <c r="BL216" s="1"/>
  <c r="BI23"/>
  <c r="BL23" s="1"/>
  <c r="BI215"/>
  <c r="BL215" s="1"/>
  <c r="BI213"/>
  <c r="BL213" s="1"/>
  <c r="BI191"/>
  <c r="BL191" s="1"/>
  <c r="BI203"/>
  <c r="BL203" s="1"/>
  <c r="BI111"/>
  <c r="BL111" s="1"/>
  <c r="BI212"/>
  <c r="BL212" s="1"/>
  <c r="BI159"/>
  <c r="BL159" s="1"/>
  <c r="BI170"/>
  <c r="BL170" s="1"/>
  <c r="BI29"/>
  <c r="BL29" s="1"/>
  <c r="BI3"/>
  <c r="BL3" s="1"/>
  <c r="BI27"/>
  <c r="BL27" s="1"/>
  <c r="BI114"/>
  <c r="BL114" s="1"/>
  <c r="BI211"/>
  <c r="BL211" s="1"/>
  <c r="BI210"/>
  <c r="BL210" s="1"/>
  <c r="BI133"/>
  <c r="BL133" s="1"/>
  <c r="BI75"/>
  <c r="BL75" s="1"/>
  <c r="BI76"/>
  <c r="BL76" s="1"/>
  <c r="BI57"/>
  <c r="BL57" s="1"/>
  <c r="BI126"/>
  <c r="BL126" s="1"/>
  <c r="BI154"/>
  <c r="BL154" s="1"/>
  <c r="BI31"/>
  <c r="BL31" s="1"/>
  <c r="BI82"/>
  <c r="BL82" s="1"/>
  <c r="BI63"/>
  <c r="BL63" s="1"/>
  <c r="BI28"/>
  <c r="BL28" s="1"/>
  <c r="BI134"/>
  <c r="BL134" s="1"/>
  <c r="BI194"/>
  <c r="BL194" s="1"/>
  <c r="BI143"/>
  <c r="BL143" s="1"/>
  <c r="BI74"/>
  <c r="BL74" s="1"/>
  <c r="BI195"/>
  <c r="BL195" s="1"/>
  <c r="BI68"/>
  <c r="BL68" s="1"/>
  <c r="BI53"/>
  <c r="BL53" s="1"/>
  <c r="BI36"/>
  <c r="BL36" s="1"/>
  <c r="BI149"/>
  <c r="BL149" s="1"/>
  <c r="BI192"/>
  <c r="BL192" s="1"/>
  <c r="BI47"/>
  <c r="BL47" s="1"/>
  <c r="BI60"/>
  <c r="BL60" s="1"/>
  <c r="BI104"/>
  <c r="BL104" s="1"/>
  <c r="BI40"/>
  <c r="BI190"/>
  <c r="BL190" s="1"/>
  <c r="BI189"/>
  <c r="BL189" s="1"/>
  <c r="BI58"/>
  <c r="BL58" s="1"/>
  <c r="BI30"/>
  <c r="BL30" s="1"/>
  <c r="BI9"/>
  <c r="BL9" s="1"/>
  <c r="BI39"/>
  <c r="BL39" s="1"/>
  <c r="BI162"/>
  <c r="BL162" s="1"/>
  <c r="BI44"/>
  <c r="BL44" s="1"/>
  <c r="BI66"/>
  <c r="BL66" s="1"/>
  <c r="BI99"/>
  <c r="BL99" s="1"/>
  <c r="BI48"/>
  <c r="BL48" s="1"/>
  <c r="BI14"/>
  <c r="BL14" s="1"/>
  <c r="BI59"/>
  <c r="BL59" s="1"/>
  <c r="BI72"/>
  <c r="BL72" s="1"/>
  <c r="BI24"/>
  <c r="BL24" s="1"/>
  <c r="BI18"/>
  <c r="BL18" s="1"/>
  <c r="BI15"/>
  <c r="BL15" s="1"/>
  <c r="BI116"/>
  <c r="BL116" s="1"/>
  <c r="BI25"/>
  <c r="BL25" s="1"/>
  <c r="BI26"/>
  <c r="BL26" s="1"/>
  <c r="BI22"/>
  <c r="BL22" s="1"/>
  <c r="BI42"/>
  <c r="BL42" s="1"/>
  <c r="BI20"/>
  <c r="BL20" s="1"/>
  <c r="BI33"/>
  <c r="BL33" s="1"/>
  <c r="BI69"/>
  <c r="BL69" s="1"/>
  <c r="BI12"/>
  <c r="BL12" s="1"/>
  <c r="BI37"/>
  <c r="BL37" s="1"/>
  <c r="BI54"/>
  <c r="BL54" s="1"/>
  <c r="BI38"/>
  <c r="BL38" s="1"/>
  <c r="BI65"/>
  <c r="BL65" s="1"/>
  <c r="BI91"/>
  <c r="BL91" s="1"/>
  <c r="BI67"/>
  <c r="BL67" s="1"/>
  <c r="BI103"/>
  <c r="BL103" s="1"/>
  <c r="BI11"/>
  <c r="BL11" s="1"/>
  <c r="BI32"/>
  <c r="BL32" s="1"/>
  <c r="BI64"/>
  <c r="BL64" s="1"/>
  <c r="BI93"/>
  <c r="BL93" s="1"/>
  <c r="BI17"/>
  <c r="BL17" s="1"/>
  <c r="BI49"/>
  <c r="BL49" s="1"/>
  <c r="BI13"/>
  <c r="BL13" s="1"/>
  <c r="BI2"/>
  <c r="BI4"/>
  <c r="BL4" s="1"/>
  <c r="BI10"/>
  <c r="BL10" s="1"/>
  <c r="BI77"/>
  <c r="BL77" s="1"/>
  <c r="BI6"/>
  <c r="BL6" s="1"/>
  <c r="N520" i="43"/>
  <c r="N519"/>
  <c r="N516"/>
  <c r="N515"/>
  <c r="N512"/>
  <c r="N511"/>
  <c r="N508"/>
  <c r="N507"/>
  <c r="N504"/>
  <c r="N503"/>
  <c r="N500"/>
  <c r="N499"/>
  <c r="N496"/>
  <c r="N495"/>
  <c r="N492"/>
  <c r="N491"/>
  <c r="N476"/>
  <c r="N475"/>
  <c r="N472"/>
  <c r="N471"/>
  <c r="N468"/>
  <c r="N467"/>
  <c r="N464"/>
  <c r="N463"/>
  <c r="N460"/>
  <c r="N459"/>
  <c r="N440"/>
  <c r="N439"/>
  <c r="N436"/>
  <c r="N435"/>
  <c r="N432"/>
  <c r="N431"/>
  <c r="N428"/>
  <c r="N427"/>
  <c r="N424"/>
  <c r="N423"/>
  <c r="N420"/>
  <c r="N419"/>
  <c r="N416"/>
  <c r="N415"/>
  <c r="N412"/>
  <c r="N411"/>
  <c r="N408"/>
  <c r="N407"/>
  <c r="N404"/>
  <c r="N403"/>
  <c r="N400"/>
  <c r="N399"/>
  <c r="N396"/>
  <c r="N395"/>
  <c r="N266"/>
  <c r="N260"/>
  <c r="N259"/>
  <c r="N256"/>
  <c r="N255"/>
  <c r="N252"/>
  <c r="N251"/>
  <c r="N248"/>
  <c r="N247"/>
  <c r="N244"/>
  <c r="N243"/>
  <c r="N240"/>
  <c r="N239"/>
  <c r="N236"/>
  <c r="N235"/>
  <c r="N232"/>
  <c r="N231"/>
  <c r="N216"/>
  <c r="N215"/>
  <c r="N212"/>
  <c r="N211"/>
  <c r="N208"/>
  <c r="N207"/>
  <c r="N204"/>
  <c r="N203"/>
  <c r="N200"/>
  <c r="N199"/>
  <c r="N184"/>
  <c r="N183"/>
  <c r="N180"/>
  <c r="N179"/>
  <c r="N176"/>
  <c r="N175"/>
  <c r="N172"/>
  <c r="N171"/>
  <c r="N168"/>
  <c r="N167"/>
  <c r="N164"/>
  <c r="N163"/>
  <c r="N160"/>
  <c r="N159"/>
  <c r="N156"/>
  <c r="N155"/>
  <c r="N152"/>
  <c r="N151"/>
  <c r="N148"/>
  <c r="N147"/>
  <c r="N144"/>
  <c r="N143"/>
  <c r="N140"/>
  <c r="N139"/>
  <c r="N136"/>
  <c r="N135"/>
  <c r="BR223" i="28"/>
  <c r="BP223"/>
  <c r="N521" i="42"/>
  <c r="N520"/>
  <c r="N519"/>
  <c r="N517"/>
  <c r="N516"/>
  <c r="N515"/>
  <c r="N513"/>
  <c r="N512"/>
  <c r="N511"/>
  <c r="N509"/>
  <c r="N508"/>
  <c r="N507"/>
  <c r="N505"/>
  <c r="N504"/>
  <c r="N503"/>
  <c r="N501"/>
  <c r="N500"/>
  <c r="N499"/>
  <c r="N497"/>
  <c r="N496"/>
  <c r="N495"/>
  <c r="N493"/>
  <c r="N492"/>
  <c r="N491"/>
  <c r="N461"/>
  <c r="N460"/>
  <c r="N459"/>
  <c r="N425"/>
  <c r="N424"/>
  <c r="N423"/>
  <c r="N421"/>
  <c r="N420"/>
  <c r="N419"/>
  <c r="N417"/>
  <c r="N416"/>
  <c r="N415"/>
  <c r="N413"/>
  <c r="N412"/>
  <c r="N411"/>
  <c r="N409"/>
  <c r="N408"/>
  <c r="N407"/>
  <c r="N405"/>
  <c r="N404"/>
  <c r="N403"/>
  <c r="N401"/>
  <c r="N400"/>
  <c r="N399"/>
  <c r="N397"/>
  <c r="N396"/>
  <c r="N395"/>
  <c r="N266"/>
  <c r="N261"/>
  <c r="N260"/>
  <c r="N259"/>
  <c r="N257"/>
  <c r="N256"/>
  <c r="N255"/>
  <c r="N253"/>
  <c r="N252"/>
  <c r="N251"/>
  <c r="N249"/>
  <c r="N248"/>
  <c r="N247"/>
  <c r="N245"/>
  <c r="N244"/>
  <c r="N243"/>
  <c r="N241"/>
  <c r="N240"/>
  <c r="N239"/>
  <c r="N237"/>
  <c r="N236"/>
  <c r="N235"/>
  <c r="N233"/>
  <c r="N232"/>
  <c r="N231"/>
  <c r="N205"/>
  <c r="N204"/>
  <c r="N203"/>
  <c r="N201"/>
  <c r="N200"/>
  <c r="N199"/>
  <c r="N173"/>
  <c r="N172"/>
  <c r="N171"/>
  <c r="N169"/>
  <c r="N168"/>
  <c r="N167"/>
  <c r="N165"/>
  <c r="N164"/>
  <c r="N163"/>
  <c r="N161"/>
  <c r="N160"/>
  <c r="N159"/>
  <c r="N157"/>
  <c r="N156"/>
  <c r="N155"/>
  <c r="N153"/>
  <c r="N152"/>
  <c r="N151"/>
  <c r="N149"/>
  <c r="N148"/>
  <c r="N147"/>
  <c r="N145"/>
  <c r="N144"/>
  <c r="N143"/>
  <c r="N141"/>
  <c r="N140"/>
  <c r="N139"/>
  <c r="N137"/>
  <c r="N136"/>
  <c r="N135"/>
  <c r="N521" i="41"/>
  <c r="N520"/>
  <c r="N519"/>
  <c r="N517"/>
  <c r="N516"/>
  <c r="N515"/>
  <c r="N513"/>
  <c r="N512"/>
  <c r="N511"/>
  <c r="N509"/>
  <c r="N508"/>
  <c r="N507"/>
  <c r="N497"/>
  <c r="N496"/>
  <c r="N495"/>
  <c r="N493"/>
  <c r="N492"/>
  <c r="N491"/>
  <c r="N481"/>
  <c r="N480"/>
  <c r="N479"/>
  <c r="N477"/>
  <c r="N476"/>
  <c r="N475"/>
  <c r="N473"/>
  <c r="N472"/>
  <c r="N471"/>
  <c r="N469"/>
  <c r="N468"/>
  <c r="N467"/>
  <c r="N465"/>
  <c r="N464"/>
  <c r="N463"/>
  <c r="N461"/>
  <c r="N460"/>
  <c r="N459"/>
  <c r="N266"/>
  <c r="N261"/>
  <c r="N260"/>
  <c r="N259"/>
  <c r="N257"/>
  <c r="N256"/>
  <c r="N255"/>
  <c r="N253"/>
  <c r="N252"/>
  <c r="N251"/>
  <c r="N249"/>
  <c r="N248"/>
  <c r="N247"/>
  <c r="N237"/>
  <c r="N236"/>
  <c r="N235"/>
  <c r="N233"/>
  <c r="N232"/>
  <c r="N231"/>
  <c r="N221"/>
  <c r="N220"/>
  <c r="N219"/>
  <c r="N217"/>
  <c r="N216"/>
  <c r="N215"/>
  <c r="N213"/>
  <c r="N212"/>
  <c r="N211"/>
  <c r="N209"/>
  <c r="N208"/>
  <c r="N207"/>
  <c r="N205"/>
  <c r="N204"/>
  <c r="N203"/>
  <c r="N201"/>
  <c r="N200"/>
  <c r="N199"/>
  <c r="BR266" i="28"/>
  <c r="BP266"/>
  <c r="BR218"/>
  <c r="BP218"/>
  <c r="N520" i="40"/>
  <c r="N516"/>
  <c r="N512"/>
  <c r="N508"/>
  <c r="N504"/>
  <c r="N500"/>
  <c r="N496"/>
  <c r="N492"/>
  <c r="N488"/>
  <c r="N484"/>
  <c r="N480"/>
  <c r="N476"/>
  <c r="N472"/>
  <c r="N468"/>
  <c r="N464"/>
  <c r="N460"/>
  <c r="N396"/>
  <c r="N328"/>
  <c r="N324"/>
  <c r="N320"/>
  <c r="N316"/>
  <c r="N312"/>
  <c r="N308"/>
  <c r="N304"/>
  <c r="N300"/>
  <c r="N296"/>
  <c r="N292"/>
  <c r="N288"/>
  <c r="N284"/>
  <c r="N280"/>
  <c r="N276"/>
  <c r="N272"/>
  <c r="N268"/>
  <c r="N266"/>
  <c r="N260"/>
  <c r="N256"/>
  <c r="N252"/>
  <c r="N248"/>
  <c r="N244"/>
  <c r="N240"/>
  <c r="N236"/>
  <c r="N232"/>
  <c r="N228"/>
  <c r="N224"/>
  <c r="N220"/>
  <c r="N216"/>
  <c r="N212"/>
  <c r="N208"/>
  <c r="N204"/>
  <c r="N200"/>
  <c r="N136"/>
  <c r="N72"/>
  <c r="N68"/>
  <c r="N64"/>
  <c r="N60"/>
  <c r="N56"/>
  <c r="N52"/>
  <c r="N48"/>
  <c r="N44"/>
  <c r="N40"/>
  <c r="N36"/>
  <c r="N32"/>
  <c r="N28"/>
  <c r="N24"/>
  <c r="N20"/>
  <c r="N16"/>
  <c r="N12"/>
  <c r="N8"/>
  <c r="N521" i="39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BR257" i="28"/>
  <c r="BP257"/>
  <c r="N521" i="38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BR255" i="28"/>
  <c r="BP255"/>
  <c r="N520" i="37"/>
  <c r="N519"/>
  <c r="N516"/>
  <c r="N515"/>
  <c r="N512"/>
  <c r="N511"/>
  <c r="N508"/>
  <c r="N507"/>
  <c r="N504"/>
  <c r="N503"/>
  <c r="N500"/>
  <c r="N499"/>
  <c r="N496"/>
  <c r="N495"/>
  <c r="N492"/>
  <c r="N491"/>
  <c r="N488"/>
  <c r="N487"/>
  <c r="N484"/>
  <c r="N483"/>
  <c r="N480"/>
  <c r="N479"/>
  <c r="N476"/>
  <c r="N475"/>
  <c r="N472"/>
  <c r="N471"/>
  <c r="N468"/>
  <c r="N467"/>
  <c r="N464"/>
  <c r="N463"/>
  <c r="N460"/>
  <c r="N459"/>
  <c r="N400"/>
  <c r="N399"/>
  <c r="N396"/>
  <c r="N395"/>
  <c r="N336"/>
  <c r="N335"/>
  <c r="N332"/>
  <c r="N331"/>
  <c r="N328"/>
  <c r="N327"/>
  <c r="N324"/>
  <c r="N323"/>
  <c r="N320"/>
  <c r="N319"/>
  <c r="N316"/>
  <c r="N315"/>
  <c r="N312"/>
  <c r="N311"/>
  <c r="N308"/>
  <c r="N307"/>
  <c r="N304"/>
  <c r="N303"/>
  <c r="N300"/>
  <c r="N299"/>
  <c r="N296"/>
  <c r="N295"/>
  <c r="N292"/>
  <c r="N291"/>
  <c r="N288"/>
  <c r="N287"/>
  <c r="N284"/>
  <c r="N283"/>
  <c r="N280"/>
  <c r="N279"/>
  <c r="N276"/>
  <c r="N275"/>
  <c r="N272"/>
  <c r="N271"/>
  <c r="N268"/>
  <c r="N267"/>
  <c r="N266"/>
  <c r="N260"/>
  <c r="N259"/>
  <c r="N256"/>
  <c r="N255"/>
  <c r="N252"/>
  <c r="N251"/>
  <c r="N248"/>
  <c r="N247"/>
  <c r="N244"/>
  <c r="N243"/>
  <c r="N240"/>
  <c r="N239"/>
  <c r="N236"/>
  <c r="N235"/>
  <c r="N232"/>
  <c r="N231"/>
  <c r="N228"/>
  <c r="N227"/>
  <c r="N224"/>
  <c r="N223"/>
  <c r="N220"/>
  <c r="N219"/>
  <c r="N216"/>
  <c r="N215"/>
  <c r="N212"/>
  <c r="N211"/>
  <c r="N208"/>
  <c r="N207"/>
  <c r="N204"/>
  <c r="N203"/>
  <c r="N200"/>
  <c r="N199"/>
  <c r="N140"/>
  <c r="N139"/>
  <c r="N136"/>
  <c r="N135"/>
  <c r="N76"/>
  <c r="N75"/>
  <c r="N72"/>
  <c r="N71"/>
  <c r="N68"/>
  <c r="N67"/>
  <c r="N64"/>
  <c r="N63"/>
  <c r="N60"/>
  <c r="N59"/>
  <c r="N56"/>
  <c r="N55"/>
  <c r="N52"/>
  <c r="N51"/>
  <c r="N48"/>
  <c r="N47"/>
  <c r="N44"/>
  <c r="N43"/>
  <c r="N40"/>
  <c r="N39"/>
  <c r="N36"/>
  <c r="N35"/>
  <c r="N32"/>
  <c r="N31"/>
  <c r="N28"/>
  <c r="N27"/>
  <c r="N24"/>
  <c r="N23"/>
  <c r="N20"/>
  <c r="N19"/>
  <c r="N16"/>
  <c r="N15"/>
  <c r="N12"/>
  <c r="N11"/>
  <c r="N8"/>
  <c r="N7"/>
  <c r="BR228" i="28"/>
  <c r="BP228"/>
  <c r="BL40" l="1"/>
  <c r="BL2"/>
  <c r="N521" i="36"/>
  <c r="N520"/>
  <c r="N519"/>
  <c r="N517"/>
  <c r="N516"/>
  <c r="N515"/>
  <c r="N513"/>
  <c r="N512"/>
  <c r="N511"/>
  <c r="N509"/>
  <c r="N508"/>
  <c r="N507"/>
  <c r="N505"/>
  <c r="N504"/>
  <c r="N503"/>
  <c r="N501"/>
  <c r="N500"/>
  <c r="N499"/>
  <c r="N497"/>
  <c r="N496"/>
  <c r="N495"/>
  <c r="N493"/>
  <c r="N492"/>
  <c r="N491"/>
  <c r="N469"/>
  <c r="N468"/>
  <c r="N467"/>
  <c r="N465"/>
  <c r="N464"/>
  <c r="N463"/>
  <c r="N461"/>
  <c r="N460"/>
  <c r="N459"/>
  <c r="N433"/>
  <c r="N432"/>
  <c r="N431"/>
  <c r="N429"/>
  <c r="N428"/>
  <c r="N427"/>
  <c r="N425"/>
  <c r="N424"/>
  <c r="N423"/>
  <c r="N421"/>
  <c r="N420"/>
  <c r="N419"/>
  <c r="N417"/>
  <c r="N416"/>
  <c r="N415"/>
  <c r="N413"/>
  <c r="N412"/>
  <c r="N411"/>
  <c r="N409"/>
  <c r="N408"/>
  <c r="N407"/>
  <c r="N405"/>
  <c r="N404"/>
  <c r="N403"/>
  <c r="N401"/>
  <c r="N400"/>
  <c r="N399"/>
  <c r="N397"/>
  <c r="N396"/>
  <c r="N395"/>
  <c r="N261"/>
  <c r="N260"/>
  <c r="N259"/>
  <c r="N257"/>
  <c r="N256"/>
  <c r="N255"/>
  <c r="N253"/>
  <c r="N252"/>
  <c r="N251"/>
  <c r="N249"/>
  <c r="N248"/>
  <c r="N247"/>
  <c r="N245"/>
  <c r="N244"/>
  <c r="N243"/>
  <c r="N241"/>
  <c r="N240"/>
  <c r="N239"/>
  <c r="N237"/>
  <c r="N236"/>
  <c r="N235"/>
  <c r="N233"/>
  <c r="N232"/>
  <c r="N231"/>
  <c r="N213"/>
  <c r="N212"/>
  <c r="N211"/>
  <c r="N209"/>
  <c r="N208"/>
  <c r="N207"/>
  <c r="N205"/>
  <c r="N204"/>
  <c r="N203"/>
  <c r="N201"/>
  <c r="N200"/>
  <c r="N199"/>
  <c r="N181"/>
  <c r="N180"/>
  <c r="N179"/>
  <c r="N177"/>
  <c r="N176"/>
  <c r="N175"/>
  <c r="N173"/>
  <c r="N172"/>
  <c r="N171"/>
  <c r="N169"/>
  <c r="N168"/>
  <c r="N167"/>
  <c r="N165"/>
  <c r="N164"/>
  <c r="N163"/>
  <c r="N161"/>
  <c r="N160"/>
  <c r="N159"/>
  <c r="N157"/>
  <c r="N156"/>
  <c r="N155"/>
  <c r="N153"/>
  <c r="N152"/>
  <c r="N151"/>
  <c r="N149"/>
  <c r="N148"/>
  <c r="N147"/>
  <c r="N145"/>
  <c r="N144"/>
  <c r="N143"/>
  <c r="N141"/>
  <c r="N140"/>
  <c r="N139"/>
  <c r="N137"/>
  <c r="N136"/>
  <c r="N135"/>
  <c r="BR51" i="28"/>
  <c r="BP51"/>
  <c r="AH349" l="1"/>
  <c r="AH351"/>
  <c r="AI352"/>
  <c r="AH352"/>
  <c r="AH350" l="1"/>
  <c r="R11" i="43"/>
  <c r="S11"/>
  <c r="U11"/>
  <c r="V11"/>
  <c r="R12"/>
  <c r="S12"/>
  <c r="V12"/>
  <c r="R13"/>
  <c r="S13"/>
  <c r="U13"/>
  <c r="V13"/>
  <c r="R19"/>
  <c r="S19"/>
  <c r="U19"/>
  <c r="V19"/>
  <c r="R20"/>
  <c r="S20"/>
  <c r="V20"/>
  <c r="R21"/>
  <c r="S21"/>
  <c r="U21"/>
  <c r="V21"/>
  <c r="O22"/>
  <c r="O26"/>
  <c r="O34" s="1"/>
  <c r="O38" s="1"/>
  <c r="R27"/>
  <c r="S27"/>
  <c r="U27"/>
  <c r="V27"/>
  <c r="R28"/>
  <c r="S28"/>
  <c r="V28"/>
  <c r="R29"/>
  <c r="S29"/>
  <c r="U29"/>
  <c r="V29"/>
  <c r="O30"/>
  <c r="R35"/>
  <c r="S35"/>
  <c r="U35"/>
  <c r="V35"/>
  <c r="R36"/>
  <c r="S36"/>
  <c r="V36"/>
  <c r="R37"/>
  <c r="S37"/>
  <c r="U37"/>
  <c r="V37"/>
  <c r="R11" i="42" l="1"/>
  <c r="S11"/>
  <c r="U11"/>
  <c r="V11"/>
  <c r="R12"/>
  <c r="S12"/>
  <c r="V12"/>
  <c r="R13"/>
  <c r="S13"/>
  <c r="U13"/>
  <c r="V13"/>
  <c r="R19"/>
  <c r="S19"/>
  <c r="U19"/>
  <c r="V19"/>
  <c r="R20"/>
  <c r="S20"/>
  <c r="V20"/>
  <c r="R21"/>
  <c r="S21"/>
  <c r="U21"/>
  <c r="V21"/>
  <c r="O22"/>
  <c r="O26"/>
  <c r="O34" s="1"/>
  <c r="O38" s="1"/>
  <c r="R27"/>
  <c r="S27"/>
  <c r="U27"/>
  <c r="V27"/>
  <c r="R28"/>
  <c r="S28"/>
  <c r="V28"/>
  <c r="R29"/>
  <c r="S29"/>
  <c r="U29"/>
  <c r="V29"/>
  <c r="O30"/>
  <c r="R35"/>
  <c r="S35"/>
  <c r="U35"/>
  <c r="V35"/>
  <c r="R36"/>
  <c r="S36"/>
  <c r="V36"/>
  <c r="R37"/>
  <c r="S37"/>
  <c r="U37"/>
  <c r="V37"/>
  <c r="R11" i="41" l="1"/>
  <c r="S11"/>
  <c r="U11"/>
  <c r="V11"/>
  <c r="R12"/>
  <c r="S12"/>
  <c r="V12"/>
  <c r="R13"/>
  <c r="S13"/>
  <c r="U13"/>
  <c r="V13"/>
  <c r="R19"/>
  <c r="S19"/>
  <c r="U19"/>
  <c r="V19"/>
  <c r="R20"/>
  <c r="S20"/>
  <c r="V20"/>
  <c r="R21"/>
  <c r="S21"/>
  <c r="U21"/>
  <c r="V21"/>
  <c r="O22"/>
  <c r="O26"/>
  <c r="R27"/>
  <c r="S27"/>
  <c r="U27"/>
  <c r="V27"/>
  <c r="R28"/>
  <c r="S28"/>
  <c r="V28"/>
  <c r="R29"/>
  <c r="S29"/>
  <c r="U29"/>
  <c r="V29"/>
  <c r="O30"/>
  <c r="O34"/>
  <c r="R35"/>
  <c r="S35"/>
  <c r="U35"/>
  <c r="V35"/>
  <c r="R36"/>
  <c r="S36"/>
  <c r="V36"/>
  <c r="R37"/>
  <c r="S37"/>
  <c r="U37"/>
  <c r="V37"/>
  <c r="O38"/>
  <c r="R11" i="40" l="1"/>
  <c r="S11"/>
  <c r="U11"/>
  <c r="V11"/>
  <c r="R12"/>
  <c r="S12"/>
  <c r="V12"/>
  <c r="R13"/>
  <c r="S13"/>
  <c r="U13"/>
  <c r="V13"/>
  <c r="R19"/>
  <c r="S19"/>
  <c r="U19"/>
  <c r="V19"/>
  <c r="R20"/>
  <c r="S20"/>
  <c r="V20"/>
  <c r="R21"/>
  <c r="S21"/>
  <c r="U21"/>
  <c r="V21"/>
  <c r="O22"/>
  <c r="O26"/>
  <c r="R27"/>
  <c r="S27"/>
  <c r="U27"/>
  <c r="V27"/>
  <c r="R28"/>
  <c r="S28"/>
  <c r="V28"/>
  <c r="R29"/>
  <c r="S29"/>
  <c r="U29"/>
  <c r="V29"/>
  <c r="O30"/>
  <c r="O34"/>
  <c r="R35"/>
  <c r="S35"/>
  <c r="U35"/>
  <c r="V35"/>
  <c r="R36"/>
  <c r="S36"/>
  <c r="V36"/>
  <c r="R37"/>
  <c r="S37"/>
  <c r="U37"/>
  <c r="V37"/>
  <c r="O38"/>
  <c r="A11" i="39" l="1"/>
  <c r="A15" s="1"/>
  <c r="A19" s="1"/>
  <c r="A23" s="1"/>
  <c r="A27" s="1"/>
  <c r="A31" s="1"/>
  <c r="A35" s="1"/>
  <c r="A39" s="1"/>
  <c r="A43" s="1"/>
  <c r="A47" s="1"/>
  <c r="A51" s="1"/>
  <c r="A55" s="1"/>
  <c r="A59" s="1"/>
  <c r="A63" s="1"/>
  <c r="A67" s="1"/>
  <c r="A71" s="1"/>
  <c r="A75" s="1"/>
  <c r="A79" s="1"/>
  <c r="A83" s="1"/>
  <c r="A87" s="1"/>
  <c r="A91" s="1"/>
  <c r="A95" s="1"/>
  <c r="A99" s="1"/>
  <c r="A103" s="1"/>
  <c r="A107" s="1"/>
  <c r="A111" s="1"/>
  <c r="A115" s="1"/>
  <c r="A119" s="1"/>
  <c r="A123" s="1"/>
  <c r="A127" s="1"/>
  <c r="A131" s="1"/>
  <c r="R11"/>
  <c r="S11"/>
  <c r="U11"/>
  <c r="V11"/>
  <c r="A12"/>
  <c r="A16" s="1"/>
  <c r="A20" s="1"/>
  <c r="A24" s="1"/>
  <c r="A28" s="1"/>
  <c r="A32" s="1"/>
  <c r="A36" s="1"/>
  <c r="A40" s="1"/>
  <c r="A44" s="1"/>
  <c r="A48" s="1"/>
  <c r="A52" s="1"/>
  <c r="A56" s="1"/>
  <c r="A60" s="1"/>
  <c r="A64" s="1"/>
  <c r="A68" s="1"/>
  <c r="A72" s="1"/>
  <c r="A76" s="1"/>
  <c r="A80" s="1"/>
  <c r="A84" s="1"/>
  <c r="A88" s="1"/>
  <c r="A92" s="1"/>
  <c r="A96" s="1"/>
  <c r="A100" s="1"/>
  <c r="A104" s="1"/>
  <c r="A108" s="1"/>
  <c r="A112" s="1"/>
  <c r="A116" s="1"/>
  <c r="A120" s="1"/>
  <c r="A124" s="1"/>
  <c r="A128" s="1"/>
  <c r="A132" s="1"/>
  <c r="R12"/>
  <c r="S12"/>
  <c r="V12"/>
  <c r="A13"/>
  <c r="A17" s="1"/>
  <c r="A21" s="1"/>
  <c r="A25" s="1"/>
  <c r="A29" s="1"/>
  <c r="A33" s="1"/>
  <c r="A37" s="1"/>
  <c r="A41" s="1"/>
  <c r="A45" s="1"/>
  <c r="A49" s="1"/>
  <c r="A53" s="1"/>
  <c r="A57" s="1"/>
  <c r="A61" s="1"/>
  <c r="A65" s="1"/>
  <c r="A69" s="1"/>
  <c r="A73" s="1"/>
  <c r="A77" s="1"/>
  <c r="A81" s="1"/>
  <c r="A85" s="1"/>
  <c r="A89" s="1"/>
  <c r="A93" s="1"/>
  <c r="A97" s="1"/>
  <c r="A101" s="1"/>
  <c r="A105" s="1"/>
  <c r="A109" s="1"/>
  <c r="A113" s="1"/>
  <c r="A117" s="1"/>
  <c r="A121" s="1"/>
  <c r="A125" s="1"/>
  <c r="A129" s="1"/>
  <c r="A133" s="1"/>
  <c r="R13"/>
  <c r="S13"/>
  <c r="U13"/>
  <c r="V13"/>
  <c r="A14"/>
  <c r="A18" s="1"/>
  <c r="A22" s="1"/>
  <c r="A26" s="1"/>
  <c r="A30" s="1"/>
  <c r="A34" s="1"/>
  <c r="A38" s="1"/>
  <c r="A42" s="1"/>
  <c r="A46" s="1"/>
  <c r="A50" s="1"/>
  <c r="A54" s="1"/>
  <c r="A58" s="1"/>
  <c r="A62" s="1"/>
  <c r="A66" s="1"/>
  <c r="A70" s="1"/>
  <c r="A74" s="1"/>
  <c r="A78" s="1"/>
  <c r="A82" s="1"/>
  <c r="A86" s="1"/>
  <c r="A90" s="1"/>
  <c r="A94" s="1"/>
  <c r="A98" s="1"/>
  <c r="A102" s="1"/>
  <c r="A106" s="1"/>
  <c r="A110" s="1"/>
  <c r="A114" s="1"/>
  <c r="A118" s="1"/>
  <c r="A122" s="1"/>
  <c r="A126" s="1"/>
  <c r="A130" s="1"/>
  <c r="A134" s="1"/>
  <c r="R19"/>
  <c r="S19"/>
  <c r="U19"/>
  <c r="V19"/>
  <c r="R20"/>
  <c r="S20"/>
  <c r="V20"/>
  <c r="R21"/>
  <c r="S21"/>
  <c r="U21"/>
  <c r="V21"/>
  <c r="O22"/>
  <c r="O26"/>
  <c r="R27"/>
  <c r="S27"/>
  <c r="U27"/>
  <c r="V27"/>
  <c r="R28"/>
  <c r="S28"/>
  <c r="V28"/>
  <c r="R29"/>
  <c r="S29"/>
  <c r="U29"/>
  <c r="V29"/>
  <c r="O30"/>
  <c r="O34"/>
  <c r="O38" s="1"/>
  <c r="R35"/>
  <c r="S35"/>
  <c r="U35"/>
  <c r="V35"/>
  <c r="R36"/>
  <c r="S36"/>
  <c r="V36"/>
  <c r="R37"/>
  <c r="S37"/>
  <c r="U37"/>
  <c r="V37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7" s="1"/>
  <c r="A181" s="1"/>
  <c r="A185" s="1"/>
  <c r="A189" s="1"/>
  <c r="A193" s="1"/>
  <c r="A197" s="1"/>
  <c r="A174"/>
  <c r="A178" s="1"/>
  <c r="A182" s="1"/>
  <c r="A186" s="1"/>
  <c r="A190" s="1"/>
  <c r="A194" s="1"/>
  <c r="A198" s="1"/>
  <c r="A175"/>
  <c r="A179" s="1"/>
  <c r="A183" s="1"/>
  <c r="A187" s="1"/>
  <c r="A191" s="1"/>
  <c r="A195" s="1"/>
  <c r="A176"/>
  <c r="A180" s="1"/>
  <c r="A184" s="1"/>
  <c r="A188" s="1"/>
  <c r="A192" s="1"/>
  <c r="A196" s="1"/>
  <c r="A203"/>
  <c r="A204"/>
  <c r="A205"/>
  <c r="A206"/>
  <c r="A207"/>
  <c r="A208"/>
  <c r="A209"/>
  <c r="A210"/>
  <c r="A211"/>
  <c r="A212"/>
  <c r="A216" s="1"/>
  <c r="A220" s="1"/>
  <c r="A224" s="1"/>
  <c r="A228" s="1"/>
  <c r="A213"/>
  <c r="A217" s="1"/>
  <c r="A221" s="1"/>
  <c r="A225" s="1"/>
  <c r="A229" s="1"/>
  <c r="A214"/>
  <c r="A218" s="1"/>
  <c r="A222" s="1"/>
  <c r="A226" s="1"/>
  <c r="A230" s="1"/>
  <c r="A215"/>
  <c r="A219"/>
  <c r="A223" s="1"/>
  <c r="A227" s="1"/>
  <c r="A235"/>
  <c r="A236"/>
  <c r="A237"/>
  <c r="A241" s="1"/>
  <c r="A245" s="1"/>
  <c r="A238"/>
  <c r="A242" s="1"/>
  <c r="A246" s="1"/>
  <c r="A250" s="1"/>
  <c r="A254" s="1"/>
  <c r="A239"/>
  <c r="A243" s="1"/>
  <c r="A240"/>
  <c r="A244" s="1"/>
  <c r="A251"/>
  <c r="A252"/>
  <c r="A253"/>
  <c r="A262"/>
  <c r="A271"/>
  <c r="A272"/>
  <c r="A273"/>
  <c r="A274"/>
  <c r="A275"/>
  <c r="A279" s="1"/>
  <c r="A283" s="1"/>
  <c r="A287" s="1"/>
  <c r="A291" s="1"/>
  <c r="A295" s="1"/>
  <c r="A299" s="1"/>
  <c r="A303" s="1"/>
  <c r="A307" s="1"/>
  <c r="A311" s="1"/>
  <c r="A315" s="1"/>
  <c r="A319" s="1"/>
  <c r="A323" s="1"/>
  <c r="A327" s="1"/>
  <c r="A331" s="1"/>
  <c r="A335" s="1"/>
  <c r="A339" s="1"/>
  <c r="A343" s="1"/>
  <c r="A347" s="1"/>
  <c r="A351" s="1"/>
  <c r="A355" s="1"/>
  <c r="A359" s="1"/>
  <c r="A363" s="1"/>
  <c r="A367" s="1"/>
  <c r="A371" s="1"/>
  <c r="A375" s="1"/>
  <c r="A379" s="1"/>
  <c r="A383" s="1"/>
  <c r="A387" s="1"/>
  <c r="A391" s="1"/>
  <c r="A276"/>
  <c r="A280" s="1"/>
  <c r="A284" s="1"/>
  <c r="A288" s="1"/>
  <c r="A292" s="1"/>
  <c r="A296" s="1"/>
  <c r="A300" s="1"/>
  <c r="A304" s="1"/>
  <c r="A308" s="1"/>
  <c r="A312" s="1"/>
  <c r="A316" s="1"/>
  <c r="A320" s="1"/>
  <c r="A324" s="1"/>
  <c r="A328" s="1"/>
  <c r="A332" s="1"/>
  <c r="A336" s="1"/>
  <c r="A340" s="1"/>
  <c r="A344" s="1"/>
  <c r="A348" s="1"/>
  <c r="A352" s="1"/>
  <c r="A356" s="1"/>
  <c r="A360" s="1"/>
  <c r="A364" s="1"/>
  <c r="A368" s="1"/>
  <c r="A372" s="1"/>
  <c r="A376" s="1"/>
  <c r="A380" s="1"/>
  <c r="A384" s="1"/>
  <c r="A388" s="1"/>
  <c r="A392" s="1"/>
  <c r="A277"/>
  <c r="A281" s="1"/>
  <c r="A285" s="1"/>
  <c r="A289" s="1"/>
  <c r="A293" s="1"/>
  <c r="A297" s="1"/>
  <c r="A301" s="1"/>
  <c r="A305" s="1"/>
  <c r="A309" s="1"/>
  <c r="A313" s="1"/>
  <c r="A317" s="1"/>
  <c r="A321" s="1"/>
  <c r="A325" s="1"/>
  <c r="A329" s="1"/>
  <c r="A333" s="1"/>
  <c r="A337" s="1"/>
  <c r="A341" s="1"/>
  <c r="A345" s="1"/>
  <c r="A349" s="1"/>
  <c r="A353" s="1"/>
  <c r="A357" s="1"/>
  <c r="A361" s="1"/>
  <c r="A365" s="1"/>
  <c r="A369" s="1"/>
  <c r="A373" s="1"/>
  <c r="A377" s="1"/>
  <c r="A381" s="1"/>
  <c r="A385" s="1"/>
  <c r="A389" s="1"/>
  <c r="A393" s="1"/>
  <c r="A278"/>
  <c r="A282" s="1"/>
  <c r="A286" s="1"/>
  <c r="A290" s="1"/>
  <c r="A294" s="1"/>
  <c r="A298" s="1"/>
  <c r="A302" s="1"/>
  <c r="A306" s="1"/>
  <c r="A310" s="1"/>
  <c r="A314" s="1"/>
  <c r="A318" s="1"/>
  <c r="A322" s="1"/>
  <c r="A326" s="1"/>
  <c r="A330" s="1"/>
  <c r="A334" s="1"/>
  <c r="A338" s="1"/>
  <c r="A342" s="1"/>
  <c r="A346" s="1"/>
  <c r="A350" s="1"/>
  <c r="A354" s="1"/>
  <c r="A358" s="1"/>
  <c r="A362" s="1"/>
  <c r="A366" s="1"/>
  <c r="A370" s="1"/>
  <c r="A374" s="1"/>
  <c r="A378" s="1"/>
  <c r="A382" s="1"/>
  <c r="A386" s="1"/>
  <c r="A390" s="1"/>
  <c r="A394" s="1"/>
  <c r="A399"/>
  <c r="A403" s="1"/>
  <c r="A407" s="1"/>
  <c r="A411" s="1"/>
  <c r="A415" s="1"/>
  <c r="A419" s="1"/>
  <c r="A423" s="1"/>
  <c r="A427" s="1"/>
  <c r="A431" s="1"/>
  <c r="A435" s="1"/>
  <c r="A439" s="1"/>
  <c r="A443" s="1"/>
  <c r="A447" s="1"/>
  <c r="A451" s="1"/>
  <c r="A455" s="1"/>
  <c r="A400"/>
  <c r="A404" s="1"/>
  <c r="A408" s="1"/>
  <c r="A412" s="1"/>
  <c r="A416" s="1"/>
  <c r="A420" s="1"/>
  <c r="A424" s="1"/>
  <c r="A428" s="1"/>
  <c r="A432" s="1"/>
  <c r="A436" s="1"/>
  <c r="A440" s="1"/>
  <c r="A444" s="1"/>
  <c r="A448" s="1"/>
  <c r="A452" s="1"/>
  <c r="A456" s="1"/>
  <c r="A401"/>
  <c r="A405" s="1"/>
  <c r="A409" s="1"/>
  <c r="A413" s="1"/>
  <c r="A417" s="1"/>
  <c r="A421" s="1"/>
  <c r="A425" s="1"/>
  <c r="A429" s="1"/>
  <c r="A433" s="1"/>
  <c r="A437" s="1"/>
  <c r="A441" s="1"/>
  <c r="A445" s="1"/>
  <c r="A449" s="1"/>
  <c r="A453" s="1"/>
  <c r="A457" s="1"/>
  <c r="A402"/>
  <c r="A406" s="1"/>
  <c r="A410" s="1"/>
  <c r="A414" s="1"/>
  <c r="A418" s="1"/>
  <c r="A422" s="1"/>
  <c r="A426" s="1"/>
  <c r="A430" s="1"/>
  <c r="A434" s="1"/>
  <c r="A438" s="1"/>
  <c r="A442" s="1"/>
  <c r="A446" s="1"/>
  <c r="A450" s="1"/>
  <c r="A454" s="1"/>
  <c r="A458" s="1"/>
  <c r="A463"/>
  <c r="A467" s="1"/>
  <c r="A471" s="1"/>
  <c r="A475" s="1"/>
  <c r="A479" s="1"/>
  <c r="A483" s="1"/>
  <c r="A487" s="1"/>
  <c r="A464"/>
  <c r="A468" s="1"/>
  <c r="A472" s="1"/>
  <c r="A476" s="1"/>
  <c r="A480" s="1"/>
  <c r="A484" s="1"/>
  <c r="A488" s="1"/>
  <c r="A465"/>
  <c r="A469" s="1"/>
  <c r="A473" s="1"/>
  <c r="A477" s="1"/>
  <c r="A481" s="1"/>
  <c r="A485" s="1"/>
  <c r="A489" s="1"/>
  <c r="A466"/>
  <c r="A470" s="1"/>
  <c r="A474" s="1"/>
  <c r="A478" s="1"/>
  <c r="A482" s="1"/>
  <c r="A486" s="1"/>
  <c r="A490" s="1"/>
  <c r="A495"/>
  <c r="A496"/>
  <c r="A500" s="1"/>
  <c r="A504" s="1"/>
  <c r="A497"/>
  <c r="A501" s="1"/>
  <c r="A505" s="1"/>
  <c r="A498"/>
  <c r="A502" s="1"/>
  <c r="A506" s="1"/>
  <c r="A510" s="1"/>
  <c r="A514" s="1"/>
  <c r="A499"/>
  <c r="A503" s="1"/>
  <c r="A511"/>
  <c r="A512"/>
  <c r="A513"/>
  <c r="A522"/>
  <c r="A11" i="38" l="1"/>
  <c r="A15" s="1"/>
  <c r="A19" s="1"/>
  <c r="A23" s="1"/>
  <c r="A27" s="1"/>
  <c r="A31" s="1"/>
  <c r="A35" s="1"/>
  <c r="A39" s="1"/>
  <c r="A43" s="1"/>
  <c r="A47" s="1"/>
  <c r="A51" s="1"/>
  <c r="A55" s="1"/>
  <c r="A59" s="1"/>
  <c r="A63" s="1"/>
  <c r="A67" s="1"/>
  <c r="A71" s="1"/>
  <c r="A75" s="1"/>
  <c r="A79" s="1"/>
  <c r="A83" s="1"/>
  <c r="A87" s="1"/>
  <c r="A91" s="1"/>
  <c r="A95" s="1"/>
  <c r="A99" s="1"/>
  <c r="A103" s="1"/>
  <c r="A107" s="1"/>
  <c r="A111" s="1"/>
  <c r="A115" s="1"/>
  <c r="A119" s="1"/>
  <c r="A123" s="1"/>
  <c r="A127" s="1"/>
  <c r="A131" s="1"/>
  <c r="R11"/>
  <c r="S11"/>
  <c r="U11"/>
  <c r="V11"/>
  <c r="A12"/>
  <c r="A16" s="1"/>
  <c r="A20" s="1"/>
  <c r="A24" s="1"/>
  <c r="A28" s="1"/>
  <c r="A32" s="1"/>
  <c r="A36" s="1"/>
  <c r="A40" s="1"/>
  <c r="A44" s="1"/>
  <c r="A48" s="1"/>
  <c r="A52" s="1"/>
  <c r="A56" s="1"/>
  <c r="A60" s="1"/>
  <c r="A64" s="1"/>
  <c r="A68" s="1"/>
  <c r="A72" s="1"/>
  <c r="A76" s="1"/>
  <c r="A80" s="1"/>
  <c r="A84" s="1"/>
  <c r="A88" s="1"/>
  <c r="A92" s="1"/>
  <c r="A96" s="1"/>
  <c r="A100" s="1"/>
  <c r="A104" s="1"/>
  <c r="A108" s="1"/>
  <c r="A112" s="1"/>
  <c r="A116" s="1"/>
  <c r="A120" s="1"/>
  <c r="A124" s="1"/>
  <c r="A128" s="1"/>
  <c r="A132" s="1"/>
  <c r="R12"/>
  <c r="S12"/>
  <c r="V12"/>
  <c r="A13"/>
  <c r="A17" s="1"/>
  <c r="A21" s="1"/>
  <c r="A25" s="1"/>
  <c r="A29" s="1"/>
  <c r="A33" s="1"/>
  <c r="A37" s="1"/>
  <c r="A41" s="1"/>
  <c r="A45" s="1"/>
  <c r="A49" s="1"/>
  <c r="A53" s="1"/>
  <c r="A57" s="1"/>
  <c r="A61" s="1"/>
  <c r="A65" s="1"/>
  <c r="A69" s="1"/>
  <c r="A73" s="1"/>
  <c r="A77" s="1"/>
  <c r="A81" s="1"/>
  <c r="A85" s="1"/>
  <c r="A89" s="1"/>
  <c r="A93" s="1"/>
  <c r="A97" s="1"/>
  <c r="A101" s="1"/>
  <c r="A105" s="1"/>
  <c r="A109" s="1"/>
  <c r="A113" s="1"/>
  <c r="A117" s="1"/>
  <c r="A121" s="1"/>
  <c r="A125" s="1"/>
  <c r="A129" s="1"/>
  <c r="A133" s="1"/>
  <c r="R13"/>
  <c r="S13"/>
  <c r="U13"/>
  <c r="V13"/>
  <c r="A14"/>
  <c r="A18" s="1"/>
  <c r="A22" s="1"/>
  <c r="A26" s="1"/>
  <c r="A30" s="1"/>
  <c r="A34" s="1"/>
  <c r="A38" s="1"/>
  <c r="A42" s="1"/>
  <c r="A46" s="1"/>
  <c r="A50" s="1"/>
  <c r="A54" s="1"/>
  <c r="A58" s="1"/>
  <c r="A62" s="1"/>
  <c r="A66" s="1"/>
  <c r="A70" s="1"/>
  <c r="A74" s="1"/>
  <c r="A78" s="1"/>
  <c r="A82" s="1"/>
  <c r="A86" s="1"/>
  <c r="A90" s="1"/>
  <c r="A94" s="1"/>
  <c r="A98" s="1"/>
  <c r="A102" s="1"/>
  <c r="A106" s="1"/>
  <c r="A110" s="1"/>
  <c r="A114" s="1"/>
  <c r="A118" s="1"/>
  <c r="A122" s="1"/>
  <c r="A126" s="1"/>
  <c r="A130" s="1"/>
  <c r="A134" s="1"/>
  <c r="R19"/>
  <c r="S19"/>
  <c r="U19"/>
  <c r="V19"/>
  <c r="R20"/>
  <c r="S20"/>
  <c r="V20"/>
  <c r="R21"/>
  <c r="S21"/>
  <c r="U21"/>
  <c r="V21"/>
  <c r="O22"/>
  <c r="O26"/>
  <c r="R27"/>
  <c r="S27"/>
  <c r="U27"/>
  <c r="V27"/>
  <c r="R28"/>
  <c r="S28"/>
  <c r="V28"/>
  <c r="R29"/>
  <c r="S29"/>
  <c r="U29"/>
  <c r="V29"/>
  <c r="O30"/>
  <c r="O34"/>
  <c r="R35"/>
  <c r="S35"/>
  <c r="U35"/>
  <c r="V35"/>
  <c r="R36"/>
  <c r="S36"/>
  <c r="V36"/>
  <c r="R37"/>
  <c r="S37"/>
  <c r="U37"/>
  <c r="V37"/>
  <c r="O38"/>
  <c r="A139"/>
  <c r="A140"/>
  <c r="A144" s="1"/>
  <c r="A148" s="1"/>
  <c r="A152" s="1"/>
  <c r="A156" s="1"/>
  <c r="A160" s="1"/>
  <c r="A164" s="1"/>
  <c r="A168" s="1"/>
  <c r="A172" s="1"/>
  <c r="A176" s="1"/>
  <c r="A180" s="1"/>
  <c r="A184" s="1"/>
  <c r="A188" s="1"/>
  <c r="A192" s="1"/>
  <c r="A196" s="1"/>
  <c r="A141"/>
  <c r="A145" s="1"/>
  <c r="A149" s="1"/>
  <c r="A153" s="1"/>
  <c r="A157" s="1"/>
  <c r="A161" s="1"/>
  <c r="A165" s="1"/>
  <c r="A169" s="1"/>
  <c r="A173" s="1"/>
  <c r="A177" s="1"/>
  <c r="A181" s="1"/>
  <c r="A185" s="1"/>
  <c r="A189" s="1"/>
  <c r="A193" s="1"/>
  <c r="A197" s="1"/>
  <c r="A142"/>
  <c r="A146" s="1"/>
  <c r="A150" s="1"/>
  <c r="A154" s="1"/>
  <c r="A158" s="1"/>
  <c r="A162" s="1"/>
  <c r="A166" s="1"/>
  <c r="A170" s="1"/>
  <c r="A174" s="1"/>
  <c r="A178" s="1"/>
  <c r="A182" s="1"/>
  <c r="A186" s="1"/>
  <c r="A190" s="1"/>
  <c r="A194" s="1"/>
  <c r="A198" s="1"/>
  <c r="A143"/>
  <c r="A147" s="1"/>
  <c r="A151" s="1"/>
  <c r="A155" s="1"/>
  <c r="A159" s="1"/>
  <c r="A163" s="1"/>
  <c r="A167" s="1"/>
  <c r="A171" s="1"/>
  <c r="A175" s="1"/>
  <c r="A179" s="1"/>
  <c r="A183" s="1"/>
  <c r="A187" s="1"/>
  <c r="A191" s="1"/>
  <c r="A195" s="1"/>
  <c r="A203"/>
  <c r="A204"/>
  <c r="A205"/>
  <c r="A206"/>
  <c r="A207"/>
  <c r="A208"/>
  <c r="A209"/>
  <c r="A213" s="1"/>
  <c r="A217" s="1"/>
  <c r="A221" s="1"/>
  <c r="A225" s="1"/>
  <c r="A229" s="1"/>
  <c r="A210"/>
  <c r="A214" s="1"/>
  <c r="A218" s="1"/>
  <c r="A222" s="1"/>
  <c r="A226" s="1"/>
  <c r="A230" s="1"/>
  <c r="A211"/>
  <c r="A215" s="1"/>
  <c r="A219" s="1"/>
  <c r="A223" s="1"/>
  <c r="A227" s="1"/>
  <c r="A212"/>
  <c r="A216" s="1"/>
  <c r="A220" s="1"/>
  <c r="A224" s="1"/>
  <c r="A228" s="1"/>
  <c r="A235"/>
  <c r="A239" s="1"/>
  <c r="A243" s="1"/>
  <c r="A236"/>
  <c r="A240" s="1"/>
  <c r="A244" s="1"/>
  <c r="A237"/>
  <c r="A241" s="1"/>
  <c r="A245" s="1"/>
  <c r="A238"/>
  <c r="A242" s="1"/>
  <c r="A246" s="1"/>
  <c r="A250" s="1"/>
  <c r="A254" s="1"/>
  <c r="A251"/>
  <c r="A252"/>
  <c r="A253"/>
  <c r="A262"/>
  <c r="A271"/>
  <c r="A275" s="1"/>
  <c r="A279" s="1"/>
  <c r="A283" s="1"/>
  <c r="A287" s="1"/>
  <c r="A291" s="1"/>
  <c r="A295" s="1"/>
  <c r="A299" s="1"/>
  <c r="A303" s="1"/>
  <c r="A307" s="1"/>
  <c r="A311" s="1"/>
  <c r="A315" s="1"/>
  <c r="A319" s="1"/>
  <c r="A323" s="1"/>
  <c r="A327" s="1"/>
  <c r="A331" s="1"/>
  <c r="A335" s="1"/>
  <c r="A339" s="1"/>
  <c r="A343" s="1"/>
  <c r="A347" s="1"/>
  <c r="A351" s="1"/>
  <c r="A355" s="1"/>
  <c r="A359" s="1"/>
  <c r="A363" s="1"/>
  <c r="A367" s="1"/>
  <c r="A371" s="1"/>
  <c r="A375" s="1"/>
  <c r="A379" s="1"/>
  <c r="A383" s="1"/>
  <c r="A387" s="1"/>
  <c r="A391" s="1"/>
  <c r="A272"/>
  <c r="A276" s="1"/>
  <c r="A280" s="1"/>
  <c r="A284" s="1"/>
  <c r="A288" s="1"/>
  <c r="A292" s="1"/>
  <c r="A296" s="1"/>
  <c r="A300" s="1"/>
  <c r="A304" s="1"/>
  <c r="A308" s="1"/>
  <c r="A312" s="1"/>
  <c r="A316" s="1"/>
  <c r="A320" s="1"/>
  <c r="A324" s="1"/>
  <c r="A328" s="1"/>
  <c r="A332" s="1"/>
  <c r="A336" s="1"/>
  <c r="A340" s="1"/>
  <c r="A344" s="1"/>
  <c r="A348" s="1"/>
  <c r="A352" s="1"/>
  <c r="A356" s="1"/>
  <c r="A360" s="1"/>
  <c r="A364" s="1"/>
  <c r="A368" s="1"/>
  <c r="A372" s="1"/>
  <c r="A376" s="1"/>
  <c r="A380" s="1"/>
  <c r="A384" s="1"/>
  <c r="A388" s="1"/>
  <c r="A392" s="1"/>
  <c r="A273"/>
  <c r="A277" s="1"/>
  <c r="A281" s="1"/>
  <c r="A285" s="1"/>
  <c r="A289" s="1"/>
  <c r="A293" s="1"/>
  <c r="A297" s="1"/>
  <c r="A301" s="1"/>
  <c r="A305" s="1"/>
  <c r="A309" s="1"/>
  <c r="A313" s="1"/>
  <c r="A317" s="1"/>
  <c r="A321" s="1"/>
  <c r="A325" s="1"/>
  <c r="A329" s="1"/>
  <c r="A333" s="1"/>
  <c r="A337" s="1"/>
  <c r="A341" s="1"/>
  <c r="A345" s="1"/>
  <c r="A349" s="1"/>
  <c r="A353" s="1"/>
  <c r="A357" s="1"/>
  <c r="A361" s="1"/>
  <c r="A365" s="1"/>
  <c r="A369" s="1"/>
  <c r="A373" s="1"/>
  <c r="A377" s="1"/>
  <c r="A381" s="1"/>
  <c r="A385" s="1"/>
  <c r="A389" s="1"/>
  <c r="A393" s="1"/>
  <c r="A274"/>
  <c r="A278" s="1"/>
  <c r="A282" s="1"/>
  <c r="A286" s="1"/>
  <c r="A290" s="1"/>
  <c r="A294" s="1"/>
  <c r="A298" s="1"/>
  <c r="A302" s="1"/>
  <c r="A306" s="1"/>
  <c r="A310" s="1"/>
  <c r="A314" s="1"/>
  <c r="A318" s="1"/>
  <c r="A322" s="1"/>
  <c r="A326" s="1"/>
  <c r="A330" s="1"/>
  <c r="A334" s="1"/>
  <c r="A338" s="1"/>
  <c r="A342" s="1"/>
  <c r="A346" s="1"/>
  <c r="A350" s="1"/>
  <c r="A354" s="1"/>
  <c r="A358" s="1"/>
  <c r="A362" s="1"/>
  <c r="A366" s="1"/>
  <c r="A370" s="1"/>
  <c r="A374" s="1"/>
  <c r="A378" s="1"/>
  <c r="A382" s="1"/>
  <c r="A386" s="1"/>
  <c r="A390" s="1"/>
  <c r="A394" s="1"/>
  <c r="A399"/>
  <c r="A403" s="1"/>
  <c r="A407" s="1"/>
  <c r="A411" s="1"/>
  <c r="A415" s="1"/>
  <c r="A419" s="1"/>
  <c r="A423" s="1"/>
  <c r="A427" s="1"/>
  <c r="A431" s="1"/>
  <c r="A435" s="1"/>
  <c r="A439" s="1"/>
  <c r="A443" s="1"/>
  <c r="A447" s="1"/>
  <c r="A451" s="1"/>
  <c r="A455" s="1"/>
  <c r="A400"/>
  <c r="A404" s="1"/>
  <c r="A408" s="1"/>
  <c r="A412" s="1"/>
  <c r="A416" s="1"/>
  <c r="A420" s="1"/>
  <c r="A424" s="1"/>
  <c r="A428" s="1"/>
  <c r="A432" s="1"/>
  <c r="A436" s="1"/>
  <c r="A440" s="1"/>
  <c r="A444" s="1"/>
  <c r="A448" s="1"/>
  <c r="A452" s="1"/>
  <c r="A456" s="1"/>
  <c r="A401"/>
  <c r="A405" s="1"/>
  <c r="A409" s="1"/>
  <c r="A413" s="1"/>
  <c r="A417" s="1"/>
  <c r="A421" s="1"/>
  <c r="A425" s="1"/>
  <c r="A429" s="1"/>
  <c r="A433" s="1"/>
  <c r="A437" s="1"/>
  <c r="A441" s="1"/>
  <c r="A445" s="1"/>
  <c r="A449" s="1"/>
  <c r="A453" s="1"/>
  <c r="A457" s="1"/>
  <c r="A402"/>
  <c r="A406" s="1"/>
  <c r="A410" s="1"/>
  <c r="A414" s="1"/>
  <c r="A418" s="1"/>
  <c r="A422" s="1"/>
  <c r="A426" s="1"/>
  <c r="A430" s="1"/>
  <c r="A434" s="1"/>
  <c r="A438" s="1"/>
  <c r="A442" s="1"/>
  <c r="A446" s="1"/>
  <c r="A450" s="1"/>
  <c r="A454" s="1"/>
  <c r="A458" s="1"/>
  <c r="A463"/>
  <c r="A464"/>
  <c r="A465"/>
  <c r="A466"/>
  <c r="A470" s="1"/>
  <c r="A474" s="1"/>
  <c r="A478" s="1"/>
  <c r="A482" s="1"/>
  <c r="A486" s="1"/>
  <c r="A490" s="1"/>
  <c r="A467"/>
  <c r="A471" s="1"/>
  <c r="A475" s="1"/>
  <c r="A479" s="1"/>
  <c r="A483" s="1"/>
  <c r="A487" s="1"/>
  <c r="A468"/>
  <c r="A472" s="1"/>
  <c r="A476" s="1"/>
  <c r="A480" s="1"/>
  <c r="A484" s="1"/>
  <c r="A488" s="1"/>
  <c r="A469"/>
  <c r="A473" s="1"/>
  <c r="A477" s="1"/>
  <c r="A481" s="1"/>
  <c r="A485" s="1"/>
  <c r="A489" s="1"/>
  <c r="A495"/>
  <c r="A499" s="1"/>
  <c r="A503" s="1"/>
  <c r="A496"/>
  <c r="A500" s="1"/>
  <c r="A504" s="1"/>
  <c r="A497"/>
  <c r="A501" s="1"/>
  <c r="A505" s="1"/>
  <c r="A498"/>
  <c r="A502" s="1"/>
  <c r="A506" s="1"/>
  <c r="A510" s="1"/>
  <c r="A514" s="1"/>
  <c r="A511"/>
  <c r="A512"/>
  <c r="A513"/>
  <c r="A522"/>
  <c r="A522" i="37" l="1"/>
  <c r="A513"/>
  <c r="A512"/>
  <c r="A511"/>
  <c r="A498"/>
  <c r="A502" s="1"/>
  <c r="A506" s="1"/>
  <c r="A510" s="1"/>
  <c r="A514" s="1"/>
  <c r="A497"/>
  <c r="A501" s="1"/>
  <c r="A505" s="1"/>
  <c r="A496"/>
  <c r="A500" s="1"/>
  <c r="A504" s="1"/>
  <c r="A495"/>
  <c r="A499" s="1"/>
  <c r="A503" s="1"/>
  <c r="A466"/>
  <c r="A470" s="1"/>
  <c r="A474" s="1"/>
  <c r="A478" s="1"/>
  <c r="A482" s="1"/>
  <c r="A486" s="1"/>
  <c r="A490" s="1"/>
  <c r="A465"/>
  <c r="A469" s="1"/>
  <c r="A473" s="1"/>
  <c r="A477" s="1"/>
  <c r="A481" s="1"/>
  <c r="A485" s="1"/>
  <c r="A489" s="1"/>
  <c r="A464"/>
  <c r="A468" s="1"/>
  <c r="A472" s="1"/>
  <c r="A476" s="1"/>
  <c r="A480" s="1"/>
  <c r="A484" s="1"/>
  <c r="A488" s="1"/>
  <c r="A463"/>
  <c r="A467" s="1"/>
  <c r="A471" s="1"/>
  <c r="A475" s="1"/>
  <c r="A479" s="1"/>
  <c r="A483" s="1"/>
  <c r="A487" s="1"/>
  <c r="A402"/>
  <c r="A406" s="1"/>
  <c r="A410" s="1"/>
  <c r="A414" s="1"/>
  <c r="A418" s="1"/>
  <c r="A422" s="1"/>
  <c r="A426" s="1"/>
  <c r="A430" s="1"/>
  <c r="A434" s="1"/>
  <c r="A438" s="1"/>
  <c r="A442" s="1"/>
  <c r="A446" s="1"/>
  <c r="A450" s="1"/>
  <c r="A454" s="1"/>
  <c r="A458" s="1"/>
  <c r="A401"/>
  <c r="A405" s="1"/>
  <c r="A409" s="1"/>
  <c r="A413" s="1"/>
  <c r="A417" s="1"/>
  <c r="A421" s="1"/>
  <c r="A425" s="1"/>
  <c r="A429" s="1"/>
  <c r="A433" s="1"/>
  <c r="A437" s="1"/>
  <c r="A441" s="1"/>
  <c r="A445" s="1"/>
  <c r="A449" s="1"/>
  <c r="A453" s="1"/>
  <c r="A457" s="1"/>
  <c r="A400"/>
  <c r="A404" s="1"/>
  <c r="A408" s="1"/>
  <c r="A412" s="1"/>
  <c r="A416" s="1"/>
  <c r="A420" s="1"/>
  <c r="A424" s="1"/>
  <c r="A428" s="1"/>
  <c r="A432" s="1"/>
  <c r="A436" s="1"/>
  <c r="A440" s="1"/>
  <c r="A444" s="1"/>
  <c r="A448" s="1"/>
  <c r="A452" s="1"/>
  <c r="A456" s="1"/>
  <c r="A399"/>
  <c r="A403" s="1"/>
  <c r="A407" s="1"/>
  <c r="A411" s="1"/>
  <c r="A415" s="1"/>
  <c r="A419" s="1"/>
  <c r="A423" s="1"/>
  <c r="A427" s="1"/>
  <c r="A431" s="1"/>
  <c r="A435" s="1"/>
  <c r="A439" s="1"/>
  <c r="A443" s="1"/>
  <c r="A447" s="1"/>
  <c r="A451" s="1"/>
  <c r="A455" s="1"/>
  <c r="A274"/>
  <c r="A278" s="1"/>
  <c r="A282" s="1"/>
  <c r="A286" s="1"/>
  <c r="A290" s="1"/>
  <c r="A294" s="1"/>
  <c r="A298" s="1"/>
  <c r="A302" s="1"/>
  <c r="A306" s="1"/>
  <c r="A310" s="1"/>
  <c r="A314" s="1"/>
  <c r="A318" s="1"/>
  <c r="A322" s="1"/>
  <c r="A326" s="1"/>
  <c r="A330" s="1"/>
  <c r="A334" s="1"/>
  <c r="A338" s="1"/>
  <c r="A342" s="1"/>
  <c r="A346" s="1"/>
  <c r="A350" s="1"/>
  <c r="A354" s="1"/>
  <c r="A358" s="1"/>
  <c r="A362" s="1"/>
  <c r="A366" s="1"/>
  <c r="A370" s="1"/>
  <c r="A374" s="1"/>
  <c r="A378" s="1"/>
  <c r="A382" s="1"/>
  <c r="A386" s="1"/>
  <c r="A390" s="1"/>
  <c r="A394" s="1"/>
  <c r="A273"/>
  <c r="A277" s="1"/>
  <c r="A281" s="1"/>
  <c r="A285" s="1"/>
  <c r="A289" s="1"/>
  <c r="A293" s="1"/>
  <c r="A297" s="1"/>
  <c r="A301" s="1"/>
  <c r="A305" s="1"/>
  <c r="A309" s="1"/>
  <c r="A313" s="1"/>
  <c r="A317" s="1"/>
  <c r="A321" s="1"/>
  <c r="A325" s="1"/>
  <c r="A329" s="1"/>
  <c r="A333" s="1"/>
  <c r="A337" s="1"/>
  <c r="A341" s="1"/>
  <c r="A345" s="1"/>
  <c r="A349" s="1"/>
  <c r="A353" s="1"/>
  <c r="A357" s="1"/>
  <c r="A361" s="1"/>
  <c r="A365" s="1"/>
  <c r="A369" s="1"/>
  <c r="A373" s="1"/>
  <c r="A377" s="1"/>
  <c r="A381" s="1"/>
  <c r="A385" s="1"/>
  <c r="A389" s="1"/>
  <c r="A393" s="1"/>
  <c r="A272"/>
  <c r="A276" s="1"/>
  <c r="A280" s="1"/>
  <c r="A284" s="1"/>
  <c r="A288" s="1"/>
  <c r="A292" s="1"/>
  <c r="A296" s="1"/>
  <c r="A300" s="1"/>
  <c r="A304" s="1"/>
  <c r="A308" s="1"/>
  <c r="A312" s="1"/>
  <c r="A316" s="1"/>
  <c r="A320" s="1"/>
  <c r="A324" s="1"/>
  <c r="A328" s="1"/>
  <c r="A332" s="1"/>
  <c r="A336" s="1"/>
  <c r="A340" s="1"/>
  <c r="A344" s="1"/>
  <c r="A348" s="1"/>
  <c r="A352" s="1"/>
  <c r="A356" s="1"/>
  <c r="A360" s="1"/>
  <c r="A364" s="1"/>
  <c r="A368" s="1"/>
  <c r="A372" s="1"/>
  <c r="A376" s="1"/>
  <c r="A380" s="1"/>
  <c r="A384" s="1"/>
  <c r="A388" s="1"/>
  <c r="A392" s="1"/>
  <c r="A271"/>
  <c r="A275" s="1"/>
  <c r="A279" s="1"/>
  <c r="A283" s="1"/>
  <c r="A287" s="1"/>
  <c r="A291" s="1"/>
  <c r="A295" s="1"/>
  <c r="A299" s="1"/>
  <c r="A303" s="1"/>
  <c r="A307" s="1"/>
  <c r="A311" s="1"/>
  <c r="A315" s="1"/>
  <c r="A319" s="1"/>
  <c r="A323" s="1"/>
  <c r="A327" s="1"/>
  <c r="A331" s="1"/>
  <c r="A335" s="1"/>
  <c r="A339" s="1"/>
  <c r="A343" s="1"/>
  <c r="A347" s="1"/>
  <c r="A351" s="1"/>
  <c r="A355" s="1"/>
  <c r="A359" s="1"/>
  <c r="A363" s="1"/>
  <c r="A367" s="1"/>
  <c r="A371" s="1"/>
  <c r="A375" s="1"/>
  <c r="A379" s="1"/>
  <c r="A383" s="1"/>
  <c r="A387" s="1"/>
  <c r="A391" s="1"/>
  <c r="A262"/>
  <c r="A253"/>
  <c r="A252"/>
  <c r="A251"/>
  <c r="A238"/>
  <c r="A242" s="1"/>
  <c r="A246" s="1"/>
  <c r="A250" s="1"/>
  <c r="A254" s="1"/>
  <c r="A237"/>
  <c r="A241" s="1"/>
  <c r="A245" s="1"/>
  <c r="A236"/>
  <c r="A240" s="1"/>
  <c r="A244" s="1"/>
  <c r="A235"/>
  <c r="A239" s="1"/>
  <c r="A243" s="1"/>
  <c r="A206"/>
  <c r="A210" s="1"/>
  <c r="A214" s="1"/>
  <c r="A218" s="1"/>
  <c r="A222" s="1"/>
  <c r="A226" s="1"/>
  <c r="A230" s="1"/>
  <c r="A205"/>
  <c r="A209" s="1"/>
  <c r="A213" s="1"/>
  <c r="A217" s="1"/>
  <c r="A221" s="1"/>
  <c r="A225" s="1"/>
  <c r="A229" s="1"/>
  <c r="A204"/>
  <c r="A208" s="1"/>
  <c r="A212" s="1"/>
  <c r="A216" s="1"/>
  <c r="A220" s="1"/>
  <c r="A224" s="1"/>
  <c r="A228" s="1"/>
  <c r="A203"/>
  <c r="A207" s="1"/>
  <c r="A211" s="1"/>
  <c r="A215" s="1"/>
  <c r="A219" s="1"/>
  <c r="A223" s="1"/>
  <c r="A227" s="1"/>
  <c r="A142"/>
  <c r="A146" s="1"/>
  <c r="A150" s="1"/>
  <c r="A154" s="1"/>
  <c r="A158" s="1"/>
  <c r="A162" s="1"/>
  <c r="A166" s="1"/>
  <c r="A170" s="1"/>
  <c r="A174" s="1"/>
  <c r="A178" s="1"/>
  <c r="A182" s="1"/>
  <c r="A186" s="1"/>
  <c r="A190" s="1"/>
  <c r="A194" s="1"/>
  <c r="A198" s="1"/>
  <c r="A141"/>
  <c r="A145" s="1"/>
  <c r="A149" s="1"/>
  <c r="A153" s="1"/>
  <c r="A157" s="1"/>
  <c r="A161" s="1"/>
  <c r="A165" s="1"/>
  <c r="A169" s="1"/>
  <c r="A173" s="1"/>
  <c r="A177" s="1"/>
  <c r="A181" s="1"/>
  <c r="A185" s="1"/>
  <c r="A189" s="1"/>
  <c r="A193" s="1"/>
  <c r="A197" s="1"/>
  <c r="A140"/>
  <c r="A144" s="1"/>
  <c r="A148" s="1"/>
  <c r="A152" s="1"/>
  <c r="A156" s="1"/>
  <c r="A160" s="1"/>
  <c r="A164" s="1"/>
  <c r="A168" s="1"/>
  <c r="A172" s="1"/>
  <c r="A176" s="1"/>
  <c r="A180" s="1"/>
  <c r="A184" s="1"/>
  <c r="A188" s="1"/>
  <c r="A192" s="1"/>
  <c r="A196" s="1"/>
  <c r="A139"/>
  <c r="A143" s="1"/>
  <c r="A147" s="1"/>
  <c r="A151" s="1"/>
  <c r="A155" s="1"/>
  <c r="A159" s="1"/>
  <c r="A163" s="1"/>
  <c r="A167" s="1"/>
  <c r="A171" s="1"/>
  <c r="A175" s="1"/>
  <c r="A179" s="1"/>
  <c r="A183" s="1"/>
  <c r="A187" s="1"/>
  <c r="A191" s="1"/>
  <c r="A195" s="1"/>
  <c r="V37"/>
  <c r="U37"/>
  <c r="S37"/>
  <c r="R37"/>
  <c r="V36"/>
  <c r="S36"/>
  <c r="R36"/>
  <c r="V35"/>
  <c r="U35"/>
  <c r="S35"/>
  <c r="R35"/>
  <c r="V29"/>
  <c r="U29"/>
  <c r="S29"/>
  <c r="R29"/>
  <c r="V28"/>
  <c r="S28"/>
  <c r="R28"/>
  <c r="V27"/>
  <c r="U27"/>
  <c r="S27"/>
  <c r="R27"/>
  <c r="O26"/>
  <c r="O30" s="1"/>
  <c r="O22"/>
  <c r="V21"/>
  <c r="U21"/>
  <c r="S21"/>
  <c r="R21"/>
  <c r="V20"/>
  <c r="S20"/>
  <c r="R20"/>
  <c r="V19"/>
  <c r="U19"/>
  <c r="S19"/>
  <c r="R19"/>
  <c r="A14"/>
  <c r="A18" s="1"/>
  <c r="A22" s="1"/>
  <c r="A26" s="1"/>
  <c r="A30" s="1"/>
  <c r="A34" s="1"/>
  <c r="A38" s="1"/>
  <c r="A42" s="1"/>
  <c r="A46" s="1"/>
  <c r="A50" s="1"/>
  <c r="A54" s="1"/>
  <c r="A58" s="1"/>
  <c r="A62" s="1"/>
  <c r="A66" s="1"/>
  <c r="A70" s="1"/>
  <c r="A74" s="1"/>
  <c r="A78" s="1"/>
  <c r="A82" s="1"/>
  <c r="A86" s="1"/>
  <c r="A90" s="1"/>
  <c r="A94" s="1"/>
  <c r="A98" s="1"/>
  <c r="A102" s="1"/>
  <c r="A106" s="1"/>
  <c r="A110" s="1"/>
  <c r="A114" s="1"/>
  <c r="A118" s="1"/>
  <c r="A122" s="1"/>
  <c r="A126" s="1"/>
  <c r="A130" s="1"/>
  <c r="A134" s="1"/>
  <c r="V13"/>
  <c r="U13"/>
  <c r="S13"/>
  <c r="R13"/>
  <c r="A13"/>
  <c r="A17" s="1"/>
  <c r="A21" s="1"/>
  <c r="A25" s="1"/>
  <c r="A29" s="1"/>
  <c r="A33" s="1"/>
  <c r="A37" s="1"/>
  <c r="A41" s="1"/>
  <c r="A45" s="1"/>
  <c r="A49" s="1"/>
  <c r="A53" s="1"/>
  <c r="A57" s="1"/>
  <c r="A61" s="1"/>
  <c r="A65" s="1"/>
  <c r="A69" s="1"/>
  <c r="A73" s="1"/>
  <c r="A77" s="1"/>
  <c r="A81" s="1"/>
  <c r="A85" s="1"/>
  <c r="A89" s="1"/>
  <c r="A93" s="1"/>
  <c r="A97" s="1"/>
  <c r="A101" s="1"/>
  <c r="A105" s="1"/>
  <c r="A109" s="1"/>
  <c r="A113" s="1"/>
  <c r="A117" s="1"/>
  <c r="A121" s="1"/>
  <c r="A125" s="1"/>
  <c r="A129" s="1"/>
  <c r="A133" s="1"/>
  <c r="V12"/>
  <c r="S12"/>
  <c r="R12"/>
  <c r="A12"/>
  <c r="A16" s="1"/>
  <c r="A20" s="1"/>
  <c r="A24" s="1"/>
  <c r="A28" s="1"/>
  <c r="A32" s="1"/>
  <c r="A36" s="1"/>
  <c r="A40" s="1"/>
  <c r="A44" s="1"/>
  <c r="A48" s="1"/>
  <c r="A52" s="1"/>
  <c r="A56" s="1"/>
  <c r="A60" s="1"/>
  <c r="A64" s="1"/>
  <c r="A68" s="1"/>
  <c r="A72" s="1"/>
  <c r="A76" s="1"/>
  <c r="A80" s="1"/>
  <c r="A84" s="1"/>
  <c r="A88" s="1"/>
  <c r="A92" s="1"/>
  <c r="A96" s="1"/>
  <c r="A100" s="1"/>
  <c r="A104" s="1"/>
  <c r="A108" s="1"/>
  <c r="A112" s="1"/>
  <c r="A116" s="1"/>
  <c r="A120" s="1"/>
  <c r="A124" s="1"/>
  <c r="A128" s="1"/>
  <c r="A132" s="1"/>
  <c r="V11"/>
  <c r="U11"/>
  <c r="S11"/>
  <c r="R11"/>
  <c r="A11"/>
  <c r="A15" s="1"/>
  <c r="A19" s="1"/>
  <c r="A23" s="1"/>
  <c r="A27" s="1"/>
  <c r="A31" s="1"/>
  <c r="A35" s="1"/>
  <c r="A39" s="1"/>
  <c r="A43" s="1"/>
  <c r="A47" s="1"/>
  <c r="A51" s="1"/>
  <c r="A55" s="1"/>
  <c r="A59" s="1"/>
  <c r="A63" s="1"/>
  <c r="A67" s="1"/>
  <c r="A71" s="1"/>
  <c r="A75" s="1"/>
  <c r="A79" s="1"/>
  <c r="A83" s="1"/>
  <c r="A87" s="1"/>
  <c r="A91" s="1"/>
  <c r="A95" s="1"/>
  <c r="A99" s="1"/>
  <c r="A103" s="1"/>
  <c r="A107" s="1"/>
  <c r="A111" s="1"/>
  <c r="A115" s="1"/>
  <c r="A119" s="1"/>
  <c r="A123" s="1"/>
  <c r="A127" s="1"/>
  <c r="A131" s="1"/>
  <c r="O34" l="1"/>
  <c r="O38" s="1"/>
  <c r="A522" i="36" l="1"/>
  <c r="A513"/>
  <c r="A512"/>
  <c r="A511"/>
  <c r="A498"/>
  <c r="A502" s="1"/>
  <c r="A506" s="1"/>
  <c r="A510" s="1"/>
  <c r="A514" s="1"/>
  <c r="A497"/>
  <c r="A501" s="1"/>
  <c r="A505" s="1"/>
  <c r="A496"/>
  <c r="A500" s="1"/>
  <c r="A504" s="1"/>
  <c r="A495"/>
  <c r="A499" s="1"/>
  <c r="A503" s="1"/>
  <c r="A466"/>
  <c r="A470" s="1"/>
  <c r="A474" s="1"/>
  <c r="A478" s="1"/>
  <c r="A482" s="1"/>
  <c r="A486" s="1"/>
  <c r="A490" s="1"/>
  <c r="A465"/>
  <c r="A469" s="1"/>
  <c r="A473" s="1"/>
  <c r="A477" s="1"/>
  <c r="A481" s="1"/>
  <c r="A485" s="1"/>
  <c r="A489" s="1"/>
  <c r="A464"/>
  <c r="A468" s="1"/>
  <c r="A472" s="1"/>
  <c r="A476" s="1"/>
  <c r="A480" s="1"/>
  <c r="A484" s="1"/>
  <c r="A488" s="1"/>
  <c r="A463"/>
  <c r="A467" s="1"/>
  <c r="A471" s="1"/>
  <c r="A475" s="1"/>
  <c r="A479" s="1"/>
  <c r="A483" s="1"/>
  <c r="A487" s="1"/>
  <c r="A402"/>
  <c r="A406" s="1"/>
  <c r="A410" s="1"/>
  <c r="A414" s="1"/>
  <c r="A418" s="1"/>
  <c r="A422" s="1"/>
  <c r="A426" s="1"/>
  <c r="A430" s="1"/>
  <c r="A434" s="1"/>
  <c r="A438" s="1"/>
  <c r="A442" s="1"/>
  <c r="A446" s="1"/>
  <c r="A450" s="1"/>
  <c r="A454" s="1"/>
  <c r="A458" s="1"/>
  <c r="A401"/>
  <c r="A405" s="1"/>
  <c r="A409" s="1"/>
  <c r="A413" s="1"/>
  <c r="A417" s="1"/>
  <c r="A421" s="1"/>
  <c r="A425" s="1"/>
  <c r="A429" s="1"/>
  <c r="A433" s="1"/>
  <c r="A437" s="1"/>
  <c r="A441" s="1"/>
  <c r="A445" s="1"/>
  <c r="A449" s="1"/>
  <c r="A453" s="1"/>
  <c r="A457" s="1"/>
  <c r="A400"/>
  <c r="A404" s="1"/>
  <c r="A408" s="1"/>
  <c r="A412" s="1"/>
  <c r="A416" s="1"/>
  <c r="A420" s="1"/>
  <c r="A424" s="1"/>
  <c r="A428" s="1"/>
  <c r="A432" s="1"/>
  <c r="A436" s="1"/>
  <c r="A440" s="1"/>
  <c r="A444" s="1"/>
  <c r="A448" s="1"/>
  <c r="A452" s="1"/>
  <c r="A456" s="1"/>
  <c r="A399"/>
  <c r="A403" s="1"/>
  <c r="A407" s="1"/>
  <c r="A411" s="1"/>
  <c r="A415" s="1"/>
  <c r="A419" s="1"/>
  <c r="A423" s="1"/>
  <c r="A427" s="1"/>
  <c r="A431" s="1"/>
  <c r="A435" s="1"/>
  <c r="A439" s="1"/>
  <c r="A443" s="1"/>
  <c r="A447" s="1"/>
  <c r="A451" s="1"/>
  <c r="A455" s="1"/>
  <c r="A274"/>
  <c r="A278" s="1"/>
  <c r="A282" s="1"/>
  <c r="A286" s="1"/>
  <c r="A290" s="1"/>
  <c r="A294" s="1"/>
  <c r="A298" s="1"/>
  <c r="A302" s="1"/>
  <c r="A306" s="1"/>
  <c r="A310" s="1"/>
  <c r="A314" s="1"/>
  <c r="A318" s="1"/>
  <c r="A322" s="1"/>
  <c r="A326" s="1"/>
  <c r="A330" s="1"/>
  <c r="A334" s="1"/>
  <c r="A338" s="1"/>
  <c r="A342" s="1"/>
  <c r="A346" s="1"/>
  <c r="A350" s="1"/>
  <c r="A354" s="1"/>
  <c r="A358" s="1"/>
  <c r="A362" s="1"/>
  <c r="A366" s="1"/>
  <c r="A370" s="1"/>
  <c r="A374" s="1"/>
  <c r="A378" s="1"/>
  <c r="A382" s="1"/>
  <c r="A386" s="1"/>
  <c r="A390" s="1"/>
  <c r="A394" s="1"/>
  <c r="A273"/>
  <c r="A277" s="1"/>
  <c r="A281" s="1"/>
  <c r="A285" s="1"/>
  <c r="A289" s="1"/>
  <c r="A293" s="1"/>
  <c r="A297" s="1"/>
  <c r="A301" s="1"/>
  <c r="A305" s="1"/>
  <c r="A309" s="1"/>
  <c r="A313" s="1"/>
  <c r="A317" s="1"/>
  <c r="A321" s="1"/>
  <c r="A325" s="1"/>
  <c r="A329" s="1"/>
  <c r="A333" s="1"/>
  <c r="A337" s="1"/>
  <c r="A341" s="1"/>
  <c r="A345" s="1"/>
  <c r="A349" s="1"/>
  <c r="A353" s="1"/>
  <c r="A357" s="1"/>
  <c r="A361" s="1"/>
  <c r="A365" s="1"/>
  <c r="A369" s="1"/>
  <c r="A373" s="1"/>
  <c r="A377" s="1"/>
  <c r="A381" s="1"/>
  <c r="A385" s="1"/>
  <c r="A389" s="1"/>
  <c r="A393" s="1"/>
  <c r="A272"/>
  <c r="A276" s="1"/>
  <c r="A280" s="1"/>
  <c r="A284" s="1"/>
  <c r="A288" s="1"/>
  <c r="A292" s="1"/>
  <c r="A296" s="1"/>
  <c r="A300" s="1"/>
  <c r="A304" s="1"/>
  <c r="A308" s="1"/>
  <c r="A312" s="1"/>
  <c r="A316" s="1"/>
  <c r="A320" s="1"/>
  <c r="A324" s="1"/>
  <c r="A328" s="1"/>
  <c r="A332" s="1"/>
  <c r="A336" s="1"/>
  <c r="A340" s="1"/>
  <c r="A344" s="1"/>
  <c r="A348" s="1"/>
  <c r="A352" s="1"/>
  <c r="A356" s="1"/>
  <c r="A360" s="1"/>
  <c r="A364" s="1"/>
  <c r="A368" s="1"/>
  <c r="A372" s="1"/>
  <c r="A376" s="1"/>
  <c r="A380" s="1"/>
  <c r="A384" s="1"/>
  <c r="A388" s="1"/>
  <c r="A392" s="1"/>
  <c r="A271"/>
  <c r="A275" s="1"/>
  <c r="A279" s="1"/>
  <c r="A283" s="1"/>
  <c r="A287" s="1"/>
  <c r="A291" s="1"/>
  <c r="A295" s="1"/>
  <c r="A299" s="1"/>
  <c r="A303" s="1"/>
  <c r="A307" s="1"/>
  <c r="A311" s="1"/>
  <c r="A315" s="1"/>
  <c r="A319" s="1"/>
  <c r="A323" s="1"/>
  <c r="A327" s="1"/>
  <c r="A331" s="1"/>
  <c r="A335" s="1"/>
  <c r="A339" s="1"/>
  <c r="A343" s="1"/>
  <c r="A347" s="1"/>
  <c r="A351" s="1"/>
  <c r="A355" s="1"/>
  <c r="A359" s="1"/>
  <c r="A363" s="1"/>
  <c r="A367" s="1"/>
  <c r="A371" s="1"/>
  <c r="A375" s="1"/>
  <c r="A379" s="1"/>
  <c r="A383" s="1"/>
  <c r="A387" s="1"/>
  <c r="A391" s="1"/>
  <c r="A262"/>
  <c r="A253"/>
  <c r="A252"/>
  <c r="A251"/>
  <c r="A238"/>
  <c r="A242" s="1"/>
  <c r="A246" s="1"/>
  <c r="A250" s="1"/>
  <c r="A254" s="1"/>
  <c r="A237"/>
  <c r="A241" s="1"/>
  <c r="A245" s="1"/>
  <c r="A236"/>
  <c r="A240" s="1"/>
  <c r="A244" s="1"/>
  <c r="A235"/>
  <c r="A239" s="1"/>
  <c r="A243" s="1"/>
  <c r="A206"/>
  <c r="A210" s="1"/>
  <c r="A214" s="1"/>
  <c r="A218" s="1"/>
  <c r="A222" s="1"/>
  <c r="A226" s="1"/>
  <c r="A230" s="1"/>
  <c r="A205"/>
  <c r="A209" s="1"/>
  <c r="A213" s="1"/>
  <c r="A217" s="1"/>
  <c r="A221" s="1"/>
  <c r="A225" s="1"/>
  <c r="A229" s="1"/>
  <c r="A204"/>
  <c r="A208" s="1"/>
  <c r="A212" s="1"/>
  <c r="A216" s="1"/>
  <c r="A220" s="1"/>
  <c r="A224" s="1"/>
  <c r="A228" s="1"/>
  <c r="A203"/>
  <c r="A207" s="1"/>
  <c r="A211" s="1"/>
  <c r="A215" s="1"/>
  <c r="A219" s="1"/>
  <c r="A223" s="1"/>
  <c r="A227" s="1"/>
  <c r="A142"/>
  <c r="A146" s="1"/>
  <c r="A150" s="1"/>
  <c r="A154" s="1"/>
  <c r="A158" s="1"/>
  <c r="A162" s="1"/>
  <c r="A166" s="1"/>
  <c r="A170" s="1"/>
  <c r="A174" s="1"/>
  <c r="A178" s="1"/>
  <c r="A182" s="1"/>
  <c r="A186" s="1"/>
  <c r="A190" s="1"/>
  <c r="A194" s="1"/>
  <c r="A198" s="1"/>
  <c r="A141"/>
  <c r="A145" s="1"/>
  <c r="A149" s="1"/>
  <c r="A153" s="1"/>
  <c r="A157" s="1"/>
  <c r="A161" s="1"/>
  <c r="A165" s="1"/>
  <c r="A169" s="1"/>
  <c r="A173" s="1"/>
  <c r="A177" s="1"/>
  <c r="A181" s="1"/>
  <c r="A185" s="1"/>
  <c r="A189" s="1"/>
  <c r="A193" s="1"/>
  <c r="A197" s="1"/>
  <c r="A140"/>
  <c r="A144" s="1"/>
  <c r="A148" s="1"/>
  <c r="A152" s="1"/>
  <c r="A156" s="1"/>
  <c r="A160" s="1"/>
  <c r="A164" s="1"/>
  <c r="A168" s="1"/>
  <c r="A172" s="1"/>
  <c r="A176" s="1"/>
  <c r="A180" s="1"/>
  <c r="A184" s="1"/>
  <c r="A188" s="1"/>
  <c r="A192" s="1"/>
  <c r="A196" s="1"/>
  <c r="A139"/>
  <c r="A143" s="1"/>
  <c r="A147" s="1"/>
  <c r="A151" s="1"/>
  <c r="A155" s="1"/>
  <c r="A159" s="1"/>
  <c r="A163" s="1"/>
  <c r="A167" s="1"/>
  <c r="A171" s="1"/>
  <c r="A175" s="1"/>
  <c r="A179" s="1"/>
  <c r="A183" s="1"/>
  <c r="A187" s="1"/>
  <c r="A191" s="1"/>
  <c r="A195" s="1"/>
  <c r="V37"/>
  <c r="U37"/>
  <c r="S37"/>
  <c r="R37"/>
  <c r="V36"/>
  <c r="S36"/>
  <c r="R36"/>
  <c r="V35"/>
  <c r="U35"/>
  <c r="S35"/>
  <c r="R35"/>
  <c r="V29"/>
  <c r="U29"/>
  <c r="S29"/>
  <c r="R29"/>
  <c r="V28"/>
  <c r="S28"/>
  <c r="R28"/>
  <c r="V27"/>
  <c r="U27"/>
  <c r="S27"/>
  <c r="R27"/>
  <c r="O26"/>
  <c r="O30" s="1"/>
  <c r="O22"/>
  <c r="V21"/>
  <c r="U21"/>
  <c r="S21"/>
  <c r="R21"/>
  <c r="V20"/>
  <c r="S20"/>
  <c r="R20"/>
  <c r="V19"/>
  <c r="U19"/>
  <c r="S19"/>
  <c r="R19"/>
  <c r="A14"/>
  <c r="A18" s="1"/>
  <c r="A22" s="1"/>
  <c r="A26" s="1"/>
  <c r="A30" s="1"/>
  <c r="A34" s="1"/>
  <c r="A38" s="1"/>
  <c r="A42" s="1"/>
  <c r="A46" s="1"/>
  <c r="A50" s="1"/>
  <c r="A54" s="1"/>
  <c r="A58" s="1"/>
  <c r="A62" s="1"/>
  <c r="A66" s="1"/>
  <c r="A70" s="1"/>
  <c r="A74" s="1"/>
  <c r="A78" s="1"/>
  <c r="A82" s="1"/>
  <c r="A86" s="1"/>
  <c r="A90" s="1"/>
  <c r="A94" s="1"/>
  <c r="A98" s="1"/>
  <c r="A102" s="1"/>
  <c r="A106" s="1"/>
  <c r="A110" s="1"/>
  <c r="A114" s="1"/>
  <c r="A118" s="1"/>
  <c r="A122" s="1"/>
  <c r="A126" s="1"/>
  <c r="A130" s="1"/>
  <c r="A134" s="1"/>
  <c r="V13"/>
  <c r="U13"/>
  <c r="S13"/>
  <c r="R13"/>
  <c r="A13"/>
  <c r="A17" s="1"/>
  <c r="A21" s="1"/>
  <c r="A25" s="1"/>
  <c r="A29" s="1"/>
  <c r="A33" s="1"/>
  <c r="A37" s="1"/>
  <c r="A41" s="1"/>
  <c r="A45" s="1"/>
  <c r="A49" s="1"/>
  <c r="A53" s="1"/>
  <c r="A57" s="1"/>
  <c r="A61" s="1"/>
  <c r="A65" s="1"/>
  <c r="A69" s="1"/>
  <c r="A73" s="1"/>
  <c r="A77" s="1"/>
  <c r="A81" s="1"/>
  <c r="A85" s="1"/>
  <c r="A89" s="1"/>
  <c r="A93" s="1"/>
  <c r="A97" s="1"/>
  <c r="A101" s="1"/>
  <c r="A105" s="1"/>
  <c r="A109" s="1"/>
  <c r="A113" s="1"/>
  <c r="A117" s="1"/>
  <c r="A121" s="1"/>
  <c r="A125" s="1"/>
  <c r="A129" s="1"/>
  <c r="A133" s="1"/>
  <c r="V12"/>
  <c r="S12"/>
  <c r="R12"/>
  <c r="A12"/>
  <c r="A16" s="1"/>
  <c r="A20" s="1"/>
  <c r="A24" s="1"/>
  <c r="A28" s="1"/>
  <c r="A32" s="1"/>
  <c r="A36" s="1"/>
  <c r="A40" s="1"/>
  <c r="A44" s="1"/>
  <c r="A48" s="1"/>
  <c r="A52" s="1"/>
  <c r="A56" s="1"/>
  <c r="A60" s="1"/>
  <c r="A64" s="1"/>
  <c r="A68" s="1"/>
  <c r="A72" s="1"/>
  <c r="A76" s="1"/>
  <c r="A80" s="1"/>
  <c r="A84" s="1"/>
  <c r="A88" s="1"/>
  <c r="A92" s="1"/>
  <c r="A96" s="1"/>
  <c r="A100" s="1"/>
  <c r="A104" s="1"/>
  <c r="A108" s="1"/>
  <c r="A112" s="1"/>
  <c r="A116" s="1"/>
  <c r="A120" s="1"/>
  <c r="A124" s="1"/>
  <c r="A128" s="1"/>
  <c r="A132" s="1"/>
  <c r="V11"/>
  <c r="U11"/>
  <c r="S11"/>
  <c r="R11"/>
  <c r="A11"/>
  <c r="A15" s="1"/>
  <c r="A19" s="1"/>
  <c r="A23" s="1"/>
  <c r="A27" s="1"/>
  <c r="A31" s="1"/>
  <c r="A35" s="1"/>
  <c r="A39" s="1"/>
  <c r="A43" s="1"/>
  <c r="A47" s="1"/>
  <c r="A51" s="1"/>
  <c r="A55" s="1"/>
  <c r="A59" s="1"/>
  <c r="A63" s="1"/>
  <c r="A67" s="1"/>
  <c r="A71" s="1"/>
  <c r="A75" s="1"/>
  <c r="A79" s="1"/>
  <c r="A83" s="1"/>
  <c r="A87" s="1"/>
  <c r="A91" s="1"/>
  <c r="A95" s="1"/>
  <c r="A99" s="1"/>
  <c r="A103" s="1"/>
  <c r="A107" s="1"/>
  <c r="A111" s="1"/>
  <c r="A115" s="1"/>
  <c r="A119" s="1"/>
  <c r="A123" s="1"/>
  <c r="A127" s="1"/>
  <c r="A131" s="1"/>
  <c r="O34" l="1"/>
  <c r="O38" s="1"/>
  <c r="BI357" i="28" l="1"/>
  <c r="BI355"/>
  <c r="BI359"/>
  <c r="BI361"/>
  <c r="BI354"/>
  <c r="BI356"/>
  <c r="BI358"/>
  <c r="BI360"/>
  <c r="R11" i="31" l="1"/>
  <c r="S11"/>
  <c r="U11"/>
  <c r="V11"/>
  <c r="R12"/>
  <c r="S12"/>
  <c r="V12"/>
  <c r="R13"/>
  <c r="S13"/>
  <c r="U13"/>
  <c r="V13"/>
  <c r="R19"/>
  <c r="S19"/>
  <c r="U19"/>
  <c r="V19"/>
  <c r="R20"/>
  <c r="S20"/>
  <c r="V20"/>
  <c r="R21"/>
  <c r="S21"/>
  <c r="U21"/>
  <c r="V21"/>
  <c r="O22"/>
  <c r="O26"/>
  <c r="R27"/>
  <c r="S27"/>
  <c r="U27"/>
  <c r="V27"/>
  <c r="R28"/>
  <c r="S28"/>
  <c r="V28"/>
  <c r="R29"/>
  <c r="S29"/>
  <c r="U29"/>
  <c r="V29"/>
  <c r="O30"/>
  <c r="O34"/>
  <c r="R35"/>
  <c r="S35"/>
  <c r="U35"/>
  <c r="V35"/>
  <c r="R36"/>
  <c r="S36"/>
  <c r="V36"/>
  <c r="R37"/>
  <c r="S37"/>
  <c r="U37"/>
  <c r="V37"/>
  <c r="O38"/>
  <c r="R11" i="30" l="1"/>
  <c r="S11"/>
  <c r="U11"/>
  <c r="V11"/>
  <c r="R12"/>
  <c r="S12"/>
  <c r="V12"/>
  <c r="R13"/>
  <c r="S13"/>
  <c r="U13"/>
  <c r="V13"/>
  <c r="R19"/>
  <c r="S19"/>
  <c r="U19"/>
  <c r="V19"/>
  <c r="R20"/>
  <c r="S20"/>
  <c r="V20"/>
  <c r="R21"/>
  <c r="S21"/>
  <c r="U21"/>
  <c r="V21"/>
  <c r="O22"/>
  <c r="O26"/>
  <c r="R27"/>
  <c r="S27"/>
  <c r="U27"/>
  <c r="V27"/>
  <c r="R28"/>
  <c r="S28"/>
  <c r="V28"/>
  <c r="R29"/>
  <c r="S29"/>
  <c r="U29"/>
  <c r="V29"/>
  <c r="O30"/>
  <c r="O34"/>
  <c r="R35"/>
  <c r="S35"/>
  <c r="U35"/>
  <c r="V35"/>
  <c r="R36"/>
  <c r="S36"/>
  <c r="V36"/>
  <c r="R37"/>
  <c r="S37"/>
  <c r="U37"/>
  <c r="V37"/>
  <c r="O38"/>
  <c r="R11" i="29" l="1"/>
  <c r="S11"/>
  <c r="U11"/>
  <c r="V11"/>
  <c r="R12"/>
  <c r="S12"/>
  <c r="V12"/>
  <c r="R13"/>
  <c r="S13"/>
  <c r="U13"/>
  <c r="V13"/>
  <c r="R19"/>
  <c r="S19"/>
  <c r="U19"/>
  <c r="V19"/>
  <c r="R20"/>
  <c r="S20"/>
  <c r="V20"/>
  <c r="R21"/>
  <c r="S21"/>
  <c r="U21"/>
  <c r="V21"/>
  <c r="O22"/>
  <c r="O26"/>
  <c r="R27"/>
  <c r="S27"/>
  <c r="U27"/>
  <c r="V27"/>
  <c r="R28"/>
  <c r="S28"/>
  <c r="V28"/>
  <c r="R29"/>
  <c r="S29"/>
  <c r="U29"/>
  <c r="V29"/>
  <c r="O30"/>
  <c r="O34"/>
  <c r="R35"/>
  <c r="S35"/>
  <c r="U35"/>
  <c r="V35"/>
  <c r="R36"/>
  <c r="S36"/>
  <c r="V36"/>
  <c r="R37"/>
  <c r="S37"/>
  <c r="U37"/>
  <c r="V37"/>
  <c r="O38"/>
  <c r="BD352" i="28" l="1"/>
  <c r="BC352"/>
  <c r="BA352"/>
  <c r="AZ352"/>
  <c r="AU352"/>
  <c r="AT352"/>
  <c r="AR352"/>
  <c r="AQ352"/>
  <c r="AL352"/>
  <c r="AK352"/>
  <c r="AF352"/>
  <c r="AE352"/>
  <c r="AC352"/>
  <c r="AB352"/>
  <c r="Z352"/>
  <c r="Y352"/>
  <c r="T352"/>
  <c r="S352"/>
  <c r="N352"/>
  <c r="M352"/>
  <c r="K352"/>
  <c r="J352"/>
  <c r="BC351"/>
  <c r="AZ351"/>
  <c r="AT351"/>
  <c r="AQ351"/>
  <c r="AK351"/>
  <c r="AE351"/>
  <c r="AB351"/>
  <c r="Y351"/>
  <c r="S351"/>
  <c r="M351"/>
  <c r="J351"/>
  <c r="BC349"/>
  <c r="AZ349"/>
  <c r="AT349"/>
  <c r="AQ349"/>
  <c r="AK349"/>
  <c r="AE349"/>
  <c r="AE350" s="1"/>
  <c r="AB349"/>
  <c r="Y349"/>
  <c r="S349"/>
  <c r="M349"/>
  <c r="J349"/>
  <c r="BR248"/>
  <c r="BP248"/>
  <c r="BR215"/>
  <c r="BP215"/>
  <c r="BR158"/>
  <c r="BP158"/>
  <c r="BR59"/>
  <c r="BP59"/>
  <c r="BR111"/>
  <c r="BP111"/>
  <c r="BR208"/>
  <c r="BP208"/>
  <c r="BR282"/>
  <c r="BP282"/>
  <c r="BR167"/>
  <c r="BP167"/>
  <c r="BR280"/>
  <c r="BP280"/>
  <c r="BR204"/>
  <c r="BP204"/>
  <c r="BR231"/>
  <c r="BP231"/>
  <c r="BR145"/>
  <c r="BP145"/>
  <c r="BR304"/>
  <c r="BP304"/>
  <c r="BR258"/>
  <c r="BP258"/>
  <c r="BR245"/>
  <c r="BP245"/>
  <c r="BR198"/>
  <c r="BP198"/>
  <c r="BR72"/>
  <c r="BP72"/>
  <c r="BR274"/>
  <c r="BP274"/>
  <c r="BR288"/>
  <c r="BP288"/>
  <c r="BR153"/>
  <c r="BP153"/>
  <c r="BR36"/>
  <c r="BP36"/>
  <c r="BR31"/>
  <c r="BP31"/>
  <c r="BR43"/>
  <c r="BP43"/>
  <c r="BR11"/>
  <c r="BP11"/>
  <c r="BR194"/>
  <c r="BP194"/>
  <c r="BR66"/>
  <c r="BP66"/>
  <c r="BR241"/>
  <c r="BP241"/>
  <c r="BR83"/>
  <c r="BP83"/>
  <c r="BR57"/>
  <c r="BP57"/>
  <c r="BR26"/>
  <c r="BP26"/>
  <c r="BR77"/>
  <c r="BP77"/>
  <c r="BR93"/>
  <c r="BP93"/>
  <c r="BR14"/>
  <c r="BP14"/>
  <c r="BR48"/>
  <c r="BP48"/>
  <c r="BR67"/>
  <c r="BP67"/>
  <c r="BR17"/>
  <c r="BP17"/>
  <c r="BR180"/>
  <c r="BP180"/>
  <c r="BR90"/>
  <c r="BP90"/>
  <c r="BR267"/>
  <c r="BP267"/>
  <c r="BR279"/>
  <c r="BP279"/>
  <c r="BR88"/>
  <c r="BP88"/>
  <c r="BR239"/>
  <c r="BP239"/>
  <c r="BR25"/>
  <c r="BP25"/>
  <c r="BR6"/>
  <c r="BP6"/>
  <c r="BR229"/>
  <c r="BP229"/>
  <c r="BR163"/>
  <c r="BP163"/>
  <c r="BR149"/>
  <c r="BP149"/>
  <c r="BR102"/>
  <c r="BP102"/>
  <c r="BR116"/>
  <c r="BP116"/>
  <c r="BR173"/>
  <c r="BP173"/>
  <c r="BR42"/>
  <c r="BP42"/>
  <c r="BR61"/>
  <c r="BP61"/>
  <c r="BR154"/>
  <c r="BP154"/>
  <c r="BR126"/>
  <c r="BP126"/>
  <c r="BR129"/>
  <c r="BP129"/>
  <c r="BR136"/>
  <c r="BP136"/>
  <c r="BR75"/>
  <c r="BP75"/>
  <c r="BR76"/>
  <c r="BP76"/>
  <c r="BR342"/>
  <c r="BP342"/>
  <c r="BR128"/>
  <c r="BP128"/>
  <c r="BR260"/>
  <c r="BP260"/>
  <c r="BR210"/>
  <c r="BP210"/>
  <c r="BR191"/>
  <c r="BP191"/>
  <c r="BR336"/>
  <c r="BP336"/>
  <c r="BR334"/>
  <c r="BP334"/>
  <c r="BR146"/>
  <c r="BP146"/>
  <c r="BR326"/>
  <c r="BP326"/>
  <c r="BR182"/>
  <c r="BP182"/>
  <c r="BR99"/>
  <c r="BP99"/>
  <c r="BR84"/>
  <c r="BP84"/>
  <c r="BR127"/>
  <c r="BP127"/>
  <c r="BR71"/>
  <c r="BP71"/>
  <c r="BR281"/>
  <c r="BP281"/>
  <c r="BR314"/>
  <c r="BP314"/>
  <c r="BR264"/>
  <c r="BP264"/>
  <c r="BR269"/>
  <c r="BP269"/>
  <c r="BR179"/>
  <c r="BP179"/>
  <c r="BR49"/>
  <c r="BP49"/>
  <c r="BR205"/>
  <c r="BP205"/>
  <c r="BR263"/>
  <c r="BP263"/>
  <c r="BR268"/>
  <c r="BP268"/>
  <c r="BR240"/>
  <c r="BP240"/>
  <c r="BR278"/>
  <c r="BP278"/>
  <c r="BR307"/>
  <c r="BP307"/>
  <c r="BR109"/>
  <c r="BP109"/>
  <c r="BR124"/>
  <c r="BP124"/>
  <c r="BR4"/>
  <c r="BP4"/>
  <c r="BR103"/>
  <c r="BP103"/>
  <c r="BR277"/>
  <c r="BP277"/>
  <c r="BR306"/>
  <c r="BP306"/>
  <c r="BR183"/>
  <c r="BP183"/>
  <c r="BR68"/>
  <c r="BP68"/>
  <c r="BR297"/>
  <c r="BP297"/>
  <c r="BR235"/>
  <c r="BP235"/>
  <c r="BR295"/>
  <c r="BP295"/>
  <c r="BR150"/>
  <c r="BP150"/>
  <c r="BR54"/>
  <c r="BP54"/>
  <c r="BR135"/>
  <c r="BP135"/>
  <c r="BR243"/>
  <c r="BP243"/>
  <c r="BR13"/>
  <c r="BP13"/>
  <c r="BR41"/>
  <c r="BP41"/>
  <c r="BR35"/>
  <c r="BP35"/>
  <c r="BR33"/>
  <c r="BP33"/>
  <c r="BR113"/>
  <c r="BP113"/>
  <c r="BR101"/>
  <c r="BP101"/>
  <c r="BR161"/>
  <c r="BP161"/>
  <c r="BR19"/>
  <c r="BP19"/>
  <c r="BR86"/>
  <c r="BP86"/>
  <c r="BR176"/>
  <c r="BP176"/>
  <c r="BR69"/>
  <c r="BP69"/>
  <c r="BR273"/>
  <c r="BP273"/>
  <c r="BR123"/>
  <c r="BP123"/>
  <c r="BR184"/>
  <c r="BP184"/>
  <c r="BR24"/>
  <c r="BP24"/>
  <c r="BR46"/>
  <c r="BP46"/>
  <c r="BR134"/>
  <c r="BP134"/>
  <c r="BR331"/>
  <c r="BP331"/>
  <c r="BR58"/>
  <c r="BP58"/>
  <c r="BR328"/>
  <c r="BP328"/>
  <c r="BR169"/>
  <c r="BP169"/>
  <c r="BR138"/>
  <c r="BP138"/>
  <c r="BR225"/>
  <c r="BP225"/>
  <c r="BR324"/>
  <c r="BP324"/>
  <c r="BR192"/>
  <c r="BP192"/>
  <c r="BR317"/>
  <c r="BP317"/>
  <c r="BR236"/>
  <c r="BP236"/>
  <c r="BR139"/>
  <c r="BP139"/>
  <c r="BR313"/>
  <c r="BP313"/>
  <c r="BR133"/>
  <c r="BP133"/>
  <c r="BR132"/>
  <c r="BP132"/>
  <c r="BR155"/>
  <c r="BP155"/>
  <c r="BR115"/>
  <c r="BP115"/>
  <c r="BR62"/>
  <c r="BP62"/>
  <c r="BR22"/>
  <c r="BP22"/>
  <c r="BR50"/>
  <c r="BP50"/>
  <c r="BR30"/>
  <c r="BP30"/>
  <c r="BR80"/>
  <c r="BP80"/>
  <c r="BR259"/>
  <c r="BP259"/>
  <c r="BR214"/>
  <c r="BP214"/>
  <c r="BR303"/>
  <c r="BP303"/>
  <c r="BR299"/>
  <c r="BP299"/>
  <c r="BR265"/>
  <c r="BP265"/>
  <c r="BR164"/>
  <c r="BP164"/>
  <c r="BR131"/>
  <c r="BP131"/>
  <c r="BR270"/>
  <c r="BP270"/>
  <c r="BR18"/>
  <c r="BP18"/>
  <c r="BR39"/>
  <c r="BP39"/>
  <c r="BR12"/>
  <c r="BP12"/>
  <c r="BR230"/>
  <c r="BP230"/>
  <c r="BR221"/>
  <c r="BP221"/>
  <c r="BR292"/>
  <c r="BP292"/>
  <c r="BR108"/>
  <c r="BP108"/>
  <c r="BR162"/>
  <c r="BP162"/>
  <c r="BR250"/>
  <c r="BP250"/>
  <c r="BR289"/>
  <c r="BP289"/>
  <c r="BR310"/>
  <c r="BP310"/>
  <c r="BR305"/>
  <c r="BP305"/>
  <c r="BR346"/>
  <c r="BP346"/>
  <c r="BR157"/>
  <c r="BP157"/>
  <c r="BR199"/>
  <c r="BP199"/>
  <c r="BR344"/>
  <c r="BP344"/>
  <c r="BR45"/>
  <c r="BP45"/>
  <c r="BR172"/>
  <c r="BP172"/>
  <c r="BR341"/>
  <c r="BP341"/>
  <c r="BR340"/>
  <c r="BP340"/>
  <c r="BR286"/>
  <c r="BP286"/>
  <c r="BR28"/>
  <c r="BP28"/>
  <c r="BR168"/>
  <c r="BP168"/>
  <c r="BR249"/>
  <c r="BP249"/>
  <c r="BR21"/>
  <c r="BP21"/>
  <c r="BR137"/>
  <c r="BP137"/>
  <c r="BR247"/>
  <c r="BP247"/>
  <c r="BR233"/>
  <c r="BP233"/>
  <c r="BR147"/>
  <c r="BP147"/>
  <c r="BR95"/>
  <c r="BP95"/>
  <c r="BR335"/>
  <c r="BP335"/>
  <c r="BR171"/>
  <c r="BP171"/>
  <c r="BR285"/>
  <c r="BP285"/>
  <c r="BR117"/>
  <c r="BP117"/>
  <c r="BR232"/>
  <c r="BP232"/>
  <c r="BR332"/>
  <c r="BP332"/>
  <c r="BR330"/>
  <c r="BP330"/>
  <c r="BR329"/>
  <c r="BP329"/>
  <c r="BR327"/>
  <c r="BP327"/>
  <c r="BR110"/>
  <c r="BP110"/>
  <c r="BR7"/>
  <c r="BP7"/>
  <c r="BR186"/>
  <c r="BP186"/>
  <c r="BR321"/>
  <c r="BP321"/>
  <c r="BR206"/>
  <c r="BP206"/>
  <c r="BR318"/>
  <c r="BP318"/>
  <c r="BR316"/>
  <c r="BP316"/>
  <c r="BR178"/>
  <c r="BP178"/>
  <c r="BR222"/>
  <c r="BP222"/>
  <c r="BR311"/>
  <c r="BP311"/>
  <c r="BR73"/>
  <c r="BP73"/>
  <c r="BR160"/>
  <c r="BP160"/>
  <c r="BR309"/>
  <c r="BP309"/>
  <c r="BR185"/>
  <c r="BP185"/>
  <c r="BR308"/>
  <c r="BP308"/>
  <c r="BR78"/>
  <c r="BP78"/>
  <c r="BR252"/>
  <c r="BP252"/>
  <c r="BR3"/>
  <c r="BP3"/>
  <c r="BR140"/>
  <c r="BP140"/>
  <c r="BR207"/>
  <c r="BP207"/>
  <c r="BR92"/>
  <c r="BP92"/>
  <c r="BR298"/>
  <c r="BP298"/>
  <c r="BR112"/>
  <c r="BP112"/>
  <c r="BR244"/>
  <c r="BP244"/>
  <c r="BR276"/>
  <c r="BP276"/>
  <c r="BR189"/>
  <c r="BP189"/>
  <c r="BR190"/>
  <c r="BP190"/>
  <c r="BR296"/>
  <c r="BP296"/>
  <c r="BR275"/>
  <c r="BP275"/>
  <c r="BR294"/>
  <c r="BP294"/>
  <c r="BR130"/>
  <c r="BP130"/>
  <c r="BR141"/>
  <c r="BP141"/>
  <c r="BR143"/>
  <c r="BP143"/>
  <c r="BR156"/>
  <c r="BP156"/>
  <c r="BR293"/>
  <c r="BP293"/>
  <c r="BR290"/>
  <c r="BP290"/>
  <c r="BR118"/>
  <c r="BP118"/>
  <c r="BR34"/>
  <c r="BP34"/>
  <c r="BR94"/>
  <c r="BP94"/>
  <c r="BR120"/>
  <c r="BP120"/>
  <c r="BR121"/>
  <c r="BP121"/>
  <c r="BR125"/>
  <c r="BP125"/>
  <c r="BR16"/>
  <c r="BP16"/>
  <c r="BR56"/>
  <c r="BP56"/>
  <c r="BR254"/>
  <c r="BP254"/>
  <c r="BR2"/>
  <c r="BP2"/>
  <c r="BR209"/>
  <c r="BP209"/>
  <c r="BR107"/>
  <c r="BP107"/>
  <c r="BR96"/>
  <c r="BP96"/>
  <c r="BR47"/>
  <c r="BP47"/>
  <c r="BR333"/>
  <c r="BP333"/>
  <c r="BR212"/>
  <c r="BP212"/>
  <c r="BR151"/>
  <c r="BP151"/>
  <c r="BR119"/>
  <c r="BP119"/>
  <c r="BR105"/>
  <c r="BP105"/>
  <c r="BR70"/>
  <c r="BP70"/>
  <c r="BR152"/>
  <c r="BP152"/>
  <c r="BR202"/>
  <c r="BP202"/>
  <c r="BR89"/>
  <c r="BP89"/>
  <c r="BR325"/>
  <c r="BP325"/>
  <c r="BR224"/>
  <c r="BP224"/>
  <c r="BR53"/>
  <c r="BP53"/>
  <c r="BR32"/>
  <c r="BP32"/>
  <c r="BR320"/>
  <c r="BP320"/>
  <c r="BR319"/>
  <c r="BP319"/>
  <c r="BR159"/>
  <c r="BP159"/>
  <c r="BR38"/>
  <c r="BP38"/>
  <c r="BR60"/>
  <c r="BP60"/>
  <c r="BR20"/>
  <c r="BP20"/>
  <c r="BR272"/>
  <c r="BP272"/>
  <c r="BR29"/>
  <c r="BP29"/>
  <c r="BR175"/>
  <c r="BP175"/>
  <c r="BR188"/>
  <c r="BP188"/>
  <c r="BR55"/>
  <c r="BP55"/>
  <c r="BR10"/>
  <c r="BP10"/>
  <c r="BR193"/>
  <c r="BP193"/>
  <c r="BR81"/>
  <c r="BP81"/>
  <c r="BR148"/>
  <c r="BP148"/>
  <c r="BR44"/>
  <c r="BP44"/>
  <c r="BR15"/>
  <c r="BP15"/>
  <c r="BR104"/>
  <c r="BP104"/>
  <c r="BR196"/>
  <c r="BP196"/>
  <c r="BR63"/>
  <c r="BP63"/>
  <c r="BR82"/>
  <c r="BP82"/>
  <c r="BR187"/>
  <c r="BP187"/>
  <c r="BR85"/>
  <c r="BP85"/>
  <c r="BR216"/>
  <c r="BP216"/>
  <c r="BR87"/>
  <c r="BP87"/>
  <c r="BR40"/>
  <c r="BP40"/>
  <c r="BR5"/>
  <c r="BP5"/>
  <c r="BM5"/>
  <c r="BK5"/>
  <c r="BI5"/>
  <c r="BR271"/>
  <c r="BP271"/>
  <c r="BR262"/>
  <c r="BP262"/>
  <c r="BR27"/>
  <c r="BP27"/>
  <c r="BR64"/>
  <c r="BP64"/>
  <c r="BR234"/>
  <c r="BP234"/>
  <c r="BR52"/>
  <c r="BP52"/>
  <c r="BR97"/>
  <c r="BP97"/>
  <c r="BR114"/>
  <c r="BP114"/>
  <c r="BR177"/>
  <c r="BP177"/>
  <c r="BR217"/>
  <c r="BP217"/>
  <c r="BR211"/>
  <c r="BP211"/>
  <c r="BR79"/>
  <c r="BP79"/>
  <c r="BR98"/>
  <c r="BP98"/>
  <c r="BR37"/>
  <c r="BP37"/>
  <c r="BR195"/>
  <c r="BP195"/>
  <c r="BR122"/>
  <c r="BP122"/>
  <c r="BR291"/>
  <c r="BP291"/>
  <c r="BR106"/>
  <c r="BP106"/>
  <c r="BR74"/>
  <c r="BP74"/>
  <c r="BR201"/>
  <c r="BP201"/>
  <c r="BR174"/>
  <c r="BP174"/>
  <c r="BR213"/>
  <c r="BP213"/>
  <c r="BR345"/>
  <c r="BP345"/>
  <c r="BR343"/>
  <c r="BP343"/>
  <c r="BR287"/>
  <c r="BP287"/>
  <c r="BR339"/>
  <c r="BP339"/>
  <c r="BR338"/>
  <c r="BP338"/>
  <c r="BR337"/>
  <c r="BP337"/>
  <c r="BR253"/>
  <c r="BP253"/>
  <c r="BR203"/>
  <c r="BP203"/>
  <c r="BR226"/>
  <c r="BP226"/>
  <c r="BR227"/>
  <c r="BP227"/>
  <c r="BR256"/>
  <c r="BP256"/>
  <c r="BR8"/>
  <c r="BP8"/>
  <c r="BR165"/>
  <c r="BP165"/>
  <c r="BR283"/>
  <c r="BP283"/>
  <c r="BR323"/>
  <c r="BP323"/>
  <c r="BR284"/>
  <c r="BP284"/>
  <c r="BR322"/>
  <c r="BP322"/>
  <c r="BR181"/>
  <c r="BP181"/>
  <c r="BR166"/>
  <c r="BP166"/>
  <c r="BR170"/>
  <c r="BP170"/>
  <c r="BR315"/>
  <c r="BP315"/>
  <c r="BR100"/>
  <c r="BP100"/>
  <c r="BR219"/>
  <c r="BP219"/>
  <c r="BR237"/>
  <c r="BP237"/>
  <c r="BR312"/>
  <c r="BP312"/>
  <c r="BR144"/>
  <c r="BP144"/>
  <c r="BR142"/>
  <c r="BP142"/>
  <c r="BR197"/>
  <c r="BP197"/>
  <c r="BR220"/>
  <c r="BP220"/>
  <c r="BR246"/>
  <c r="BP246"/>
  <c r="BR9"/>
  <c r="BP9"/>
  <c r="BR65"/>
  <c r="BP65"/>
  <c r="BR91"/>
  <c r="BP91"/>
  <c r="BR251"/>
  <c r="BP251"/>
  <c r="BR302"/>
  <c r="BP302"/>
  <c r="BR301"/>
  <c r="BP301"/>
  <c r="BR261"/>
  <c r="BP261"/>
  <c r="BR300"/>
  <c r="BP300"/>
  <c r="BR23"/>
  <c r="BP23"/>
  <c r="BR238"/>
  <c r="BP238"/>
  <c r="BR242"/>
  <c r="BP242"/>
  <c r="BP200"/>
  <c r="M350" l="1"/>
  <c r="Y350"/>
  <c r="AK350"/>
  <c r="J350"/>
  <c r="AT350"/>
  <c r="S350"/>
  <c r="AQ350"/>
  <c r="BC350"/>
  <c r="AB350"/>
  <c r="AZ350"/>
  <c r="BL5"/>
  <c r="BJ360" l="1"/>
  <c r="BJ358"/>
  <c r="BJ356"/>
  <c r="BJ354"/>
  <c r="BJ361"/>
  <c r="BJ359"/>
  <c r="BJ355"/>
  <c r="BJ357"/>
  <c r="BN351"/>
  <c r="BO351"/>
  <c r="G349" l="1"/>
  <c r="G350" l="1"/>
  <c r="G348" i="22"/>
  <c r="G2"/>
  <c r="BR200" i="28"/>
  <c r="BP351" l="1"/>
  <c r="BM351"/>
  <c r="H352"/>
  <c r="G352"/>
  <c r="G351"/>
  <c r="BI348"/>
  <c r="BI350" l="1"/>
  <c r="BI349"/>
  <c r="BI351"/>
  <c r="BI352"/>
  <c r="F348" i="22"/>
  <c r="F2" l="1"/>
  <c r="A3" i="28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</calcChain>
</file>

<file path=xl/comments1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10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11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12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13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2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3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4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5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6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7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8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comments9.xml><?xml version="1.0" encoding="utf-8"?>
<comments xmlns="http://schemas.openxmlformats.org/spreadsheetml/2006/main">
  <authors>
    <author>Alain</author>
  </authors>
  <commentList>
    <comment ref="C6" authorId="0">
      <text>
        <r>
          <rPr>
            <b/>
            <sz val="10"/>
            <color indexed="81"/>
            <rFont val="Tahoma"/>
            <family val="2"/>
          </rPr>
          <t>Indiquer ici le N° de licence des perdants sortis du concours A ou 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6" authorId="0">
      <text>
        <r>
          <rPr>
            <b/>
            <sz val="10"/>
            <color indexed="81"/>
            <rFont val="Tahoma"/>
            <family val="2"/>
          </rPr>
          <t xml:space="preserve">Nbre de points
à la sortis du concours
Attention au Cadrage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10"/>
            <color indexed="81"/>
            <rFont val="Tahoma"/>
            <family val="2"/>
          </rPr>
          <t>Céllules Automatique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b/>
            <sz val="10"/>
            <color indexed="81"/>
            <rFont val="Tahoma"/>
            <family val="2"/>
          </rPr>
          <t>Indiquer un "C" si l'équipe a fait les cadrages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" authorId="0">
      <text>
        <r>
          <rPr>
            <b/>
            <sz val="10"/>
            <color indexed="81"/>
            <rFont val="Tahoma"/>
            <family val="2"/>
          </rPr>
          <t>Indiquer N/H
si l'équipe est 
Non Homogène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6" authorId="0">
      <text>
        <r>
          <rPr>
            <b/>
            <sz val="10"/>
            <color indexed="81"/>
            <rFont val="Tahoma"/>
            <family val="2"/>
          </rPr>
          <t>Indiquer "Mix" ou "M"
si le joueur ou joueuse
 est avec une Femme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6" authorId="0">
      <text>
        <r>
          <rPr>
            <b/>
            <sz val="10"/>
            <color indexed="81"/>
            <rFont val="Tahoma"/>
            <family val="2"/>
          </rPr>
          <t>Noter ici 
toutes autres infos utiles,
 ou Nom Prénom
 si inconue de la base ...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N6" authorId="0">
      <text>
        <r>
          <rPr>
            <b/>
            <sz val="10"/>
            <color indexed="81"/>
            <rFont val="Tahoma"/>
            <family val="2"/>
          </rPr>
          <t>Zone de Contrôle
pour les classements</t>
        </r>
        <r>
          <rPr>
            <sz val="10"/>
            <color indexed="81"/>
            <rFont val="Tahoma"/>
            <family val="2"/>
          </rPr>
          <t xml:space="preserve">
(ne rien mettre ici)</t>
        </r>
      </text>
    </comment>
  </commentList>
</comments>
</file>

<file path=xl/sharedStrings.xml><?xml version="1.0" encoding="utf-8"?>
<sst xmlns="http://schemas.openxmlformats.org/spreadsheetml/2006/main" count="36891" uniqueCount="858">
  <si>
    <t>ALSTOM</t>
  </si>
  <si>
    <t>ATSCAF</t>
  </si>
  <si>
    <t>ASCSP</t>
  </si>
  <si>
    <t>ASPTT</t>
  </si>
  <si>
    <t>SAL</t>
  </si>
  <si>
    <t>CASCOL</t>
  </si>
  <si>
    <t>/</t>
  </si>
  <si>
    <t>H/F</t>
  </si>
  <si>
    <t>F</t>
  </si>
  <si>
    <r>
      <rPr>
        <b/>
        <sz val="10"/>
        <color indexed="16"/>
        <rFont val="Times New Roman"/>
        <family val="1"/>
      </rPr>
      <t>V</t>
    </r>
    <r>
      <rPr>
        <sz val="8"/>
        <color indexed="16"/>
        <rFont val="Times New Roman"/>
        <family val="1"/>
      </rPr>
      <t xml:space="preserve">ictoire  / </t>
    </r>
    <r>
      <rPr>
        <b/>
        <sz val="10"/>
        <color indexed="16"/>
        <rFont val="Times New Roman"/>
        <family val="1"/>
      </rPr>
      <t xml:space="preserve"> F</t>
    </r>
    <r>
      <rPr>
        <sz val="8"/>
        <color indexed="16"/>
        <rFont val="Times New Roman"/>
        <family val="1"/>
      </rPr>
      <t>inale</t>
    </r>
  </si>
  <si>
    <r>
      <rPr>
        <b/>
        <sz val="10"/>
        <color indexed="16"/>
        <rFont val="Times New Roman"/>
        <family val="1"/>
      </rPr>
      <t>C</t>
    </r>
    <r>
      <rPr>
        <sz val="8"/>
        <color indexed="16"/>
        <rFont val="Times New Roman"/>
        <family val="1"/>
      </rPr>
      <t xml:space="preserve">oncours </t>
    </r>
    <r>
      <rPr>
        <sz val="10"/>
        <color indexed="16"/>
        <rFont val="Times New Roman"/>
        <family val="1"/>
      </rPr>
      <t xml:space="preserve"> </t>
    </r>
    <r>
      <rPr>
        <b/>
        <sz val="10"/>
        <color indexed="16"/>
        <rFont val="Times New Roman"/>
        <family val="1"/>
      </rPr>
      <t>A</t>
    </r>
    <r>
      <rPr>
        <sz val="8"/>
        <color indexed="16"/>
        <rFont val="Times New Roman"/>
        <family val="1"/>
      </rPr>
      <t xml:space="preserve">  / </t>
    </r>
    <r>
      <rPr>
        <b/>
        <sz val="10"/>
        <color indexed="16"/>
        <rFont val="Times New Roman"/>
        <family val="1"/>
      </rPr>
      <t xml:space="preserve"> B</t>
    </r>
  </si>
  <si>
    <t>N° Licence</t>
  </si>
  <si>
    <t>Nbre Concours</t>
  </si>
  <si>
    <t>Points 1ère Série</t>
  </si>
  <si>
    <t>Points Coupe de Lyon</t>
  </si>
  <si>
    <t>Rang / Points</t>
  </si>
  <si>
    <t>ème</t>
  </si>
  <si>
    <t>Moyenne</t>
  </si>
  <si>
    <t>Pts Cpe de Lyon 1ère série</t>
  </si>
  <si>
    <t>meilleurs résultat</t>
  </si>
  <si>
    <t>Club</t>
  </si>
  <si>
    <t>Nbre de Joueurs =</t>
  </si>
  <si>
    <t>Nbre d'équipe =</t>
  </si>
  <si>
    <t>Total points =</t>
  </si>
  <si>
    <t>SABAINI Didier</t>
  </si>
  <si>
    <t>YAHIAOUI Ahmed</t>
  </si>
  <si>
    <t>BOS Jean Luc</t>
  </si>
  <si>
    <t>FRADERA Bruno</t>
  </si>
  <si>
    <t>BRUN Jean Claude</t>
  </si>
  <si>
    <t>LEBLANC Jacky</t>
  </si>
  <si>
    <t>GACON Nathalie</t>
  </si>
  <si>
    <t>ROSAND Olivier</t>
  </si>
  <si>
    <t>BICHARD Yvette</t>
  </si>
  <si>
    <t>VIRGILIO Christine</t>
  </si>
  <si>
    <t>PARIZET Eric</t>
  </si>
  <si>
    <t>AUDAX Ludovic</t>
  </si>
  <si>
    <t>MAROTTI André</t>
  </si>
  <si>
    <t>RAMIREZ François</t>
  </si>
  <si>
    <t>VASSEUR Luc</t>
  </si>
  <si>
    <t>BAIN Bernard</t>
  </si>
  <si>
    <t>MAS Alain</t>
  </si>
  <si>
    <t>MALAURIE Jean Claude</t>
  </si>
  <si>
    <t>RONDEPIERRE André</t>
  </si>
  <si>
    <t>VEYRENC Fernand</t>
  </si>
  <si>
    <t>BLASCO Gilles</t>
  </si>
  <si>
    <t>BAIN Annie</t>
  </si>
  <si>
    <t>ALCINDOR Clarisse</t>
  </si>
  <si>
    <t>DELHOMME Patrick</t>
  </si>
  <si>
    <t>LEFEBVRE Jérôme</t>
  </si>
  <si>
    <t>GUILHON Laure</t>
  </si>
  <si>
    <t>GUIGUET Jacques</t>
  </si>
  <si>
    <t>MULLER Pascal</t>
  </si>
  <si>
    <t>DANDEL Serge</t>
  </si>
  <si>
    <t>FEREZ Frédéric</t>
  </si>
  <si>
    <t>MARTIN Thierry</t>
  </si>
  <si>
    <t>CASTELLA Frédéric</t>
  </si>
  <si>
    <t>BOURGUIGNON Isabelle</t>
  </si>
  <si>
    <t>PITARD Serge</t>
  </si>
  <si>
    <t>HANESSE Claude</t>
  </si>
  <si>
    <t>VENDITTI Stéphane</t>
  </si>
  <si>
    <t>VENA Vincent</t>
  </si>
  <si>
    <t>MARTUCCI Lionel</t>
  </si>
  <si>
    <t>BENSAID Yves</t>
  </si>
  <si>
    <t>BENEITON Alain</t>
  </si>
  <si>
    <t>LOUVIOT Robert</t>
  </si>
  <si>
    <t>FRANCOIS Stéphane</t>
  </si>
  <si>
    <t>BICHARD André</t>
  </si>
  <si>
    <t>VIRGILIO Michel</t>
  </si>
  <si>
    <t>GUICHON Patrice</t>
  </si>
  <si>
    <t>SAMPIERI Michel</t>
  </si>
  <si>
    <t>COSTE Jean</t>
  </si>
  <si>
    <t>VOLCKAERT Robert</t>
  </si>
  <si>
    <t>LEBRUN Yves</t>
  </si>
  <si>
    <t>JOURDAN Bernard</t>
  </si>
  <si>
    <t>MOREAU Serge</t>
  </si>
  <si>
    <t>MOURBRUN Roger</t>
  </si>
  <si>
    <t>PROMONET Martine</t>
  </si>
  <si>
    <t>CELMA Raymond</t>
  </si>
  <si>
    <t>DERY Josiane</t>
  </si>
  <si>
    <t>PELLEGRIN Jean Claude</t>
  </si>
  <si>
    <t>RULKIN Gérard</t>
  </si>
  <si>
    <t>ALCARAS Marie Christine</t>
  </si>
  <si>
    <t>FORNASARI Daniel</t>
  </si>
  <si>
    <t>BOUVIER Michel</t>
  </si>
  <si>
    <t>ARPARIN Franck</t>
  </si>
  <si>
    <t>GILLET Sylvain</t>
  </si>
  <si>
    <t>FANJAT Christian</t>
  </si>
  <si>
    <t>HANESSE Sébastien</t>
  </si>
  <si>
    <t>BIONDI Norbert</t>
  </si>
  <si>
    <t>BACONIN Daniel</t>
  </si>
  <si>
    <t>BOFFY Jean Marie</t>
  </si>
  <si>
    <t>BOONE Sylviane</t>
  </si>
  <si>
    <t>CASCHERA Boris</t>
  </si>
  <si>
    <t>CIONI Alain</t>
  </si>
  <si>
    <t>DEBRAN Françoise</t>
  </si>
  <si>
    <t>DUMONNET Gilbert</t>
  </si>
  <si>
    <t>DUMONNET Laurence</t>
  </si>
  <si>
    <t>DUMOULIN Alain</t>
  </si>
  <si>
    <t>FANJAT Martine</t>
  </si>
  <si>
    <t>FONSECA Antoine</t>
  </si>
  <si>
    <t>GACON Christian</t>
  </si>
  <si>
    <t>GARCIA Dominique</t>
  </si>
  <si>
    <t>GARCIA Samantha</t>
  </si>
  <si>
    <t>GENILLIER Patrick</t>
  </si>
  <si>
    <t>GUBIAN Corinne</t>
  </si>
  <si>
    <t>HANSI Gilles</t>
  </si>
  <si>
    <t>HASSAPIS Annie</t>
  </si>
  <si>
    <t>IBOS Isabelle</t>
  </si>
  <si>
    <t>MANCA Béatrice</t>
  </si>
  <si>
    <t>MAROTTI Françoise</t>
  </si>
  <si>
    <t>MARTELLINO Nadine</t>
  </si>
  <si>
    <t>MURON Alain</t>
  </si>
  <si>
    <t>PAILHES Gilbert</t>
  </si>
  <si>
    <t>PALUMBO Gérard</t>
  </si>
  <si>
    <t>PARENTI Pierre</t>
  </si>
  <si>
    <t>REGIS Dominique</t>
  </si>
  <si>
    <t>ROUSSEL Arlette</t>
  </si>
  <si>
    <t>SOLA Jean Claude</t>
  </si>
  <si>
    <t>TARDIO Maria</t>
  </si>
  <si>
    <t>THEVENON Bérangère</t>
  </si>
  <si>
    <t>THEVENON Daniel</t>
  </si>
  <si>
    <t>VALENTE Patricia</t>
  </si>
  <si>
    <t>VITELLO Carmella</t>
  </si>
  <si>
    <t>DUPONT Christiane</t>
  </si>
  <si>
    <t>REVEL Gisèle</t>
  </si>
  <si>
    <t>VACHEZ Virginie</t>
  </si>
  <si>
    <t>JUAREZ Carlos</t>
  </si>
  <si>
    <t>JAILLOUX Gilbert</t>
  </si>
  <si>
    <t>JANER Jean Paul</t>
  </si>
  <si>
    <t>BUISSON Robert</t>
  </si>
  <si>
    <t>KAMBRUN Jérôme</t>
  </si>
  <si>
    <t>PENET Eric</t>
  </si>
  <si>
    <t>VITELLO Carmello</t>
  </si>
  <si>
    <t>TABAYSE Denis</t>
  </si>
  <si>
    <t>LAGOUTTE Roger</t>
  </si>
  <si>
    <t>VERA Mickaël</t>
  </si>
  <si>
    <t>BOURGUIGNON Patrick</t>
  </si>
  <si>
    <t>TRISTAN Jean Luc</t>
  </si>
  <si>
    <t>LATASTE Lamduan</t>
  </si>
  <si>
    <t>ELEFANTE Pietro</t>
  </si>
  <si>
    <t>CAPUANO Eric</t>
  </si>
  <si>
    <t>TOUILLIER Jean Claude</t>
  </si>
  <si>
    <t>ADELINE Rolland</t>
  </si>
  <si>
    <t>TARTARIN Roland</t>
  </si>
  <si>
    <t>MARTEAU Loïs</t>
  </si>
  <si>
    <t>RAVOAJANAHARY Luca</t>
  </si>
  <si>
    <t>LAVAL Christian</t>
  </si>
  <si>
    <t>BOYER Gilles</t>
  </si>
  <si>
    <t>DANDEL Audrey</t>
  </si>
  <si>
    <t>GENETOY Sylvain</t>
  </si>
  <si>
    <t>LAPIER Jean Pierre</t>
  </si>
  <si>
    <t>FAUDON Jean Paul</t>
  </si>
  <si>
    <t>MOLLARET Daniel</t>
  </si>
  <si>
    <t>SICILIA Antoine</t>
  </si>
  <si>
    <t>EGEA Nicolas</t>
  </si>
  <si>
    <t>FAZZANI Nourredine</t>
  </si>
  <si>
    <t>FORET Marc</t>
  </si>
  <si>
    <t>ROBERT Jacques</t>
  </si>
  <si>
    <t>VALETTE Serge</t>
  </si>
  <si>
    <t>PALLARES Patrick</t>
  </si>
  <si>
    <t>MARGATHE Jean</t>
  </si>
  <si>
    <t>LEVYN Michel</t>
  </si>
  <si>
    <t>LIDON Ignace</t>
  </si>
  <si>
    <t>MILLAN Diego</t>
  </si>
  <si>
    <t>BERGE-MONTANAT Pascal</t>
  </si>
  <si>
    <t>Formation :</t>
  </si>
  <si>
    <t>Points Maxi =</t>
  </si>
  <si>
    <t>(moyenne)</t>
  </si>
  <si>
    <t>(total)</t>
  </si>
  <si>
    <t>(Maxi)</t>
  </si>
  <si>
    <t>Noms
Prénoms</t>
  </si>
  <si>
    <t>Adresse</t>
  </si>
  <si>
    <t>Ville</t>
  </si>
  <si>
    <t>Date
Naissance</t>
  </si>
  <si>
    <t>Catégorie</t>
  </si>
  <si>
    <t>- -</t>
  </si>
  <si>
    <t>noms AUTOMATIQUE</t>
  </si>
  <si>
    <t>Automatique</t>
  </si>
  <si>
    <t>Auto</t>
  </si>
  <si>
    <t>M</t>
  </si>
  <si>
    <t>Senior Promotion</t>
  </si>
  <si>
    <t>GUILLE Jean pierre</t>
  </si>
  <si>
    <t>BREYSSE Frédéric</t>
  </si>
  <si>
    <t>MAURINE Jacky</t>
  </si>
  <si>
    <t>TROTIN Frédéric</t>
  </si>
  <si>
    <t>TROLLSPORTS</t>
  </si>
  <si>
    <t>FLORENTIN Patrice</t>
  </si>
  <si>
    <t>MELLOT Christophe</t>
  </si>
  <si>
    <t>RICCI Mario</t>
  </si>
  <si>
    <t>Vétéran Promotion</t>
  </si>
  <si>
    <t>DIMITRESCO Germaine</t>
  </si>
  <si>
    <t>ROUSSEL René</t>
  </si>
  <si>
    <t>Vétéran Honneur</t>
  </si>
  <si>
    <t>ROUSSEL René Jean</t>
  </si>
  <si>
    <t>SERVENTI Paul</t>
  </si>
  <si>
    <t>PERRIN Armand</t>
  </si>
  <si>
    <t>BRUN Danielle</t>
  </si>
  <si>
    <t>SCHMITT William</t>
  </si>
  <si>
    <t>GELIN Georges</t>
  </si>
  <si>
    <t>LOMBARD Jean Noël</t>
  </si>
  <si>
    <t>ANTOINE Jean Luc</t>
  </si>
  <si>
    <t>ARNAUD Louis</t>
  </si>
  <si>
    <t>BEDEJUS Eric</t>
  </si>
  <si>
    <t>SINA Michel</t>
  </si>
  <si>
    <t>GINESTE Alain</t>
  </si>
  <si>
    <t>VARNIER Jean Louis</t>
  </si>
  <si>
    <t>PARRA Roland</t>
  </si>
  <si>
    <t>FERRARI Jean Paul</t>
  </si>
  <si>
    <t>VALETTE Jean</t>
  </si>
  <si>
    <t>VALETTE Anthony</t>
  </si>
  <si>
    <t>SABOURIN René</t>
  </si>
  <si>
    <t>FORNONI Georgette</t>
  </si>
  <si>
    <t>FORNONI Alexandre</t>
  </si>
  <si>
    <t>RAQUIN Pierre</t>
  </si>
  <si>
    <t>DUPONT Bernard</t>
  </si>
  <si>
    <t>PARENTI Rosa</t>
  </si>
  <si>
    <t>ALONZO Marie Josephe</t>
  </si>
  <si>
    <t>D'ADAMO Roberto</t>
  </si>
  <si>
    <t>SERVENTI Maria Dolores</t>
  </si>
  <si>
    <t>FIORATO Serge</t>
  </si>
  <si>
    <t>GAYON Eric</t>
  </si>
  <si>
    <t>PALANDRE PHILIPPE</t>
  </si>
  <si>
    <t>MURON Michèle</t>
  </si>
  <si>
    <t>SOUCHON Alain</t>
  </si>
  <si>
    <t>RANCHIN André</t>
  </si>
  <si>
    <t>AUBELEAU Christian</t>
  </si>
  <si>
    <t>PEREZ Rafaël</t>
  </si>
  <si>
    <t>ESTEVE Louis</t>
  </si>
  <si>
    <t>OGEARD Thierry</t>
  </si>
  <si>
    <t>PEYRON Jean Luc</t>
  </si>
  <si>
    <t>Senior Honneur</t>
  </si>
  <si>
    <t>MASTROMATTEO Claude</t>
  </si>
  <si>
    <t>MENAND Maurice</t>
  </si>
  <si>
    <t>LOPES José Valentin</t>
  </si>
  <si>
    <t>PERRET Stephane</t>
  </si>
  <si>
    <t>MOLLA Daniel</t>
  </si>
  <si>
    <t>MATHIEU Roger</t>
  </si>
  <si>
    <t>THEVENET Gérard</t>
  </si>
  <si>
    <t>HASSAPIS Paul</t>
  </si>
  <si>
    <t>RANC Maurice</t>
  </si>
  <si>
    <t>VINCENT Jean Pascal</t>
  </si>
  <si>
    <t>PIANA Alain</t>
  </si>
  <si>
    <t>REVEL Bernard</t>
  </si>
  <si>
    <t>PETIOT Yves</t>
  </si>
  <si>
    <t>RAFAEL Mario</t>
  </si>
  <si>
    <t>CABALLERO Charles</t>
  </si>
  <si>
    <t>RICCI Vincent</t>
  </si>
  <si>
    <t>CORNELOUP Philippe</t>
  </si>
  <si>
    <t>GALLAND Patrick</t>
  </si>
  <si>
    <t>LE MAOUT Loïc</t>
  </si>
  <si>
    <t>CHARREL Charles</t>
  </si>
  <si>
    <t>ESTIER Eliane</t>
  </si>
  <si>
    <t>ESTIER Georges</t>
  </si>
  <si>
    <t>VELLA Joseph</t>
  </si>
  <si>
    <t>VELLA Concetta</t>
  </si>
  <si>
    <t>MECHIN Roger</t>
  </si>
  <si>
    <t>TARDIO Antonio</t>
  </si>
  <si>
    <t>MORTBONTEMPS Stéphane</t>
  </si>
  <si>
    <t>GIRAUDET Patrick</t>
  </si>
  <si>
    <t>LACROIX Olivier</t>
  </si>
  <si>
    <t>MALAURIE Anne Marie</t>
  </si>
  <si>
    <t>MARTEAU Didier</t>
  </si>
  <si>
    <t>SEGHAIER Arafat</t>
  </si>
  <si>
    <t>NISON Jean-Marc</t>
  </si>
  <si>
    <t>REVAUX Bernard</t>
  </si>
  <si>
    <t>MARCHESE Carmine</t>
  </si>
  <si>
    <t>LUCHT Bernard</t>
  </si>
  <si>
    <t>MELLOT Christelle</t>
  </si>
  <si>
    <t>MELLOT Ewann</t>
  </si>
  <si>
    <t>Minime Promotion</t>
  </si>
  <si>
    <t>MELLOT Marie Sarah</t>
  </si>
  <si>
    <t>Cadet Promotion</t>
  </si>
  <si>
    <t>SZYMUSIAK Nattan</t>
  </si>
  <si>
    <t>Benjamin Promotion</t>
  </si>
  <si>
    <t>MARQUES Didier</t>
  </si>
  <si>
    <t>GENILLIER Jonathan</t>
  </si>
  <si>
    <t>CROZE Christian</t>
  </si>
  <si>
    <t>PORTELETTE Alain</t>
  </si>
  <si>
    <t>PORTELETTE JEROME</t>
  </si>
  <si>
    <t>BENEDIC Jean Noël</t>
  </si>
  <si>
    <t>LE MAOUT Marie-Therese</t>
  </si>
  <si>
    <t>MINATCHY Jean Claude</t>
  </si>
  <si>
    <t>LEVYN Elie</t>
  </si>
  <si>
    <t>CHARVET Patrick</t>
  </si>
  <si>
    <t>GIRAUDET Maryse</t>
  </si>
  <si>
    <t>MASCLAUX Yves</t>
  </si>
  <si>
    <t>GAONA Josiane</t>
  </si>
  <si>
    <t>NICOLAS Michel</t>
  </si>
  <si>
    <t>SABAINI Anne-Marie</t>
  </si>
  <si>
    <t>CHARDENON Philippe</t>
  </si>
  <si>
    <t>RANC Jean Pierre</t>
  </si>
  <si>
    <t>ROUVIER Pierre</t>
  </si>
  <si>
    <t>MARCEL Pierre</t>
  </si>
  <si>
    <t>BERETTA Jean-Louis</t>
  </si>
  <si>
    <t>RODRIGUEZ Alain</t>
  </si>
  <si>
    <t>MONTAGNE Serge</t>
  </si>
  <si>
    <t>CERCLERAT Alain</t>
  </si>
  <si>
    <t>PORTELETTE Hélène</t>
  </si>
  <si>
    <t>SONNIER Muriel</t>
  </si>
  <si>
    <t>DANIEAU Patrick</t>
  </si>
  <si>
    <t>REYNAUD Jefferson</t>
  </si>
  <si>
    <t>REYNAUD Loan</t>
  </si>
  <si>
    <t>BLANC Bernard</t>
  </si>
  <si>
    <t>LEVYN Estelle</t>
  </si>
  <si>
    <t>BOULCH Rémi</t>
  </si>
  <si>
    <t>ALENDA Jean-Pierre</t>
  </si>
  <si>
    <t>CHOLLIER Guy</t>
  </si>
  <si>
    <t>DI MASCIO Christian</t>
  </si>
  <si>
    <t>AVELINE Isabelle</t>
  </si>
  <si>
    <t>NALLIT Jocelyn</t>
  </si>
  <si>
    <t>LEBRUN Florian</t>
  </si>
  <si>
    <t>LEBRUN Véronique</t>
  </si>
  <si>
    <t>MARTINEZ Jean Luc</t>
  </si>
  <si>
    <t>VEYRENC Christine</t>
  </si>
  <si>
    <t>Junior Promotion</t>
  </si>
  <si>
    <t>BASIRICO Hervé</t>
  </si>
  <si>
    <t>JUGE Nathalie</t>
  </si>
  <si>
    <t>M / F</t>
  </si>
  <si>
    <t>Pts</t>
  </si>
  <si>
    <t>F/V</t>
  </si>
  <si>
    <t>er</t>
  </si>
  <si>
    <t>Total points</t>
  </si>
  <si>
    <t>POTZWA Georges</t>
  </si>
  <si>
    <t>MARTIN Daniel</t>
  </si>
  <si>
    <t>JACQUET Noël</t>
  </si>
  <si>
    <t>ROUSSEL Aimé</t>
  </si>
  <si>
    <t>ROIRON Bryan</t>
  </si>
  <si>
    <t>DESOLME Patrick</t>
  </si>
  <si>
    <t>RODRIGUEZ Paul</t>
  </si>
  <si>
    <t>BENZACKEN Jérémy</t>
  </si>
  <si>
    <t>JOLBIT Joseph</t>
  </si>
  <si>
    <t>Ccrs A : Finale = 1  / Victoire=10</t>
  </si>
  <si>
    <t>Faire insertion</t>
  </si>
  <si>
    <t>Points par CLUBS :</t>
  </si>
  <si>
    <t>N.J</t>
  </si>
  <si>
    <t xml:space="preserve">
            Noms
            Prénoms</t>
  </si>
  <si>
    <t>MARTINEZ Louisa</t>
  </si>
  <si>
    <t>RAMBERT Pascal</t>
  </si>
  <si>
    <t>SOFFRAY Ludovic</t>
  </si>
  <si>
    <t>FAYOLLE Alain</t>
  </si>
  <si>
    <t>GARCIA José</t>
  </si>
  <si>
    <t>12-07-2014   ANNULE</t>
  </si>
  <si>
    <t>Contrôle sur base</t>
  </si>
  <si>
    <t>noms</t>
  </si>
  <si>
    <t>PAYA Jacky</t>
  </si>
  <si>
    <t>REY Jacques</t>
  </si>
  <si>
    <t>PARTOUCHE Christian</t>
  </si>
  <si>
    <t>Tot.Pts</t>
  </si>
  <si>
    <t>Tot.Part.</t>
  </si>
  <si>
    <t>GARCIA Jessica</t>
  </si>
  <si>
    <t>S A L</t>
  </si>
  <si>
    <t>Correction</t>
  </si>
  <si>
    <t>correction</t>
  </si>
  <si>
    <t>ANTOLINS Jean-Louis</t>
  </si>
  <si>
    <r>
      <t xml:space="preserve">12 rue des Lauriets </t>
    </r>
    <r>
      <rPr>
        <sz val="7.5"/>
        <rFont val="Times New Roman"/>
        <family val="1"/>
      </rPr>
      <t>69320 FEYZIN</t>
    </r>
  </si>
  <si>
    <t>BALDACCHINO Antoine</t>
  </si>
  <si>
    <r>
      <t xml:space="preserve">Lot les Jonquilles 73, rue Munlheim </t>
    </r>
    <r>
      <rPr>
        <sz val="7.5"/>
        <rFont val="Times New Roman"/>
        <family val="1"/>
      </rPr>
      <t>69800 ST PRIEST</t>
    </r>
  </si>
  <si>
    <r>
      <t xml:space="preserve">5 rue André Bollier </t>
    </r>
    <r>
      <rPr>
        <sz val="7.5"/>
        <rFont val="Times New Roman"/>
        <family val="1"/>
      </rPr>
      <t>69007 LYON</t>
    </r>
  </si>
  <si>
    <r>
      <t xml:space="preserve">68 rue des Etats Unis </t>
    </r>
    <r>
      <rPr>
        <sz val="7.5"/>
        <rFont val="Times New Roman"/>
        <family val="1"/>
      </rPr>
      <t>69800 ST PRIEST</t>
    </r>
  </si>
  <si>
    <r>
      <t xml:space="preserve">4 rue des Trembles </t>
    </r>
    <r>
      <rPr>
        <sz val="7.5"/>
        <rFont val="Times New Roman"/>
        <family val="1"/>
      </rPr>
      <t>69960 CORBAS</t>
    </r>
  </si>
  <si>
    <r>
      <t xml:space="preserve">19 rue Rabelais </t>
    </r>
    <r>
      <rPr>
        <sz val="7.5"/>
        <rFont val="Times New Roman"/>
        <family val="1"/>
      </rPr>
      <t>69200 VENISSIEUX</t>
    </r>
  </si>
  <si>
    <r>
      <t xml:space="preserve">31 rue Marc Bloch </t>
    </r>
    <r>
      <rPr>
        <sz val="7.5"/>
        <rFont val="Times New Roman"/>
        <family val="1"/>
      </rPr>
      <t>69007 LYON</t>
    </r>
  </si>
  <si>
    <t>DAVID SIMONI Xavier</t>
  </si>
  <si>
    <r>
      <t xml:space="preserve">13 rue Gustave Nadaud </t>
    </r>
    <r>
      <rPr>
        <sz val="7.5"/>
        <rFont val="Times New Roman"/>
        <family val="1"/>
      </rPr>
      <t>69007 LYON</t>
    </r>
  </si>
  <si>
    <r>
      <t xml:space="preserve">61 chemin du Gaillot </t>
    </r>
    <r>
      <rPr>
        <sz val="7.5"/>
        <rFont val="Times New Roman"/>
        <family val="1"/>
      </rPr>
      <t>69230 ST GENIS LAVAL</t>
    </r>
  </si>
  <si>
    <r>
      <t xml:space="preserve">19 rue Fernand Léger </t>
    </r>
    <r>
      <rPr>
        <sz val="7.5"/>
        <rFont val="Times New Roman"/>
        <family val="1"/>
      </rPr>
      <t>38150 ROUSSILLON</t>
    </r>
  </si>
  <si>
    <r>
      <t xml:space="preserve">14 rue Alfred de Vigny </t>
    </r>
    <r>
      <rPr>
        <sz val="7.5"/>
        <rFont val="Times New Roman"/>
        <family val="1"/>
      </rPr>
      <t>69780 MIONS</t>
    </r>
  </si>
  <si>
    <r>
      <t xml:space="preserve">5 rue Pierre Semard </t>
    </r>
    <r>
      <rPr>
        <sz val="7.5"/>
        <rFont val="Times New Roman"/>
        <family val="1"/>
      </rPr>
      <t>69800 ST PRIEST</t>
    </r>
  </si>
  <si>
    <t>GROS Chantal</t>
  </si>
  <si>
    <r>
      <t xml:space="preserve">30 bd Ambroise Croizat </t>
    </r>
    <r>
      <rPr>
        <sz val="7.5"/>
        <rFont val="Times New Roman"/>
        <family val="1"/>
      </rPr>
      <t>69200 VENISSIEUX</t>
    </r>
  </si>
  <si>
    <r>
      <t xml:space="preserve">56 rue Maryse Bastié </t>
    </r>
    <r>
      <rPr>
        <sz val="7.5"/>
        <rFont val="Times New Roman"/>
        <family val="1"/>
      </rPr>
      <t>69008 LYON</t>
    </r>
  </si>
  <si>
    <r>
      <t xml:space="preserve">1 rue Jean-Baptiste Simon </t>
    </r>
    <r>
      <rPr>
        <sz val="7.5"/>
        <rFont val="Times New Roman"/>
        <family val="1"/>
      </rPr>
      <t>69110 STE FOY LES LYON</t>
    </r>
  </si>
  <si>
    <r>
      <t xml:space="preserve">60 rue de l'Egalité </t>
    </r>
    <r>
      <rPr>
        <sz val="7.5"/>
        <rFont val="Times New Roman"/>
        <family val="1"/>
      </rPr>
      <t>69800 SAINT PRIEST</t>
    </r>
  </si>
  <si>
    <r>
      <t xml:space="preserve">11, rue Victor Lagrange </t>
    </r>
    <r>
      <rPr>
        <sz val="7.5"/>
        <rFont val="Times New Roman"/>
        <family val="1"/>
      </rPr>
      <t>69007 LYON</t>
    </r>
  </si>
  <si>
    <t>LANDRIX Ghislain</t>
  </si>
  <si>
    <r>
      <t xml:space="preserve">72 bis Grande Rue </t>
    </r>
    <r>
      <rPr>
        <sz val="7.5"/>
        <rFont val="Times New Roman"/>
        <family val="1"/>
      </rPr>
      <t>69800 SAINT PRIEST</t>
    </r>
  </si>
  <si>
    <r>
      <t xml:space="preserve">3 rue Alain Fournier </t>
    </r>
    <r>
      <rPr>
        <sz val="7.5"/>
        <rFont val="Times New Roman"/>
        <family val="1"/>
      </rPr>
      <t>69800 SAINT PRIEST</t>
    </r>
  </si>
  <si>
    <t>LOPEZ Jean Philippe</t>
  </si>
  <si>
    <r>
      <t xml:space="preserve">240 Ave Paul Santy </t>
    </r>
    <r>
      <rPr>
        <sz val="7.5"/>
        <rFont val="Times New Roman"/>
        <family val="1"/>
      </rPr>
      <t>69008 LYON</t>
    </r>
  </si>
  <si>
    <t>LUCHT Jean-Pierre</t>
  </si>
  <si>
    <r>
      <t xml:space="preserve">74 route de Genève Le Panoramic </t>
    </r>
    <r>
      <rPr>
        <sz val="7.5"/>
        <rFont val="Times New Roman"/>
        <family val="1"/>
      </rPr>
      <t>69140 RILLIEUX LA PAPE</t>
    </r>
  </si>
  <si>
    <t>13 rue d'Arsonval 69330 MEYZIEU</t>
  </si>
  <si>
    <r>
      <t xml:space="preserve">4 rue Maréchal Leclerc </t>
    </r>
    <r>
      <rPr>
        <sz val="7.5"/>
        <rFont val="Times New Roman"/>
        <family val="1"/>
      </rPr>
      <t>69780 MIONS</t>
    </r>
  </si>
  <si>
    <r>
      <t xml:space="preserve">immeuble Les Clochettes 14 allée de Nyons </t>
    </r>
    <r>
      <rPr>
        <sz val="7.5"/>
        <rFont val="Times New Roman"/>
        <family val="1"/>
      </rPr>
      <t>69190 ST FONS</t>
    </r>
  </si>
  <si>
    <r>
      <t xml:space="preserve">36 bis rue Marc Antoine Brillier </t>
    </r>
    <r>
      <rPr>
        <sz val="7.5"/>
        <rFont val="Times New Roman"/>
        <family val="1"/>
      </rPr>
      <t>38540 HEYRIEUX</t>
    </r>
  </si>
  <si>
    <r>
      <t xml:space="preserve">13 rue Aristide Briand </t>
    </r>
    <r>
      <rPr>
        <sz val="7.5"/>
        <rFont val="Times New Roman"/>
        <family val="1"/>
      </rPr>
      <t>69800 ST PRIEST</t>
    </r>
  </si>
  <si>
    <r>
      <t xml:space="preserve">8 impasse des trois Chatels </t>
    </r>
    <r>
      <rPr>
        <sz val="7.5"/>
        <rFont val="Times New Roman"/>
        <family val="1"/>
      </rPr>
      <t>69480 ANSE</t>
    </r>
  </si>
  <si>
    <r>
      <t xml:space="preserve">19 rue Jean Rostand </t>
    </r>
    <r>
      <rPr>
        <sz val="7.5"/>
        <rFont val="Times New Roman"/>
        <family val="1"/>
      </rPr>
      <t>69780 MIONS</t>
    </r>
  </si>
  <si>
    <r>
      <t xml:space="preserve">19 rue jean Rostand </t>
    </r>
    <r>
      <rPr>
        <sz val="7.5"/>
        <rFont val="Times New Roman"/>
        <family val="1"/>
      </rPr>
      <t>69780 MIONS</t>
    </r>
  </si>
  <si>
    <r>
      <t xml:space="preserve">19, rue du 11 Novembre 1918 B t 11, Allée 1 </t>
    </r>
    <r>
      <rPr>
        <sz val="7.5"/>
        <rFont val="Times New Roman"/>
        <family val="1"/>
      </rPr>
      <t>69320 FEYZIN</t>
    </r>
  </si>
  <si>
    <r>
      <t xml:space="preserve">Les Jardins du centre 8, rue de la salle des fêtes </t>
    </r>
    <r>
      <rPr>
        <sz val="7.5"/>
        <rFont val="Times New Roman"/>
        <family val="1"/>
      </rPr>
      <t>69390 VERNAISON</t>
    </r>
  </si>
  <si>
    <r>
      <t xml:space="preserve">6 rue Jean Voillot </t>
    </r>
    <r>
      <rPr>
        <sz val="7.5"/>
        <rFont val="Times New Roman"/>
        <family val="1"/>
      </rPr>
      <t>69500 BRON</t>
    </r>
  </si>
  <si>
    <r>
      <t xml:space="preserve">82 rue Croix Barret </t>
    </r>
    <r>
      <rPr>
        <sz val="7.5"/>
        <rFont val="Times New Roman"/>
        <family val="1"/>
      </rPr>
      <t>69008 LYON</t>
    </r>
  </si>
  <si>
    <r>
      <t xml:space="preserve">9 rue Marcel Proust </t>
    </r>
    <r>
      <rPr>
        <sz val="7.5"/>
        <rFont val="Times New Roman"/>
        <family val="1"/>
      </rPr>
      <t>69800 ST PRIEST</t>
    </r>
  </si>
  <si>
    <r>
      <t xml:space="preserve">1 lotissement les Marroniers </t>
    </r>
    <r>
      <rPr>
        <sz val="7.5"/>
        <rFont val="Times New Roman"/>
        <family val="1"/>
      </rPr>
      <t>69970 CHAPONNAY</t>
    </r>
  </si>
  <si>
    <r>
      <t xml:space="preserve">36 rue Félix Brun </t>
    </r>
    <r>
      <rPr>
        <sz val="7.5"/>
        <rFont val="Times New Roman"/>
        <family val="1"/>
      </rPr>
      <t>69200 VENISSIEUX</t>
    </r>
  </si>
  <si>
    <r>
      <t xml:space="preserve">93, rue Verlaine </t>
    </r>
    <r>
      <rPr>
        <sz val="7.5"/>
        <rFont val="Times New Roman"/>
        <family val="1"/>
      </rPr>
      <t>69500 BRON</t>
    </r>
  </si>
  <si>
    <r>
      <t xml:space="preserve">6 rue Auguste Isaac </t>
    </r>
    <r>
      <rPr>
        <sz val="7.5"/>
        <rFont val="Times New Roman"/>
        <family val="1"/>
      </rPr>
      <t>69200 VENISSIEUX</t>
    </r>
  </si>
  <si>
    <r>
      <t xml:space="preserve">64 rue Anatole France </t>
    </r>
    <r>
      <rPr>
        <sz val="7.5"/>
        <rFont val="Times New Roman"/>
        <family val="1"/>
      </rPr>
      <t>69800 ST PRIEST</t>
    </r>
  </si>
  <si>
    <r>
      <t xml:space="preserve">59 avenue Jules Guesde </t>
    </r>
    <r>
      <rPr>
        <sz val="7.5"/>
        <rFont val="Times New Roman"/>
        <family val="1"/>
      </rPr>
      <t>69200 VENISSIEUX</t>
    </r>
  </si>
  <si>
    <t>13 rue du Prainet 69150 DECINES</t>
  </si>
  <si>
    <r>
      <t xml:space="preserve">2, rue Neuve </t>
    </r>
    <r>
      <rPr>
        <sz val="7.5"/>
        <rFont val="Times New Roman"/>
        <family val="1"/>
      </rPr>
      <t>69780 MIONS</t>
    </r>
  </si>
  <si>
    <r>
      <t xml:space="preserve">16 Sixième Rue Cité Berliet </t>
    </r>
    <r>
      <rPr>
        <sz val="7.5"/>
        <rFont val="Times New Roman"/>
        <family val="1"/>
      </rPr>
      <t>69800 ST PRIEST</t>
    </r>
  </si>
  <si>
    <r>
      <t xml:space="preserve">2eme Avenue. Cité Berliet </t>
    </r>
    <r>
      <rPr>
        <sz val="7.5"/>
        <rFont val="Times New Roman"/>
        <family val="1"/>
      </rPr>
      <t>69800 SAINT PRIEST</t>
    </r>
  </si>
  <si>
    <t>BAUTISTA DURAN Noël</t>
  </si>
  <si>
    <r>
      <t xml:space="preserve">177 avenue Paul Santy </t>
    </r>
    <r>
      <rPr>
        <sz val="7.5"/>
        <rFont val="Times New Roman"/>
        <family val="1"/>
      </rPr>
      <t>69008 LYON</t>
    </r>
  </si>
  <si>
    <r>
      <t xml:space="preserve">25 rue St-Eusèbe </t>
    </r>
    <r>
      <rPr>
        <sz val="7.5"/>
        <rFont val="Times New Roman"/>
        <family val="1"/>
      </rPr>
      <t>69003 LYON</t>
    </r>
  </si>
  <si>
    <t>BOOG Eric</t>
  </si>
  <si>
    <r>
      <t xml:space="preserve">13 rue des Serpolliers </t>
    </r>
    <r>
      <rPr>
        <sz val="7.5"/>
        <rFont val="Times New Roman"/>
        <family val="1"/>
      </rPr>
      <t>69008 LYON</t>
    </r>
  </si>
  <si>
    <t>17 place du Plâtre 69720 ST-BONNET-DE-MURE</t>
  </si>
  <si>
    <r>
      <t xml:space="preserve">1 Rue Marcel Pagnol </t>
    </r>
    <r>
      <rPr>
        <sz val="7.5"/>
        <rFont val="Times New Roman"/>
        <family val="1"/>
      </rPr>
      <t>69800 ST PRIEST</t>
    </r>
  </si>
  <si>
    <r>
      <t xml:space="preserve">chemin des Aubépines </t>
    </r>
    <r>
      <rPr>
        <sz val="7.5"/>
        <rFont val="Times New Roman"/>
        <family val="1"/>
      </rPr>
      <t>69800 ST PRIEST</t>
    </r>
  </si>
  <si>
    <t>BROTO MUR Bernard</t>
  </si>
  <si>
    <r>
      <t xml:space="preserve">180 rue Professeur Beauvisage </t>
    </r>
    <r>
      <rPr>
        <sz val="7.5"/>
        <rFont val="Times New Roman"/>
        <family val="1"/>
      </rPr>
      <t>69008 LYON</t>
    </r>
  </si>
  <si>
    <r>
      <t xml:space="preserve">34 chemin St Bonnet </t>
    </r>
    <r>
      <rPr>
        <sz val="7.5"/>
        <rFont val="Times New Roman"/>
        <family val="1"/>
      </rPr>
      <t>69800 ST PRIEST</t>
    </r>
  </si>
  <si>
    <r>
      <t xml:space="preserve">2 Rue Guy de Maupassant </t>
    </r>
    <r>
      <rPr>
        <sz val="7.5"/>
        <rFont val="Times New Roman"/>
        <family val="1"/>
      </rPr>
      <t>69800 ST PRIEST</t>
    </r>
  </si>
  <si>
    <r>
      <t xml:space="preserve">Bat. H2, Les Gravières </t>
    </r>
    <r>
      <rPr>
        <sz val="7.5"/>
        <rFont val="Times New Roman"/>
        <family val="1"/>
      </rPr>
      <t>69800 ST PRIEST</t>
    </r>
  </si>
  <si>
    <r>
      <t xml:space="preserve">38 rue Anatole France </t>
    </r>
    <r>
      <rPr>
        <sz val="7.5"/>
        <rFont val="Times New Roman"/>
        <family val="1"/>
      </rPr>
      <t>69800 ST PRIEST</t>
    </r>
  </si>
  <si>
    <r>
      <t xml:space="preserve">cité Berliet 6ème Rue </t>
    </r>
    <r>
      <rPr>
        <sz val="7.5"/>
        <rFont val="Times New Roman"/>
        <family val="1"/>
      </rPr>
      <t>69800 ST PRIEST</t>
    </r>
  </si>
  <si>
    <t>DOUAL Patrick</t>
  </si>
  <si>
    <r>
      <t xml:space="preserve">Bat. B 1 - allée 3 45 rue Louis Braille </t>
    </r>
    <r>
      <rPr>
        <sz val="7.5"/>
        <rFont val="Times New Roman"/>
        <family val="1"/>
      </rPr>
      <t>69800 SAINT PRIEST</t>
    </r>
  </si>
  <si>
    <t>16, rue des Moulins 38460 ST ROMAIN JALIONAS</t>
  </si>
  <si>
    <r>
      <t xml:space="preserve">49 rue des Pives </t>
    </r>
    <r>
      <rPr>
        <sz val="7.5"/>
        <rFont val="Times New Roman"/>
        <family val="1"/>
      </rPr>
      <t>69800 ST PRIEST</t>
    </r>
  </si>
  <si>
    <r>
      <t xml:space="preserve">104 Place du 8 Mai 1945 </t>
    </r>
    <r>
      <rPr>
        <sz val="7.5"/>
        <rFont val="Times New Roman"/>
        <family val="1"/>
      </rPr>
      <t>69800 ST PRIEST</t>
    </r>
  </si>
  <si>
    <r>
      <t xml:space="preserve">65 D rue Salvador Allende </t>
    </r>
    <r>
      <rPr>
        <sz val="7.5"/>
        <rFont val="Times New Roman"/>
        <family val="1"/>
      </rPr>
      <t>69200 VENISSIEUX</t>
    </r>
  </si>
  <si>
    <t>FLORES Bénito</t>
  </si>
  <si>
    <r>
      <t xml:space="preserve">117 rue Challemel Lacour </t>
    </r>
    <r>
      <rPr>
        <sz val="7.5"/>
        <rFont val="Times New Roman"/>
        <family val="1"/>
      </rPr>
      <t>69008 LYON</t>
    </r>
  </si>
  <si>
    <r>
      <t xml:space="preserve">23 bis avenue Viviani </t>
    </r>
    <r>
      <rPr>
        <sz val="7.5"/>
        <rFont val="Times New Roman"/>
        <family val="1"/>
      </rPr>
      <t>69008 LYON</t>
    </r>
  </si>
  <si>
    <t>FRANCE Alain</t>
  </si>
  <si>
    <r>
      <t xml:space="preserve">45 rue Louis Braille Ménival les Gravières </t>
    </r>
    <r>
      <rPr>
        <sz val="7.5"/>
        <rFont val="Times New Roman"/>
        <family val="1"/>
      </rPr>
      <t>69800 SAINT PRIEST</t>
    </r>
  </si>
  <si>
    <r>
      <t xml:space="preserve">2ième avenue No17 Cité Berliet </t>
    </r>
    <r>
      <rPr>
        <sz val="7.5"/>
        <rFont val="Times New Roman"/>
        <family val="1"/>
      </rPr>
      <t>69200 VENISSIEUX</t>
    </r>
  </si>
  <si>
    <r>
      <t xml:space="preserve">No 17. 2 avenue Cité Berliet </t>
    </r>
    <r>
      <rPr>
        <sz val="7.5"/>
        <rFont val="Times New Roman"/>
        <family val="1"/>
      </rPr>
      <t>69800 ST PRIEST</t>
    </r>
  </si>
  <si>
    <r>
      <t xml:space="preserve">4 allée Charles Gerhardt </t>
    </r>
    <r>
      <rPr>
        <sz val="7.5"/>
        <rFont val="Times New Roman"/>
        <family val="1"/>
      </rPr>
      <t>69190 SAINT FONS</t>
    </r>
  </si>
  <si>
    <r>
      <t xml:space="preserve">7 Rue Auguste Issac </t>
    </r>
    <r>
      <rPr>
        <sz val="7.5"/>
        <rFont val="Times New Roman"/>
        <family val="1"/>
      </rPr>
      <t>69200 VENISSIEUX</t>
    </r>
  </si>
  <si>
    <r>
      <t xml:space="preserve">89 rue Marius Berliet </t>
    </r>
    <r>
      <rPr>
        <sz val="7.5"/>
        <rFont val="Times New Roman"/>
        <family val="1"/>
      </rPr>
      <t>69008 LYON</t>
    </r>
  </si>
  <si>
    <r>
      <t xml:space="preserve">1 8bis rue Gambetta </t>
    </r>
    <r>
      <rPr>
        <sz val="7.5"/>
        <rFont val="Times New Roman"/>
        <family val="1"/>
      </rPr>
      <t>69150 DECINES</t>
    </r>
  </si>
  <si>
    <r>
      <t xml:space="preserve">220 avenue Paul Santy </t>
    </r>
    <r>
      <rPr>
        <sz val="7.5"/>
        <rFont val="Times New Roman"/>
        <family val="1"/>
      </rPr>
      <t>69008 LYON</t>
    </r>
  </si>
  <si>
    <r>
      <t xml:space="preserve">3 rue Marcel Pagnol </t>
    </r>
    <r>
      <rPr>
        <sz val="7.5"/>
        <rFont val="Times New Roman"/>
        <family val="1"/>
      </rPr>
      <t>69800 ST PRIEST</t>
    </r>
  </si>
  <si>
    <r>
      <t xml:space="preserve">4 Rue du Grisard </t>
    </r>
    <r>
      <rPr>
        <sz val="7.5"/>
        <rFont val="Times New Roman"/>
        <family val="1"/>
      </rPr>
      <t>69800 ST PRIEST</t>
    </r>
  </si>
  <si>
    <r>
      <t xml:space="preserve">Cité Berliet 14 ème rue No 20 </t>
    </r>
    <r>
      <rPr>
        <sz val="7.5"/>
        <rFont val="Times New Roman"/>
        <family val="1"/>
      </rPr>
      <t>69800 ST PRIEST</t>
    </r>
  </si>
  <si>
    <r>
      <t xml:space="preserve">20 impasse des Griottiers </t>
    </r>
    <r>
      <rPr>
        <sz val="7.5"/>
        <rFont val="Times New Roman"/>
        <family val="1"/>
      </rPr>
      <t>69800 SAINT PRIEST</t>
    </r>
  </si>
  <si>
    <r>
      <t xml:space="preserve">22 Douzième Rue Cité Berliet </t>
    </r>
    <r>
      <rPr>
        <sz val="7.5"/>
        <rFont val="Times New Roman"/>
        <family val="1"/>
      </rPr>
      <t>69800 ST PRIEST</t>
    </r>
  </si>
  <si>
    <r>
      <t xml:space="preserve">20 avenue Jules Guesde </t>
    </r>
    <r>
      <rPr>
        <sz val="7.5"/>
        <rFont val="Times New Roman"/>
        <family val="1"/>
      </rPr>
      <t>69200 VENISSIEUX</t>
    </r>
  </si>
  <si>
    <r>
      <t xml:space="preserve">80 rue H. Maréchal </t>
    </r>
    <r>
      <rPr>
        <sz val="7.5"/>
        <rFont val="Times New Roman"/>
        <family val="1"/>
      </rPr>
      <t>69800 ST PRIEST</t>
    </r>
  </si>
  <si>
    <r>
      <t xml:space="preserve">T8 40 rue Louis Braille </t>
    </r>
    <r>
      <rPr>
        <sz val="7.5"/>
        <rFont val="Times New Roman"/>
        <family val="1"/>
      </rPr>
      <t>69800 ST PRIEST</t>
    </r>
  </si>
  <si>
    <r>
      <t xml:space="preserve">10 rue Docteur Crestin </t>
    </r>
    <r>
      <rPr>
        <sz val="7.5"/>
        <rFont val="Times New Roman"/>
        <family val="1"/>
      </rPr>
      <t>69007 LYON</t>
    </r>
  </si>
  <si>
    <r>
      <t xml:space="preserve">23, Avenue Salvador Allendé </t>
    </r>
    <r>
      <rPr>
        <sz val="7.5"/>
        <rFont val="Times New Roman"/>
        <family val="1"/>
      </rPr>
      <t>69800 ST PRIEST</t>
    </r>
  </si>
  <si>
    <r>
      <t xml:space="preserve">48 rue du Grisard </t>
    </r>
    <r>
      <rPr>
        <sz val="7.5"/>
        <rFont val="Times New Roman"/>
        <family val="1"/>
      </rPr>
      <t>69800 ST PRIEST</t>
    </r>
  </si>
  <si>
    <t>MASSARD Lucien</t>
  </si>
  <si>
    <r>
      <t xml:space="preserve">68 avenue Jules Guesde </t>
    </r>
    <r>
      <rPr>
        <sz val="7.5"/>
        <rFont val="Times New Roman"/>
        <family val="1"/>
      </rPr>
      <t>69200 VENISSIEUX</t>
    </r>
  </si>
  <si>
    <r>
      <t xml:space="preserve">101, place Laurent Bonnevay </t>
    </r>
    <r>
      <rPr>
        <sz val="7.5"/>
        <rFont val="Times New Roman"/>
        <family val="1"/>
      </rPr>
      <t>69800 ST PRIEST</t>
    </r>
  </si>
  <si>
    <r>
      <t xml:space="preserve">32 rue Ludovic Bonin </t>
    </r>
    <r>
      <rPr>
        <sz val="7.5"/>
        <rFont val="Times New Roman"/>
        <family val="1"/>
      </rPr>
      <t>69200 VENISSIEUX</t>
    </r>
  </si>
  <si>
    <r>
      <t xml:space="preserve">3 rue Guy de Maupassant </t>
    </r>
    <r>
      <rPr>
        <sz val="7.5"/>
        <rFont val="Times New Roman"/>
        <family val="1"/>
      </rPr>
      <t>69800 SAINT PRIEST</t>
    </r>
  </si>
  <si>
    <r>
      <t xml:space="preserve">3 rue Paul Verlaine </t>
    </r>
    <r>
      <rPr>
        <sz val="7.5"/>
        <rFont val="Times New Roman"/>
        <family val="1"/>
      </rPr>
      <t>69200 VENISSIEUX</t>
    </r>
  </si>
  <si>
    <t>MUCKE Gilbert</t>
  </si>
  <si>
    <r>
      <t xml:space="preserve">33 A rue du 8 Mai 1945 </t>
    </r>
    <r>
      <rPr>
        <sz val="7.5"/>
        <rFont val="Times New Roman"/>
        <family val="1"/>
      </rPr>
      <t>69330 MEYZIEU</t>
    </r>
  </si>
  <si>
    <t>21 bis chemin de la Bouvière 69780 ST PIERRE DE CHANDIEU</t>
  </si>
  <si>
    <r>
      <t xml:space="preserve">16 rue Marcel Proust </t>
    </r>
    <r>
      <rPr>
        <sz val="7.5"/>
        <rFont val="Times New Roman"/>
        <family val="1"/>
      </rPr>
      <t>69800 SAINT PRIEST</t>
    </r>
  </si>
  <si>
    <r>
      <t xml:space="preserve">14 impasse des Marandiers </t>
    </r>
    <r>
      <rPr>
        <sz val="7.5"/>
        <rFont val="Times New Roman"/>
        <family val="1"/>
      </rPr>
      <t>69800 ST PRIEST</t>
    </r>
  </si>
  <si>
    <r>
      <t xml:space="preserve">2 rue Henry Bordeaux </t>
    </r>
    <r>
      <rPr>
        <sz val="7.5"/>
        <rFont val="Times New Roman"/>
        <family val="1"/>
      </rPr>
      <t>69800 ST PRIEST</t>
    </r>
  </si>
  <si>
    <r>
      <t xml:space="preserve">10 rue d'Alhias </t>
    </r>
    <r>
      <rPr>
        <sz val="7.5"/>
        <rFont val="Times New Roman"/>
        <family val="1"/>
      </rPr>
      <t>69003 LYON</t>
    </r>
  </si>
  <si>
    <r>
      <t xml:space="preserve">29 rue Henri Maréchal </t>
    </r>
    <r>
      <rPr>
        <sz val="7.5"/>
        <rFont val="Times New Roman"/>
        <family val="1"/>
      </rPr>
      <t>69800 ST PRIEST</t>
    </r>
  </si>
  <si>
    <t>Place des Violettes 69800 ST PRIEST</t>
  </si>
  <si>
    <r>
      <t xml:space="preserve">34, rue Anatole France </t>
    </r>
    <r>
      <rPr>
        <sz val="7.5"/>
        <rFont val="Times New Roman"/>
        <family val="1"/>
      </rPr>
      <t>69800 ST PRIEST</t>
    </r>
  </si>
  <si>
    <t>POLSINELLI Denis</t>
  </si>
  <si>
    <r>
      <t xml:space="preserve">10 rue A. Isaac </t>
    </r>
    <r>
      <rPr>
        <sz val="7.5"/>
        <rFont val="Times New Roman"/>
        <family val="1"/>
      </rPr>
      <t>69200 VENISSIEUX</t>
    </r>
  </si>
  <si>
    <r>
      <t xml:space="preserve">2 rue Alfred de Musset </t>
    </r>
    <r>
      <rPr>
        <sz val="7.5"/>
        <rFont val="Times New Roman"/>
        <family val="1"/>
      </rPr>
      <t>69800 ST PRIEST</t>
    </r>
  </si>
  <si>
    <r>
      <t xml:space="preserve">1 rue Claude Farrère </t>
    </r>
    <r>
      <rPr>
        <sz val="7.5"/>
        <rFont val="Times New Roman"/>
        <family val="1"/>
      </rPr>
      <t>69800 ST PRIEST</t>
    </r>
  </si>
  <si>
    <t>SEON Isabelle</t>
  </si>
  <si>
    <r>
      <t xml:space="preserve">8 rue No 18 cité Berliet </t>
    </r>
    <r>
      <rPr>
        <sz val="7.5"/>
        <rFont val="Times New Roman"/>
        <family val="1"/>
      </rPr>
      <t>69800 ST PRIEST</t>
    </r>
  </si>
  <si>
    <r>
      <t xml:space="preserve">16 avenue Jean Jaurès </t>
    </r>
    <r>
      <rPr>
        <sz val="7.5"/>
        <rFont val="Times New Roman"/>
        <family val="1"/>
      </rPr>
      <t>69200 VENISSIEUX</t>
    </r>
  </si>
  <si>
    <r>
      <t xml:space="preserve">38 rue Pierre Delore </t>
    </r>
    <r>
      <rPr>
        <sz val="7.5"/>
        <rFont val="Times New Roman"/>
        <family val="1"/>
      </rPr>
      <t>69008 LYON</t>
    </r>
  </si>
  <si>
    <r>
      <t xml:space="preserve">43 rue Parmentier </t>
    </r>
    <r>
      <rPr>
        <sz val="7.5"/>
        <rFont val="Times New Roman"/>
        <family val="1"/>
      </rPr>
      <t>69190 ST FONS</t>
    </r>
  </si>
  <si>
    <r>
      <t xml:space="preserve">B 4 - Ménival les Gravières </t>
    </r>
    <r>
      <rPr>
        <sz val="7.5"/>
        <rFont val="Times New Roman"/>
        <family val="1"/>
      </rPr>
      <t>69800 ST PRIEST</t>
    </r>
  </si>
  <si>
    <t>VERDONE Italo</t>
  </si>
  <si>
    <r>
      <t xml:space="preserve">227 route de Grenoble </t>
    </r>
    <r>
      <rPr>
        <sz val="7.5"/>
        <rFont val="Times New Roman"/>
        <family val="1"/>
      </rPr>
      <t>69800 ST PRIEST</t>
    </r>
  </si>
  <si>
    <t>VERDONE Adrien</t>
  </si>
  <si>
    <r>
      <t xml:space="preserve">227 route de Grenoble </t>
    </r>
    <r>
      <rPr>
        <sz val="7.5"/>
        <rFont val="Times New Roman"/>
        <family val="1"/>
      </rPr>
      <t>69800 SAINT PRIEST</t>
    </r>
  </si>
  <si>
    <r>
      <t xml:space="preserve">23 rue Général Gouraud </t>
    </r>
    <r>
      <rPr>
        <sz val="7.5"/>
        <rFont val="Times New Roman"/>
        <family val="1"/>
      </rPr>
      <t>69008 LYON</t>
    </r>
  </si>
  <si>
    <t>34 rue Louise Labbé 69720 ST-BONNET-DE-MURE</t>
  </si>
  <si>
    <t>65 Grande Rue 69600 OULLINS</t>
  </si>
  <si>
    <r>
      <t xml:space="preserve">6 rue des Droits de l'Homme </t>
    </r>
    <r>
      <rPr>
        <sz val="7.5"/>
        <rFont val="Times New Roman"/>
        <family val="1"/>
      </rPr>
      <t>69600 OULLINS</t>
    </r>
  </si>
  <si>
    <r>
      <t xml:space="preserve">6 rue Marc Seguin </t>
    </r>
    <r>
      <rPr>
        <sz val="7.5"/>
        <rFont val="Times New Roman"/>
        <family val="1"/>
      </rPr>
      <t>69600 OULLINS</t>
    </r>
  </si>
  <si>
    <r>
      <t xml:space="preserve">7 rue du 8 mai 1945 </t>
    </r>
    <r>
      <rPr>
        <sz val="7.5"/>
        <rFont val="Times New Roman"/>
        <family val="1"/>
      </rPr>
      <t>69310 PIERRE BENITE</t>
    </r>
  </si>
  <si>
    <r>
      <t xml:space="preserve">21 Bis rue Auguste Delage </t>
    </r>
    <r>
      <rPr>
        <sz val="7.5"/>
        <rFont val="Times New Roman"/>
        <family val="1"/>
      </rPr>
      <t>69680 CHASSIEU</t>
    </r>
  </si>
  <si>
    <r>
      <t xml:space="preserve">41, rue Jules Vallès </t>
    </r>
    <r>
      <rPr>
        <sz val="7.5"/>
        <rFont val="Times New Roman"/>
        <family val="1"/>
      </rPr>
      <t>69200 VENISSIEUX</t>
    </r>
  </si>
  <si>
    <r>
      <t xml:space="preserve">244 avenue Paul Santy </t>
    </r>
    <r>
      <rPr>
        <sz val="7.5"/>
        <rFont val="Times New Roman"/>
        <family val="1"/>
      </rPr>
      <t>69008 LYON</t>
    </r>
  </si>
  <si>
    <t>BESSON Chrystelle</t>
  </si>
  <si>
    <r>
      <t xml:space="preserve">13 rue Fernand Forest </t>
    </r>
    <r>
      <rPr>
        <sz val="7.5"/>
        <rFont val="Times New Roman"/>
        <family val="1"/>
      </rPr>
      <t>69600 OULLINS</t>
    </r>
  </si>
  <si>
    <r>
      <t xml:space="preserve">1 rue Auguste Isaac </t>
    </r>
    <r>
      <rPr>
        <sz val="7.5"/>
        <rFont val="Times New Roman"/>
        <family val="1"/>
      </rPr>
      <t>69600 OULLINS</t>
    </r>
  </si>
  <si>
    <r>
      <t xml:space="preserve">13 boulevard de l'Europe </t>
    </r>
    <r>
      <rPr>
        <sz val="7.5"/>
        <rFont val="Times New Roman"/>
        <family val="1"/>
      </rPr>
      <t>69600 OULLINS</t>
    </r>
  </si>
  <si>
    <r>
      <t xml:space="preserve">13 Bd de l'Europe </t>
    </r>
    <r>
      <rPr>
        <sz val="7.5"/>
        <rFont val="Times New Roman"/>
        <family val="1"/>
      </rPr>
      <t>69600 OULLINS</t>
    </r>
  </si>
  <si>
    <r>
      <t xml:space="preserve">66 boulevard Kennedy </t>
    </r>
    <r>
      <rPr>
        <sz val="7.5"/>
        <rFont val="Times New Roman"/>
        <family val="1"/>
      </rPr>
      <t>69600 OULLINS</t>
    </r>
  </si>
  <si>
    <r>
      <t xml:space="preserve">139, rue Joliot Curie </t>
    </r>
    <r>
      <rPr>
        <sz val="7.5"/>
        <rFont val="Times New Roman"/>
        <family val="1"/>
      </rPr>
      <t>69005 LYON</t>
    </r>
  </si>
  <si>
    <t>CECILLON Daniel</t>
  </si>
  <si>
    <r>
      <t xml:space="preserve">17 avenue du Bois </t>
    </r>
    <r>
      <rPr>
        <sz val="7.5"/>
        <rFont val="Times New Roman"/>
        <family val="1"/>
      </rPr>
      <t>69600 OULLINS</t>
    </r>
  </si>
  <si>
    <r>
      <t xml:space="preserve">20 bd Général de Gaulle </t>
    </r>
    <r>
      <rPr>
        <sz val="7.5"/>
        <rFont val="Times New Roman"/>
        <family val="1"/>
      </rPr>
      <t>69600 OULLINS</t>
    </r>
  </si>
  <si>
    <r>
      <t xml:space="preserve">13 rue André Bollier </t>
    </r>
    <r>
      <rPr>
        <sz val="7.5"/>
        <rFont val="Times New Roman"/>
        <family val="1"/>
      </rPr>
      <t>69007 LYON</t>
    </r>
  </si>
  <si>
    <t>39 route de Vourles 69230 ST GENIS-LAVAL</t>
  </si>
  <si>
    <r>
      <t xml:space="preserve">17 rue Georges Marannes </t>
    </r>
    <r>
      <rPr>
        <sz val="7.5"/>
        <rFont val="Times New Roman"/>
        <family val="1"/>
      </rPr>
      <t>69200 VENISSIEUX</t>
    </r>
  </si>
  <si>
    <r>
      <t xml:space="preserve">18 Avenue Paul D'aubarède </t>
    </r>
    <r>
      <rPr>
        <sz val="7.5"/>
        <rFont val="Times New Roman"/>
        <family val="1"/>
      </rPr>
      <t>69230 ST GENIS LAVAL</t>
    </r>
  </si>
  <si>
    <t>8, chemin Neuf 69660 COLLONGES AU MONT D'OR</t>
  </si>
  <si>
    <r>
      <t xml:space="preserve">45, Grande Rue </t>
    </r>
    <r>
      <rPr>
        <sz val="7.5"/>
        <rFont val="Times New Roman"/>
        <family val="1"/>
      </rPr>
      <t>69390 MILLERY</t>
    </r>
  </si>
  <si>
    <r>
      <t xml:space="preserve">2 rue Gabriel Cordier </t>
    </r>
    <r>
      <rPr>
        <sz val="7.5"/>
        <rFont val="Times New Roman"/>
        <family val="1"/>
      </rPr>
      <t>69600 OULLINS</t>
    </r>
  </si>
  <si>
    <r>
      <t xml:space="preserve">811 montée du Baconnet </t>
    </r>
    <r>
      <rPr>
        <sz val="7.5"/>
        <rFont val="Times New Roman"/>
        <family val="1"/>
      </rPr>
      <t>69700 MONTAGNY</t>
    </r>
  </si>
  <si>
    <r>
      <t xml:space="preserve">11 rue de la Cadière </t>
    </r>
    <r>
      <rPr>
        <sz val="7.5"/>
        <rFont val="Times New Roman"/>
        <family val="1"/>
      </rPr>
      <t>69600 OULLINS</t>
    </r>
  </si>
  <si>
    <r>
      <t xml:space="preserve">11, rue de la Cadière </t>
    </r>
    <r>
      <rPr>
        <sz val="7.5"/>
        <rFont val="Times New Roman"/>
        <family val="1"/>
      </rPr>
      <t>69600 OULLINS</t>
    </r>
  </si>
  <si>
    <t>JULLIEN Grégory</t>
  </si>
  <si>
    <t>Allée des Myosotis 38670 CHASSE S/ RHONE</t>
  </si>
  <si>
    <r>
      <t xml:space="preserve">3 rue Edouard Vaillant </t>
    </r>
    <r>
      <rPr>
        <sz val="7.5"/>
        <rFont val="Times New Roman"/>
        <family val="1"/>
      </rPr>
      <t>69600 OULLINS</t>
    </r>
  </si>
  <si>
    <r>
      <t xml:space="preserve">3 rue Francisque Jomard </t>
    </r>
    <r>
      <rPr>
        <sz val="7.5"/>
        <rFont val="Times New Roman"/>
        <family val="1"/>
      </rPr>
      <t>69600 OULLINS</t>
    </r>
  </si>
  <si>
    <r>
      <t xml:space="preserve">6 chemin de la Bieratiére </t>
    </r>
    <r>
      <rPr>
        <sz val="7.5"/>
        <rFont val="Times New Roman"/>
        <family val="1"/>
      </rPr>
      <t>42400 ST CHAMOND</t>
    </r>
  </si>
  <si>
    <t>Le Grillon Bat B 69340 FRANCHEVILLE</t>
  </si>
  <si>
    <r>
      <t xml:space="preserve">102, Bd Emile Zola </t>
    </r>
    <r>
      <rPr>
        <sz val="7.5"/>
        <rFont val="Times New Roman"/>
        <family val="1"/>
      </rPr>
      <t>69600 OULLINS</t>
    </r>
  </si>
  <si>
    <r>
      <t xml:space="preserve">42, boulevard de l'Europe </t>
    </r>
    <r>
      <rPr>
        <sz val="7.5"/>
        <rFont val="Times New Roman"/>
        <family val="1"/>
      </rPr>
      <t>69600 OULLINS</t>
    </r>
  </si>
  <si>
    <r>
      <t xml:space="preserve">9 bis cours Suchet </t>
    </r>
    <r>
      <rPr>
        <sz val="7.5"/>
        <rFont val="Times New Roman"/>
        <family val="1"/>
      </rPr>
      <t>69002 LYON</t>
    </r>
  </si>
  <si>
    <t>37, chemin du Gd Perron 69310 PIERRE BENITE</t>
  </si>
  <si>
    <t>PASQUELIN Lionel</t>
  </si>
  <si>
    <r>
      <t xml:space="preserve">86ter avenue Jean Jaurès </t>
    </r>
    <r>
      <rPr>
        <sz val="7.5"/>
        <rFont val="Times New Roman"/>
        <family val="1"/>
      </rPr>
      <t>69800 SAINT PRIEST</t>
    </r>
  </si>
  <si>
    <r>
      <t xml:space="preserve">5 rue Camille Rolland </t>
    </r>
    <r>
      <rPr>
        <sz val="7.5"/>
        <rFont val="Times New Roman"/>
        <family val="1"/>
      </rPr>
      <t>69600 OULLINS</t>
    </r>
  </si>
  <si>
    <r>
      <t xml:space="preserve">25, rue Paul Massimi </t>
    </r>
    <r>
      <rPr>
        <sz val="7.5"/>
        <rFont val="Times New Roman"/>
        <family val="1"/>
      </rPr>
      <t>69007 LYON</t>
    </r>
  </si>
  <si>
    <r>
      <t xml:space="preserve">17 boulevard de l'Europe </t>
    </r>
    <r>
      <rPr>
        <sz val="7.5"/>
        <rFont val="Times New Roman"/>
        <family val="1"/>
      </rPr>
      <t>69600 OULLINS</t>
    </r>
  </si>
  <si>
    <r>
      <t xml:space="preserve">26 avenue Pasteur </t>
    </r>
    <r>
      <rPr>
        <sz val="7.5"/>
        <rFont val="Times New Roman"/>
        <family val="1"/>
      </rPr>
      <t>69310 PIERRE BENITE</t>
    </r>
  </si>
  <si>
    <t>PROFIT André</t>
  </si>
  <si>
    <r>
      <t xml:space="preserve">Route du Bas Privas </t>
    </r>
    <r>
      <rPr>
        <sz val="7.5"/>
        <rFont val="Times New Roman"/>
        <family val="1"/>
      </rPr>
      <t>69390 CHARLY</t>
    </r>
  </si>
  <si>
    <r>
      <t xml:space="preserve">30 rue Antoine Lumiere </t>
    </r>
    <r>
      <rPr>
        <sz val="7.5"/>
        <rFont val="Times New Roman"/>
        <family val="1"/>
      </rPr>
      <t>69008 LYON</t>
    </r>
  </si>
  <si>
    <r>
      <t xml:space="preserve">22 chemin de Charbonnier </t>
    </r>
    <r>
      <rPr>
        <sz val="7.5"/>
        <rFont val="Times New Roman"/>
        <family val="1"/>
      </rPr>
      <t>69200 VENISSIEUX</t>
    </r>
  </si>
  <si>
    <r>
      <t xml:space="preserve">93 chemin du Buisset </t>
    </r>
    <r>
      <rPr>
        <sz val="7.5"/>
        <rFont val="Times New Roman"/>
        <family val="1"/>
      </rPr>
      <t>69600 OULLINS</t>
    </r>
  </si>
  <si>
    <r>
      <t xml:space="preserve">25 boulevard de l'Europe </t>
    </r>
    <r>
      <rPr>
        <sz val="7.5"/>
        <rFont val="Times New Roman"/>
        <family val="1"/>
      </rPr>
      <t>69600 OULLINS</t>
    </r>
  </si>
  <si>
    <t>RIVOIRE René</t>
  </si>
  <si>
    <r>
      <t xml:space="preserve">85 rue Claude Michel </t>
    </r>
    <r>
      <rPr>
        <sz val="7.5"/>
        <rFont val="Times New Roman"/>
        <family val="1"/>
      </rPr>
      <t>69600 OULLINS</t>
    </r>
  </si>
  <si>
    <t>30 rue Fabre 69100 VILLEURBANNE</t>
  </si>
  <si>
    <r>
      <t xml:space="preserve">5 allée de la Malletiere </t>
    </r>
    <r>
      <rPr>
        <sz val="7.5"/>
        <rFont val="Times New Roman"/>
        <family val="1"/>
      </rPr>
      <t>69600 OULLINS</t>
    </r>
  </si>
  <si>
    <r>
      <t xml:space="preserve">33 bis rue de la Visina </t>
    </r>
    <r>
      <rPr>
        <sz val="7.5"/>
        <rFont val="Times New Roman"/>
        <family val="1"/>
      </rPr>
      <t>69540 IRIGNY</t>
    </r>
  </si>
  <si>
    <r>
      <t xml:space="preserve">4 rue Camille Rolland </t>
    </r>
    <r>
      <rPr>
        <sz val="7.5"/>
        <rFont val="Times New Roman"/>
        <family val="1"/>
      </rPr>
      <t>69600 OULLINS</t>
    </r>
  </si>
  <si>
    <r>
      <t xml:space="preserve">12 rue Gabriel Fauré </t>
    </r>
    <r>
      <rPr>
        <sz val="7.5"/>
        <rFont val="Times New Roman"/>
        <family val="1"/>
      </rPr>
      <t>69200 VENISSIEUX</t>
    </r>
  </si>
  <si>
    <r>
      <t xml:space="preserve">70, rue Ney </t>
    </r>
    <r>
      <rPr>
        <sz val="7.5"/>
        <rFont val="Times New Roman"/>
        <family val="1"/>
      </rPr>
      <t>69006 LYON</t>
    </r>
  </si>
  <si>
    <r>
      <t xml:space="preserve">3 rue Marc Seguin </t>
    </r>
    <r>
      <rPr>
        <sz val="7.5"/>
        <rFont val="Times New Roman"/>
        <family val="1"/>
      </rPr>
      <t>69600 OULLINS</t>
    </r>
  </si>
  <si>
    <r>
      <t xml:space="preserve">86 ter, avenue Jean Jaurès </t>
    </r>
    <r>
      <rPr>
        <sz val="7.5"/>
        <rFont val="Times New Roman"/>
        <family val="1"/>
      </rPr>
      <t>69800 ST PRIEST</t>
    </r>
  </si>
  <si>
    <r>
      <t xml:space="preserve">105 avenue du 25eme RTS </t>
    </r>
    <r>
      <rPr>
        <sz val="7.5"/>
        <rFont val="Times New Roman"/>
        <family val="1"/>
      </rPr>
      <t>69009 LYON</t>
    </r>
  </si>
  <si>
    <r>
      <t xml:space="preserve">35 rue Smith </t>
    </r>
    <r>
      <rPr>
        <sz val="7.5"/>
        <rFont val="Times New Roman"/>
        <family val="1"/>
      </rPr>
      <t>69002 LYON</t>
    </r>
  </si>
  <si>
    <t>105 rue Croix Berthet 69110 STE FOY LES LYON</t>
  </si>
  <si>
    <r>
      <t xml:space="preserve">5 rue Gabriel cordier </t>
    </r>
    <r>
      <rPr>
        <sz val="7.5"/>
        <rFont val="Times New Roman"/>
        <family val="1"/>
      </rPr>
      <t>69600 OULLINS</t>
    </r>
  </si>
  <si>
    <r>
      <t xml:space="preserve">15 avenue de Haute Roche </t>
    </r>
    <r>
      <rPr>
        <sz val="7.5"/>
        <rFont val="Times New Roman"/>
        <family val="1"/>
      </rPr>
      <t>69310 PIERRE BENITE</t>
    </r>
  </si>
  <si>
    <t>WANTIER Jean-François</t>
  </si>
  <si>
    <r>
      <t xml:space="preserve">17 rue Roger Salengro </t>
    </r>
    <r>
      <rPr>
        <sz val="7.5"/>
        <rFont val="Times New Roman"/>
        <family val="1"/>
      </rPr>
      <t>69009 LYON</t>
    </r>
  </si>
  <si>
    <t>ERRACHIDI Choukri</t>
  </si>
  <si>
    <t>Lyon Sport Métropole</t>
  </si>
  <si>
    <t>126ter avenue Pierre Dumond 69290 CRAPONNE</t>
  </si>
  <si>
    <t>HORENKRYS Claude</t>
  </si>
  <si>
    <t>23 rue Louise 69003 LYON</t>
  </si>
  <si>
    <t>ZANET Cristina</t>
  </si>
  <si>
    <t>2 impasse Léon Gambetta 69960 CORBAS</t>
  </si>
  <si>
    <t>ALASSEUR Laurent</t>
  </si>
  <si>
    <t>TROLLSPORT</t>
  </si>
  <si>
    <r>
      <t xml:space="preserve">38 boulevard Jean XXIII </t>
    </r>
    <r>
      <rPr>
        <sz val="7.5"/>
        <rFont val="Times New Roman"/>
        <family val="1"/>
      </rPr>
      <t>69008 LYON</t>
    </r>
  </si>
  <si>
    <r>
      <t xml:space="preserve">18 rue Maurice Thorez </t>
    </r>
    <r>
      <rPr>
        <sz val="7.5"/>
        <rFont val="Times New Roman"/>
        <family val="1"/>
      </rPr>
      <t>69200 VENISSIEUX</t>
    </r>
  </si>
  <si>
    <r>
      <t xml:space="preserve">25 avenue Auguste Blanqui </t>
    </r>
    <r>
      <rPr>
        <sz val="7.5"/>
        <rFont val="Times New Roman"/>
        <family val="1"/>
      </rPr>
      <t>69100 VILLEURBANNE</t>
    </r>
  </si>
  <si>
    <t>ARS Ludovic</t>
  </si>
  <si>
    <t>4 rue Georges Griard 69200 VENISSIEUX</t>
  </si>
  <si>
    <r>
      <t xml:space="preserve">141 rue Antoine Charial </t>
    </r>
    <r>
      <rPr>
        <sz val="7.5"/>
        <rFont val="Times New Roman"/>
        <family val="1"/>
      </rPr>
      <t>69003 LYON</t>
    </r>
  </si>
  <si>
    <r>
      <t xml:space="preserve">176 rue Leon Blum </t>
    </r>
    <r>
      <rPr>
        <sz val="7.5"/>
        <rFont val="Times New Roman"/>
        <family val="1"/>
      </rPr>
      <t>69100 VILLEURBANNE</t>
    </r>
  </si>
  <si>
    <r>
      <t xml:space="preserve">50 avenue Jules Guesde </t>
    </r>
    <r>
      <rPr>
        <sz val="7.5"/>
        <rFont val="Times New Roman"/>
        <family val="1"/>
      </rPr>
      <t>69200 VENISSIEUX</t>
    </r>
  </si>
  <si>
    <r>
      <t xml:space="preserve">7 rue des Amandiers </t>
    </r>
    <r>
      <rPr>
        <sz val="7.5"/>
        <rFont val="Times New Roman"/>
        <family val="1"/>
      </rPr>
      <t>38230 TIGNIEU</t>
    </r>
  </si>
  <si>
    <r>
      <t xml:space="preserve">29 rue du Docteur Lamare </t>
    </r>
    <r>
      <rPr>
        <sz val="7.5"/>
        <rFont val="Times New Roman"/>
        <family val="1"/>
      </rPr>
      <t>69200 VENISSIEUX</t>
    </r>
  </si>
  <si>
    <t>BOISSIEUX Pascal</t>
  </si>
  <si>
    <t>4 rue de la Bievre 69140 RILLIEUX LA PAPE</t>
  </si>
  <si>
    <t>BRUYAT Patrick</t>
  </si>
  <si>
    <r>
      <t xml:space="preserve">1 place Molière </t>
    </r>
    <r>
      <rPr>
        <sz val="7.5"/>
        <rFont val="Times New Roman"/>
        <family val="1"/>
      </rPr>
      <t>69800 ST PRIEST</t>
    </r>
  </si>
  <si>
    <t>CABOUX Pascal</t>
  </si>
  <si>
    <r>
      <t xml:space="preserve">231 Grande rue de la Guillotière </t>
    </r>
    <r>
      <rPr>
        <sz val="7.5"/>
        <rFont val="Times New Roman"/>
        <family val="1"/>
      </rPr>
      <t>69007 LYON</t>
    </r>
  </si>
  <si>
    <t>8 rue du Château 38280 ANTHON</t>
  </si>
  <si>
    <r>
      <t xml:space="preserve">58 rue de la Filature </t>
    </r>
    <r>
      <rPr>
        <sz val="7.5"/>
        <rFont val="Times New Roman"/>
        <family val="1"/>
      </rPr>
      <t>69100 VILLEURBANNE</t>
    </r>
  </si>
  <si>
    <t>DEFINOD Jean-Marc</t>
  </si>
  <si>
    <r>
      <t xml:space="preserve">78ter rue Professeur Roux </t>
    </r>
    <r>
      <rPr>
        <sz val="7.5"/>
        <rFont val="Times New Roman"/>
        <family val="1"/>
      </rPr>
      <t>69200 VENISSIEUX</t>
    </r>
  </si>
  <si>
    <r>
      <t xml:space="preserve">19 hameau Tourierelle </t>
    </r>
    <r>
      <rPr>
        <sz val="7.5"/>
        <rFont val="Times New Roman"/>
        <family val="1"/>
      </rPr>
      <t>01390 MIONNAY</t>
    </r>
  </si>
  <si>
    <r>
      <t xml:space="preserve">100 rue Jean Vallier </t>
    </r>
    <r>
      <rPr>
        <sz val="7.5"/>
        <rFont val="Times New Roman"/>
        <family val="1"/>
      </rPr>
      <t>69007 LYON</t>
    </r>
  </si>
  <si>
    <r>
      <t xml:space="preserve">12 boulevard des Etats Unis </t>
    </r>
    <r>
      <rPr>
        <sz val="7.5"/>
        <rFont val="Times New Roman"/>
        <family val="1"/>
      </rPr>
      <t>69008 LYON</t>
    </r>
  </si>
  <si>
    <r>
      <t xml:space="preserve">15 rue de Barcelone </t>
    </r>
    <r>
      <rPr>
        <sz val="7.5"/>
        <rFont val="Times New Roman"/>
        <family val="1"/>
      </rPr>
      <t>69100 VILLEURBANNE</t>
    </r>
  </si>
  <si>
    <r>
      <t xml:space="preserve">345 cours Emile Zola </t>
    </r>
    <r>
      <rPr>
        <sz val="7.5"/>
        <rFont val="Times New Roman"/>
        <family val="1"/>
      </rPr>
      <t>69100 VILLEURBANNE</t>
    </r>
  </si>
  <si>
    <r>
      <t xml:space="preserve">Lotissement Les Noyers </t>
    </r>
    <r>
      <rPr>
        <sz val="7.5"/>
        <rFont val="Times New Roman"/>
        <family val="1"/>
      </rPr>
      <t>38540 GRENAY</t>
    </r>
  </si>
  <si>
    <r>
      <t xml:space="preserve">30 rue Louis Blanc </t>
    </r>
    <r>
      <rPr>
        <sz val="7.5"/>
        <rFont val="Times New Roman"/>
        <family val="1"/>
      </rPr>
      <t>69190 ST FONS</t>
    </r>
  </si>
  <si>
    <r>
      <t xml:space="preserve">20 chemin de la Ferme </t>
    </r>
    <r>
      <rPr>
        <sz val="7.5"/>
        <rFont val="Times New Roman"/>
        <family val="1"/>
      </rPr>
      <t>69120 VAULX EN VELIN</t>
    </r>
  </si>
  <si>
    <r>
      <t xml:space="preserve">13 rue de la Jeunesse </t>
    </r>
    <r>
      <rPr>
        <sz val="7.5"/>
        <rFont val="Times New Roman"/>
        <family val="1"/>
      </rPr>
      <t>69100 VILLEURBANNE</t>
    </r>
  </si>
  <si>
    <r>
      <t xml:space="preserve">40 bd Général de Gaulle </t>
    </r>
    <r>
      <rPr>
        <sz val="7.5"/>
        <rFont val="Times New Roman"/>
        <family val="1"/>
      </rPr>
      <t>69600 OULLINS</t>
    </r>
  </si>
  <si>
    <r>
      <t xml:space="preserve">24 avenue du Point du Jour </t>
    </r>
    <r>
      <rPr>
        <sz val="7.5"/>
        <rFont val="Times New Roman"/>
        <family val="1"/>
      </rPr>
      <t>69005 LYON</t>
    </r>
  </si>
  <si>
    <r>
      <t xml:space="preserve">36 avenue St Exupéry </t>
    </r>
    <r>
      <rPr>
        <sz val="7.5"/>
        <rFont val="Times New Roman"/>
        <family val="1"/>
      </rPr>
      <t>69100 VILLEURBANNE</t>
    </r>
  </si>
  <si>
    <r>
      <t xml:space="preserve">36 avenue Saint Exupéry </t>
    </r>
    <r>
      <rPr>
        <sz val="7.5"/>
        <rFont val="Times New Roman"/>
        <family val="1"/>
      </rPr>
      <t>69100 VILLEURBANNE</t>
    </r>
  </si>
  <si>
    <t>MAS SARD Gilles</t>
  </si>
  <si>
    <r>
      <t xml:space="preserve">26 rue Monique </t>
    </r>
    <r>
      <rPr>
        <sz val="7.5"/>
        <rFont val="Times New Roman"/>
        <family val="1"/>
      </rPr>
      <t>69300 CALUIRE</t>
    </r>
  </si>
  <si>
    <r>
      <t xml:space="preserve">37 rue des Glycines </t>
    </r>
    <r>
      <rPr>
        <sz val="7.5"/>
        <rFont val="Times New Roman"/>
        <family val="1"/>
      </rPr>
      <t>69500 BRON</t>
    </r>
  </si>
  <si>
    <t>PARISE Christopher</t>
  </si>
  <si>
    <r>
      <t xml:space="preserve">29 rue Hippolythe Khan </t>
    </r>
    <r>
      <rPr>
        <sz val="7.5"/>
        <rFont val="Times New Roman"/>
        <family val="1"/>
      </rPr>
      <t>69100 VILLEURBANNE</t>
    </r>
  </si>
  <si>
    <r>
      <t xml:space="preserve">6 allée du Clos Manet </t>
    </r>
    <r>
      <rPr>
        <sz val="7.5"/>
        <rFont val="Times New Roman"/>
        <family val="1"/>
      </rPr>
      <t>69330 JONS</t>
    </r>
  </si>
  <si>
    <t>PERENON Roland</t>
  </si>
  <si>
    <r>
      <t xml:space="preserve">5 rue Guy Lussac </t>
    </r>
    <r>
      <rPr>
        <sz val="7.5"/>
        <rFont val="Times New Roman"/>
        <family val="1"/>
      </rPr>
      <t>69330 MEYZIEU</t>
    </r>
  </si>
  <si>
    <r>
      <t xml:space="preserve">20 chemin des Cerisiers </t>
    </r>
    <r>
      <rPr>
        <sz val="7.5"/>
        <rFont val="Times New Roman"/>
        <family val="1"/>
      </rPr>
      <t>69130 ECULLY</t>
    </r>
  </si>
  <si>
    <t>PERROUD Gilles</t>
  </si>
  <si>
    <r>
      <t xml:space="preserve">21 rue André Bonin </t>
    </r>
    <r>
      <rPr>
        <sz val="7.5"/>
        <rFont val="Times New Roman"/>
        <family val="1"/>
      </rPr>
      <t>69004 LYON</t>
    </r>
  </si>
  <si>
    <r>
      <t xml:space="preserve">81 Grande Rue de St Clair </t>
    </r>
    <r>
      <rPr>
        <sz val="7.5"/>
        <rFont val="Times New Roman"/>
        <family val="1"/>
      </rPr>
      <t>69300 CALUIRE</t>
    </r>
  </si>
  <si>
    <r>
      <t xml:space="preserve">3 chemin des Villes </t>
    </r>
    <r>
      <rPr>
        <sz val="7.5"/>
        <rFont val="Times New Roman"/>
        <family val="1"/>
      </rPr>
      <t>69340 FRANCHEVILLE</t>
    </r>
  </si>
  <si>
    <r>
      <t xml:space="preserve">350 bis route de Genas </t>
    </r>
    <r>
      <rPr>
        <sz val="7.5"/>
        <rFont val="Times New Roman"/>
        <family val="1"/>
      </rPr>
      <t>69500 BRON</t>
    </r>
  </si>
  <si>
    <r>
      <t xml:space="preserve">41 rue Gervais Bussière </t>
    </r>
    <r>
      <rPr>
        <sz val="7.5"/>
        <rFont val="Times New Roman"/>
        <family val="1"/>
      </rPr>
      <t>69100 VILLEURBANNE</t>
    </r>
  </si>
  <si>
    <r>
      <t xml:space="preserve">74 cours Richard Vitton </t>
    </r>
    <r>
      <rPr>
        <sz val="7.5"/>
        <rFont val="Times New Roman"/>
        <family val="1"/>
      </rPr>
      <t>69003 LYON</t>
    </r>
  </si>
  <si>
    <r>
      <t xml:space="preserve">240 cours Emile Zola </t>
    </r>
    <r>
      <rPr>
        <sz val="7.5"/>
        <rFont val="Times New Roman"/>
        <family val="1"/>
      </rPr>
      <t>69100 VILLEURBANNE</t>
    </r>
  </si>
  <si>
    <r>
      <t xml:space="preserve">77 rue Laennec </t>
    </r>
    <r>
      <rPr>
        <sz val="7.5"/>
        <rFont val="Times New Roman"/>
        <family val="1"/>
      </rPr>
      <t>69008 LYON</t>
    </r>
  </si>
  <si>
    <t>77 rue Laenec 69008 LYON</t>
  </si>
  <si>
    <t>SOPHA Ludovic</t>
  </si>
  <si>
    <t>46 cours Tolstoï 69100 VILLEURBANNE</t>
  </si>
  <si>
    <r>
      <t xml:space="preserve">235 avenue Jean Jaures </t>
    </r>
    <r>
      <rPr>
        <sz val="7.5"/>
        <rFont val="Times New Roman"/>
        <family val="1"/>
      </rPr>
      <t>69007 LYON</t>
    </r>
  </si>
  <si>
    <r>
      <t xml:space="preserve">235, avenue Jean Jaurès </t>
    </r>
    <r>
      <rPr>
        <sz val="7.5"/>
        <rFont val="Times New Roman"/>
        <family val="1"/>
      </rPr>
      <t>69007 LYON</t>
    </r>
  </si>
  <si>
    <r>
      <t xml:space="preserve">43 rue Marat </t>
    </r>
    <r>
      <rPr>
        <sz val="7.5"/>
        <rFont val="Times New Roman"/>
        <family val="1"/>
      </rPr>
      <t>69150 DECINES</t>
    </r>
  </si>
  <si>
    <t>TROVISI Tony</t>
  </si>
  <si>
    <t>204 avenue Roger Salengro 69 120 VAULX EN VELIN</t>
  </si>
  <si>
    <t>VANEL Christophe</t>
  </si>
  <si>
    <t>2 rue Jean Racine 69780 ST PIERRE DE CHANDIEU</t>
  </si>
  <si>
    <r>
      <t xml:space="preserve">6 allée Francois Couperin </t>
    </r>
    <r>
      <rPr>
        <sz val="7.5"/>
        <rFont val="Times New Roman"/>
        <family val="1"/>
      </rPr>
      <t>69780 MIONS</t>
    </r>
  </si>
  <si>
    <t>36 rue de la Baïsse 69100 VILLEURBANNE</t>
  </si>
  <si>
    <r>
      <t xml:space="preserve">28 rue des Gadelles </t>
    </r>
    <r>
      <rPr>
        <sz val="7.5"/>
        <rFont val="Times New Roman"/>
        <family val="1"/>
      </rPr>
      <t>69330 MEYZIEU</t>
    </r>
  </si>
  <si>
    <t>4 rue Champollion 69150 DECINES CHARPIEU</t>
  </si>
  <si>
    <t>BINET Anne-Marie</t>
  </si>
  <si>
    <r>
      <t xml:space="preserve">54 rue des Prés Fleuris </t>
    </r>
    <r>
      <rPr>
        <sz val="7.5"/>
        <rFont val="Times New Roman"/>
        <family val="1"/>
      </rPr>
      <t>69800 ST PRIEST</t>
    </r>
  </si>
  <si>
    <t>50 rue du Canal 69100 VILLEURBANNE</t>
  </si>
  <si>
    <r>
      <t xml:space="preserve">21 rue du 8 mai 1945 </t>
    </r>
    <r>
      <rPr>
        <sz val="7.5"/>
        <rFont val="Times New Roman"/>
        <family val="1"/>
      </rPr>
      <t>69100 VILLEURBANNE</t>
    </r>
  </si>
  <si>
    <t>BRAIKI Adem</t>
  </si>
  <si>
    <t>48 rue Magenta 69100 VILLEURBANNE</t>
  </si>
  <si>
    <r>
      <t xml:space="preserve">1 avenue de Verdun </t>
    </r>
    <r>
      <rPr>
        <sz val="7.5"/>
        <rFont val="Times New Roman"/>
        <family val="1"/>
      </rPr>
      <t>69330 MEYZIEU</t>
    </r>
  </si>
  <si>
    <r>
      <t xml:space="preserve">240 avenue Jean Jaurès </t>
    </r>
    <r>
      <rPr>
        <sz val="7.5"/>
        <rFont val="Times New Roman"/>
        <family val="1"/>
      </rPr>
      <t>69150 DECINES</t>
    </r>
  </si>
  <si>
    <t>10, rue des Prés 69100 VILLEURBANNE</t>
  </si>
  <si>
    <r>
      <t xml:space="preserve">21, rue Gabriel Péri </t>
    </r>
    <r>
      <rPr>
        <sz val="7.5"/>
        <rFont val="Times New Roman"/>
        <family val="1"/>
      </rPr>
      <t>69100 VILLEURBANNE</t>
    </r>
  </si>
  <si>
    <t>4 rue Antoine Lumiére 69150 DECINES CHARPIEU</t>
  </si>
  <si>
    <r>
      <t xml:space="preserve">30, rue Louis Goux </t>
    </r>
    <r>
      <rPr>
        <sz val="7.5"/>
        <rFont val="Times New Roman"/>
        <family val="1"/>
      </rPr>
      <t>69100 VILLEURBANNE</t>
    </r>
  </si>
  <si>
    <t>9 rue des Prés 69100 VILLEURBANNE</t>
  </si>
  <si>
    <r>
      <t xml:space="preserve">120 Bis rue Emile Zola </t>
    </r>
    <r>
      <rPr>
        <sz val="7.5"/>
        <rFont val="Times New Roman"/>
        <family val="1"/>
      </rPr>
      <t>69150 DECINES</t>
    </r>
  </si>
  <si>
    <r>
      <t xml:space="preserve">23 rue des Gadelles </t>
    </r>
    <r>
      <rPr>
        <sz val="7.5"/>
        <rFont val="Times New Roman"/>
        <family val="1"/>
      </rPr>
      <t>69330 MEYZIEU</t>
    </r>
  </si>
  <si>
    <t>LALYRE Abraham</t>
  </si>
  <si>
    <r>
      <t xml:space="preserve">176 rue du 8 mai 45 </t>
    </r>
    <r>
      <rPr>
        <sz val="7.5"/>
        <rFont val="Times New Roman"/>
        <family val="1"/>
      </rPr>
      <t>69100 VILLEURBANNE</t>
    </r>
  </si>
  <si>
    <r>
      <t xml:space="preserve">11 rue Clément Michut </t>
    </r>
    <r>
      <rPr>
        <sz val="7.5"/>
        <rFont val="Times New Roman"/>
        <family val="1"/>
      </rPr>
      <t>69100 VILLEURBANNE</t>
    </r>
  </si>
  <si>
    <t>11 rue C. Michot 69100 VILLEURBANNE</t>
  </si>
  <si>
    <r>
      <t xml:space="preserve">11 rue Clément Michelet </t>
    </r>
    <r>
      <rPr>
        <sz val="7.5"/>
        <rFont val="Times New Roman"/>
        <family val="1"/>
      </rPr>
      <t>69100 VILLEURBANNE</t>
    </r>
  </si>
  <si>
    <t>LINGELSER Serge</t>
  </si>
  <si>
    <r>
      <t xml:space="preserve">21 allée du Bugey </t>
    </r>
    <r>
      <rPr>
        <sz val="7.5"/>
        <rFont val="Times New Roman"/>
        <family val="1"/>
      </rPr>
      <t>69330 JONAGE</t>
    </r>
  </si>
  <si>
    <r>
      <t xml:space="preserve">4 avenue du Bel Air </t>
    </r>
    <r>
      <rPr>
        <sz val="7.5"/>
        <rFont val="Times New Roman"/>
        <family val="1"/>
      </rPr>
      <t>69100 VILLEURBANNE</t>
    </r>
  </si>
  <si>
    <t>2 rue Geoffray 69100 VILLEURBANNE</t>
  </si>
  <si>
    <r>
      <t xml:space="preserve">147 A, Rue Jean Voillot </t>
    </r>
    <r>
      <rPr>
        <sz val="7.5"/>
        <rFont val="Times New Roman"/>
        <family val="1"/>
      </rPr>
      <t>69100 VILLEURBANNE</t>
    </r>
  </si>
  <si>
    <t>30 rue Jean Collet 69330 MEYZIEU</t>
  </si>
  <si>
    <r>
      <t xml:space="preserve">29 rue Fénelon </t>
    </r>
    <r>
      <rPr>
        <sz val="7.5"/>
        <rFont val="Times New Roman"/>
        <family val="1"/>
      </rPr>
      <t>69330 MEYZIEU</t>
    </r>
  </si>
  <si>
    <t>PENA Féliciano</t>
  </si>
  <si>
    <r>
      <t xml:space="preserve">24 rue E. Fournière </t>
    </r>
    <r>
      <rPr>
        <sz val="7.5"/>
        <rFont val="Times New Roman"/>
        <family val="1"/>
      </rPr>
      <t>69100 VILLEURBANNE</t>
    </r>
  </si>
  <si>
    <t>QUEUILLE Jean-Pierre</t>
  </si>
  <si>
    <t>33 rue du 4 août 69100 VILLEURBANNE</t>
  </si>
  <si>
    <r>
      <t xml:space="preserve">2 rue Champollion </t>
    </r>
    <r>
      <rPr>
        <sz val="7.5"/>
        <rFont val="Times New Roman"/>
        <family val="1"/>
      </rPr>
      <t>69150 DECINES</t>
    </r>
  </si>
  <si>
    <r>
      <t xml:space="preserve">63 rue Professeur Roux </t>
    </r>
    <r>
      <rPr>
        <sz val="7.5"/>
        <rFont val="Times New Roman"/>
        <family val="1"/>
      </rPr>
      <t>69200 VENISSIEUX</t>
    </r>
  </si>
  <si>
    <t>REY Françoise</t>
  </si>
  <si>
    <t>19 Allée de l'Arsenal 69190 SAINT FONS</t>
  </si>
  <si>
    <r>
      <t xml:space="preserve">2, Allée des Larmes de Job </t>
    </r>
    <r>
      <rPr>
        <sz val="7.5"/>
        <rFont val="Times New Roman"/>
        <family val="1"/>
      </rPr>
      <t>69780 MIONS</t>
    </r>
  </si>
  <si>
    <t>45 allée des Glaïeuls 69150 DECINES CHARPIEU</t>
  </si>
  <si>
    <r>
      <t xml:space="preserve">120 bis, rue Emile Zola </t>
    </r>
    <r>
      <rPr>
        <sz val="7.5"/>
        <rFont val="Times New Roman"/>
        <family val="1"/>
      </rPr>
      <t>69150 DECINES</t>
    </r>
  </si>
  <si>
    <r>
      <t xml:space="preserve">107, Place Henri Barbusse </t>
    </r>
    <r>
      <rPr>
        <sz val="7.5"/>
        <rFont val="Times New Roman"/>
        <family val="1"/>
      </rPr>
      <t>69800 SAINT PRIEST</t>
    </r>
  </si>
  <si>
    <r>
      <t xml:space="preserve">107 place Henry Barbusse </t>
    </r>
    <r>
      <rPr>
        <sz val="7.5"/>
        <rFont val="Times New Roman"/>
        <family val="1"/>
      </rPr>
      <t>69800 SAINT PRIEST</t>
    </r>
  </si>
  <si>
    <t>54 rue Sully 69150 DECINES CHARPIEU</t>
  </si>
  <si>
    <r>
      <t xml:space="preserve">9 avenue Gabriel Péri </t>
    </r>
    <r>
      <rPr>
        <sz val="7.5"/>
        <rFont val="Times New Roman"/>
        <family val="1"/>
      </rPr>
      <t>69190 SAINT FONS</t>
    </r>
  </si>
  <si>
    <r>
      <t xml:space="preserve">50, rue St-Anne de Baraban </t>
    </r>
    <r>
      <rPr>
        <sz val="7.5"/>
        <rFont val="Times New Roman"/>
        <family val="1"/>
      </rPr>
      <t>69003 LYON</t>
    </r>
  </si>
  <si>
    <t>43, rue de l'Egalité 69150 DECINES-CHARPIEU</t>
  </si>
  <si>
    <r>
      <t xml:space="preserve">44 cours Tolstoï Appartement 36 </t>
    </r>
    <r>
      <rPr>
        <sz val="7.5"/>
        <rFont val="Times New Roman"/>
        <family val="1"/>
      </rPr>
      <t>69100 VILLEURBANNE</t>
    </r>
  </si>
  <si>
    <r>
      <t xml:space="preserve">116 avenue Fleming </t>
    </r>
    <r>
      <rPr>
        <sz val="7.5"/>
        <rFont val="Times New Roman"/>
        <family val="1"/>
      </rPr>
      <t>69300 CALUIRE</t>
    </r>
  </si>
  <si>
    <t>116 Rue Fleming 69300 CALUIRE</t>
  </si>
  <si>
    <r>
      <t xml:space="preserve">50, rue Ste-Anne de Baraban </t>
    </r>
    <r>
      <rPr>
        <sz val="7.5"/>
        <rFont val="Times New Roman"/>
        <family val="1"/>
      </rPr>
      <t>69003 LYON</t>
    </r>
  </si>
  <si>
    <r>
      <t xml:space="preserve">4 rue Mouillard </t>
    </r>
    <r>
      <rPr>
        <sz val="7.5"/>
        <rFont val="Times New Roman"/>
        <family val="1"/>
      </rPr>
      <t>69009 LYON</t>
    </r>
  </si>
  <si>
    <r>
      <t xml:space="preserve">17 rue Joliot Curie </t>
    </r>
    <r>
      <rPr>
        <sz val="7.5"/>
        <rFont val="Times New Roman"/>
        <family val="1"/>
      </rPr>
      <t>69320 FEYZIN</t>
    </r>
  </si>
  <si>
    <r>
      <t xml:space="preserve">56, rue Boileau </t>
    </r>
    <r>
      <rPr>
        <sz val="7.5"/>
        <rFont val="Times New Roman"/>
        <family val="1"/>
      </rPr>
      <t>69006 LYON</t>
    </r>
  </si>
  <si>
    <r>
      <t xml:space="preserve">58 Bd des Tchecoslovaques </t>
    </r>
    <r>
      <rPr>
        <sz val="7.5"/>
        <rFont val="Times New Roman"/>
        <family val="1"/>
      </rPr>
      <t>69007 LYON</t>
    </r>
  </si>
  <si>
    <r>
      <t xml:space="preserve">86ter avenue Jean Jaurès </t>
    </r>
    <r>
      <rPr>
        <sz val="7.5"/>
        <rFont val="Times New Roman"/>
        <family val="1"/>
      </rPr>
      <t>69800 ST PRIEST</t>
    </r>
  </si>
  <si>
    <r>
      <t>13,</t>
    </r>
    <r>
      <rPr>
        <sz val="7.5"/>
        <rFont val="Times New Roman"/>
        <family val="1"/>
      </rPr>
      <t xml:space="preserve">rue Berty Olbrecht </t>
    </r>
    <r>
      <rPr>
        <sz val="7.5"/>
        <rFont val="Times New Roman"/>
        <family val="1"/>
      </rPr>
      <t>69008 LYON</t>
    </r>
  </si>
  <si>
    <r>
      <t xml:space="preserve">202 bis avenue Paul Santy Le Clos Fleuri </t>
    </r>
    <r>
      <rPr>
        <sz val="7.5"/>
        <rFont val="Times New Roman"/>
        <family val="1"/>
      </rPr>
      <t>69008 LYON</t>
    </r>
  </si>
  <si>
    <r>
      <t xml:space="preserve">2, rue Docteur Crestin </t>
    </r>
    <r>
      <rPr>
        <sz val="7.5"/>
        <rFont val="Times New Roman"/>
        <family val="1"/>
      </rPr>
      <t>69007 LYON</t>
    </r>
  </si>
  <si>
    <r>
      <t xml:space="preserve">2 rue docteur Crestin </t>
    </r>
    <r>
      <rPr>
        <sz val="7.5"/>
        <rFont val="Times New Roman"/>
        <family val="1"/>
      </rPr>
      <t>69007 LYON</t>
    </r>
  </si>
  <si>
    <t>22 rue Arago 69100 VILLEURBANNE</t>
  </si>
  <si>
    <r>
      <t xml:space="preserve">34 rue Challemel-Lacour </t>
    </r>
    <r>
      <rPr>
        <sz val="7.5"/>
        <rFont val="Times New Roman"/>
        <family val="1"/>
      </rPr>
      <t>69007 LYON</t>
    </r>
  </si>
  <si>
    <r>
      <t>14,</t>
    </r>
    <r>
      <rPr>
        <sz val="7.5"/>
        <rFont val="Times New Roman"/>
        <family val="1"/>
      </rPr>
      <t xml:space="preserve">rue Long de Feuilly </t>
    </r>
    <r>
      <rPr>
        <sz val="7.5"/>
        <rFont val="Times New Roman"/>
        <family val="1"/>
      </rPr>
      <t>69800 ST PRIEST</t>
    </r>
  </si>
  <si>
    <r>
      <t xml:space="preserve">14, rue Long de Feuilly </t>
    </r>
    <r>
      <rPr>
        <sz val="7.5"/>
        <rFont val="Times New Roman"/>
        <family val="1"/>
      </rPr>
      <t>69800 ST PRIEST</t>
    </r>
  </si>
  <si>
    <r>
      <t xml:space="preserve">1 impasse des Lauriers </t>
    </r>
    <r>
      <rPr>
        <sz val="7.5"/>
        <rFont val="Times New Roman"/>
        <family val="1"/>
      </rPr>
      <t>38280 JANNEYRIAS</t>
    </r>
  </si>
  <si>
    <r>
      <t xml:space="preserve">34 rue Ernest Renan </t>
    </r>
    <r>
      <rPr>
        <sz val="7.5"/>
        <rFont val="Times New Roman"/>
        <family val="1"/>
      </rPr>
      <t>69200 VENISSIEUX</t>
    </r>
  </si>
  <si>
    <t>Chapeauroux 48600 ST BONNET DE MONTAUROUX</t>
  </si>
  <si>
    <r>
      <t xml:space="preserve">36, rue Philippe de Lassalle </t>
    </r>
    <r>
      <rPr>
        <sz val="7.5"/>
        <rFont val="Times New Roman"/>
        <family val="1"/>
      </rPr>
      <t>69004 LYON</t>
    </r>
  </si>
  <si>
    <r>
      <t xml:space="preserve">117, avenue Pierre Brossolette </t>
    </r>
    <r>
      <rPr>
        <sz val="7.5"/>
        <rFont val="Times New Roman"/>
        <family val="1"/>
      </rPr>
      <t>69500 BRON</t>
    </r>
  </si>
  <si>
    <r>
      <t xml:space="preserve">202 bis Avenue Paul Santy Le Clos Fleuri </t>
    </r>
    <r>
      <rPr>
        <sz val="7.5"/>
        <rFont val="Times New Roman"/>
        <family val="1"/>
      </rPr>
      <t>69008 LYON</t>
    </r>
  </si>
  <si>
    <r>
      <t xml:space="preserve">48 Ave Berthelot </t>
    </r>
    <r>
      <rPr>
        <sz val="7.5"/>
        <rFont val="Times New Roman"/>
        <family val="1"/>
      </rPr>
      <t>69007 LYON</t>
    </r>
  </si>
  <si>
    <r>
      <t xml:space="preserve">96 avenue Pierre Brossolette </t>
    </r>
    <r>
      <rPr>
        <sz val="7.5"/>
        <rFont val="Times New Roman"/>
        <family val="1"/>
      </rPr>
      <t>69500 BRON</t>
    </r>
  </si>
  <si>
    <t>6 place de la Pêcherie 01330 VILLARS LES DOMBES</t>
  </si>
  <si>
    <t>103 rue des 2 Fermes 69190 SAINT FONS</t>
  </si>
  <si>
    <r>
      <t xml:space="preserve">103 rue des 2 Fermes </t>
    </r>
    <r>
      <rPr>
        <sz val="7.5"/>
        <rFont val="Times New Roman"/>
        <family val="1"/>
      </rPr>
      <t>69190 ST FONS</t>
    </r>
  </si>
  <si>
    <r>
      <t xml:space="preserve">69 rue Jean Duclos </t>
    </r>
    <r>
      <rPr>
        <sz val="7.5"/>
        <rFont val="Times New Roman"/>
        <family val="1"/>
      </rPr>
      <t>69200 VENISSIEUX</t>
    </r>
  </si>
  <si>
    <r>
      <t xml:space="preserve">425 cours Emile Zola </t>
    </r>
    <r>
      <rPr>
        <sz val="7.5"/>
        <rFont val="Times New Roman"/>
        <family val="1"/>
      </rPr>
      <t>69100 VILLEURBANNE</t>
    </r>
  </si>
  <si>
    <r>
      <t xml:space="preserve">56 av. Marcel Cerdan </t>
    </r>
    <r>
      <rPr>
        <sz val="7.5"/>
        <rFont val="Times New Roman"/>
        <family val="1"/>
      </rPr>
      <t>69100 VILLEURBANNE</t>
    </r>
  </si>
  <si>
    <r>
      <t xml:space="preserve">1 allée Salvador Allendé </t>
    </r>
    <r>
      <rPr>
        <sz val="7.5"/>
        <rFont val="Times New Roman"/>
        <family val="1"/>
      </rPr>
      <t>69600 OULLINS</t>
    </r>
  </si>
  <si>
    <t>DUPRE Eric</t>
  </si>
  <si>
    <r>
      <t xml:space="preserve">10 avenue de Bel Air </t>
    </r>
    <r>
      <rPr>
        <sz val="7.5"/>
        <rFont val="Times New Roman"/>
        <family val="1"/>
      </rPr>
      <t>69100 VILLEURBANNE</t>
    </r>
  </si>
  <si>
    <r>
      <t xml:space="preserve">9 chemin des Combes </t>
    </r>
    <r>
      <rPr>
        <sz val="7.5"/>
        <rFont val="Times New Roman"/>
        <family val="1"/>
      </rPr>
      <t>38790 DIEMOZ</t>
    </r>
  </si>
  <si>
    <r>
      <t xml:space="preserve">46 boulevard Kennedy </t>
    </r>
    <r>
      <rPr>
        <sz val="7.5"/>
        <rFont val="Times New Roman"/>
        <family val="1"/>
      </rPr>
      <t>69600 OULLINS</t>
    </r>
  </si>
  <si>
    <r>
      <t xml:space="preserve">45 boulevard du Général de Gaulle </t>
    </r>
    <r>
      <rPr>
        <sz val="7.5"/>
        <rFont val="Times New Roman"/>
        <family val="1"/>
      </rPr>
      <t>69600 OULLINS</t>
    </r>
  </si>
  <si>
    <r>
      <t xml:space="preserve">61 av Félix Faure </t>
    </r>
    <r>
      <rPr>
        <sz val="7.5"/>
        <rFont val="Times New Roman"/>
        <family val="1"/>
      </rPr>
      <t>69003 LYON</t>
    </r>
  </si>
  <si>
    <r>
      <t xml:space="preserve">33 avenue du 8 mai 45 </t>
    </r>
    <r>
      <rPr>
        <sz val="7.5"/>
        <rFont val="Times New Roman"/>
        <family val="1"/>
      </rPr>
      <t>69500 BRON</t>
    </r>
  </si>
  <si>
    <r>
      <t xml:space="preserve">131, Avenue de Francis de Pressensé </t>
    </r>
    <r>
      <rPr>
        <sz val="7.5"/>
        <rFont val="Times New Roman"/>
        <family val="1"/>
      </rPr>
      <t>69200 VENISSIEUX</t>
    </r>
  </si>
  <si>
    <r>
      <t xml:space="preserve">1 allee Salvador Allende </t>
    </r>
    <r>
      <rPr>
        <sz val="7.5"/>
        <rFont val="Times New Roman"/>
        <family val="1"/>
      </rPr>
      <t>69600 OULLINS</t>
    </r>
  </si>
  <si>
    <r>
      <t xml:space="preserve">87bis, rue Joliot Curie </t>
    </r>
    <r>
      <rPr>
        <sz val="7.5"/>
        <rFont val="Times New Roman"/>
        <family val="1"/>
      </rPr>
      <t>69005 LYON</t>
    </r>
  </si>
  <si>
    <r>
      <t xml:space="preserve">11 avenue Georges Pompidou </t>
    </r>
    <r>
      <rPr>
        <sz val="7.5"/>
        <rFont val="Times New Roman"/>
        <family val="1"/>
      </rPr>
      <t>69003 LYON</t>
    </r>
  </si>
  <si>
    <t>SARGNAT Gérard</t>
  </si>
  <si>
    <r>
      <t xml:space="preserve">27 rue du 11 Novembre </t>
    </r>
    <r>
      <rPr>
        <sz val="7.5"/>
        <rFont val="Times New Roman"/>
        <family val="1"/>
      </rPr>
      <t>69500 BRON</t>
    </r>
  </si>
  <si>
    <r>
      <t xml:space="preserve">61 avenue Félix Faure </t>
    </r>
    <r>
      <rPr>
        <sz val="7.5"/>
        <rFont val="Times New Roman"/>
        <family val="1"/>
      </rPr>
      <t>69003 LYON</t>
    </r>
  </si>
  <si>
    <t>**</t>
  </si>
  <si>
    <t>24-01-2015   X2M ALSTOM</t>
  </si>
  <si>
    <t>28-02-2015    X 3  SAL</t>
  </si>
  <si>
    <t>20-06-2015    X 3   SAL</t>
  </si>
  <si>
    <t>19-09-2015    X 3   ATSCAF</t>
  </si>
  <si>
    <t>26-09-2015    X 3   SAL</t>
  </si>
  <si>
    <t>10-10-2015    X 2   SAL</t>
  </si>
  <si>
    <t>05-09-2015    X 3M   TROLLSPORT*</t>
  </si>
  <si>
    <t>LYON S Metropole</t>
  </si>
  <si>
    <t>V</t>
  </si>
  <si>
    <t>B</t>
  </si>
  <si>
    <t>Vainqueurs</t>
  </si>
  <si>
    <t>Finalistes</t>
  </si>
  <si>
    <t>Perd. 1/2</t>
  </si>
  <si>
    <t>du cadrage</t>
  </si>
  <si>
    <t>Perd. 1/4</t>
  </si>
  <si>
    <t>Perd. 1/8</t>
  </si>
  <si>
    <t>Perdants</t>
  </si>
  <si>
    <t>Perd. 1/16</t>
  </si>
  <si>
    <t>(jeune - 12 ans)</t>
  </si>
  <si>
    <t>Perd. 1/32</t>
  </si>
  <si>
    <t>Observations</t>
  </si>
  <si>
    <t>Mixte</t>
  </si>
  <si>
    <t>Cadrage</t>
  </si>
  <si>
    <t>Cc</t>
  </si>
  <si>
    <t>Nom Prénom</t>
  </si>
  <si>
    <t>N° LICENCE</t>
  </si>
  <si>
    <t>2° Série</t>
  </si>
  <si>
    <t>.</t>
  </si>
  <si>
    <t>2ème SERIE  (Concours B)</t>
  </si>
  <si>
    <t>A</t>
  </si>
  <si>
    <t>avec Finalistes</t>
  </si>
  <si>
    <t>Points partagés</t>
  </si>
  <si>
    <t>avec Vainqueurs</t>
  </si>
  <si>
    <t xml:space="preserve">Perd. 1/8 </t>
  </si>
  <si>
    <t>N/H</t>
  </si>
  <si>
    <t>c</t>
  </si>
  <si>
    <t>Mix</t>
  </si>
  <si>
    <t>Exemple pour Spécial :</t>
  </si>
  <si>
    <t>Exemple pour Triplette :</t>
  </si>
  <si>
    <t>Exemple pour doublette :</t>
  </si>
  <si>
    <t>Non
Homog</t>
  </si>
  <si>
    <t>Exemple pour tête à tête :</t>
  </si>
  <si>
    <t>indice
équipe</t>
  </si>
  <si>
    <t>http://atscaf.dadsw.fr/classements.php</t>
  </si>
  <si>
    <t>Vous pourrez retrouver ces classements sur les site de l'ATSCAF :</t>
  </si>
  <si>
    <t>Ce tableau, ainsi pré-formé, permet de mettre à jour en quelques minutes le classement (général &amp; par club)</t>
  </si>
  <si>
    <t>sur le 2ème tableau ci-joint. Si une donnée quelconque est fausse, le signaler dans la case "Observations" et corriger la base</t>
  </si>
  <si>
    <t>Ctrl</t>
  </si>
  <si>
    <t>1° Série</t>
  </si>
  <si>
    <t>En inscrivant les N° de licence, les Noms, Prénoms, Clubs, Homme/Femme se renseignent automatiquement suivant la base</t>
  </si>
  <si>
    <t>1ère SERIE  (Concours A)</t>
  </si>
  <si>
    <t>Ou sauter au "Perd.1/8" pour les concours infèrieur à 33 équipes  et Cadrage en  "Perd.1/4"</t>
  </si>
  <si>
    <t>Nbre de Clubs :</t>
  </si>
  <si>
    <t>36 Doubl. Mixte / 9 poules</t>
  </si>
  <si>
    <t>Nombre d'équipes :</t>
  </si>
  <si>
    <t>Sauter au "Perd.1/16" pour les concours infèrieur à 65 équipes  et Cadrage en "Perd.1/8"</t>
  </si>
  <si>
    <t>Club Organisateur :</t>
  </si>
  <si>
    <r>
      <t xml:space="preserve">Inscrire les </t>
    </r>
    <r>
      <rPr>
        <b/>
        <i/>
        <sz val="12"/>
        <rFont val="MS Sans Serif"/>
        <family val="2"/>
      </rPr>
      <t>N° de licence</t>
    </r>
    <r>
      <rPr>
        <i/>
        <sz val="12"/>
        <rFont val="MS Sans Serif"/>
        <family val="2"/>
      </rPr>
      <t xml:space="preserve"> et</t>
    </r>
    <r>
      <rPr>
        <b/>
        <i/>
        <sz val="12"/>
        <rFont val="MS Sans Serif"/>
        <family val="2"/>
      </rPr>
      <t xml:space="preserve"> les points des perdants</t>
    </r>
    <r>
      <rPr>
        <i/>
        <sz val="12"/>
        <rFont val="MS Sans Serif"/>
        <family val="2"/>
      </rPr>
      <t xml:space="preserve"> dans les cases correspondantes comme exemples ci-dessous :</t>
    </r>
  </si>
  <si>
    <t xml:space="preserve">  T. à T.  /  Doubl.  /  Tripl.  /  Mixte</t>
  </si>
  <si>
    <t>CONCOURS du :</t>
  </si>
  <si>
    <t>Mode d'emploi :</t>
  </si>
  <si>
    <t>FFPJP</t>
  </si>
  <si>
    <r>
      <t xml:space="preserve">Feuille de résultats de concours </t>
    </r>
    <r>
      <rPr>
        <b/>
        <sz val="24"/>
        <color rgb="FF0000FF"/>
        <rFont val="MS Sans Serif"/>
        <family val="2"/>
      </rPr>
      <t>CORPORATIF</t>
    </r>
  </si>
  <si>
    <t>d'un cadrage</t>
  </si>
  <si>
    <t xml:space="preserve">Vainqueurs </t>
  </si>
  <si>
    <t>Triplette mixte.</t>
  </si>
  <si>
    <t>Triplette mixte</t>
  </si>
  <si>
    <t>Triplette mixte x 2</t>
  </si>
  <si>
    <t>(Non homogène)</t>
  </si>
  <si>
    <t>V. d'un cadrage.</t>
  </si>
  <si>
    <t>48 Triplettes / 12 poules</t>
  </si>
  <si>
    <t>1 office</t>
  </si>
  <si>
    <t>35 Tripl. Mixte / 9 poules</t>
  </si>
  <si>
    <t>07-03-2014    X 3M  ATSCAF</t>
  </si>
  <si>
    <t/>
  </si>
  <si>
    <t>Nbre Ccrs en Mixte</t>
  </si>
  <si>
    <t>p</t>
  </si>
  <si>
    <t>Mixixixte</t>
  </si>
  <si>
    <t>ASPTT / Coupe de Lyon</t>
  </si>
  <si>
    <t xml:space="preserve">45 Triplettes / 12 Poules </t>
  </si>
  <si>
    <t xml:space="preserve">p / c </t>
  </si>
  <si>
    <t>p / c</t>
  </si>
  <si>
    <t>V / C</t>
  </si>
  <si>
    <t>GUILLE Kévin</t>
  </si>
  <si>
    <t>Vice-Champions</t>
  </si>
  <si>
    <t xml:space="preserve">     du Rhône</t>
  </si>
  <si>
    <t xml:space="preserve"> Triplette Corpo</t>
  </si>
  <si>
    <t xml:space="preserve"> CHAMPIONS du</t>
  </si>
  <si>
    <t xml:space="preserve">       RHÔNE</t>
  </si>
  <si>
    <t>PLANTIER Richard</t>
  </si>
  <si>
    <t>ASCSP / Coupe de Lyon</t>
  </si>
  <si>
    <t>72 Doublettes / 18 Poules</t>
  </si>
  <si>
    <t>Doublette Corpo</t>
  </si>
  <si>
    <t xml:space="preserve">       RHÔNE </t>
  </si>
  <si>
    <t>GUILLE Jordan</t>
  </si>
  <si>
    <t>BARRIDON Gilles</t>
  </si>
  <si>
    <t xml:space="preserve">      Finalistes</t>
  </si>
  <si>
    <t xml:space="preserve">  partagés avec</t>
  </si>
  <si>
    <t xml:space="preserve">        Points</t>
  </si>
  <si>
    <t xml:space="preserve">    Vainqueurs</t>
  </si>
  <si>
    <t>36 Triplettes / 9 Poules</t>
  </si>
  <si>
    <t xml:space="preserve">   Tête à Tête</t>
  </si>
  <si>
    <t>du RHÔNE Corpo</t>
  </si>
  <si>
    <t xml:space="preserve">  CHAMPIONNE </t>
  </si>
  <si>
    <t>Vice-Championne</t>
  </si>
  <si>
    <t xml:space="preserve">  </t>
  </si>
  <si>
    <t xml:space="preserve"> </t>
  </si>
  <si>
    <t>12 Joueuses / 4 Poules</t>
  </si>
  <si>
    <t>ALSTOM / Coupe Lyon</t>
  </si>
  <si>
    <t>THIOLLIER Pascal</t>
  </si>
  <si>
    <t xml:space="preserve">    Tête à Tête</t>
  </si>
  <si>
    <t xml:space="preserve">  RHÔNE Corpo</t>
  </si>
  <si>
    <t xml:space="preserve">  CHAMPION du</t>
  </si>
  <si>
    <t>du Rhône Corpo</t>
  </si>
  <si>
    <t xml:space="preserve"> Vice-Champion </t>
  </si>
  <si>
    <t xml:space="preserve">       cadrage</t>
  </si>
  <si>
    <t xml:space="preserve">           du</t>
  </si>
  <si>
    <t>C</t>
  </si>
  <si>
    <t xml:space="preserve">     Vainqueur</t>
  </si>
  <si>
    <t xml:space="preserve">       Perdant</t>
  </si>
  <si>
    <t>FILLIEUX Guy</t>
  </si>
  <si>
    <t>67 Joueurs / 17 Poules</t>
  </si>
  <si>
    <t xml:space="preserve">    Mixte Corpo</t>
  </si>
  <si>
    <t>RHÔNE Triplette</t>
  </si>
  <si>
    <t xml:space="preserve"> Rhône Triplette</t>
  </si>
  <si>
    <t>24 Tripl. Mixtes / 6 Poules</t>
  </si>
  <si>
    <t>TROLLS / Coupe de Lyon</t>
  </si>
  <si>
    <t>N / H</t>
  </si>
  <si>
    <t xml:space="preserve">     Finalistes</t>
  </si>
  <si>
    <t xml:space="preserve">   Points Finale</t>
  </si>
  <si>
    <t xml:space="preserve">   Points Finale </t>
  </si>
  <si>
    <t>GARCIA André</t>
  </si>
  <si>
    <t xml:space="preserve">37 Triplettes / 10 Poules </t>
  </si>
  <si>
    <t>51 Doublettes / 13 Poules</t>
  </si>
  <si>
    <t>04-07-2015    X 1   ALSTOM*</t>
  </si>
  <si>
    <t>ANNULE</t>
  </si>
  <si>
    <t>30-05-2015    X 3   ASPTT*</t>
  </si>
  <si>
    <t>13-06-2015    X2   ASCSP*</t>
  </si>
  <si>
    <t>Pas de résultats</t>
  </si>
  <si>
    <t>24-10-2015    X 3   TROLL</t>
  </si>
  <si>
    <t>FILLEUX Guy</t>
  </si>
  <si>
    <t>37 Triplettes / 10 Poules</t>
  </si>
  <si>
    <t>47 Triplettes / 12 Poules</t>
  </si>
  <si>
    <t>M/Pa</t>
  </si>
  <si>
    <t>P.Fém</t>
  </si>
  <si>
    <t>Ss Part</t>
  </si>
  <si>
    <t>Nb.L</t>
  </si>
</sst>
</file>

<file path=xl/styles.xml><?xml version="1.0" encoding="utf-8"?>
<styleSheet xmlns="http://schemas.openxmlformats.org/spreadsheetml/2006/main">
  <numFmts count="4">
    <numFmt numFmtId="164" formatCode="[$-40C]d\ mmmm\ yyyy;@"/>
    <numFmt numFmtId="165" formatCode="0.0"/>
    <numFmt numFmtId="166" formatCode="[$-40C]d\-mmm\-yy;@"/>
    <numFmt numFmtId="167" formatCode="d/m/yyyy"/>
  </numFmts>
  <fonts count="90">
    <font>
      <sz val="11"/>
      <color theme="1"/>
      <name val="Calibri"/>
      <family val="2"/>
      <scheme val="minor"/>
    </font>
    <font>
      <sz val="10"/>
      <color indexed="16"/>
      <name val="Times New Roman"/>
      <family val="1"/>
    </font>
    <font>
      <sz val="8"/>
      <color indexed="16"/>
      <name val="Times New Roman"/>
      <family val="1"/>
    </font>
    <font>
      <b/>
      <sz val="10"/>
      <color indexed="16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FF"/>
      <name val="Times New Roman"/>
      <family val="1"/>
    </font>
    <font>
      <sz val="8"/>
      <color rgb="FF800000"/>
      <name val="Times New Roman"/>
      <family val="1"/>
    </font>
    <font>
      <b/>
      <sz val="10"/>
      <color rgb="FF800000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rgb="FFFF00FF"/>
      <name val="Times New Roman"/>
      <family val="1"/>
    </font>
    <font>
      <b/>
      <sz val="14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vertAlign val="superscript"/>
      <sz val="16"/>
      <color theme="1"/>
      <name val="Calibri"/>
      <family val="2"/>
      <scheme val="minor"/>
    </font>
    <font>
      <b/>
      <sz val="2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Times New Roman"/>
      <family val="1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vertAlign val="superscript"/>
      <sz val="16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FF0000"/>
      <name val="Times New Roman"/>
      <family val="1"/>
    </font>
    <font>
      <b/>
      <sz val="18"/>
      <color rgb="FF0000FF"/>
      <name val="Times New Roman"/>
      <family val="1"/>
    </font>
    <font>
      <sz val="11"/>
      <color theme="1"/>
      <name val="Calibri"/>
      <family val="2"/>
      <scheme val="minor"/>
    </font>
    <font>
      <b/>
      <sz val="14"/>
      <color rgb="FF0000FF"/>
      <name val="Times New Roman"/>
      <family val="1"/>
    </font>
    <font>
      <sz val="8"/>
      <name val="Arial"/>
      <family val="2"/>
    </font>
    <font>
      <b/>
      <sz val="14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Calibri"/>
      <family val="2"/>
      <scheme val="minor"/>
    </font>
    <font>
      <u/>
      <sz val="9.5"/>
      <color indexed="12"/>
      <name val="Arial"/>
      <family val="2"/>
    </font>
    <font>
      <sz val="11"/>
      <color indexed="8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8"/>
      <color rgb="FFFF0000"/>
      <name val="Calibri"/>
      <family val="2"/>
      <scheme val="minor"/>
    </font>
    <font>
      <b/>
      <sz val="12"/>
      <color rgb="FFFF0000"/>
      <name val="Times New Roman"/>
      <family val="1"/>
    </font>
    <font>
      <b/>
      <vertAlign val="superscript"/>
      <sz val="18"/>
      <color rgb="FFFF0000"/>
      <name val="Calibri"/>
      <family val="2"/>
      <scheme val="minor"/>
    </font>
    <font>
      <sz val="7.5"/>
      <name val="Times New Roman"/>
      <family val="1"/>
    </font>
    <font>
      <b/>
      <sz val="7.5"/>
      <color rgb="FF9900CC"/>
      <name val="Times New Roman"/>
      <family val="1"/>
    </font>
    <font>
      <b/>
      <sz val="10"/>
      <color rgb="FF9900CC"/>
      <name val="Arial"/>
      <family val="2"/>
    </font>
    <font>
      <b/>
      <sz val="7.5"/>
      <color rgb="FF0000FF"/>
      <name val="Times New Roman"/>
      <family val="1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rgb="FF0000FF"/>
      <name val="Arial"/>
      <family val="2"/>
    </font>
    <font>
      <b/>
      <sz val="12"/>
      <color rgb="FF0000FF"/>
      <name val="Arial"/>
      <family val="2"/>
    </font>
    <font>
      <b/>
      <sz val="11"/>
      <color rgb="FF0000FF"/>
      <name val="Arial"/>
      <family val="2"/>
    </font>
    <font>
      <sz val="10"/>
      <color rgb="FF0000FF"/>
      <name val="Arial"/>
      <family val="2"/>
    </font>
    <font>
      <b/>
      <sz val="12"/>
      <name val="MS Sans Serif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i/>
      <sz val="11"/>
      <name val="Arial"/>
      <family val="2"/>
    </font>
    <font>
      <u/>
      <sz val="9.5"/>
      <color theme="10"/>
      <name val="Arial"/>
      <family val="2"/>
    </font>
    <font>
      <b/>
      <u/>
      <sz val="9.5"/>
      <color theme="10"/>
      <name val="Arial"/>
      <family val="2"/>
    </font>
    <font>
      <i/>
      <sz val="12"/>
      <name val="MS Sans Serif"/>
      <family val="2"/>
    </font>
    <font>
      <i/>
      <sz val="10"/>
      <name val="Arial"/>
      <family val="2"/>
    </font>
    <font>
      <b/>
      <sz val="14"/>
      <name val="MS Sans Serif"/>
      <family val="2"/>
    </font>
    <font>
      <b/>
      <sz val="13.5"/>
      <name val="MS Sans Serif"/>
      <family val="2"/>
    </font>
    <font>
      <b/>
      <i/>
      <sz val="12"/>
      <name val="MS Sans Serif"/>
      <family val="2"/>
    </font>
    <font>
      <b/>
      <sz val="18"/>
      <name val="MS Sans Serif"/>
      <family val="2"/>
    </font>
    <font>
      <b/>
      <sz val="18"/>
      <color rgb="FF0000FF"/>
      <name val="MS Sans Serif"/>
      <family val="2"/>
    </font>
    <font>
      <b/>
      <sz val="24"/>
      <color rgb="FF0000FF"/>
      <name val="MS Sans Serif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2"/>
      <color rgb="FFCC00CC"/>
      <name val="Calibri"/>
      <family val="2"/>
      <scheme val="minor"/>
    </font>
    <font>
      <b/>
      <sz val="11"/>
      <color rgb="FF9900CC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0DDE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CDDC4"/>
        <bgColor indexed="64"/>
      </patternFill>
    </fill>
    <fill>
      <patternFill patternType="solid">
        <fgColor theme="9" tint="-0.249977111117893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28" fillId="0" borderId="0"/>
    <xf numFmtId="0" fontId="34" fillId="0" borderId="0"/>
    <xf numFmtId="0" fontId="28" fillId="0" borderId="0"/>
    <xf numFmtId="0" fontId="40" fillId="0" borderId="0"/>
    <xf numFmtId="0" fontId="41" fillId="0" borderId="0"/>
    <xf numFmtId="0" fontId="41" fillId="0" borderId="0"/>
    <xf numFmtId="0" fontId="34" fillId="0" borderId="0"/>
    <xf numFmtId="0" fontId="47" fillId="0" borderId="0"/>
    <xf numFmtId="0" fontId="34" fillId="0" borderId="0"/>
    <xf numFmtId="0" fontId="71" fillId="0" borderId="0" applyNumberFormat="0" applyFill="0" applyBorder="0" applyAlignment="0" applyProtection="0">
      <alignment vertical="top"/>
      <protection locked="0"/>
    </xf>
  </cellStyleXfs>
  <cellXfs count="454">
    <xf numFmtId="0" fontId="0" fillId="0" borderId="0" xfId="0"/>
    <xf numFmtId="0" fontId="11" fillId="0" borderId="0" xfId="0" applyFont="1"/>
    <xf numFmtId="1" fontId="23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/>
    </xf>
    <xf numFmtId="1" fontId="23" fillId="2" borderId="4" xfId="0" applyNumberFormat="1" applyFont="1" applyFill="1" applyBorder="1" applyAlignment="1">
      <alignment horizontal="center" vertical="center" wrapText="1"/>
    </xf>
    <xf numFmtId="1" fontId="23" fillId="0" borderId="5" xfId="0" applyNumberFormat="1" applyFont="1" applyBorder="1" applyAlignment="1">
      <alignment horizontal="center" vertical="center" wrapText="1"/>
    </xf>
    <xf numFmtId="1" fontId="23" fillId="4" borderId="4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right"/>
    </xf>
    <xf numFmtId="0" fontId="11" fillId="0" borderId="0" xfId="0" applyFont="1" applyBorder="1"/>
    <xf numFmtId="1" fontId="23" fillId="4" borderId="8" xfId="0" applyNumberFormat="1" applyFont="1" applyFill="1" applyBorder="1" applyAlignment="1">
      <alignment horizontal="center" vertical="center" wrapText="1"/>
    </xf>
    <xf numFmtId="1" fontId="23" fillId="4" borderId="10" xfId="0" applyNumberFormat="1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right"/>
    </xf>
    <xf numFmtId="0" fontId="8" fillId="0" borderId="10" xfId="0" applyFont="1" applyBorder="1" applyAlignment="1">
      <alignment wrapText="1"/>
    </xf>
    <xf numFmtId="0" fontId="19" fillId="4" borderId="12" xfId="0" applyFont="1" applyFill="1" applyBorder="1" applyAlignment="1">
      <alignment horizontal="center" vertical="center"/>
    </xf>
    <xf numFmtId="0" fontId="19" fillId="4" borderId="13" xfId="0" applyFont="1" applyFill="1" applyBorder="1" applyAlignment="1">
      <alignment horizontal="center" vertical="center"/>
    </xf>
    <xf numFmtId="0" fontId="20" fillId="0" borderId="14" xfId="0" applyFont="1" applyBorder="1" applyAlignment="1">
      <alignment horizontal="right"/>
    </xf>
    <xf numFmtId="0" fontId="11" fillId="0" borderId="14" xfId="0" applyFont="1" applyBorder="1"/>
    <xf numFmtId="1" fontId="22" fillId="4" borderId="10" xfId="0" applyNumberFormat="1" applyFont="1" applyFill="1" applyBorder="1" applyAlignment="1">
      <alignment horizontal="center" vertical="center" wrapText="1"/>
    </xf>
    <xf numFmtId="1" fontId="16" fillId="4" borderId="10" xfId="0" applyNumberFormat="1" applyFont="1" applyFill="1" applyBorder="1" applyAlignment="1">
      <alignment horizontal="center" vertical="center"/>
    </xf>
    <xf numFmtId="1" fontId="17" fillId="4" borderId="10" xfId="0" applyNumberFormat="1" applyFont="1" applyFill="1" applyBorder="1" applyAlignment="1">
      <alignment horizontal="center"/>
    </xf>
    <xf numFmtId="2" fontId="12" fillId="4" borderId="10" xfId="0" applyNumberFormat="1" applyFont="1" applyFill="1" applyBorder="1" applyAlignment="1">
      <alignment horizontal="center" vertical="center"/>
    </xf>
    <xf numFmtId="1" fontId="10" fillId="4" borderId="10" xfId="0" applyNumberFormat="1" applyFont="1" applyFill="1" applyBorder="1" applyAlignment="1">
      <alignment horizontal="center" vertical="center"/>
    </xf>
    <xf numFmtId="1" fontId="18" fillId="4" borderId="10" xfId="0" applyNumberFormat="1" applyFont="1" applyFill="1" applyBorder="1" applyAlignment="1">
      <alignment horizontal="center" vertical="center"/>
    </xf>
    <xf numFmtId="1" fontId="11" fillId="4" borderId="11" xfId="0" applyNumberFormat="1" applyFont="1" applyFill="1" applyBorder="1" applyAlignment="1">
      <alignment horizontal="center" vertical="center"/>
    </xf>
    <xf numFmtId="0" fontId="32" fillId="2" borderId="15" xfId="0" applyFont="1" applyFill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25" fillId="0" borderId="7" xfId="0" applyFont="1" applyBorder="1"/>
    <xf numFmtId="0" fontId="15" fillId="0" borderId="7" xfId="0" applyFont="1" applyBorder="1"/>
    <xf numFmtId="0" fontId="15" fillId="0" borderId="17" xfId="0" applyFont="1" applyBorder="1" applyAlignment="1">
      <alignment horizontal="center" vertical="center"/>
    </xf>
    <xf numFmtId="0" fontId="0" fillId="0" borderId="7" xfId="0" applyBorder="1"/>
    <xf numFmtId="0" fontId="11" fillId="0" borderId="7" xfId="0" applyFont="1" applyBorder="1"/>
    <xf numFmtId="0" fontId="11" fillId="0" borderId="16" xfId="0" applyFont="1" applyBorder="1"/>
    <xf numFmtId="1" fontId="25" fillId="2" borderId="19" xfId="0" applyNumberFormat="1" applyFont="1" applyFill="1" applyBorder="1" applyAlignment="1">
      <alignment horizontal="center" vertical="center"/>
    </xf>
    <xf numFmtId="1" fontId="25" fillId="0" borderId="18" xfId="0" applyNumberFormat="1" applyFont="1" applyBorder="1" applyAlignment="1">
      <alignment horizontal="center" vertical="center"/>
    </xf>
    <xf numFmtId="1" fontId="25" fillId="0" borderId="20" xfId="0" applyNumberFormat="1" applyFont="1" applyBorder="1" applyAlignment="1">
      <alignment horizontal="center" vertical="center"/>
    </xf>
    <xf numFmtId="0" fontId="25" fillId="0" borderId="18" xfId="0" applyFont="1" applyBorder="1"/>
    <xf numFmtId="0" fontId="15" fillId="0" borderId="18" xfId="0" applyFont="1" applyBorder="1"/>
    <xf numFmtId="0" fontId="15" fillId="0" borderId="21" xfId="0" applyFont="1" applyBorder="1" applyAlignment="1">
      <alignment horizontal="center" vertical="center"/>
    </xf>
    <xf numFmtId="0" fontId="0" fillId="0" borderId="18" xfId="0" applyBorder="1"/>
    <xf numFmtId="0" fontId="11" fillId="0" borderId="18" xfId="0" applyFont="1" applyBorder="1"/>
    <xf numFmtId="0" fontId="11" fillId="0" borderId="20" xfId="0" applyFont="1" applyBorder="1"/>
    <xf numFmtId="1" fontId="27" fillId="0" borderId="18" xfId="0" applyNumberFormat="1" applyFont="1" applyBorder="1"/>
    <xf numFmtId="1" fontId="27" fillId="0" borderId="20" xfId="0" applyNumberFormat="1" applyFont="1" applyBorder="1"/>
    <xf numFmtId="0" fontId="25" fillId="2" borderId="18" xfId="0" applyFont="1" applyFill="1" applyBorder="1"/>
    <xf numFmtId="0" fontId="15" fillId="2" borderId="18" xfId="0" applyFont="1" applyFill="1" applyBorder="1"/>
    <xf numFmtId="0" fontId="15" fillId="2" borderId="21" xfId="0" applyFont="1" applyFill="1" applyBorder="1" applyAlignment="1">
      <alignment horizontal="center" vertical="center"/>
    </xf>
    <xf numFmtId="1" fontId="31" fillId="5" borderId="22" xfId="0" applyNumberFormat="1" applyFont="1" applyFill="1" applyBorder="1" applyAlignment="1">
      <alignment horizontal="center" vertical="center"/>
    </xf>
    <xf numFmtId="0" fontId="25" fillId="0" borderId="24" xfId="0" applyFont="1" applyBorder="1"/>
    <xf numFmtId="0" fontId="15" fillId="0" borderId="24" xfId="0" applyFont="1" applyBorder="1"/>
    <xf numFmtId="0" fontId="0" fillId="0" borderId="24" xfId="0" applyBorder="1"/>
    <xf numFmtId="0" fontId="11" fillId="0" borderId="25" xfId="0" applyFont="1" applyBorder="1"/>
    <xf numFmtId="2" fontId="12" fillId="0" borderId="26" xfId="0" applyNumberFormat="1" applyFont="1" applyBorder="1" applyAlignment="1">
      <alignment horizontal="center" vertical="center"/>
    </xf>
    <xf numFmtId="1" fontId="10" fillId="0" borderId="26" xfId="0" applyNumberFormat="1" applyFont="1" applyBorder="1" applyAlignment="1">
      <alignment horizontal="center" vertical="center"/>
    </xf>
    <xf numFmtId="1" fontId="18" fillId="0" borderId="26" xfId="0" applyNumberFormat="1" applyFont="1" applyBorder="1" applyAlignment="1">
      <alignment horizontal="center" vertical="center"/>
    </xf>
    <xf numFmtId="1" fontId="11" fillId="0" borderId="26" xfId="0" applyNumberFormat="1" applyFont="1" applyBorder="1" applyAlignment="1">
      <alignment horizontal="center" vertical="center"/>
    </xf>
    <xf numFmtId="0" fontId="4" fillId="0" borderId="29" xfId="0" applyFont="1" applyBorder="1" applyAlignment="1">
      <alignment horizontal="left" vertical="center" textRotation="90" wrapText="1"/>
    </xf>
    <xf numFmtId="0" fontId="8" fillId="0" borderId="29" xfId="0" applyFont="1" applyBorder="1" applyAlignment="1">
      <alignment horizontal="left" vertical="center" textRotation="90" wrapText="1"/>
    </xf>
    <xf numFmtId="0" fontId="8" fillId="0" borderId="30" xfId="0" applyFont="1" applyBorder="1" applyAlignment="1">
      <alignment horizontal="left" vertical="center" textRotation="90" wrapText="1"/>
    </xf>
    <xf numFmtId="1" fontId="22" fillId="0" borderId="34" xfId="0" applyNumberFormat="1" applyFont="1" applyBorder="1" applyAlignment="1">
      <alignment horizontal="center" vertical="center" wrapText="1"/>
    </xf>
    <xf numFmtId="1" fontId="16" fillId="0" borderId="35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left" vertical="center" textRotation="60" wrapText="1"/>
    </xf>
    <xf numFmtId="0" fontId="24" fillId="0" borderId="28" xfId="0" applyFont="1" applyBorder="1" applyAlignment="1">
      <alignment horizontal="left" vertical="center" textRotation="60" wrapText="1"/>
    </xf>
    <xf numFmtId="0" fontId="13" fillId="0" borderId="36" xfId="0" applyFont="1" applyBorder="1" applyAlignment="1">
      <alignment horizontal="left" vertical="center" textRotation="60" wrapText="1"/>
    </xf>
    <xf numFmtId="0" fontId="14" fillId="0" borderId="38" xfId="0" applyFont="1" applyBorder="1" applyAlignment="1">
      <alignment horizontal="left" vertical="center" textRotation="60" wrapText="1"/>
    </xf>
    <xf numFmtId="0" fontId="16" fillId="0" borderId="3" xfId="0" applyFont="1" applyBorder="1" applyAlignment="1">
      <alignment horizontal="left" textRotation="60"/>
    </xf>
    <xf numFmtId="0" fontId="4" fillId="0" borderId="27" xfId="0" applyFont="1" applyBorder="1" applyAlignment="1">
      <alignment horizontal="left" vertical="center" textRotation="90" wrapText="1"/>
    </xf>
    <xf numFmtId="0" fontId="9" fillId="0" borderId="28" xfId="0" applyFont="1" applyBorder="1" applyAlignment="1">
      <alignment horizontal="left" vertical="center" textRotation="90" wrapText="1"/>
    </xf>
    <xf numFmtId="0" fontId="14" fillId="0" borderId="29" xfId="0" applyFont="1" applyBorder="1" applyAlignment="1">
      <alignment horizontal="left" vertical="center" textRotation="60" wrapText="1"/>
    </xf>
    <xf numFmtId="0" fontId="5" fillId="0" borderId="29" xfId="0" applyFont="1" applyBorder="1" applyAlignment="1">
      <alignment horizontal="left" vertical="center" textRotation="60" wrapText="1"/>
    </xf>
    <xf numFmtId="0" fontId="33" fillId="0" borderId="29" xfId="0" applyFont="1" applyBorder="1" applyAlignment="1">
      <alignment horizontal="left" vertical="center" textRotation="60" wrapText="1"/>
    </xf>
    <xf numFmtId="0" fontId="35" fillId="0" borderId="29" xfId="1" applyFont="1" applyBorder="1" applyAlignment="1">
      <alignment horizontal="left" vertical="center" textRotation="60" wrapText="1"/>
    </xf>
    <xf numFmtId="0" fontId="14" fillId="0" borderId="29" xfId="1" applyFont="1" applyBorder="1" applyAlignment="1">
      <alignment horizontal="center" vertical="center" textRotation="60" wrapText="1"/>
    </xf>
    <xf numFmtId="0" fontId="28" fillId="0" borderId="0" xfId="1" applyAlignment="1">
      <alignment horizontal="center" vertical="center" textRotation="60"/>
    </xf>
    <xf numFmtId="0" fontId="28" fillId="0" borderId="0" xfId="1" applyAlignment="1">
      <alignment horizontal="center" vertical="center" textRotation="60" wrapText="1"/>
    </xf>
    <xf numFmtId="0" fontId="28" fillId="0" borderId="0" xfId="1" applyAlignment="1">
      <alignment horizontal="left" textRotation="60"/>
    </xf>
    <xf numFmtId="0" fontId="27" fillId="4" borderId="0" xfId="1" quotePrefix="1" applyFont="1" applyFill="1" applyAlignment="1">
      <alignment horizontal="center" vertical="center"/>
    </xf>
    <xf numFmtId="0" fontId="12" fillId="4" borderId="0" xfId="1" applyFont="1" applyFill="1" applyAlignment="1">
      <alignment horizontal="center" vertical="center"/>
    </xf>
    <xf numFmtId="0" fontId="36" fillId="4" borderId="0" xfId="1" applyFont="1" applyFill="1" applyAlignment="1">
      <alignment horizontal="center" vertical="center"/>
    </xf>
    <xf numFmtId="0" fontId="28" fillId="0" borderId="0" xfId="1"/>
    <xf numFmtId="0" fontId="30" fillId="0" borderId="0" xfId="2" applyFont="1" applyAlignment="1">
      <alignment horizontal="center" vertical="center"/>
    </xf>
    <xf numFmtId="0" fontId="30" fillId="0" borderId="0" xfId="2" applyFont="1" applyAlignment="1">
      <alignment vertical="center"/>
    </xf>
    <xf numFmtId="0" fontId="34" fillId="0" borderId="0" xfId="2" applyAlignment="1">
      <alignment vertical="center"/>
    </xf>
    <xf numFmtId="166" fontId="34" fillId="0" borderId="0" xfId="2" applyNumberFormat="1" applyAlignment="1">
      <alignment vertical="center"/>
    </xf>
    <xf numFmtId="0" fontId="34" fillId="0" borderId="0" xfId="2" applyAlignment="1">
      <alignment horizontal="center" vertical="center"/>
    </xf>
    <xf numFmtId="1" fontId="42" fillId="2" borderId="19" xfId="0" applyNumberFormat="1" applyFont="1" applyFill="1" applyBorder="1" applyAlignment="1">
      <alignment horizontal="center" vertical="center"/>
    </xf>
    <xf numFmtId="0" fontId="13" fillId="0" borderId="36" xfId="1" applyFont="1" applyBorder="1" applyAlignment="1">
      <alignment horizontal="center" vertical="center" textRotation="60" wrapText="1"/>
    </xf>
    <xf numFmtId="0" fontId="37" fillId="0" borderId="0" xfId="1" applyFont="1" applyAlignment="1">
      <alignment horizontal="left"/>
    </xf>
    <xf numFmtId="0" fontId="8" fillId="0" borderId="0" xfId="0" applyFont="1" applyFill="1" applyBorder="1" applyAlignment="1">
      <alignment horizontal="left" vertical="center" textRotation="90" wrapText="1"/>
    </xf>
    <xf numFmtId="0" fontId="34" fillId="4" borderId="0" xfId="2" applyFill="1" applyAlignment="1">
      <alignment horizontal="center" vertical="center"/>
    </xf>
    <xf numFmtId="0" fontId="10" fillId="4" borderId="0" xfId="2" applyFont="1" applyFill="1" applyAlignment="1">
      <alignment horizontal="center" vertical="center"/>
    </xf>
    <xf numFmtId="0" fontId="0" fillId="3" borderId="0" xfId="0" applyFill="1"/>
    <xf numFmtId="1" fontId="31" fillId="2" borderId="44" xfId="0" applyNumberFormat="1" applyFont="1" applyFill="1" applyBorder="1" applyAlignment="1">
      <alignment horizontal="center" vertical="center"/>
    </xf>
    <xf numFmtId="1" fontId="25" fillId="0" borderId="43" xfId="0" applyNumberFormat="1" applyFont="1" applyBorder="1" applyAlignment="1">
      <alignment horizontal="left" vertical="center"/>
    </xf>
    <xf numFmtId="1" fontId="10" fillId="0" borderId="42" xfId="0" applyNumberFormat="1" applyFont="1" applyBorder="1" applyAlignment="1">
      <alignment horizontal="center" vertical="center"/>
    </xf>
    <xf numFmtId="1" fontId="31" fillId="0" borderId="44" xfId="0" applyNumberFormat="1" applyFont="1" applyFill="1" applyBorder="1" applyAlignment="1">
      <alignment horizontal="center" vertical="center"/>
    </xf>
    <xf numFmtId="1" fontId="39" fillId="3" borderId="1" xfId="0" applyNumberFormat="1" applyFont="1" applyFill="1" applyBorder="1" applyAlignment="1">
      <alignment horizontal="center" vertical="center"/>
    </xf>
    <xf numFmtId="1" fontId="39" fillId="3" borderId="41" xfId="0" applyNumberFormat="1" applyFont="1" applyFill="1" applyBorder="1" applyAlignment="1">
      <alignment horizontal="center" vertical="center"/>
    </xf>
    <xf numFmtId="1" fontId="39" fillId="3" borderId="6" xfId="0" applyNumberFormat="1" applyFont="1" applyFill="1" applyBorder="1" applyAlignment="1">
      <alignment horizontal="center" vertical="center"/>
    </xf>
    <xf numFmtId="1" fontId="42" fillId="3" borderId="47" xfId="0" applyNumberFormat="1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right" vertical="center"/>
    </xf>
    <xf numFmtId="0" fontId="44" fillId="3" borderId="27" xfId="0" applyFont="1" applyFill="1" applyBorder="1" applyAlignment="1">
      <alignment horizontal="center" vertical="center"/>
    </xf>
    <xf numFmtId="0" fontId="45" fillId="3" borderId="29" xfId="0" applyFont="1" applyFill="1" applyBorder="1" applyAlignment="1">
      <alignment horizontal="center" vertical="center"/>
    </xf>
    <xf numFmtId="0" fontId="45" fillId="3" borderId="28" xfId="0" applyFont="1" applyFill="1" applyBorder="1" applyAlignment="1">
      <alignment horizontal="center" vertical="center"/>
    </xf>
    <xf numFmtId="0" fontId="45" fillId="3" borderId="30" xfId="0" applyFont="1" applyFill="1" applyBorder="1" applyAlignment="1">
      <alignment horizontal="center" vertical="center"/>
    </xf>
    <xf numFmtId="1" fontId="42" fillId="3" borderId="45" xfId="0" applyNumberFormat="1" applyFont="1" applyFill="1" applyBorder="1" applyAlignment="1">
      <alignment horizontal="center" vertical="center"/>
    </xf>
    <xf numFmtId="1" fontId="46" fillId="3" borderId="46" xfId="0" applyNumberFormat="1" applyFont="1" applyFill="1" applyBorder="1" applyAlignment="1">
      <alignment horizontal="center" vertical="center"/>
    </xf>
    <xf numFmtId="1" fontId="42" fillId="3" borderId="39" xfId="0" applyNumberFormat="1" applyFont="1" applyFill="1" applyBorder="1" applyAlignment="1">
      <alignment horizontal="center" vertical="center"/>
    </xf>
    <xf numFmtId="1" fontId="42" fillId="3" borderId="40" xfId="0" applyNumberFormat="1" applyFont="1" applyFill="1" applyBorder="1" applyAlignment="1">
      <alignment horizontal="center" vertical="center"/>
    </xf>
    <xf numFmtId="0" fontId="45" fillId="3" borderId="36" xfId="0" applyFont="1" applyFill="1" applyBorder="1" applyAlignment="1">
      <alignment horizontal="center" vertical="center"/>
    </xf>
    <xf numFmtId="1" fontId="46" fillId="3" borderId="33" xfId="0" applyNumberFormat="1" applyFont="1" applyFill="1" applyBorder="1" applyAlignment="1">
      <alignment horizontal="center" vertical="center"/>
    </xf>
    <xf numFmtId="1" fontId="46" fillId="3" borderId="51" xfId="0" applyNumberFormat="1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 wrapText="1"/>
    </xf>
    <xf numFmtId="0" fontId="45" fillId="3" borderId="31" xfId="0" applyFont="1" applyFill="1" applyBorder="1" applyAlignment="1">
      <alignment horizontal="center" vertical="center"/>
    </xf>
    <xf numFmtId="0" fontId="45" fillId="3" borderId="37" xfId="0" applyFont="1" applyFill="1" applyBorder="1" applyAlignment="1">
      <alignment horizontal="center" vertical="center"/>
    </xf>
    <xf numFmtId="0" fontId="45" fillId="3" borderId="53" xfId="0" applyFont="1" applyFill="1" applyBorder="1" applyAlignment="1">
      <alignment horizontal="center" vertical="center"/>
    </xf>
    <xf numFmtId="0" fontId="32" fillId="2" borderId="54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1" fontId="0" fillId="0" borderId="0" xfId="0" applyNumberFormat="1"/>
    <xf numFmtId="0" fontId="19" fillId="4" borderId="55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left" vertical="center"/>
    </xf>
    <xf numFmtId="0" fontId="26" fillId="4" borderId="8" xfId="0" applyFont="1" applyFill="1" applyBorder="1" applyAlignment="1">
      <alignment horizontal="center" vertical="center" wrapText="1"/>
    </xf>
    <xf numFmtId="1" fontId="26" fillId="4" borderId="8" xfId="0" applyNumberFormat="1" applyFont="1" applyFill="1" applyBorder="1" applyAlignment="1">
      <alignment horizontal="center" vertical="center" wrapText="1"/>
    </xf>
    <xf numFmtId="0" fontId="48" fillId="2" borderId="18" xfId="0" applyFont="1" applyFill="1" applyBorder="1" applyAlignment="1">
      <alignment horizontal="center" vertical="center"/>
    </xf>
    <xf numFmtId="1" fontId="10" fillId="0" borderId="26" xfId="0" applyNumberFormat="1" applyFont="1" applyBorder="1" applyAlignment="1">
      <alignment horizontal="center"/>
    </xf>
    <xf numFmtId="0" fontId="42" fillId="0" borderId="4" xfId="0" applyFont="1" applyBorder="1" applyAlignment="1">
      <alignment horizontal="center" vertical="center"/>
    </xf>
    <xf numFmtId="165" fontId="49" fillId="0" borderId="15" xfId="0" applyNumberFormat="1" applyFont="1" applyFill="1" applyBorder="1" applyAlignment="1">
      <alignment horizontal="center" vertical="center" wrapText="1"/>
    </xf>
    <xf numFmtId="1" fontId="49" fillId="0" borderId="19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center"/>
    </xf>
    <xf numFmtId="0" fontId="12" fillId="5" borderId="0" xfId="0" applyFont="1" applyFill="1" applyAlignment="1">
      <alignment wrapText="1"/>
    </xf>
    <xf numFmtId="165" fontId="25" fillId="2" borderId="19" xfId="0" applyNumberFormat="1" applyFont="1" applyFill="1" applyBorder="1" applyAlignment="1">
      <alignment horizontal="center" vertical="center"/>
    </xf>
    <xf numFmtId="165" fontId="0" fillId="0" borderId="18" xfId="0" applyNumberFormat="1" applyBorder="1"/>
    <xf numFmtId="165" fontId="0" fillId="0" borderId="20" xfId="0" applyNumberFormat="1" applyBorder="1"/>
    <xf numFmtId="0" fontId="26" fillId="4" borderId="10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right" vertical="center"/>
    </xf>
    <xf numFmtId="0" fontId="5" fillId="0" borderId="16" xfId="0" applyFont="1" applyFill="1" applyBorder="1" applyAlignment="1">
      <alignment horizontal="right" vertical="center"/>
    </xf>
    <xf numFmtId="0" fontId="5" fillId="0" borderId="19" xfId="0" applyFont="1" applyFill="1" applyBorder="1" applyAlignment="1">
      <alignment horizontal="right" vertical="center"/>
    </xf>
    <xf numFmtId="0" fontId="5" fillId="0" borderId="20" xfId="0" applyFont="1" applyFill="1" applyBorder="1" applyAlignment="1">
      <alignment horizontal="right" vertical="center"/>
    </xf>
    <xf numFmtId="0" fontId="5" fillId="0" borderId="23" xfId="0" applyFont="1" applyFill="1" applyBorder="1" applyAlignment="1">
      <alignment horizontal="right" vertical="center"/>
    </xf>
    <xf numFmtId="0" fontId="5" fillId="0" borderId="25" xfId="0" applyFont="1" applyFill="1" applyBorder="1" applyAlignment="1">
      <alignment horizontal="right" vertical="center"/>
    </xf>
    <xf numFmtId="0" fontId="43" fillId="3" borderId="15" xfId="0" applyFont="1" applyFill="1" applyBorder="1" applyAlignment="1">
      <alignment horizontal="right"/>
    </xf>
    <xf numFmtId="0" fontId="43" fillId="3" borderId="16" xfId="0" applyFont="1" applyFill="1" applyBorder="1" applyAlignment="1">
      <alignment horizontal="right"/>
    </xf>
    <xf numFmtId="0" fontId="43" fillId="3" borderId="19" xfId="0" applyFont="1" applyFill="1" applyBorder="1" applyAlignment="1">
      <alignment horizontal="right"/>
    </xf>
    <xf numFmtId="0" fontId="43" fillId="3" borderId="20" xfId="0" applyFont="1" applyFill="1" applyBorder="1" applyAlignment="1">
      <alignment horizontal="right"/>
    </xf>
    <xf numFmtId="0" fontId="43" fillId="3" borderId="23" xfId="0" applyFont="1" applyFill="1" applyBorder="1" applyAlignment="1">
      <alignment horizontal="right"/>
    </xf>
    <xf numFmtId="0" fontId="43" fillId="3" borderId="25" xfId="0" applyFont="1" applyFill="1" applyBorder="1" applyAlignment="1">
      <alignment horizontal="right"/>
    </xf>
    <xf numFmtId="0" fontId="37" fillId="3" borderId="49" xfId="1" applyFont="1" applyFill="1" applyBorder="1" applyAlignment="1">
      <alignment horizontal="left"/>
    </xf>
    <xf numFmtId="0" fontId="37" fillId="3" borderId="48" xfId="1" applyFont="1" applyFill="1" applyBorder="1" applyAlignment="1">
      <alignment horizontal="left"/>
    </xf>
    <xf numFmtId="0" fontId="37" fillId="3" borderId="50" xfId="1" applyFont="1" applyFill="1" applyBorder="1" applyAlignment="1">
      <alignment horizontal="center" vertical="center"/>
    </xf>
    <xf numFmtId="0" fontId="37" fillId="3" borderId="26" xfId="1" applyFont="1" applyFill="1" applyBorder="1" applyAlignment="1">
      <alignment horizontal="center" vertical="center"/>
    </xf>
    <xf numFmtId="0" fontId="34" fillId="0" borderId="0" xfId="2" applyFill="1" applyBorder="1" applyAlignment="1">
      <alignment vertical="center"/>
    </xf>
    <xf numFmtId="0" fontId="51" fillId="0" borderId="1" xfId="0" applyFont="1" applyFill="1" applyBorder="1" applyAlignment="1">
      <alignment horizontal="left" vertical="center" wrapText="1"/>
    </xf>
    <xf numFmtId="1" fontId="51" fillId="0" borderId="1" xfId="0" applyNumberFormat="1" applyFont="1" applyFill="1" applyBorder="1" applyAlignment="1">
      <alignment horizontal="left" vertical="center"/>
    </xf>
    <xf numFmtId="0" fontId="51" fillId="0" borderId="1" xfId="0" applyFont="1" applyFill="1" applyBorder="1" applyAlignment="1">
      <alignment horizontal="center" vertical="center" wrapText="1"/>
    </xf>
    <xf numFmtId="167" fontId="51" fillId="0" borderId="1" xfId="0" applyNumberFormat="1" applyFont="1" applyFill="1" applyBorder="1" applyAlignment="1">
      <alignment horizontal="left" vertical="center"/>
    </xf>
    <xf numFmtId="0" fontId="28" fillId="0" borderId="1" xfId="0" applyFont="1" applyBorder="1" applyAlignment="1">
      <alignment horizontal="left" vertical="center" wrapText="1"/>
    </xf>
    <xf numFmtId="0" fontId="52" fillId="6" borderId="1" xfId="0" applyFont="1" applyFill="1" applyBorder="1" applyAlignment="1">
      <alignment horizontal="left" vertical="center" wrapText="1"/>
    </xf>
    <xf numFmtId="1" fontId="52" fillId="6" borderId="1" xfId="0" applyNumberFormat="1" applyFont="1" applyFill="1" applyBorder="1" applyAlignment="1">
      <alignment horizontal="left" vertical="center"/>
    </xf>
    <xf numFmtId="0" fontId="53" fillId="6" borderId="1" xfId="0" applyFont="1" applyFill="1" applyBorder="1" applyAlignment="1">
      <alignment horizontal="left" vertical="center" wrapText="1"/>
    </xf>
    <xf numFmtId="0" fontId="52" fillId="6" borderId="1" xfId="0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left" vertical="center" wrapText="1"/>
    </xf>
    <xf numFmtId="1" fontId="54" fillId="0" borderId="1" xfId="0" applyNumberFormat="1" applyFont="1" applyFill="1" applyBorder="1" applyAlignment="1">
      <alignment horizontal="left" vertical="center"/>
    </xf>
    <xf numFmtId="0" fontId="38" fillId="0" borderId="1" xfId="0" applyFont="1" applyBorder="1" applyAlignment="1">
      <alignment horizontal="left" vertical="center" wrapText="1"/>
    </xf>
    <xf numFmtId="0" fontId="54" fillId="0" borderId="1" xfId="0" applyFont="1" applyFill="1" applyBorder="1" applyAlignment="1">
      <alignment horizontal="center" vertical="center" wrapText="1"/>
    </xf>
    <xf numFmtId="0" fontId="28" fillId="0" borderId="0" xfId="1" applyAlignment="1">
      <alignment vertical="center"/>
    </xf>
    <xf numFmtId="0" fontId="28" fillId="0" borderId="0" xfId="1" applyAlignment="1">
      <alignment horizontal="center" vertical="center"/>
    </xf>
    <xf numFmtId="0" fontId="55" fillId="0" borderId="0" xfId="1" applyFont="1" applyAlignment="1">
      <alignment vertical="center"/>
    </xf>
    <xf numFmtId="0" fontId="55" fillId="0" borderId="0" xfId="1" applyFont="1" applyBorder="1" applyAlignment="1">
      <alignment vertical="center"/>
    </xf>
    <xf numFmtId="0" fontId="55" fillId="0" borderId="0" xfId="1" applyFont="1" applyBorder="1" applyAlignment="1">
      <alignment horizontal="center" vertical="center"/>
    </xf>
    <xf numFmtId="0" fontId="55" fillId="4" borderId="30" xfId="1" applyFont="1" applyFill="1" applyBorder="1" applyAlignment="1">
      <alignment vertical="center"/>
    </xf>
    <xf numFmtId="0" fontId="55" fillId="4" borderId="30" xfId="1" applyFont="1" applyFill="1" applyBorder="1" applyAlignment="1" applyProtection="1">
      <alignment horizontal="center" vertical="center"/>
      <protection locked="0"/>
    </xf>
    <xf numFmtId="0" fontId="56" fillId="4" borderId="30" xfId="1" applyFont="1" applyFill="1" applyBorder="1" applyAlignment="1" applyProtection="1">
      <alignment horizontal="center" vertical="center"/>
      <protection locked="0"/>
    </xf>
    <xf numFmtId="0" fontId="55" fillId="4" borderId="30" xfId="1" applyFont="1" applyFill="1" applyBorder="1" applyAlignment="1">
      <alignment horizontal="center" vertical="center"/>
    </xf>
    <xf numFmtId="0" fontId="55" fillId="4" borderId="29" xfId="1" applyFont="1" applyFill="1" applyBorder="1" applyAlignment="1">
      <alignment horizontal="center" vertical="center"/>
    </xf>
    <xf numFmtId="0" fontId="57" fillId="4" borderId="29" xfId="1" applyFont="1" applyFill="1" applyBorder="1" applyAlignment="1">
      <alignment horizontal="center" vertical="center"/>
    </xf>
    <xf numFmtId="0" fontId="55" fillId="4" borderId="29" xfId="1" applyFont="1" applyFill="1" applyBorder="1" applyAlignment="1">
      <alignment vertical="center"/>
    </xf>
    <xf numFmtId="0" fontId="55" fillId="4" borderId="29" xfId="1" quotePrefix="1" applyFont="1" applyFill="1" applyBorder="1" applyAlignment="1">
      <alignment horizontal="center" vertical="center"/>
    </xf>
    <xf numFmtId="0" fontId="55" fillId="4" borderId="28" xfId="1" applyFont="1" applyFill="1" applyBorder="1" applyAlignment="1">
      <alignment vertical="center"/>
    </xf>
    <xf numFmtId="0" fontId="28" fillId="4" borderId="0" xfId="1" applyFill="1" applyAlignment="1">
      <alignment horizontal="center" vertical="center"/>
    </xf>
    <xf numFmtId="0" fontId="55" fillId="7" borderId="56" xfId="1" applyFont="1" applyFill="1" applyBorder="1" applyAlignment="1" applyProtection="1">
      <alignment vertical="center"/>
      <protection locked="0"/>
    </xf>
    <xf numFmtId="0" fontId="58" fillId="7" borderId="56" xfId="1" applyFont="1" applyFill="1" applyBorder="1" applyAlignment="1" applyProtection="1">
      <alignment horizontal="center" vertical="center"/>
      <protection locked="0"/>
    </xf>
    <xf numFmtId="0" fontId="57" fillId="7" borderId="56" xfId="1" applyFont="1" applyFill="1" applyBorder="1" applyAlignment="1" applyProtection="1">
      <alignment horizontal="center" vertical="center"/>
      <protection locked="0"/>
    </xf>
    <xf numFmtId="0" fontId="58" fillId="7" borderId="56" xfId="1" applyFont="1" applyFill="1" applyBorder="1" applyAlignment="1">
      <alignment horizontal="center" vertical="center"/>
    </xf>
    <xf numFmtId="0" fontId="55" fillId="7" borderId="41" xfId="1" applyFont="1" applyFill="1" applyBorder="1" applyAlignment="1">
      <alignment horizontal="center" vertical="center"/>
    </xf>
    <xf numFmtId="0" fontId="55" fillId="7" borderId="41" xfId="1" applyFont="1" applyFill="1" applyBorder="1" applyAlignment="1" applyProtection="1">
      <alignment horizontal="center" vertical="center"/>
      <protection locked="0"/>
    </xf>
    <xf numFmtId="0" fontId="57" fillId="7" borderId="41" xfId="1" applyFont="1" applyFill="1" applyBorder="1" applyAlignment="1">
      <alignment horizontal="center" vertical="center"/>
    </xf>
    <xf numFmtId="0" fontId="58" fillId="7" borderId="41" xfId="1" applyFont="1" applyFill="1" applyBorder="1" applyAlignment="1">
      <alignment vertical="center"/>
    </xf>
    <xf numFmtId="0" fontId="58" fillId="8" borderId="41" xfId="1" quotePrefix="1" applyFont="1" applyFill="1" applyBorder="1" applyAlignment="1" applyProtection="1">
      <alignment horizontal="center" vertical="center"/>
      <protection locked="0"/>
    </xf>
    <xf numFmtId="0" fontId="55" fillId="7" borderId="40" xfId="1" applyFont="1" applyFill="1" applyBorder="1" applyAlignment="1">
      <alignment vertical="center"/>
    </xf>
    <xf numFmtId="0" fontId="55" fillId="7" borderId="57" xfId="1" applyFont="1" applyFill="1" applyBorder="1" applyAlignment="1" applyProtection="1">
      <alignment vertical="center"/>
      <protection locked="0"/>
    </xf>
    <xf numFmtId="0" fontId="58" fillId="7" borderId="57" xfId="1" applyFont="1" applyFill="1" applyBorder="1" applyAlignment="1" applyProtection="1">
      <alignment horizontal="center" vertical="center"/>
      <protection locked="0"/>
    </xf>
    <xf numFmtId="0" fontId="57" fillId="7" borderId="57" xfId="1" applyFont="1" applyFill="1" applyBorder="1" applyAlignment="1" applyProtection="1">
      <alignment horizontal="center" vertical="center"/>
      <protection locked="0"/>
    </xf>
    <xf numFmtId="0" fontId="58" fillId="7" borderId="57" xfId="1" applyFont="1" applyFill="1" applyBorder="1" applyAlignment="1">
      <alignment horizontal="center" vertical="center"/>
    </xf>
    <xf numFmtId="0" fontId="55" fillId="7" borderId="1" xfId="1" applyFont="1" applyFill="1" applyBorder="1" applyAlignment="1">
      <alignment horizontal="center" vertical="center"/>
    </xf>
    <xf numFmtId="0" fontId="55" fillId="7" borderId="1" xfId="1" applyFont="1" applyFill="1" applyBorder="1" applyAlignment="1" applyProtection="1">
      <alignment horizontal="center" vertical="center"/>
      <protection locked="0"/>
    </xf>
    <xf numFmtId="0" fontId="57" fillId="7" borderId="1" xfId="1" applyFont="1" applyFill="1" applyBorder="1" applyAlignment="1">
      <alignment horizontal="center" vertical="center"/>
    </xf>
    <xf numFmtId="0" fontId="58" fillId="7" borderId="1" xfId="1" applyFont="1" applyFill="1" applyBorder="1" applyAlignment="1">
      <alignment vertical="center"/>
    </xf>
    <xf numFmtId="0" fontId="58" fillId="8" borderId="1" xfId="1" quotePrefix="1" applyFont="1" applyFill="1" applyBorder="1" applyAlignment="1" applyProtection="1">
      <alignment horizontal="center" vertical="center"/>
      <protection locked="0"/>
    </xf>
    <xf numFmtId="0" fontId="58" fillId="7" borderId="39" xfId="1" applyFont="1" applyFill="1" applyBorder="1" applyAlignment="1">
      <alignment vertical="center"/>
    </xf>
    <xf numFmtId="0" fontId="55" fillId="7" borderId="58" xfId="1" applyFont="1" applyFill="1" applyBorder="1" applyAlignment="1" applyProtection="1">
      <alignment vertical="center"/>
      <protection locked="0"/>
    </xf>
    <xf numFmtId="0" fontId="58" fillId="7" borderId="58" xfId="1" applyFont="1" applyFill="1" applyBorder="1" applyAlignment="1" applyProtection="1">
      <alignment horizontal="center" vertical="center"/>
      <protection locked="0"/>
    </xf>
    <xf numFmtId="0" fontId="57" fillId="7" borderId="58" xfId="1" applyFont="1" applyFill="1" applyBorder="1" applyAlignment="1" applyProtection="1">
      <alignment horizontal="center" vertical="center"/>
      <protection locked="0"/>
    </xf>
    <xf numFmtId="0" fontId="58" fillId="7" borderId="58" xfId="1" applyFont="1" applyFill="1" applyBorder="1" applyAlignment="1">
      <alignment horizontal="center" vertical="center"/>
    </xf>
    <xf numFmtId="0" fontId="55" fillId="7" borderId="2" xfId="1" applyFont="1" applyFill="1" applyBorder="1" applyAlignment="1">
      <alignment horizontal="center" vertical="center"/>
    </xf>
    <xf numFmtId="0" fontId="55" fillId="7" borderId="2" xfId="1" applyFont="1" applyFill="1" applyBorder="1" applyAlignment="1" applyProtection="1">
      <alignment horizontal="center" vertical="center"/>
      <protection locked="0"/>
    </xf>
    <xf numFmtId="0" fontId="57" fillId="7" borderId="2" xfId="1" applyFont="1" applyFill="1" applyBorder="1" applyAlignment="1">
      <alignment horizontal="center" vertical="center"/>
    </xf>
    <xf numFmtId="0" fontId="58" fillId="7" borderId="2" xfId="1" applyFont="1" applyFill="1" applyBorder="1" applyAlignment="1">
      <alignment vertical="center"/>
    </xf>
    <xf numFmtId="0" fontId="58" fillId="8" borderId="2" xfId="1" quotePrefix="1" applyFont="1" applyFill="1" applyBorder="1" applyAlignment="1" applyProtection="1">
      <alignment horizontal="center" vertical="center"/>
      <protection locked="0"/>
    </xf>
    <xf numFmtId="0" fontId="55" fillId="7" borderId="59" xfId="1" applyFont="1" applyFill="1" applyBorder="1" applyAlignment="1">
      <alignment vertical="center"/>
    </xf>
    <xf numFmtId="0" fontId="55" fillId="4" borderId="30" xfId="1" applyFont="1" applyFill="1" applyBorder="1" applyAlignment="1" applyProtection="1">
      <alignment vertical="center"/>
      <protection locked="0"/>
    </xf>
    <xf numFmtId="0" fontId="58" fillId="9" borderId="30" xfId="1" applyFont="1" applyFill="1" applyBorder="1" applyAlignment="1" applyProtection="1">
      <alignment horizontal="center" vertical="center"/>
      <protection locked="0"/>
    </xf>
    <xf numFmtId="0" fontId="57" fillId="9" borderId="30" xfId="1" applyFont="1" applyFill="1" applyBorder="1" applyAlignment="1" applyProtection="1">
      <alignment horizontal="center" vertical="center"/>
      <protection locked="0"/>
    </xf>
    <xf numFmtId="0" fontId="58" fillId="9" borderId="30" xfId="1" applyFont="1" applyFill="1" applyBorder="1" applyAlignment="1">
      <alignment horizontal="center" vertical="center"/>
    </xf>
    <xf numFmtId="0" fontId="55" fillId="9" borderId="29" xfId="1" applyFont="1" applyFill="1" applyBorder="1" applyAlignment="1">
      <alignment horizontal="center" vertical="center"/>
    </xf>
    <xf numFmtId="0" fontId="55" fillId="9" borderId="29" xfId="1" applyFont="1" applyFill="1" applyBorder="1" applyAlignment="1" applyProtection="1">
      <alignment horizontal="center" vertical="center"/>
      <protection locked="0"/>
    </xf>
    <xf numFmtId="0" fontId="58" fillId="9" borderId="29" xfId="1" applyFont="1" applyFill="1" applyBorder="1" applyAlignment="1">
      <alignment vertical="center"/>
    </xf>
    <xf numFmtId="0" fontId="58" fillId="9" borderId="29" xfId="1" quotePrefix="1" applyFont="1" applyFill="1" applyBorder="1" applyAlignment="1" applyProtection="1">
      <alignment horizontal="center" vertical="center"/>
      <protection locked="0"/>
    </xf>
    <xf numFmtId="0" fontId="55" fillId="9" borderId="28" xfId="1" applyFont="1" applyFill="1" applyBorder="1" applyAlignment="1">
      <alignment vertical="center"/>
    </xf>
    <xf numFmtId="0" fontId="28" fillId="9" borderId="0" xfId="1" applyFill="1" applyAlignment="1">
      <alignment horizontal="center" vertical="center"/>
    </xf>
    <xf numFmtId="0" fontId="55" fillId="10" borderId="56" xfId="1" applyFont="1" applyFill="1" applyBorder="1" applyAlignment="1" applyProtection="1">
      <alignment vertical="center"/>
      <protection locked="0"/>
    </xf>
    <xf numFmtId="0" fontId="58" fillId="10" borderId="60" xfId="1" applyFont="1" applyFill="1" applyBorder="1" applyAlignment="1" applyProtection="1">
      <alignment horizontal="center" vertical="center"/>
      <protection locked="0"/>
    </xf>
    <xf numFmtId="0" fontId="57" fillId="10" borderId="60" xfId="1" applyFont="1" applyFill="1" applyBorder="1" applyAlignment="1" applyProtection="1">
      <alignment horizontal="center" vertical="center"/>
      <protection locked="0"/>
    </xf>
    <xf numFmtId="0" fontId="58" fillId="10" borderId="60" xfId="1" applyFont="1" applyFill="1" applyBorder="1" applyAlignment="1">
      <alignment horizontal="center" vertical="center"/>
    </xf>
    <xf numFmtId="0" fontId="55" fillId="10" borderId="61" xfId="1" applyFont="1" applyFill="1" applyBorder="1" applyAlignment="1">
      <alignment horizontal="center" vertical="center"/>
    </xf>
    <xf numFmtId="0" fontId="55" fillId="10" borderId="61" xfId="1" applyFont="1" applyFill="1" applyBorder="1" applyAlignment="1" applyProtection="1">
      <alignment horizontal="center" vertical="center"/>
      <protection locked="0"/>
    </xf>
    <xf numFmtId="0" fontId="57" fillId="10" borderId="61" xfId="1" applyFont="1" applyFill="1" applyBorder="1" applyAlignment="1">
      <alignment horizontal="center" vertical="center"/>
    </xf>
    <xf numFmtId="0" fontId="58" fillId="10" borderId="61" xfId="1" applyFont="1" applyFill="1" applyBorder="1" applyAlignment="1">
      <alignment vertical="center"/>
    </xf>
    <xf numFmtId="0" fontId="58" fillId="11" borderId="61" xfId="1" quotePrefix="1" applyFont="1" applyFill="1" applyBorder="1" applyAlignment="1" applyProtection="1">
      <alignment horizontal="center" vertical="center"/>
      <protection locked="0"/>
    </xf>
    <xf numFmtId="0" fontId="55" fillId="10" borderId="62" xfId="1" applyFont="1" applyFill="1" applyBorder="1" applyAlignment="1">
      <alignment vertical="center"/>
    </xf>
    <xf numFmtId="0" fontId="55" fillId="10" borderId="57" xfId="1" applyFont="1" applyFill="1" applyBorder="1" applyAlignment="1" applyProtection="1">
      <alignment vertical="center"/>
      <protection locked="0"/>
    </xf>
    <xf numFmtId="0" fontId="58" fillId="10" borderId="57" xfId="1" applyFont="1" applyFill="1" applyBorder="1" applyAlignment="1" applyProtection="1">
      <alignment horizontal="center" vertical="center"/>
      <protection locked="0"/>
    </xf>
    <xf numFmtId="0" fontId="57" fillId="10" borderId="57" xfId="1" applyFont="1" applyFill="1" applyBorder="1" applyAlignment="1" applyProtection="1">
      <alignment horizontal="center" vertical="center"/>
      <protection locked="0"/>
    </xf>
    <xf numFmtId="0" fontId="58" fillId="10" borderId="57" xfId="1" applyFont="1" applyFill="1" applyBorder="1" applyAlignment="1">
      <alignment horizontal="center" vertical="center"/>
    </xf>
    <xf numFmtId="0" fontId="55" fillId="10" borderId="1" xfId="1" applyFont="1" applyFill="1" applyBorder="1" applyAlignment="1">
      <alignment horizontal="center" vertical="center"/>
    </xf>
    <xf numFmtId="0" fontId="55" fillId="10" borderId="1" xfId="1" applyFont="1" applyFill="1" applyBorder="1" applyAlignment="1" applyProtection="1">
      <alignment horizontal="center" vertical="center"/>
      <protection locked="0"/>
    </xf>
    <xf numFmtId="0" fontId="57" fillId="10" borderId="1" xfId="1" applyFont="1" applyFill="1" applyBorder="1" applyAlignment="1">
      <alignment horizontal="center" vertical="center"/>
    </xf>
    <xf numFmtId="0" fontId="58" fillId="10" borderId="1" xfId="1" applyFont="1" applyFill="1" applyBorder="1" applyAlignment="1">
      <alignment vertical="center"/>
    </xf>
    <xf numFmtId="0" fontId="58" fillId="11" borderId="1" xfId="1" quotePrefix="1" applyFont="1" applyFill="1" applyBorder="1" applyAlignment="1" applyProtection="1">
      <alignment horizontal="center" vertical="center"/>
      <protection locked="0"/>
    </xf>
    <xf numFmtId="0" fontId="58" fillId="10" borderId="39" xfId="1" applyFont="1" applyFill="1" applyBorder="1" applyAlignment="1">
      <alignment vertical="center"/>
    </xf>
    <xf numFmtId="0" fontId="55" fillId="10" borderId="58" xfId="1" applyFont="1" applyFill="1" applyBorder="1" applyAlignment="1" applyProtection="1">
      <alignment vertical="center"/>
      <protection locked="0"/>
    </xf>
    <xf numFmtId="0" fontId="58" fillId="10" borderId="58" xfId="1" applyFont="1" applyFill="1" applyBorder="1" applyAlignment="1" applyProtection="1">
      <alignment horizontal="center" vertical="center"/>
      <protection locked="0"/>
    </xf>
    <xf numFmtId="0" fontId="57" fillId="10" borderId="58" xfId="1" applyFont="1" applyFill="1" applyBorder="1" applyAlignment="1" applyProtection="1">
      <alignment horizontal="center" vertical="center"/>
      <protection locked="0"/>
    </xf>
    <xf numFmtId="0" fontId="58" fillId="10" borderId="58" xfId="1" applyFont="1" applyFill="1" applyBorder="1" applyAlignment="1">
      <alignment horizontal="center" vertical="center"/>
    </xf>
    <xf numFmtId="0" fontId="55" fillId="10" borderId="2" xfId="1" applyFont="1" applyFill="1" applyBorder="1" applyAlignment="1">
      <alignment horizontal="center" vertical="center"/>
    </xf>
    <xf numFmtId="0" fontId="55" fillId="10" borderId="2" xfId="1" applyFont="1" applyFill="1" applyBorder="1" applyAlignment="1" applyProtection="1">
      <alignment horizontal="center" vertical="center"/>
      <protection locked="0"/>
    </xf>
    <xf numFmtId="0" fontId="57" fillId="10" borderId="2" xfId="1" applyFont="1" applyFill="1" applyBorder="1" applyAlignment="1">
      <alignment horizontal="center" vertical="center"/>
    </xf>
    <xf numFmtId="0" fontId="58" fillId="10" borderId="2" xfId="1" applyFont="1" applyFill="1" applyBorder="1" applyAlignment="1">
      <alignment vertical="center"/>
    </xf>
    <xf numFmtId="0" fontId="58" fillId="11" borderId="2" xfId="1" quotePrefix="1" applyFont="1" applyFill="1" applyBorder="1" applyAlignment="1" applyProtection="1">
      <alignment horizontal="center" vertical="center"/>
      <protection locked="0"/>
    </xf>
    <xf numFmtId="0" fontId="55" fillId="10" borderId="59" xfId="1" applyFont="1" applyFill="1" applyBorder="1" applyAlignment="1">
      <alignment vertical="center"/>
    </xf>
    <xf numFmtId="0" fontId="55" fillId="9" borderId="30" xfId="1" applyFont="1" applyFill="1" applyBorder="1" applyAlignment="1" applyProtection="1">
      <alignment horizontal="center" vertical="center"/>
      <protection locked="0"/>
    </xf>
    <xf numFmtId="0" fontId="55" fillId="9" borderId="30" xfId="1" applyFont="1" applyFill="1" applyBorder="1" applyAlignment="1">
      <alignment horizontal="center" vertical="center"/>
    </xf>
    <xf numFmtId="0" fontId="55" fillId="7" borderId="56" xfId="1" applyFont="1" applyFill="1" applyBorder="1" applyAlignment="1" applyProtection="1">
      <alignment horizontal="center" vertical="center"/>
      <protection locked="0"/>
    </xf>
    <xf numFmtId="0" fontId="55" fillId="7" borderId="56" xfId="1" applyFont="1" applyFill="1" applyBorder="1" applyAlignment="1">
      <alignment horizontal="center" vertical="center"/>
    </xf>
    <xf numFmtId="0" fontId="55" fillId="7" borderId="57" xfId="1" applyFont="1" applyFill="1" applyBorder="1" applyAlignment="1" applyProtection="1">
      <alignment horizontal="center" vertical="center"/>
      <protection locked="0"/>
    </xf>
    <xf numFmtId="0" fontId="55" fillId="7" borderId="57" xfId="1" applyFont="1" applyFill="1" applyBorder="1" applyAlignment="1">
      <alignment horizontal="center" vertical="center"/>
    </xf>
    <xf numFmtId="0" fontId="59" fillId="7" borderId="39" xfId="1" applyFont="1" applyFill="1" applyBorder="1" applyAlignment="1">
      <alignment vertical="center"/>
    </xf>
    <xf numFmtId="0" fontId="55" fillId="7" borderId="58" xfId="1" applyFont="1" applyFill="1" applyBorder="1" applyAlignment="1" applyProtection="1">
      <alignment horizontal="center" vertical="center"/>
      <protection locked="0"/>
    </xf>
    <xf numFmtId="0" fontId="55" fillId="7" borderId="58" xfId="1" applyFont="1" applyFill="1" applyBorder="1" applyAlignment="1">
      <alignment horizontal="center" vertical="center"/>
    </xf>
    <xf numFmtId="0" fontId="59" fillId="7" borderId="59" xfId="1" applyFont="1" applyFill="1" applyBorder="1" applyAlignment="1">
      <alignment vertical="center"/>
    </xf>
    <xf numFmtId="0" fontId="57" fillId="4" borderId="30" xfId="1" applyFont="1" applyFill="1" applyBorder="1" applyAlignment="1" applyProtection="1">
      <alignment horizontal="center" vertical="center"/>
      <protection locked="0"/>
    </xf>
    <xf numFmtId="0" fontId="55" fillId="4" borderId="29" xfId="1" applyFont="1" applyFill="1" applyBorder="1" applyAlignment="1" applyProtection="1">
      <alignment horizontal="center" vertical="center"/>
      <protection locked="0"/>
    </xf>
    <xf numFmtId="0" fontId="58" fillId="4" borderId="29" xfId="1" applyFont="1" applyFill="1" applyBorder="1" applyAlignment="1">
      <alignment vertical="center"/>
    </xf>
    <xf numFmtId="0" fontId="58" fillId="4" borderId="29" xfId="1" quotePrefix="1" applyFont="1" applyFill="1" applyBorder="1" applyAlignment="1" applyProtection="1">
      <alignment horizontal="center" vertical="center"/>
      <protection locked="0"/>
    </xf>
    <xf numFmtId="0" fontId="59" fillId="4" borderId="28" xfId="1" applyFont="1" applyFill="1" applyBorder="1" applyAlignment="1">
      <alignment vertical="center"/>
    </xf>
    <xf numFmtId="0" fontId="55" fillId="10" borderId="60" xfId="1" applyFont="1" applyFill="1" applyBorder="1" applyAlignment="1" applyProtection="1">
      <alignment horizontal="center" vertical="center"/>
      <protection locked="0"/>
    </xf>
    <xf numFmtId="0" fontId="55" fillId="10" borderId="60" xfId="1" applyFont="1" applyFill="1" applyBorder="1" applyAlignment="1">
      <alignment horizontal="center" vertical="center"/>
    </xf>
    <xf numFmtId="0" fontId="59" fillId="10" borderId="62" xfId="1" applyFont="1" applyFill="1" applyBorder="1" applyAlignment="1">
      <alignment vertical="center"/>
    </xf>
    <xf numFmtId="0" fontId="55" fillId="10" borderId="57" xfId="1" applyFont="1" applyFill="1" applyBorder="1" applyAlignment="1" applyProtection="1">
      <alignment horizontal="center" vertical="center"/>
      <protection locked="0"/>
    </xf>
    <xf numFmtId="0" fontId="55" fillId="10" borderId="57" xfId="1" applyFont="1" applyFill="1" applyBorder="1" applyAlignment="1">
      <alignment horizontal="center" vertical="center"/>
    </xf>
    <xf numFmtId="0" fontId="59" fillId="10" borderId="39" xfId="1" applyFont="1" applyFill="1" applyBorder="1" applyAlignment="1">
      <alignment vertical="center"/>
    </xf>
    <xf numFmtId="0" fontId="55" fillId="10" borderId="58" xfId="1" applyFont="1" applyFill="1" applyBorder="1" applyAlignment="1" applyProtection="1">
      <alignment horizontal="center" vertical="center"/>
      <protection locked="0"/>
    </xf>
    <xf numFmtId="0" fontId="55" fillId="10" borderId="58" xfId="1" applyFont="1" applyFill="1" applyBorder="1" applyAlignment="1">
      <alignment horizontal="center" vertical="center"/>
    </xf>
    <xf numFmtId="0" fontId="59" fillId="10" borderId="59" xfId="1" applyFont="1" applyFill="1" applyBorder="1" applyAlignment="1">
      <alignment vertical="center"/>
    </xf>
    <xf numFmtId="0" fontId="59" fillId="9" borderId="28" xfId="1" applyFont="1" applyFill="1" applyBorder="1" applyAlignment="1">
      <alignment vertical="center"/>
    </xf>
    <xf numFmtId="0" fontId="59" fillId="7" borderId="40" xfId="1" applyFont="1" applyFill="1" applyBorder="1" applyAlignment="1">
      <alignment vertical="center"/>
    </xf>
    <xf numFmtId="0" fontId="60" fillId="9" borderId="30" xfId="1" applyFont="1" applyFill="1" applyBorder="1" applyAlignment="1" applyProtection="1">
      <alignment horizontal="center" vertical="center"/>
      <protection locked="0"/>
    </xf>
    <xf numFmtId="0" fontId="61" fillId="9" borderId="30" xfId="1" applyFont="1" applyFill="1" applyBorder="1" applyAlignment="1" applyProtection="1">
      <alignment horizontal="center" vertical="center"/>
      <protection locked="0"/>
    </xf>
    <xf numFmtId="0" fontId="60" fillId="9" borderId="30" xfId="1" applyFont="1" applyFill="1" applyBorder="1" applyAlignment="1">
      <alignment horizontal="center" vertical="center"/>
    </xf>
    <xf numFmtId="0" fontId="60" fillId="9" borderId="29" xfId="1" applyFont="1" applyFill="1" applyBorder="1" applyAlignment="1">
      <alignment horizontal="center" vertical="center"/>
    </xf>
    <xf numFmtId="0" fontId="60" fillId="9" borderId="29" xfId="1" applyFont="1" applyFill="1" applyBorder="1" applyAlignment="1" applyProtection="1">
      <alignment horizontal="center" vertical="center"/>
      <protection locked="0"/>
    </xf>
    <xf numFmtId="0" fontId="62" fillId="9" borderId="29" xfId="1" applyFont="1" applyFill="1" applyBorder="1" applyAlignment="1">
      <alignment vertical="center"/>
    </xf>
    <xf numFmtId="0" fontId="62" fillId="9" borderId="29" xfId="1" quotePrefix="1" applyFont="1" applyFill="1" applyBorder="1" applyAlignment="1" applyProtection="1">
      <alignment horizontal="center" vertical="center"/>
      <protection locked="0"/>
    </xf>
    <xf numFmtId="0" fontId="38" fillId="9" borderId="28" xfId="1" applyFont="1" applyFill="1" applyBorder="1" applyAlignment="1">
      <alignment vertical="center"/>
    </xf>
    <xf numFmtId="0" fontId="63" fillId="9" borderId="0" xfId="1" applyFont="1" applyFill="1" applyAlignment="1">
      <alignment horizontal="center" vertical="center"/>
    </xf>
    <xf numFmtId="0" fontId="64" fillId="0" borderId="0" xfId="1" applyFont="1" applyBorder="1" applyAlignment="1">
      <alignment vertical="center"/>
    </xf>
    <xf numFmtId="0" fontId="58" fillId="0" borderId="30" xfId="1" applyFont="1" applyBorder="1" applyAlignment="1">
      <alignment horizontal="center" vertical="center"/>
    </xf>
    <xf numFmtId="0" fontId="65" fillId="0" borderId="36" xfId="1" applyFont="1" applyBorder="1" applyAlignment="1">
      <alignment horizontal="center" vertical="center"/>
    </xf>
    <xf numFmtId="0" fontId="66" fillId="0" borderId="36" xfId="1" applyFont="1" applyBorder="1" applyAlignment="1">
      <alignment horizontal="center" vertical="center"/>
    </xf>
    <xf numFmtId="0" fontId="57" fillId="0" borderId="36" xfId="1" applyFont="1" applyBorder="1" applyAlignment="1">
      <alignment horizontal="center" vertical="center"/>
    </xf>
    <xf numFmtId="0" fontId="58" fillId="0" borderId="29" xfId="1" applyFont="1" applyBorder="1" applyAlignment="1">
      <alignment horizontal="center" vertical="center"/>
    </xf>
    <xf numFmtId="0" fontId="64" fillId="0" borderId="29" xfId="1" applyFont="1" applyBorder="1" applyAlignment="1">
      <alignment horizontal="center" vertical="center"/>
    </xf>
    <xf numFmtId="0" fontId="64" fillId="0" borderId="28" xfId="1" applyFont="1" applyBorder="1" applyAlignment="1">
      <alignment horizontal="center" vertical="center"/>
    </xf>
    <xf numFmtId="0" fontId="64" fillId="0" borderId="0" xfId="1" applyFont="1" applyAlignment="1">
      <alignment horizontal="center" vertical="center"/>
    </xf>
    <xf numFmtId="0" fontId="64" fillId="0" borderId="0" xfId="1" applyFont="1" applyAlignment="1">
      <alignment vertical="center"/>
    </xf>
    <xf numFmtId="0" fontId="64" fillId="12" borderId="63" xfId="1" applyFont="1" applyFill="1" applyBorder="1" applyAlignment="1">
      <alignment horizontal="center" vertical="center"/>
    </xf>
    <xf numFmtId="0" fontId="64" fillId="12" borderId="3" xfId="1" applyFont="1" applyFill="1" applyBorder="1" applyAlignment="1" applyProtection="1">
      <alignment horizontal="center" vertical="center"/>
      <protection locked="0"/>
    </xf>
    <xf numFmtId="0" fontId="64" fillId="12" borderId="3" xfId="1" applyFont="1" applyFill="1" applyBorder="1" applyAlignment="1">
      <alignment horizontal="center" vertical="center"/>
    </xf>
    <xf numFmtId="0" fontId="28" fillId="12" borderId="3" xfId="1" applyFill="1" applyBorder="1" applyAlignment="1">
      <alignment vertical="center"/>
    </xf>
    <xf numFmtId="0" fontId="67" fillId="12" borderId="3" xfId="1" applyFont="1" applyFill="1" applyBorder="1" applyAlignment="1">
      <alignment vertical="center"/>
    </xf>
    <xf numFmtId="0" fontId="28" fillId="12" borderId="64" xfId="1" applyFill="1" applyBorder="1" applyAlignment="1">
      <alignment vertical="center"/>
    </xf>
    <xf numFmtId="0" fontId="28" fillId="0" borderId="0" xfId="1" applyAlignment="1" applyProtection="1">
      <alignment horizontal="center" vertical="center"/>
      <protection locked="0"/>
    </xf>
    <xf numFmtId="0" fontId="57" fillId="0" borderId="0" xfId="1" applyFont="1" applyAlignment="1" applyProtection="1">
      <alignment horizontal="center" vertical="center"/>
      <protection locked="0"/>
    </xf>
    <xf numFmtId="0" fontId="59" fillId="0" borderId="0" xfId="1" applyFont="1" applyAlignment="1">
      <alignment vertical="center"/>
    </xf>
    <xf numFmtId="0" fontId="34" fillId="0" borderId="0" xfId="7"/>
    <xf numFmtId="0" fontId="58" fillId="4" borderId="29" xfId="1" quotePrefix="1" applyFont="1" applyFill="1" applyBorder="1" applyAlignment="1">
      <alignment horizontal="center" vertical="center"/>
    </xf>
    <xf numFmtId="0" fontId="68" fillId="3" borderId="1" xfId="1" applyFont="1" applyFill="1" applyBorder="1" applyAlignment="1" applyProtection="1">
      <alignment horizontal="center" vertical="center"/>
      <protection locked="0"/>
    </xf>
    <xf numFmtId="0" fontId="55" fillId="3" borderId="61" xfId="1" applyFont="1" applyFill="1" applyBorder="1" applyAlignment="1" applyProtection="1">
      <alignment horizontal="center" vertical="center"/>
      <protection locked="0"/>
    </xf>
    <xf numFmtId="0" fontId="55" fillId="4" borderId="36" xfId="1" applyFont="1" applyFill="1" applyBorder="1" applyAlignment="1">
      <alignment vertical="center"/>
    </xf>
    <xf numFmtId="0" fontId="55" fillId="10" borderId="60" xfId="1" applyFont="1" applyFill="1" applyBorder="1" applyAlignment="1" applyProtection="1">
      <alignment vertical="center"/>
      <protection locked="0"/>
    </xf>
    <xf numFmtId="0" fontId="59" fillId="10" borderId="60" xfId="1" applyFont="1" applyFill="1" applyBorder="1" applyAlignment="1" applyProtection="1">
      <alignment horizontal="center" vertical="center"/>
      <protection locked="0"/>
    </xf>
    <xf numFmtId="0" fontId="55" fillId="10" borderId="65" xfId="1" applyFont="1" applyFill="1" applyBorder="1" applyAlignment="1">
      <alignment vertical="center"/>
    </xf>
    <xf numFmtId="0" fontId="55" fillId="10" borderId="61" xfId="1" applyFont="1" applyFill="1" applyBorder="1" applyAlignment="1">
      <alignment vertical="center"/>
    </xf>
    <xf numFmtId="0" fontId="28" fillId="3" borderId="61" xfId="1" applyFont="1" applyFill="1" applyBorder="1" applyAlignment="1">
      <alignment horizontal="center" vertical="center"/>
    </xf>
    <xf numFmtId="0" fontId="58" fillId="3" borderId="61" xfId="1" quotePrefix="1" applyFont="1" applyFill="1" applyBorder="1" applyAlignment="1">
      <alignment horizontal="center" vertical="center"/>
    </xf>
    <xf numFmtId="0" fontId="69" fillId="10" borderId="57" xfId="1" applyFont="1" applyFill="1" applyBorder="1" applyAlignment="1" applyProtection="1">
      <alignment horizontal="center" vertical="center"/>
      <protection locked="0"/>
    </xf>
    <xf numFmtId="0" fontId="59" fillId="10" borderId="57" xfId="1" applyFont="1" applyFill="1" applyBorder="1" applyAlignment="1" applyProtection="1">
      <alignment horizontal="center" vertical="center"/>
      <protection locked="0"/>
    </xf>
    <xf numFmtId="0" fontId="55" fillId="10" borderId="66" xfId="1" applyFont="1" applyFill="1" applyBorder="1" applyAlignment="1">
      <alignment vertical="center"/>
    </xf>
    <xf numFmtId="0" fontId="55" fillId="10" borderId="1" xfId="1" applyFont="1" applyFill="1" applyBorder="1" applyAlignment="1">
      <alignment vertical="center"/>
    </xf>
    <xf numFmtId="0" fontId="68" fillId="3" borderId="1" xfId="1" applyFont="1" applyFill="1" applyBorder="1" applyAlignment="1">
      <alignment horizontal="center" vertical="center"/>
    </xf>
    <xf numFmtId="0" fontId="58" fillId="3" borderId="1" xfId="1" quotePrefix="1" applyFont="1" applyFill="1" applyBorder="1" applyAlignment="1">
      <alignment horizontal="center" vertical="center"/>
    </xf>
    <xf numFmtId="0" fontId="69" fillId="10" borderId="58" xfId="1" applyFont="1" applyFill="1" applyBorder="1" applyAlignment="1" applyProtection="1">
      <alignment horizontal="center" vertical="center"/>
      <protection locked="0"/>
    </xf>
    <xf numFmtId="0" fontId="59" fillId="10" borderId="58" xfId="1" applyFont="1" applyFill="1" applyBorder="1" applyAlignment="1" applyProtection="1">
      <alignment horizontal="center" vertical="center"/>
      <protection locked="0"/>
    </xf>
    <xf numFmtId="0" fontId="55" fillId="10" borderId="67" xfId="1" applyFont="1" applyFill="1" applyBorder="1" applyAlignment="1">
      <alignment vertical="center"/>
    </xf>
    <xf numFmtId="0" fontId="28" fillId="10" borderId="2" xfId="1" applyFont="1" applyFill="1" applyBorder="1" applyAlignment="1">
      <alignment vertical="center"/>
    </xf>
    <xf numFmtId="0" fontId="28" fillId="3" borderId="2" xfId="1" applyFont="1" applyFill="1" applyBorder="1" applyAlignment="1">
      <alignment horizontal="center" vertical="center"/>
    </xf>
    <xf numFmtId="0" fontId="58" fillId="3" borderId="2" xfId="1" quotePrefix="1" applyFont="1" applyFill="1" applyBorder="1" applyAlignment="1">
      <alignment horizontal="center" vertical="center"/>
    </xf>
    <xf numFmtId="0" fontId="57" fillId="0" borderId="0" xfId="1" applyFont="1" applyAlignment="1">
      <alignment horizontal="center" vertical="center"/>
    </xf>
    <xf numFmtId="0" fontId="58" fillId="0" borderId="0" xfId="1" applyFont="1" applyAlignment="1">
      <alignment vertical="center"/>
    </xf>
    <xf numFmtId="0" fontId="70" fillId="0" borderId="0" xfId="1" applyFont="1" applyAlignment="1">
      <alignment vertical="center"/>
    </xf>
    <xf numFmtId="0" fontId="58" fillId="11" borderId="61" xfId="1" quotePrefix="1" applyFont="1" applyFill="1" applyBorder="1" applyAlignment="1">
      <alignment horizontal="center" vertical="center"/>
    </xf>
    <xf numFmtId="0" fontId="28" fillId="10" borderId="2" xfId="1" applyFont="1" applyFill="1" applyBorder="1" applyAlignment="1">
      <alignment horizontal="center" vertical="center"/>
    </xf>
    <xf numFmtId="0" fontId="55" fillId="10" borderId="60" xfId="1" applyFont="1" applyFill="1" applyBorder="1" applyAlignment="1">
      <alignment vertical="center"/>
    </xf>
    <xf numFmtId="0" fontId="55" fillId="10" borderId="57" xfId="1" applyFont="1" applyFill="1" applyBorder="1" applyAlignment="1">
      <alignment vertical="center"/>
    </xf>
    <xf numFmtId="0" fontId="55" fillId="10" borderId="58" xfId="1" applyFont="1" applyFill="1" applyBorder="1" applyAlignment="1">
      <alignment vertical="center"/>
    </xf>
    <xf numFmtId="0" fontId="58" fillId="11" borderId="2" xfId="1" quotePrefix="1" applyFont="1" applyFill="1" applyBorder="1" applyAlignment="1">
      <alignment horizontal="center" vertical="center"/>
    </xf>
    <xf numFmtId="0" fontId="58" fillId="0" borderId="30" xfId="1" applyFont="1" applyBorder="1" applyAlignment="1">
      <alignment horizontal="center" vertical="top"/>
    </xf>
    <xf numFmtId="0" fontId="65" fillId="0" borderId="36" xfId="1" applyFont="1" applyBorder="1" applyAlignment="1">
      <alignment horizontal="center" vertical="top" wrapText="1"/>
    </xf>
    <xf numFmtId="0" fontId="66" fillId="0" borderId="36" xfId="1" applyFont="1" applyBorder="1" applyAlignment="1">
      <alignment horizontal="center" vertical="top" wrapText="1"/>
    </xf>
    <xf numFmtId="0" fontId="66" fillId="0" borderId="36" xfId="1" applyFont="1" applyBorder="1" applyAlignment="1">
      <alignment horizontal="center" vertical="top"/>
    </xf>
    <xf numFmtId="0" fontId="58" fillId="0" borderId="29" xfId="1" applyFont="1" applyBorder="1" applyAlignment="1">
      <alignment horizontal="center" vertical="top"/>
    </xf>
    <xf numFmtId="0" fontId="64" fillId="0" borderId="29" xfId="1" applyFont="1" applyBorder="1" applyAlignment="1">
      <alignment horizontal="center" vertical="top"/>
    </xf>
    <xf numFmtId="0" fontId="70" fillId="0" borderId="0" xfId="1" applyFont="1" applyBorder="1" applyAlignment="1">
      <alignment vertical="center"/>
    </xf>
    <xf numFmtId="0" fontId="36" fillId="0" borderId="0" xfId="1" applyFont="1" applyBorder="1" applyAlignment="1">
      <alignment horizontal="center" vertical="center" wrapText="1"/>
    </xf>
    <xf numFmtId="0" fontId="55" fillId="10" borderId="56" xfId="1" applyFont="1" applyFill="1" applyBorder="1" applyAlignment="1" applyProtection="1">
      <alignment horizontal="center" vertical="center"/>
      <protection locked="0"/>
    </xf>
    <xf numFmtId="0" fontId="57" fillId="10" borderId="56" xfId="1" applyFont="1" applyFill="1" applyBorder="1" applyAlignment="1" applyProtection="1">
      <alignment horizontal="center" vertical="center"/>
      <protection locked="0"/>
    </xf>
    <xf numFmtId="0" fontId="55" fillId="10" borderId="56" xfId="1" applyFont="1" applyFill="1" applyBorder="1" applyAlignment="1">
      <alignment horizontal="center" vertical="center"/>
    </xf>
    <xf numFmtId="0" fontId="55" fillId="10" borderId="41" xfId="1" applyFont="1" applyFill="1" applyBorder="1" applyAlignment="1">
      <alignment horizontal="center" vertical="center"/>
    </xf>
    <xf numFmtId="0" fontId="28" fillId="3" borderId="41" xfId="1" applyFont="1" applyFill="1" applyBorder="1" applyAlignment="1" applyProtection="1">
      <alignment horizontal="center" vertical="center"/>
      <protection locked="0"/>
    </xf>
    <xf numFmtId="0" fontId="57" fillId="10" borderId="41" xfId="1" applyFont="1" applyFill="1" applyBorder="1" applyAlignment="1">
      <alignment horizontal="center" vertical="center"/>
    </xf>
    <xf numFmtId="0" fontId="58" fillId="10" borderId="41" xfId="1" applyFont="1" applyFill="1" applyBorder="1" applyAlignment="1">
      <alignment vertical="center"/>
    </xf>
    <xf numFmtId="0" fontId="58" fillId="11" borderId="41" xfId="1" quotePrefix="1" applyFont="1" applyFill="1" applyBorder="1" applyAlignment="1" applyProtection="1">
      <alignment horizontal="center" vertical="center"/>
      <protection locked="0"/>
    </xf>
    <xf numFmtId="0" fontId="59" fillId="10" borderId="40" xfId="1" applyFont="1" applyFill="1" applyBorder="1" applyAlignment="1">
      <alignment vertical="center"/>
    </xf>
    <xf numFmtId="0" fontId="72" fillId="0" borderId="0" xfId="10" applyFont="1" applyAlignment="1" applyProtection="1">
      <alignment vertical="center"/>
    </xf>
    <xf numFmtId="0" fontId="58" fillId="11" borderId="6" xfId="1" quotePrefix="1" applyFont="1" applyFill="1" applyBorder="1" applyAlignment="1" applyProtection="1">
      <alignment horizontal="center" vertical="center"/>
      <protection locked="0"/>
    </xf>
    <xf numFmtId="0" fontId="55" fillId="10" borderId="46" xfId="1" applyFont="1" applyFill="1" applyBorder="1" applyAlignment="1" applyProtection="1">
      <alignment vertical="center"/>
      <protection locked="0"/>
    </xf>
    <xf numFmtId="0" fontId="55" fillId="10" borderId="46" xfId="1" applyFont="1" applyFill="1" applyBorder="1" applyAlignment="1" applyProtection="1">
      <alignment horizontal="center" vertical="center"/>
      <protection locked="0"/>
    </xf>
    <xf numFmtId="0" fontId="57" fillId="10" borderId="46" xfId="1" applyFont="1" applyFill="1" applyBorder="1" applyAlignment="1" applyProtection="1">
      <alignment horizontal="center" vertical="center"/>
      <protection locked="0"/>
    </xf>
    <xf numFmtId="0" fontId="55" fillId="10" borderId="46" xfId="1" applyFont="1" applyFill="1" applyBorder="1" applyAlignment="1">
      <alignment horizontal="center" vertical="center"/>
    </xf>
    <xf numFmtId="0" fontId="28" fillId="10" borderId="6" xfId="1" applyFont="1" applyFill="1" applyBorder="1" applyAlignment="1">
      <alignment horizontal="center" vertical="center"/>
    </xf>
    <xf numFmtId="0" fontId="28" fillId="3" borderId="6" xfId="1" applyFont="1" applyFill="1" applyBorder="1" applyAlignment="1" applyProtection="1">
      <alignment horizontal="center" vertical="center"/>
      <protection locked="0"/>
    </xf>
    <xf numFmtId="0" fontId="57" fillId="10" borderId="6" xfId="1" applyFont="1" applyFill="1" applyBorder="1" applyAlignment="1">
      <alignment horizontal="center" vertical="center"/>
    </xf>
    <xf numFmtId="0" fontId="58" fillId="10" borderId="6" xfId="1" applyFont="1" applyFill="1" applyBorder="1" applyAlignment="1">
      <alignment vertical="center"/>
    </xf>
    <xf numFmtId="0" fontId="59" fillId="10" borderId="45" xfId="1" applyFont="1" applyFill="1" applyBorder="1" applyAlignment="1">
      <alignment vertical="center"/>
    </xf>
    <xf numFmtId="0" fontId="65" fillId="0" borderId="0" xfId="1" applyFont="1" applyBorder="1" applyAlignment="1">
      <alignment horizontal="center" vertical="center"/>
    </xf>
    <xf numFmtId="0" fontId="73" fillId="0" borderId="0" xfId="1" applyFont="1" applyAlignment="1">
      <alignment horizontal="left" vertical="center"/>
    </xf>
    <xf numFmtId="0" fontId="64" fillId="0" borderId="0" xfId="1" applyFont="1" applyBorder="1" applyAlignment="1">
      <alignment horizontal="center" vertical="center"/>
    </xf>
    <xf numFmtId="0" fontId="65" fillId="0" borderId="36" xfId="1" applyFont="1" applyBorder="1" applyAlignment="1">
      <alignment horizontal="center" vertical="top"/>
    </xf>
    <xf numFmtId="0" fontId="64" fillId="0" borderId="28" xfId="1" applyFont="1" applyBorder="1" applyAlignment="1">
      <alignment horizontal="center" vertical="top"/>
    </xf>
    <xf numFmtId="0" fontId="74" fillId="0" borderId="0" xfId="1" applyFont="1" applyAlignment="1">
      <alignment horizontal="left" vertical="center"/>
    </xf>
    <xf numFmtId="0" fontId="64" fillId="4" borderId="48" xfId="1" applyFont="1" applyFill="1" applyBorder="1" applyAlignment="1">
      <alignment horizontal="center" vertical="center"/>
    </xf>
    <xf numFmtId="0" fontId="64" fillId="4" borderId="68" xfId="1" applyFont="1" applyFill="1" applyBorder="1" applyAlignment="1">
      <alignment horizontal="center" vertical="center"/>
    </xf>
    <xf numFmtId="0" fontId="67" fillId="4" borderId="68" xfId="1" applyFont="1" applyFill="1" applyBorder="1" applyAlignment="1">
      <alignment vertical="center"/>
    </xf>
    <xf numFmtId="0" fontId="28" fillId="4" borderId="49" xfId="1" applyFill="1" applyBorder="1" applyAlignment="1">
      <alignment vertical="center"/>
    </xf>
    <xf numFmtId="0" fontId="74" fillId="0" borderId="0" xfId="1" applyFont="1" applyBorder="1" applyAlignment="1">
      <alignment horizontal="left" vertical="center"/>
    </xf>
    <xf numFmtId="0" fontId="64" fillId="3" borderId="69" xfId="1" applyFont="1" applyFill="1" applyBorder="1" applyAlignment="1" applyProtection="1">
      <alignment horizontal="center" vertical="center"/>
      <protection locked="0"/>
    </xf>
    <xf numFmtId="0" fontId="64" fillId="0" borderId="0" xfId="1" applyFont="1" applyAlignment="1">
      <alignment horizontal="right" vertical="center"/>
    </xf>
    <xf numFmtId="0" fontId="75" fillId="3" borderId="69" xfId="1" applyFont="1" applyFill="1" applyBorder="1" applyAlignment="1" applyProtection="1">
      <alignment horizontal="center" vertical="center"/>
      <protection locked="0"/>
    </xf>
    <xf numFmtId="0" fontId="28" fillId="0" borderId="0" xfId="1" applyBorder="1" applyAlignment="1">
      <alignment vertical="center"/>
    </xf>
    <xf numFmtId="0" fontId="75" fillId="0" borderId="0" xfId="1" applyFont="1" applyBorder="1" applyAlignment="1">
      <alignment horizontal="left" vertical="center"/>
    </xf>
    <xf numFmtId="0" fontId="75" fillId="0" borderId="0" xfId="1" applyFont="1" applyBorder="1" applyAlignment="1">
      <alignment horizontal="center" vertical="center"/>
    </xf>
    <xf numFmtId="0" fontId="75" fillId="3" borderId="27" xfId="1" applyFont="1" applyFill="1" applyBorder="1" applyAlignment="1" applyProtection="1">
      <alignment horizontal="center" vertical="center"/>
      <protection locked="0"/>
    </xf>
    <xf numFmtId="0" fontId="76" fillId="0" borderId="0" xfId="1" applyFont="1" applyBorder="1" applyAlignment="1">
      <alignment horizontal="right" vertical="center"/>
    </xf>
    <xf numFmtId="0" fontId="58" fillId="0" borderId="0" xfId="1" applyFont="1" applyBorder="1" applyAlignment="1">
      <alignment horizontal="center" vertical="center"/>
    </xf>
    <xf numFmtId="0" fontId="73" fillId="0" borderId="0" xfId="1" applyFont="1" applyBorder="1" applyAlignment="1">
      <alignment horizontal="left" vertical="center"/>
    </xf>
    <xf numFmtId="0" fontId="37" fillId="0" borderId="0" xfId="1" applyFont="1" applyBorder="1" applyAlignment="1">
      <alignment horizontal="center" vertical="center"/>
    </xf>
    <xf numFmtId="0" fontId="64" fillId="0" borderId="0" xfId="1" applyFont="1" applyBorder="1" applyAlignment="1">
      <alignment horizontal="left" vertical="center"/>
    </xf>
    <xf numFmtId="14" fontId="75" fillId="3" borderId="27" xfId="1" applyNumberFormat="1" applyFont="1" applyFill="1" applyBorder="1" applyAlignment="1" applyProtection="1">
      <alignment horizontal="center" vertical="center"/>
      <protection locked="0"/>
    </xf>
    <xf numFmtId="0" fontId="78" fillId="0" borderId="0" xfId="1" applyFont="1" applyBorder="1" applyAlignment="1">
      <alignment horizontal="right" vertical="center"/>
    </xf>
    <xf numFmtId="0" fontId="68" fillId="0" borderId="0" xfId="1" applyFont="1" applyAlignment="1">
      <alignment vertical="center"/>
    </xf>
    <xf numFmtId="0" fontId="79" fillId="0" borderId="0" xfId="1" applyFont="1" applyBorder="1" applyAlignment="1">
      <alignment horizontal="left" vertical="center"/>
    </xf>
    <xf numFmtId="1" fontId="85" fillId="0" borderId="1" xfId="0" applyNumberFormat="1" applyFont="1" applyBorder="1" applyAlignment="1">
      <alignment horizontal="center" vertical="center" wrapText="1"/>
    </xf>
    <xf numFmtId="1" fontId="14" fillId="2" borderId="4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1" fontId="35" fillId="6" borderId="4" xfId="0" applyNumberFormat="1" applyFont="1" applyFill="1" applyBorder="1" applyAlignment="1">
      <alignment horizontal="center" vertical="center" wrapText="1"/>
    </xf>
    <xf numFmtId="1" fontId="35" fillId="6" borderId="1" xfId="0" applyNumberFormat="1" applyFont="1" applyFill="1" applyBorder="1" applyAlignment="1">
      <alignment horizontal="center" vertical="center" wrapText="1"/>
    </xf>
    <xf numFmtId="1" fontId="35" fillId="6" borderId="5" xfId="0" applyNumberFormat="1" applyFont="1" applyFill="1" applyBorder="1" applyAlignment="1">
      <alignment horizontal="center" vertical="center" wrapText="1"/>
    </xf>
    <xf numFmtId="0" fontId="42" fillId="0" borderId="32" xfId="0" applyFont="1" applyBorder="1" applyAlignment="1">
      <alignment horizontal="center" vertical="center"/>
    </xf>
    <xf numFmtId="1" fontId="25" fillId="3" borderId="47" xfId="0" applyNumberFormat="1" applyFont="1" applyFill="1" applyBorder="1" applyAlignment="1">
      <alignment horizontal="center" vertical="center"/>
    </xf>
    <xf numFmtId="0" fontId="0" fillId="0" borderId="0" xfId="2" applyFont="1" applyAlignment="1">
      <alignment vertical="center"/>
    </xf>
    <xf numFmtId="1" fontId="86" fillId="0" borderId="26" xfId="0" applyNumberFormat="1" applyFont="1" applyBorder="1" applyAlignment="1">
      <alignment horizontal="center" vertical="center"/>
    </xf>
    <xf numFmtId="1" fontId="26" fillId="0" borderId="5" xfId="0" applyNumberFormat="1" applyFont="1" applyBorder="1" applyAlignment="1">
      <alignment horizontal="center" vertical="center" wrapText="1"/>
    </xf>
    <xf numFmtId="0" fontId="58" fillId="11" borderId="2" xfId="1" applyFont="1" applyFill="1" applyBorder="1" applyAlignment="1" applyProtection="1">
      <alignment horizontal="center" vertical="center"/>
      <protection locked="0"/>
    </xf>
    <xf numFmtId="0" fontId="58" fillId="8" borderId="2" xfId="1" applyFont="1" applyFill="1" applyBorder="1" applyAlignment="1" applyProtection="1">
      <alignment horizontal="center" vertical="center"/>
      <protection locked="0"/>
    </xf>
    <xf numFmtId="0" fontId="55" fillId="3" borderId="1" xfId="1" applyFont="1" applyFill="1" applyBorder="1" applyAlignment="1" applyProtection="1">
      <alignment horizontal="center" vertical="center"/>
      <protection locked="0"/>
    </xf>
    <xf numFmtId="0" fontId="55" fillId="3" borderId="2" xfId="1" applyFont="1" applyFill="1" applyBorder="1" applyAlignment="1" applyProtection="1">
      <alignment horizontal="center" vertical="center"/>
      <protection locked="0"/>
    </xf>
    <xf numFmtId="1" fontId="51" fillId="0" borderId="1" xfId="1" applyNumberFormat="1" applyFont="1" applyFill="1" applyBorder="1" applyAlignment="1">
      <alignment horizontal="left" vertical="center"/>
    </xf>
    <xf numFmtId="0" fontId="51" fillId="0" borderId="1" xfId="1" applyFont="1" applyFill="1" applyBorder="1" applyAlignment="1">
      <alignment horizontal="left" vertical="center" wrapText="1"/>
    </xf>
    <xf numFmtId="0" fontId="51" fillId="0" borderId="1" xfId="1" applyFont="1" applyFill="1" applyBorder="1" applyAlignment="1">
      <alignment horizontal="center" vertical="center" wrapText="1"/>
    </xf>
    <xf numFmtId="0" fontId="28" fillId="0" borderId="1" xfId="1" applyBorder="1" applyAlignment="1">
      <alignment horizontal="left" vertical="center" wrapText="1"/>
    </xf>
    <xf numFmtId="1" fontId="14" fillId="4" borderId="4" xfId="0" applyNumberFormat="1" applyFont="1" applyFill="1" applyBorder="1" applyAlignment="1">
      <alignment horizontal="center" vertical="center" wrapText="1"/>
    </xf>
    <xf numFmtId="1" fontId="35" fillId="4" borderId="4" xfId="0" applyNumberFormat="1" applyFont="1" applyFill="1" applyBorder="1" applyAlignment="1">
      <alignment horizontal="center" vertical="center" wrapText="1"/>
    </xf>
    <xf numFmtId="1" fontId="35" fillId="0" borderId="1" xfId="0" applyNumberFormat="1" applyFont="1" applyBorder="1" applyAlignment="1">
      <alignment horizontal="center" vertical="center" wrapText="1"/>
    </xf>
    <xf numFmtId="1" fontId="35" fillId="0" borderId="5" xfId="0" applyNumberFormat="1" applyFont="1" applyBorder="1" applyAlignment="1">
      <alignment horizontal="center" vertical="center" wrapText="1"/>
    </xf>
    <xf numFmtId="1" fontId="35" fillId="2" borderId="4" xfId="0" applyNumberFormat="1" applyFont="1" applyFill="1" applyBorder="1" applyAlignment="1">
      <alignment horizontal="center" vertical="center" wrapText="1"/>
    </xf>
    <xf numFmtId="164" fontId="7" fillId="2" borderId="37" xfId="0" applyNumberFormat="1" applyFont="1" applyFill="1" applyBorder="1" applyAlignment="1">
      <alignment horizontal="center" vertical="top" textRotation="60" wrapText="1"/>
    </xf>
    <xf numFmtId="164" fontId="7" fillId="2" borderId="37" xfId="0" applyNumberFormat="1" applyFont="1" applyFill="1" applyBorder="1" applyAlignment="1">
      <alignment horizontal="left" vertical="top" textRotation="60" wrapText="1"/>
    </xf>
    <xf numFmtId="49" fontId="6" fillId="0" borderId="29" xfId="0" applyNumberFormat="1" applyFont="1" applyBorder="1" applyAlignment="1">
      <alignment horizontal="center" vertical="top" textRotation="60" wrapText="1"/>
    </xf>
    <xf numFmtId="49" fontId="6" fillId="0" borderId="31" xfId="0" applyNumberFormat="1" applyFont="1" applyBorder="1" applyAlignment="1">
      <alignment horizontal="center" vertical="top" textRotation="60" wrapText="1"/>
    </xf>
    <xf numFmtId="164" fontId="23" fillId="4" borderId="28" xfId="0" applyNumberFormat="1" applyFont="1" applyFill="1" applyBorder="1" applyAlignment="1">
      <alignment horizontal="left" vertical="top" textRotation="60" wrapText="1"/>
    </xf>
    <xf numFmtId="164" fontId="7" fillId="4" borderId="37" xfId="0" applyNumberFormat="1" applyFont="1" applyFill="1" applyBorder="1" applyAlignment="1">
      <alignment horizontal="left" vertical="top" textRotation="60" wrapText="1"/>
    </xf>
    <xf numFmtId="164" fontId="23" fillId="4" borderId="37" xfId="0" applyNumberFormat="1" applyFont="1" applyFill="1" applyBorder="1" applyAlignment="1">
      <alignment horizontal="left" vertical="top" textRotation="60" wrapText="1"/>
    </xf>
    <xf numFmtId="164" fontId="23" fillId="2" borderId="31" xfId="0" applyNumberFormat="1" applyFont="1" applyFill="1" applyBorder="1" applyAlignment="1">
      <alignment horizontal="left" vertical="top" textRotation="60" wrapText="1"/>
    </xf>
    <xf numFmtId="164" fontId="23" fillId="2" borderId="28" xfId="0" applyNumberFormat="1" applyFont="1" applyFill="1" applyBorder="1" applyAlignment="1">
      <alignment horizontal="left" vertical="top" textRotation="60" wrapText="1"/>
    </xf>
    <xf numFmtId="0" fontId="51" fillId="0" borderId="0" xfId="1" applyFont="1" applyFill="1" applyBorder="1" applyAlignment="1">
      <alignment horizontal="left" vertical="center" wrapText="1"/>
    </xf>
    <xf numFmtId="1" fontId="51" fillId="0" borderId="0" xfId="1" applyNumberFormat="1" applyFont="1" applyFill="1" applyBorder="1" applyAlignment="1">
      <alignment horizontal="left" vertical="center"/>
    </xf>
    <xf numFmtId="0" fontId="28" fillId="0" borderId="0" xfId="1" applyBorder="1" applyAlignment="1">
      <alignment horizontal="left" vertical="center" wrapText="1"/>
    </xf>
    <xf numFmtId="0" fontId="51" fillId="0" borderId="0" xfId="1" applyFont="1" applyFill="1" applyBorder="1" applyAlignment="1">
      <alignment horizontal="center" vertical="center" wrapText="1"/>
    </xf>
    <xf numFmtId="164" fontId="7" fillId="3" borderId="37" xfId="0" applyNumberFormat="1" applyFont="1" applyFill="1" applyBorder="1" applyAlignment="1">
      <alignment horizontal="left" vertical="top" textRotation="60" wrapText="1"/>
    </xf>
    <xf numFmtId="0" fontId="0" fillId="3" borderId="27" xfId="0" applyFill="1" applyBorder="1"/>
    <xf numFmtId="0" fontId="11" fillId="0" borderId="43" xfId="0" applyFont="1" applyBorder="1"/>
    <xf numFmtId="0" fontId="45" fillId="3" borderId="64" xfId="0" applyFont="1" applyFill="1" applyBorder="1"/>
    <xf numFmtId="2" fontId="42" fillId="3" borderId="70" xfId="0" applyNumberFormat="1" applyFont="1" applyFill="1" applyBorder="1" applyAlignment="1">
      <alignment horizontal="center" vertical="center"/>
    </xf>
    <xf numFmtId="2" fontId="42" fillId="3" borderId="34" xfId="0" applyNumberFormat="1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1" fontId="88" fillId="6" borderId="72" xfId="0" applyNumberFormat="1" applyFont="1" applyFill="1" applyBorder="1" applyAlignment="1">
      <alignment horizontal="center" vertical="center"/>
    </xf>
    <xf numFmtId="1" fontId="88" fillId="6" borderId="73" xfId="0" applyNumberFormat="1" applyFont="1" applyFill="1" applyBorder="1" applyAlignment="1">
      <alignment horizontal="center" vertical="center"/>
    </xf>
    <xf numFmtId="1" fontId="88" fillId="6" borderId="4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87" fillId="6" borderId="46" xfId="0" applyNumberFormat="1" applyFont="1" applyFill="1" applyBorder="1" applyAlignment="1">
      <alignment horizontal="center" vertical="center"/>
    </xf>
    <xf numFmtId="1" fontId="87" fillId="6" borderId="57" xfId="0" applyNumberFormat="1" applyFont="1" applyFill="1" applyBorder="1" applyAlignment="1">
      <alignment horizontal="center" vertical="center"/>
    </xf>
    <xf numFmtId="1" fontId="87" fillId="6" borderId="56" xfId="0" applyNumberFormat="1" applyFont="1" applyFill="1" applyBorder="1" applyAlignment="1">
      <alignment horizontal="center" vertical="center"/>
    </xf>
    <xf numFmtId="1" fontId="44" fillId="3" borderId="45" xfId="0" applyNumberFormat="1" applyFont="1" applyFill="1" applyBorder="1" applyAlignment="1">
      <alignment horizontal="center" vertical="center"/>
    </xf>
    <xf numFmtId="1" fontId="44" fillId="3" borderId="39" xfId="0" applyNumberFormat="1" applyFont="1" applyFill="1" applyBorder="1" applyAlignment="1">
      <alignment horizontal="center" vertical="center"/>
    </xf>
    <xf numFmtId="1" fontId="44" fillId="3" borderId="40" xfId="0" applyNumberFormat="1" applyFont="1" applyFill="1" applyBorder="1" applyAlignment="1">
      <alignment horizontal="center" vertical="center"/>
    </xf>
    <xf numFmtId="0" fontId="30" fillId="3" borderId="64" xfId="0" applyFont="1" applyFill="1" applyBorder="1" applyAlignment="1">
      <alignment horizontal="center" vertical="center"/>
    </xf>
    <xf numFmtId="0" fontId="30" fillId="3" borderId="63" xfId="0" applyFont="1" applyFill="1" applyBorder="1" applyAlignment="1">
      <alignment horizontal="center" vertical="center"/>
    </xf>
    <xf numFmtId="1" fontId="89" fillId="6" borderId="39" xfId="0" applyNumberFormat="1" applyFont="1" applyFill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 wrapText="1"/>
    </xf>
    <xf numFmtId="1" fontId="5" fillId="6" borderId="5" xfId="0" applyNumberFormat="1" applyFont="1" applyFill="1" applyBorder="1" applyAlignment="1">
      <alignment horizontal="center" vertical="center" wrapText="1"/>
    </xf>
  </cellXfs>
  <cellStyles count="11">
    <cellStyle name="Excel Built-in Normal" xfId="3"/>
    <cellStyle name="Lien hypertexte" xfId="10" builtinId="8"/>
    <cellStyle name="Lien hypertexte 2" xfId="4"/>
    <cellStyle name="Normal" xfId="0" builtinId="0"/>
    <cellStyle name="Normal 2" xfId="1"/>
    <cellStyle name="Normal 3" xfId="2"/>
    <cellStyle name="Normal 3 2" xfId="6"/>
    <cellStyle name="Normal 3 3" xfId="9"/>
    <cellStyle name="Normal 4" xfId="5"/>
    <cellStyle name="Normal 4 2" xfId="7"/>
    <cellStyle name="Normal 5" xfId="8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</dxfs>
  <tableStyles count="0" defaultTableStyle="TableStyleMedium9" defaultPivotStyle="PivotStyleLight16"/>
  <colors>
    <mruColors>
      <color rgb="FF0000FF"/>
      <color rgb="FF9900CC"/>
      <color rgb="FFCC00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%20-%20ALSTOM%20x%202M%20%20%2024-01-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9%20-%20ATSCAF%20x%203%20%20%2019-09-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%20-%20SAL%20x%203%20%20%2028-02-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3%20-%20ATSCAF%20x%203M%20%20%2007-03-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4%20-%20ASPTT%20x%203%20%20%2030-05-2015%20%20%20(Coupe%20Lyon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5%20-%20ASCSP%20x%202%20%20%2013-06-2015%20%20%20(Coupe%20Lyon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6%20-%20SAL%20x%203%20%20%2020-06-20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7%20-%20ALSTOM%20x%201%20F%20%20%2004-07-2015%20%20%20(Coupe%20Lyon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7%20-%20ALSTOM%20x%201%20H%20%20%2004-07-2015%20%20%20(Coupe%20Lyon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8%20-%20TROLLS%20x%203M%20%20%2005-09-2015%20%20%20(Coupe%20Lyon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6901446</v>
          </cell>
          <cell r="B5" t="str">
            <v>BEDEJUS Eric</v>
          </cell>
          <cell r="C5" t="str">
            <v>ASCSP</v>
          </cell>
          <cell r="D5" t="str">
            <v>M</v>
          </cell>
        </row>
        <row r="6">
          <cell r="A6">
            <v>6910155</v>
          </cell>
          <cell r="B6" t="str">
            <v>BOS Jean Luc</v>
          </cell>
          <cell r="C6" t="str">
            <v>ASCSP</v>
          </cell>
          <cell r="D6" t="str">
            <v>M</v>
          </cell>
        </row>
        <row r="7">
          <cell r="A7">
            <v>6924899</v>
          </cell>
          <cell r="B7" t="str">
            <v>CHARDENON Philippe</v>
          </cell>
          <cell r="C7" t="str">
            <v>ASCSP</v>
          </cell>
          <cell r="D7" t="str">
            <v>M</v>
          </cell>
        </row>
        <row r="8">
          <cell r="A8">
            <v>6919792</v>
          </cell>
          <cell r="B8" t="str">
            <v>CHARREL Charles</v>
          </cell>
          <cell r="C8" t="str">
            <v>ASCSP</v>
          </cell>
          <cell r="D8" t="str">
            <v>M</v>
          </cell>
        </row>
        <row r="9">
          <cell r="A9">
            <v>6922109</v>
          </cell>
          <cell r="B9" t="str">
            <v>CROZE Christian</v>
          </cell>
          <cell r="C9" t="str">
            <v>ASCSP</v>
          </cell>
          <cell r="D9" t="str">
            <v>M</v>
          </cell>
        </row>
        <row r="10">
          <cell r="A10">
            <v>6926310</v>
          </cell>
          <cell r="B10" t="str">
            <v>DAVID SIMONI Xavier</v>
          </cell>
          <cell r="C10" t="str">
            <v>ASCSP</v>
          </cell>
          <cell r="D10" t="str">
            <v>M</v>
          </cell>
        </row>
        <row r="11">
          <cell r="A11">
            <v>6915212</v>
          </cell>
          <cell r="B11" t="str">
            <v>DESOLME Patrick</v>
          </cell>
          <cell r="C11" t="str">
            <v>ASCSP</v>
          </cell>
          <cell r="D11" t="str">
            <v>M</v>
          </cell>
        </row>
        <row r="12">
          <cell r="A12">
            <v>6923786</v>
          </cell>
          <cell r="B12" t="str">
            <v>DUMONNET Laurence</v>
          </cell>
          <cell r="C12" t="str">
            <v>ASCSP</v>
          </cell>
          <cell r="D12" t="str">
            <v>F</v>
          </cell>
        </row>
        <row r="13">
          <cell r="A13">
            <v>3816803</v>
          </cell>
          <cell r="B13" t="str">
            <v>DUMONNET Gilbert</v>
          </cell>
          <cell r="C13" t="str">
            <v>ASCSP</v>
          </cell>
          <cell r="D13" t="str">
            <v>M</v>
          </cell>
        </row>
        <row r="14">
          <cell r="A14">
            <v>6922743</v>
          </cell>
          <cell r="B14" t="str">
            <v>FRADERA Bruno</v>
          </cell>
          <cell r="C14" t="str">
            <v>ASCSP</v>
          </cell>
          <cell r="D14" t="str">
            <v>M</v>
          </cell>
        </row>
        <row r="15">
          <cell r="A15">
            <v>6901515</v>
          </cell>
          <cell r="B15" t="str">
            <v>GINESTE Alain</v>
          </cell>
          <cell r="C15" t="str">
            <v>ASCSP</v>
          </cell>
          <cell r="D15" t="str">
            <v>M</v>
          </cell>
        </row>
        <row r="16">
          <cell r="A16">
            <v>6926293</v>
          </cell>
          <cell r="B16" t="str">
            <v>GROS Chantal</v>
          </cell>
          <cell r="C16" t="str">
            <v>ASCSP</v>
          </cell>
          <cell r="D16" t="str">
            <v>F</v>
          </cell>
        </row>
        <row r="17">
          <cell r="A17">
            <v>6925913</v>
          </cell>
          <cell r="B17" t="str">
            <v>JACQUET Noël</v>
          </cell>
          <cell r="C17" t="str">
            <v>ASCSP</v>
          </cell>
          <cell r="D17" t="str">
            <v>M</v>
          </cell>
        </row>
        <row r="18">
          <cell r="A18">
            <v>6923861</v>
          </cell>
          <cell r="B18" t="str">
            <v>JAILLOUX Gilbert</v>
          </cell>
          <cell r="C18" t="str">
            <v>ASCSP</v>
          </cell>
          <cell r="D18" t="str">
            <v>M</v>
          </cell>
        </row>
        <row r="19">
          <cell r="A19">
            <v>6922566</v>
          </cell>
          <cell r="B19" t="str">
            <v>JUAREZ Carlos</v>
          </cell>
          <cell r="C19" t="str">
            <v>ASCSP</v>
          </cell>
          <cell r="D19" t="str">
            <v>M</v>
          </cell>
        </row>
        <row r="20">
          <cell r="A20">
            <v>6920386</v>
          </cell>
          <cell r="B20" t="str">
            <v>LACROIX Olivier</v>
          </cell>
          <cell r="C20" t="str">
            <v>ASCSP</v>
          </cell>
          <cell r="D20" t="str">
            <v>M</v>
          </cell>
        </row>
        <row r="21">
          <cell r="A21">
            <v>6920769</v>
          </cell>
          <cell r="B21" t="str">
            <v>LANDRIX Ghislain</v>
          </cell>
          <cell r="C21" t="str">
            <v>ASCSP</v>
          </cell>
          <cell r="D21" t="str">
            <v>M</v>
          </cell>
        </row>
        <row r="22">
          <cell r="A22">
            <v>6910654</v>
          </cell>
          <cell r="B22" t="str">
            <v>LIDON Ignace</v>
          </cell>
          <cell r="C22" t="str">
            <v>ASCSP</v>
          </cell>
          <cell r="D22" t="str">
            <v>M</v>
          </cell>
        </row>
        <row r="23">
          <cell r="A23">
            <v>6923165</v>
          </cell>
          <cell r="B23" t="str">
            <v>LOPEZ Jean Philippe</v>
          </cell>
          <cell r="C23" t="str">
            <v>ASCSP</v>
          </cell>
          <cell r="D23" t="str">
            <v>M</v>
          </cell>
        </row>
        <row r="24">
          <cell r="A24">
            <v>6926226</v>
          </cell>
          <cell r="B24" t="str">
            <v>LUCHT Jean-Pierre</v>
          </cell>
          <cell r="C24" t="str">
            <v>ASCSP</v>
          </cell>
          <cell r="D24" t="str">
            <v>M</v>
          </cell>
        </row>
        <row r="25">
          <cell r="A25">
            <v>6921793</v>
          </cell>
          <cell r="B25" t="str">
            <v>LUCHT Bernard</v>
          </cell>
          <cell r="C25" t="str">
            <v>ASCSP</v>
          </cell>
          <cell r="D25" t="str">
            <v>M</v>
          </cell>
        </row>
        <row r="26">
          <cell r="A26">
            <v>6920770</v>
          </cell>
          <cell r="B26" t="str">
            <v>MARTEAU Didier</v>
          </cell>
          <cell r="C26" t="str">
            <v>ASCSP</v>
          </cell>
          <cell r="D26" t="str">
            <v>M</v>
          </cell>
        </row>
        <row r="27">
          <cell r="A27">
            <v>6901432</v>
          </cell>
          <cell r="B27" t="str">
            <v>MARTIN Daniel</v>
          </cell>
          <cell r="C27" t="str">
            <v>ASCSP</v>
          </cell>
          <cell r="D27" t="str">
            <v>M</v>
          </cell>
        </row>
        <row r="28">
          <cell r="A28">
            <v>5806744</v>
          </cell>
          <cell r="B28" t="str">
            <v>MELLOT Christophe</v>
          </cell>
          <cell r="C28" t="str">
            <v>ASCSP</v>
          </cell>
          <cell r="D28" t="str">
            <v>M</v>
          </cell>
        </row>
        <row r="29">
          <cell r="A29">
            <v>6921796</v>
          </cell>
          <cell r="B29" t="str">
            <v>MELLOT Marie Sarah</v>
          </cell>
          <cell r="C29" t="str">
            <v>ASCSP</v>
          </cell>
          <cell r="D29" t="str">
            <v>F</v>
          </cell>
        </row>
        <row r="30">
          <cell r="A30">
            <v>6921795</v>
          </cell>
          <cell r="B30" t="str">
            <v>MELLOT Ewann</v>
          </cell>
          <cell r="C30" t="str">
            <v>ASCSP</v>
          </cell>
          <cell r="D30" t="str">
            <v>M</v>
          </cell>
        </row>
        <row r="31">
          <cell r="A31">
            <v>6921794</v>
          </cell>
          <cell r="B31" t="str">
            <v>MELLOT Christelle</v>
          </cell>
          <cell r="C31" t="str">
            <v>ASCSP</v>
          </cell>
          <cell r="D31" t="str">
            <v>F</v>
          </cell>
        </row>
        <row r="32">
          <cell r="A32">
            <v>6914947</v>
          </cell>
          <cell r="B32" t="str">
            <v>MOLLARET Daniel</v>
          </cell>
          <cell r="C32" t="str">
            <v>ASCSP</v>
          </cell>
          <cell r="D32" t="str">
            <v>M</v>
          </cell>
        </row>
        <row r="33">
          <cell r="A33">
            <v>6914560</v>
          </cell>
          <cell r="B33" t="str">
            <v>PENET Eric</v>
          </cell>
          <cell r="C33" t="str">
            <v>ASCSP</v>
          </cell>
          <cell r="D33" t="str">
            <v>M</v>
          </cell>
        </row>
        <row r="34">
          <cell r="A34">
            <v>6925402</v>
          </cell>
          <cell r="B34" t="str">
            <v>PORTELETTE Hélène</v>
          </cell>
          <cell r="C34" t="str">
            <v>ASCSP</v>
          </cell>
          <cell r="D34" t="str">
            <v>F</v>
          </cell>
        </row>
        <row r="35">
          <cell r="A35">
            <v>6922667</v>
          </cell>
          <cell r="B35" t="str">
            <v>PORTELETTE JEROME</v>
          </cell>
          <cell r="C35" t="str">
            <v>ASCSP</v>
          </cell>
          <cell r="D35" t="str">
            <v>M</v>
          </cell>
        </row>
        <row r="36">
          <cell r="A36">
            <v>6922666</v>
          </cell>
          <cell r="B36" t="str">
            <v>PORTELETTE Alain</v>
          </cell>
          <cell r="C36" t="str">
            <v>ASCSP</v>
          </cell>
          <cell r="D36" t="str">
            <v>M</v>
          </cell>
        </row>
        <row r="37">
          <cell r="A37">
            <v>6901672</v>
          </cell>
          <cell r="B37" t="str">
            <v>POTZWA Georges</v>
          </cell>
          <cell r="C37" t="str">
            <v>ASCSP</v>
          </cell>
          <cell r="D37" t="str">
            <v>M</v>
          </cell>
        </row>
        <row r="38">
          <cell r="A38">
            <v>6903233</v>
          </cell>
          <cell r="B38" t="str">
            <v>RODRIGUEZ Paul</v>
          </cell>
          <cell r="C38" t="str">
            <v>ASCSP</v>
          </cell>
          <cell r="D38" t="str">
            <v>M</v>
          </cell>
        </row>
        <row r="39">
          <cell r="A39">
            <v>6925432</v>
          </cell>
          <cell r="B39" t="str">
            <v>ROIRON Bryan</v>
          </cell>
          <cell r="C39" t="str">
            <v>ASCSP</v>
          </cell>
          <cell r="D39" t="str">
            <v>M</v>
          </cell>
        </row>
        <row r="40">
          <cell r="A40">
            <v>6901436</v>
          </cell>
          <cell r="B40" t="str">
            <v>ROUSSEL Aimé</v>
          </cell>
          <cell r="C40" t="str">
            <v>ASCSP</v>
          </cell>
          <cell r="D40" t="str">
            <v>M</v>
          </cell>
        </row>
        <row r="41">
          <cell r="A41">
            <v>6925087</v>
          </cell>
          <cell r="B41" t="str">
            <v>ROUVIER Pierre</v>
          </cell>
          <cell r="C41" t="str">
            <v>ASCSP</v>
          </cell>
          <cell r="D41" t="str">
            <v>M</v>
          </cell>
        </row>
        <row r="42">
          <cell r="A42">
            <v>6925403</v>
          </cell>
          <cell r="B42" t="str">
            <v>SONNIER Muriel</v>
          </cell>
          <cell r="C42" t="str">
            <v>ASCSP</v>
          </cell>
          <cell r="D42" t="str">
            <v>F</v>
          </cell>
        </row>
        <row r="43">
          <cell r="A43">
            <v>6908242</v>
          </cell>
          <cell r="B43" t="str">
            <v>SOUCHON Alain</v>
          </cell>
          <cell r="C43" t="str">
            <v>ASCSP</v>
          </cell>
          <cell r="D43" t="str">
            <v>M</v>
          </cell>
        </row>
        <row r="44">
          <cell r="A44">
            <v>6901754</v>
          </cell>
          <cell r="B44" t="str">
            <v>VALETTE Anthony</v>
          </cell>
          <cell r="C44" t="str">
            <v>ASCSP</v>
          </cell>
          <cell r="D44" t="str">
            <v>M</v>
          </cell>
        </row>
        <row r="45">
          <cell r="A45">
            <v>6901752</v>
          </cell>
          <cell r="B45" t="str">
            <v>VALETTE Jean</v>
          </cell>
          <cell r="C45" t="str">
            <v>ASCSP</v>
          </cell>
          <cell r="D45" t="str">
            <v>M</v>
          </cell>
        </row>
        <row r="46">
          <cell r="A46">
            <v>6901534</v>
          </cell>
          <cell r="B46" t="str">
            <v>VARNIER Jean Louis</v>
          </cell>
          <cell r="C46" t="str">
            <v>ASCSP</v>
          </cell>
          <cell r="D46" t="str">
            <v>M</v>
          </cell>
        </row>
        <row r="47">
          <cell r="A47">
            <v>6924512</v>
          </cell>
          <cell r="B47" t="str">
            <v>VASSEUR Luc</v>
          </cell>
          <cell r="C47" t="str">
            <v>ASCSP</v>
          </cell>
          <cell r="D47" t="str">
            <v>M</v>
          </cell>
        </row>
        <row r="48">
          <cell r="A48">
            <v>6901245</v>
          </cell>
          <cell r="B48" t="str">
            <v>ALCARAS Marie Christine</v>
          </cell>
          <cell r="C48" t="str">
            <v>S A L</v>
          </cell>
          <cell r="D48" t="str">
            <v>F</v>
          </cell>
        </row>
        <row r="49">
          <cell r="A49">
            <v>6901220</v>
          </cell>
          <cell r="B49" t="str">
            <v>ANTOINE Jean Luc</v>
          </cell>
          <cell r="C49" t="str">
            <v>S A L</v>
          </cell>
          <cell r="D49" t="str">
            <v>M</v>
          </cell>
        </row>
        <row r="50">
          <cell r="A50">
            <v>6901299</v>
          </cell>
          <cell r="B50" t="str">
            <v>ARNAUD Louis</v>
          </cell>
          <cell r="C50" t="str">
            <v>S A L</v>
          </cell>
          <cell r="D50" t="str">
            <v>M</v>
          </cell>
        </row>
        <row r="51">
          <cell r="A51">
            <v>6925844</v>
          </cell>
          <cell r="B51" t="str">
            <v>BASIRICO Hervé</v>
          </cell>
          <cell r="C51" t="str">
            <v>S A L</v>
          </cell>
          <cell r="D51" t="str">
            <v>M</v>
          </cell>
        </row>
        <row r="52">
          <cell r="A52">
            <v>6922413</v>
          </cell>
          <cell r="B52" t="str">
            <v>BAUTISTA DURAN Noël</v>
          </cell>
          <cell r="C52" t="str">
            <v>S A L</v>
          </cell>
          <cell r="D52" t="str">
            <v>M</v>
          </cell>
        </row>
        <row r="53">
          <cell r="A53">
            <v>103628</v>
          </cell>
          <cell r="B53" t="str">
            <v>BENZACKEN Jérémy</v>
          </cell>
          <cell r="C53" t="str">
            <v>S A L</v>
          </cell>
          <cell r="D53" t="str">
            <v>M</v>
          </cell>
        </row>
        <row r="54">
          <cell r="A54">
            <v>6920064</v>
          </cell>
          <cell r="B54" t="str">
            <v>BOOG Eric</v>
          </cell>
          <cell r="C54" t="str">
            <v>S A L</v>
          </cell>
          <cell r="D54" t="str">
            <v>M</v>
          </cell>
        </row>
        <row r="55">
          <cell r="A55">
            <v>6925624</v>
          </cell>
          <cell r="B55" t="str">
            <v>BOULCH Rémi</v>
          </cell>
          <cell r="C55" t="str">
            <v>S A L</v>
          </cell>
          <cell r="D55" t="str">
            <v>M</v>
          </cell>
        </row>
        <row r="56">
          <cell r="A56">
            <v>6923652</v>
          </cell>
          <cell r="B56" t="str">
            <v>BOUVIER Michel</v>
          </cell>
          <cell r="C56" t="str">
            <v>S A L</v>
          </cell>
          <cell r="D56" t="str">
            <v>M</v>
          </cell>
        </row>
        <row r="57">
          <cell r="A57">
            <v>6904157</v>
          </cell>
          <cell r="B57" t="str">
            <v>BOYER Gilles</v>
          </cell>
          <cell r="C57" t="str">
            <v>S A L</v>
          </cell>
          <cell r="D57" t="str">
            <v>M</v>
          </cell>
        </row>
        <row r="58">
          <cell r="A58">
            <v>6901973</v>
          </cell>
          <cell r="B58" t="str">
            <v>BROTO MUR Bernard</v>
          </cell>
          <cell r="C58" t="str">
            <v>S A L</v>
          </cell>
          <cell r="D58" t="str">
            <v>M</v>
          </cell>
        </row>
        <row r="59">
          <cell r="A59">
            <v>6924102</v>
          </cell>
          <cell r="B59" t="str">
            <v>CAPUANO Eric</v>
          </cell>
          <cell r="C59" t="str">
            <v>S A L</v>
          </cell>
          <cell r="D59" t="str">
            <v>M</v>
          </cell>
        </row>
        <row r="60">
          <cell r="A60">
            <v>6915606</v>
          </cell>
          <cell r="B60" t="str">
            <v>CASCHERA Boris</v>
          </cell>
          <cell r="C60" t="str">
            <v>S A L</v>
          </cell>
          <cell r="D60" t="str">
            <v>M</v>
          </cell>
        </row>
        <row r="61">
          <cell r="A61">
            <v>6919338</v>
          </cell>
          <cell r="B61" t="str">
            <v>CIONI Alain</v>
          </cell>
          <cell r="C61" t="str">
            <v>S A L</v>
          </cell>
          <cell r="D61" t="str">
            <v>M</v>
          </cell>
        </row>
        <row r="62">
          <cell r="A62">
            <v>6925483</v>
          </cell>
          <cell r="B62" t="str">
            <v>DANIEAU Patrick</v>
          </cell>
          <cell r="C62" t="str">
            <v>S A L</v>
          </cell>
          <cell r="D62" t="str">
            <v>M</v>
          </cell>
        </row>
        <row r="63">
          <cell r="A63">
            <v>6900544</v>
          </cell>
          <cell r="B63" t="str">
            <v>DIMITRESCO Germaine</v>
          </cell>
          <cell r="C63" t="str">
            <v>S A L</v>
          </cell>
          <cell r="D63" t="str">
            <v>F</v>
          </cell>
        </row>
        <row r="64">
          <cell r="A64">
            <v>705151</v>
          </cell>
          <cell r="B64" t="str">
            <v>DOUAL Patrick</v>
          </cell>
          <cell r="C64" t="str">
            <v>S A L</v>
          </cell>
          <cell r="D64" t="str">
            <v>M</v>
          </cell>
        </row>
        <row r="65">
          <cell r="A65">
            <v>6903070</v>
          </cell>
          <cell r="B65" t="str">
            <v>DUPONT Christiane</v>
          </cell>
          <cell r="C65" t="str">
            <v>S A L</v>
          </cell>
          <cell r="D65" t="str">
            <v>F</v>
          </cell>
        </row>
        <row r="66">
          <cell r="A66">
            <v>6903003</v>
          </cell>
          <cell r="B66" t="str">
            <v>DUPONT Bernard</v>
          </cell>
          <cell r="C66" t="str">
            <v>S A L</v>
          </cell>
          <cell r="D66" t="str">
            <v>M</v>
          </cell>
        </row>
        <row r="67">
          <cell r="A67">
            <v>6917755</v>
          </cell>
          <cell r="B67" t="str">
            <v>EGEA Nicolas</v>
          </cell>
          <cell r="C67" t="str">
            <v>S A L</v>
          </cell>
          <cell r="D67" t="str">
            <v>M</v>
          </cell>
        </row>
        <row r="68">
          <cell r="A68">
            <v>6923754</v>
          </cell>
          <cell r="B68" t="str">
            <v>ELEFANTE Pietro</v>
          </cell>
          <cell r="C68" t="str">
            <v>S A L</v>
          </cell>
          <cell r="D68" t="str">
            <v>M</v>
          </cell>
        </row>
        <row r="69">
          <cell r="A69">
            <v>6905637</v>
          </cell>
          <cell r="B69" t="str">
            <v>FIORATO Serge</v>
          </cell>
          <cell r="C69" t="str">
            <v>S A L</v>
          </cell>
          <cell r="D69" t="str">
            <v>M</v>
          </cell>
        </row>
        <row r="70">
          <cell r="A70">
            <v>6905211</v>
          </cell>
          <cell r="B70" t="str">
            <v>FLORES Bénito</v>
          </cell>
          <cell r="C70" t="str">
            <v>S A L</v>
          </cell>
          <cell r="D70" t="str">
            <v>M</v>
          </cell>
        </row>
        <row r="71">
          <cell r="A71">
            <v>6902205</v>
          </cell>
          <cell r="B71" t="str">
            <v>FORNASARI Daniel</v>
          </cell>
          <cell r="C71" t="str">
            <v>S A L</v>
          </cell>
          <cell r="D71" t="str">
            <v>M</v>
          </cell>
        </row>
        <row r="72">
          <cell r="A72">
            <v>6926055</v>
          </cell>
          <cell r="B72" t="str">
            <v>FRANCE Alain</v>
          </cell>
          <cell r="C72" t="str">
            <v>S A L</v>
          </cell>
          <cell r="D72" t="str">
            <v>M</v>
          </cell>
        </row>
        <row r="73">
          <cell r="A73">
            <v>6921860</v>
          </cell>
          <cell r="B73" t="str">
            <v>GACON Christian</v>
          </cell>
          <cell r="C73" t="str">
            <v>S A L</v>
          </cell>
          <cell r="D73" t="str">
            <v>M</v>
          </cell>
        </row>
        <row r="74">
          <cell r="A74">
            <v>6924432</v>
          </cell>
          <cell r="B74" t="str">
            <v>GACON Nathalie</v>
          </cell>
          <cell r="C74" t="str">
            <v>S A L</v>
          </cell>
          <cell r="D74" t="str">
            <v>F</v>
          </cell>
        </row>
        <row r="75">
          <cell r="A75">
            <v>6924820</v>
          </cell>
          <cell r="B75" t="str">
            <v>GILLET Sylvain</v>
          </cell>
          <cell r="C75" t="str">
            <v>S A L</v>
          </cell>
          <cell r="D75" t="str">
            <v>M</v>
          </cell>
        </row>
        <row r="76">
          <cell r="A76">
            <v>106403</v>
          </cell>
          <cell r="B76" t="str">
            <v>GUILLE Jean pierre</v>
          </cell>
          <cell r="C76" t="str">
            <v>S A L</v>
          </cell>
          <cell r="D76" t="str">
            <v>M</v>
          </cell>
        </row>
        <row r="77">
          <cell r="A77">
            <v>6903133</v>
          </cell>
          <cell r="B77" t="str">
            <v>HANSI Gilles</v>
          </cell>
          <cell r="C77" t="str">
            <v>S A L</v>
          </cell>
          <cell r="D77" t="str">
            <v>M</v>
          </cell>
        </row>
        <row r="78">
          <cell r="A78">
            <v>3802304</v>
          </cell>
          <cell r="B78" t="str">
            <v>JOURDAN Bernard</v>
          </cell>
          <cell r="C78" t="str">
            <v>S A L</v>
          </cell>
          <cell r="D78" t="str">
            <v>M</v>
          </cell>
        </row>
        <row r="79">
          <cell r="A79">
            <v>6925894</v>
          </cell>
          <cell r="B79" t="str">
            <v>JUGE Nathalie</v>
          </cell>
          <cell r="C79" t="str">
            <v>S A L</v>
          </cell>
          <cell r="D79" t="str">
            <v>F</v>
          </cell>
        </row>
        <row r="80">
          <cell r="A80">
            <v>6925155</v>
          </cell>
          <cell r="B80" t="str">
            <v>KAMBRUN Jérôme</v>
          </cell>
          <cell r="C80" t="str">
            <v>S A L</v>
          </cell>
          <cell r="D80" t="str">
            <v>M</v>
          </cell>
        </row>
        <row r="81">
          <cell r="A81">
            <v>6923741</v>
          </cell>
          <cell r="B81" t="str">
            <v>LAGOUTTE Roger</v>
          </cell>
          <cell r="C81" t="str">
            <v>S A L</v>
          </cell>
          <cell r="D81" t="str">
            <v>M</v>
          </cell>
        </row>
        <row r="82">
          <cell r="A82">
            <v>6901424</v>
          </cell>
          <cell r="B82" t="str">
            <v>LATASTE Lamduan</v>
          </cell>
          <cell r="C82" t="str">
            <v>S A L</v>
          </cell>
          <cell r="D82" t="str">
            <v>F</v>
          </cell>
        </row>
        <row r="83">
          <cell r="A83">
            <v>6924452</v>
          </cell>
          <cell r="B83" t="str">
            <v>LAVAL Christian</v>
          </cell>
          <cell r="C83" t="str">
            <v>S A L</v>
          </cell>
          <cell r="D83" t="str">
            <v>M</v>
          </cell>
        </row>
        <row r="84">
          <cell r="A84">
            <v>6901215</v>
          </cell>
          <cell r="B84" t="str">
            <v>LOMBARD Jean Noël</v>
          </cell>
          <cell r="C84" t="str">
            <v>S A L</v>
          </cell>
          <cell r="D84" t="str">
            <v>M</v>
          </cell>
        </row>
        <row r="85">
          <cell r="A85">
            <v>6913614</v>
          </cell>
          <cell r="B85" t="str">
            <v>LOPES José Valentin</v>
          </cell>
          <cell r="C85" t="str">
            <v>S A L</v>
          </cell>
          <cell r="D85" t="str">
            <v>M</v>
          </cell>
        </row>
        <row r="86">
          <cell r="A86">
            <v>6918036</v>
          </cell>
          <cell r="B86" t="str">
            <v>LOUVIOT Robert</v>
          </cell>
          <cell r="C86" t="str">
            <v>S A L</v>
          </cell>
          <cell r="D86" t="str">
            <v>M</v>
          </cell>
        </row>
        <row r="87">
          <cell r="A87">
            <v>6925156</v>
          </cell>
          <cell r="B87" t="str">
            <v>MARCEL Pierre</v>
          </cell>
          <cell r="C87" t="str">
            <v>S A L</v>
          </cell>
          <cell r="D87" t="str">
            <v>M</v>
          </cell>
        </row>
        <row r="88">
          <cell r="A88">
            <v>6925064</v>
          </cell>
          <cell r="B88" t="str">
            <v>MARGATHE Jean</v>
          </cell>
          <cell r="C88" t="str">
            <v>S A L</v>
          </cell>
          <cell r="D88" t="str">
            <v>M</v>
          </cell>
        </row>
        <row r="89">
          <cell r="A89">
            <v>6921433</v>
          </cell>
          <cell r="B89" t="str">
            <v>MARTEAU Loïs</v>
          </cell>
          <cell r="C89" t="str">
            <v>S A L</v>
          </cell>
          <cell r="D89" t="str">
            <v>M</v>
          </cell>
        </row>
        <row r="90">
          <cell r="A90">
            <v>6923030</v>
          </cell>
          <cell r="B90" t="str">
            <v>MARTIN Thierry</v>
          </cell>
          <cell r="C90" t="str">
            <v>S A L</v>
          </cell>
          <cell r="D90" t="str">
            <v>M</v>
          </cell>
        </row>
        <row r="91">
          <cell r="A91">
            <v>6913873</v>
          </cell>
          <cell r="B91" t="str">
            <v>MARTUCCI Lionel</v>
          </cell>
          <cell r="C91" t="str">
            <v>S A L</v>
          </cell>
          <cell r="D91" t="str">
            <v>M</v>
          </cell>
        </row>
        <row r="92">
          <cell r="A92">
            <v>6913500</v>
          </cell>
          <cell r="B92" t="str">
            <v>MASSARD Lucien</v>
          </cell>
          <cell r="C92" t="str">
            <v>S A L</v>
          </cell>
          <cell r="D92" t="str">
            <v>M</v>
          </cell>
        </row>
        <row r="93">
          <cell r="A93">
            <v>6912019</v>
          </cell>
          <cell r="B93" t="str">
            <v>MASTROMATTEO Claude</v>
          </cell>
          <cell r="C93" t="str">
            <v>S A L</v>
          </cell>
          <cell r="D93" t="str">
            <v>M</v>
          </cell>
        </row>
        <row r="94">
          <cell r="A94">
            <v>3011684</v>
          </cell>
          <cell r="B94" t="str">
            <v>MAURINE Jacky</v>
          </cell>
          <cell r="C94" t="str">
            <v>S A L</v>
          </cell>
          <cell r="D94" t="str">
            <v>M</v>
          </cell>
        </row>
        <row r="95">
          <cell r="A95">
            <v>6922450</v>
          </cell>
          <cell r="B95" t="str">
            <v>MILLAN Diego</v>
          </cell>
          <cell r="C95" t="str">
            <v>S A L</v>
          </cell>
          <cell r="D95" t="str">
            <v>M</v>
          </cell>
        </row>
        <row r="96">
          <cell r="A96">
            <v>6913833</v>
          </cell>
          <cell r="B96" t="str">
            <v>MOLLA Daniel</v>
          </cell>
          <cell r="C96" t="str">
            <v>S A L</v>
          </cell>
          <cell r="D96" t="str">
            <v>M</v>
          </cell>
        </row>
        <row r="97">
          <cell r="A97">
            <v>6926245</v>
          </cell>
          <cell r="B97" t="str">
            <v>MUCKE Gilbert</v>
          </cell>
          <cell r="C97" t="str">
            <v>S A L</v>
          </cell>
          <cell r="D97" t="str">
            <v>M</v>
          </cell>
        </row>
        <row r="98">
          <cell r="A98">
            <v>6919181</v>
          </cell>
          <cell r="B98" t="str">
            <v>MULLER Pascal</v>
          </cell>
          <cell r="C98" t="str">
            <v>S A L</v>
          </cell>
          <cell r="D98" t="str">
            <v>M</v>
          </cell>
        </row>
        <row r="99">
          <cell r="A99">
            <v>6924453</v>
          </cell>
          <cell r="B99" t="str">
            <v>NICOLAS Michel</v>
          </cell>
          <cell r="C99" t="str">
            <v>S A L</v>
          </cell>
          <cell r="D99" t="str">
            <v>M</v>
          </cell>
        </row>
        <row r="100">
          <cell r="A100">
            <v>6908870</v>
          </cell>
          <cell r="B100" t="str">
            <v>OGEARD Thierry</v>
          </cell>
          <cell r="C100" t="str">
            <v>S A L</v>
          </cell>
          <cell r="D100" t="str">
            <v>M</v>
          </cell>
        </row>
        <row r="101">
          <cell r="A101">
            <v>6924011</v>
          </cell>
          <cell r="B101" t="str">
            <v>PALLARES Patrick</v>
          </cell>
          <cell r="C101" t="str">
            <v>S A L</v>
          </cell>
          <cell r="D101" t="str">
            <v>M</v>
          </cell>
        </row>
        <row r="102">
          <cell r="A102">
            <v>6924944</v>
          </cell>
          <cell r="B102" t="str">
            <v>PALUMBO Gérard</v>
          </cell>
          <cell r="C102" t="str">
            <v>S A L</v>
          </cell>
          <cell r="D102" t="str">
            <v>M</v>
          </cell>
        </row>
        <row r="103">
          <cell r="A103">
            <v>6924592</v>
          </cell>
          <cell r="B103" t="str">
            <v>PARIZET Eric</v>
          </cell>
          <cell r="C103" t="str">
            <v>S A L</v>
          </cell>
          <cell r="D103" t="str">
            <v>M</v>
          </cell>
        </row>
        <row r="104">
          <cell r="A104">
            <v>6901586</v>
          </cell>
          <cell r="B104" t="str">
            <v>PARRA Roland</v>
          </cell>
          <cell r="C104" t="str">
            <v>S A L</v>
          </cell>
          <cell r="D104" t="str">
            <v>M</v>
          </cell>
        </row>
        <row r="105">
          <cell r="A105">
            <v>6918667</v>
          </cell>
          <cell r="B105" t="str">
            <v>PARTOUCHE Christian</v>
          </cell>
          <cell r="C105" t="str">
            <v>S A L</v>
          </cell>
          <cell r="D105" t="str">
            <v>M</v>
          </cell>
        </row>
        <row r="106">
          <cell r="A106">
            <v>6926056</v>
          </cell>
          <cell r="B106" t="str">
            <v>POLSINELLI Denis</v>
          </cell>
          <cell r="C106" t="str">
            <v>S A L</v>
          </cell>
          <cell r="D106" t="str">
            <v>M</v>
          </cell>
        </row>
        <row r="107">
          <cell r="A107">
            <v>6903159</v>
          </cell>
          <cell r="B107" t="str">
            <v>RAMIREZ François</v>
          </cell>
          <cell r="C107" t="str">
            <v>S A L</v>
          </cell>
          <cell r="D107" t="str">
            <v>M</v>
          </cell>
        </row>
        <row r="108">
          <cell r="A108">
            <v>6904171</v>
          </cell>
          <cell r="B108" t="str">
            <v>SAMPIERI Michel</v>
          </cell>
          <cell r="C108" t="str">
            <v>S A L</v>
          </cell>
          <cell r="D108" t="str">
            <v>M</v>
          </cell>
        </row>
        <row r="109">
          <cell r="A109">
            <v>6920890</v>
          </cell>
          <cell r="B109" t="str">
            <v>SEGHAIER Arafat</v>
          </cell>
          <cell r="C109" t="str">
            <v>S A L</v>
          </cell>
          <cell r="D109" t="str">
            <v>M</v>
          </cell>
        </row>
        <row r="110">
          <cell r="A110">
            <v>6921051</v>
          </cell>
          <cell r="B110" t="str">
            <v>SEON Isabelle</v>
          </cell>
          <cell r="C110" t="str">
            <v>S A L</v>
          </cell>
          <cell r="D110" t="str">
            <v>F</v>
          </cell>
        </row>
        <row r="111">
          <cell r="A111">
            <v>6901249</v>
          </cell>
          <cell r="B111" t="str">
            <v>SICILIA Antoine</v>
          </cell>
          <cell r="C111" t="str">
            <v>S A L</v>
          </cell>
          <cell r="D111" t="str">
            <v>M</v>
          </cell>
        </row>
        <row r="112">
          <cell r="A112">
            <v>6921797</v>
          </cell>
          <cell r="B112" t="str">
            <v>SZYMUSIAK Nattan</v>
          </cell>
          <cell r="C112" t="str">
            <v>S A L</v>
          </cell>
          <cell r="D112" t="str">
            <v>M</v>
          </cell>
        </row>
        <row r="113">
          <cell r="A113">
            <v>6924629</v>
          </cell>
          <cell r="B113" t="str">
            <v>TABAYSE Denis</v>
          </cell>
          <cell r="C113" t="str">
            <v>S A L</v>
          </cell>
          <cell r="D113" t="str">
            <v>M</v>
          </cell>
        </row>
        <row r="114">
          <cell r="A114">
            <v>6914765</v>
          </cell>
          <cell r="B114" t="str">
            <v>TRISTAN Jean Luc</v>
          </cell>
          <cell r="C114" t="str">
            <v>S A L</v>
          </cell>
          <cell r="D114" t="str">
            <v>M</v>
          </cell>
        </row>
        <row r="115">
          <cell r="A115">
            <v>6919646</v>
          </cell>
          <cell r="B115" t="str">
            <v>VENDITTI Stéphane</v>
          </cell>
          <cell r="C115" t="str">
            <v>S A L</v>
          </cell>
          <cell r="D115" t="str">
            <v>M</v>
          </cell>
        </row>
        <row r="116">
          <cell r="A116">
            <v>6925216</v>
          </cell>
          <cell r="B116" t="str">
            <v>VERDONE Italo</v>
          </cell>
          <cell r="C116" t="str">
            <v>S A L</v>
          </cell>
          <cell r="D116" t="str">
            <v>M</v>
          </cell>
        </row>
        <row r="117">
          <cell r="A117">
            <v>6924981</v>
          </cell>
          <cell r="B117" t="str">
            <v>VERDONE Adrien</v>
          </cell>
          <cell r="C117" t="str">
            <v>S A L</v>
          </cell>
          <cell r="D117" t="str">
            <v>M</v>
          </cell>
        </row>
        <row r="118">
          <cell r="A118">
            <v>6915309</v>
          </cell>
          <cell r="B118" t="str">
            <v>VINCENT Jean Pascal</v>
          </cell>
          <cell r="C118" t="str">
            <v>S A L</v>
          </cell>
          <cell r="D118" t="str">
            <v>M</v>
          </cell>
        </row>
        <row r="119">
          <cell r="A119">
            <v>6925199</v>
          </cell>
          <cell r="B119" t="str">
            <v>VOLCKAERT Robert</v>
          </cell>
          <cell r="C119" t="str">
            <v>S A L</v>
          </cell>
          <cell r="D119" t="str">
            <v>M</v>
          </cell>
        </row>
        <row r="120">
          <cell r="A120">
            <v>6913454</v>
          </cell>
          <cell r="B120" t="str">
            <v>YAHIAOUI Ahmed</v>
          </cell>
          <cell r="C120" t="str">
            <v>S A L</v>
          </cell>
          <cell r="D120" t="str">
            <v>M</v>
          </cell>
        </row>
        <row r="121">
          <cell r="A121">
            <v>6925653</v>
          </cell>
          <cell r="B121" t="str">
            <v>ALENDA Jean-Pierre</v>
          </cell>
          <cell r="C121" t="str">
            <v>CASCOL</v>
          </cell>
          <cell r="D121" t="str">
            <v>M</v>
          </cell>
        </row>
        <row r="122">
          <cell r="A122">
            <v>6908333</v>
          </cell>
          <cell r="B122" t="str">
            <v>AUBELEAU Christian</v>
          </cell>
          <cell r="C122" t="str">
            <v>CASCOL</v>
          </cell>
          <cell r="D122" t="str">
            <v>M</v>
          </cell>
        </row>
        <row r="123">
          <cell r="A123">
            <v>6925207</v>
          </cell>
          <cell r="B123" t="str">
            <v>AUDAX Ludovic</v>
          </cell>
          <cell r="C123" t="str">
            <v>CASCOL</v>
          </cell>
          <cell r="D123" t="str">
            <v>M</v>
          </cell>
        </row>
        <row r="124">
          <cell r="A124">
            <v>6901701</v>
          </cell>
          <cell r="B124" t="str">
            <v>BAIN Annie</v>
          </cell>
          <cell r="C124" t="str">
            <v>CASCOL</v>
          </cell>
          <cell r="D124" t="str">
            <v>F</v>
          </cell>
        </row>
        <row r="125">
          <cell r="A125">
            <v>6901700</v>
          </cell>
          <cell r="B125" t="str">
            <v>BAIN Bernard</v>
          </cell>
          <cell r="C125" t="str">
            <v>CASCOL</v>
          </cell>
          <cell r="D125" t="str">
            <v>M</v>
          </cell>
        </row>
        <row r="126">
          <cell r="A126">
            <v>6923276</v>
          </cell>
          <cell r="B126" t="str">
            <v>BENEDIC Jean Noël</v>
          </cell>
          <cell r="C126" t="str">
            <v>CASCOL</v>
          </cell>
          <cell r="D126" t="str">
            <v>M</v>
          </cell>
        </row>
        <row r="127">
          <cell r="A127">
            <v>6901757</v>
          </cell>
          <cell r="B127" t="str">
            <v>BENSAID Yves</v>
          </cell>
          <cell r="C127" t="str">
            <v>CASCOL</v>
          </cell>
          <cell r="D127" t="str">
            <v>M</v>
          </cell>
        </row>
        <row r="128">
          <cell r="A128">
            <v>6901143</v>
          </cell>
          <cell r="B128" t="str">
            <v>BESSON Chrystelle</v>
          </cell>
          <cell r="C128" t="str">
            <v>CASCOL</v>
          </cell>
          <cell r="D128" t="str">
            <v>F</v>
          </cell>
        </row>
        <row r="129">
          <cell r="A129">
            <v>6901129</v>
          </cell>
          <cell r="B129" t="str">
            <v>BOFFY Jean Marie</v>
          </cell>
          <cell r="C129" t="str">
            <v>CASCOL</v>
          </cell>
          <cell r="D129" t="str">
            <v>M</v>
          </cell>
        </row>
        <row r="130">
          <cell r="A130">
            <v>6902530</v>
          </cell>
          <cell r="B130" t="str">
            <v>BOURGUIGNON Patrick</v>
          </cell>
          <cell r="C130" t="str">
            <v>CASCOL</v>
          </cell>
          <cell r="D130" t="str">
            <v>M</v>
          </cell>
        </row>
        <row r="131">
          <cell r="A131">
            <v>6920784</v>
          </cell>
          <cell r="B131" t="str">
            <v>BOURGUIGNON Isabelle</v>
          </cell>
          <cell r="C131" t="str">
            <v>CASCOL</v>
          </cell>
          <cell r="D131" t="str">
            <v>F</v>
          </cell>
        </row>
        <row r="132">
          <cell r="A132">
            <v>6901140</v>
          </cell>
          <cell r="B132" t="str">
            <v>BRUN Danielle</v>
          </cell>
          <cell r="C132" t="str">
            <v>CASCOL</v>
          </cell>
          <cell r="D132" t="str">
            <v>F</v>
          </cell>
        </row>
        <row r="133">
          <cell r="A133">
            <v>6901137</v>
          </cell>
          <cell r="B133" t="str">
            <v>BRUN Jean Claude</v>
          </cell>
          <cell r="C133" t="str">
            <v>CASCOL</v>
          </cell>
          <cell r="D133" t="str">
            <v>M</v>
          </cell>
        </row>
        <row r="134">
          <cell r="A134">
            <v>6901145</v>
          </cell>
          <cell r="B134" t="str">
            <v>BUISSON Robert</v>
          </cell>
          <cell r="C134" t="str">
            <v>CASCOL</v>
          </cell>
          <cell r="D134" t="str">
            <v>M</v>
          </cell>
        </row>
        <row r="135">
          <cell r="A135">
            <v>6926082</v>
          </cell>
          <cell r="B135" t="str">
            <v>CECILLON Daniel</v>
          </cell>
          <cell r="C135" t="str">
            <v>CASCOL</v>
          </cell>
          <cell r="D135" t="str">
            <v>M</v>
          </cell>
        </row>
        <row r="136">
          <cell r="A136">
            <v>6925654</v>
          </cell>
          <cell r="B136" t="str">
            <v>CHOLLIER Guy</v>
          </cell>
          <cell r="C136" t="str">
            <v>CASCOL</v>
          </cell>
          <cell r="D136" t="str">
            <v>M</v>
          </cell>
        </row>
        <row r="137">
          <cell r="A137">
            <v>6906342</v>
          </cell>
          <cell r="B137" t="str">
            <v>COSTE Jean</v>
          </cell>
          <cell r="C137" t="str">
            <v>CASCOL</v>
          </cell>
          <cell r="D137" t="str">
            <v>M</v>
          </cell>
        </row>
        <row r="138">
          <cell r="A138">
            <v>6925925</v>
          </cell>
          <cell r="B138" t="str">
            <v>FAYOLLE Alain</v>
          </cell>
          <cell r="C138" t="str">
            <v>CASCOL</v>
          </cell>
          <cell r="D138" t="str">
            <v>M</v>
          </cell>
        </row>
        <row r="139">
          <cell r="A139">
            <v>6901715</v>
          </cell>
          <cell r="B139" t="str">
            <v>FERRARI Jean Paul</v>
          </cell>
          <cell r="C139" t="str">
            <v>CASCOL</v>
          </cell>
          <cell r="D139" t="str">
            <v>M</v>
          </cell>
        </row>
        <row r="140">
          <cell r="A140">
            <v>6923489</v>
          </cell>
          <cell r="B140" t="str">
            <v>FORET Marc</v>
          </cell>
          <cell r="C140" t="str">
            <v>CASCOL</v>
          </cell>
          <cell r="D140" t="str">
            <v>M</v>
          </cell>
        </row>
        <row r="141">
          <cell r="A141">
            <v>6918831</v>
          </cell>
          <cell r="B141" t="str">
            <v>GALLAND Patrick</v>
          </cell>
          <cell r="C141" t="str">
            <v>CASCOL</v>
          </cell>
          <cell r="D141" t="str">
            <v>M</v>
          </cell>
        </row>
        <row r="142">
          <cell r="A142">
            <v>6901172</v>
          </cell>
          <cell r="B142" t="str">
            <v>GELIN Georges</v>
          </cell>
          <cell r="C142" t="str">
            <v>CASCOL</v>
          </cell>
          <cell r="D142" t="str">
            <v>M</v>
          </cell>
        </row>
        <row r="143">
          <cell r="A143">
            <v>6913221</v>
          </cell>
          <cell r="B143" t="str">
            <v>GENILLIER Patrick</v>
          </cell>
          <cell r="C143" t="str">
            <v>CASCOL</v>
          </cell>
          <cell r="D143" t="str">
            <v>M</v>
          </cell>
        </row>
        <row r="144">
          <cell r="A144">
            <v>6922036</v>
          </cell>
          <cell r="B144" t="str">
            <v>GENILLIER Jonathan</v>
          </cell>
          <cell r="C144" t="str">
            <v>CASCOL</v>
          </cell>
          <cell r="D144" t="str">
            <v>M</v>
          </cell>
        </row>
        <row r="145">
          <cell r="A145">
            <v>6924248</v>
          </cell>
          <cell r="B145" t="str">
            <v>GIRAUDET Maryse</v>
          </cell>
          <cell r="C145" t="str">
            <v>CASCOL</v>
          </cell>
          <cell r="D145" t="str">
            <v>F</v>
          </cell>
        </row>
        <row r="146">
          <cell r="A146">
            <v>6920267</v>
          </cell>
          <cell r="B146" t="str">
            <v>GIRAUDET Patrick</v>
          </cell>
          <cell r="C146" t="str">
            <v>CASCOL</v>
          </cell>
          <cell r="D146" t="str">
            <v>M</v>
          </cell>
        </row>
        <row r="147">
          <cell r="A147">
            <v>6923066</v>
          </cell>
          <cell r="B147" t="str">
            <v>JULLIEN Grégory</v>
          </cell>
          <cell r="C147" t="str">
            <v>CASCOL</v>
          </cell>
          <cell r="D147" t="str">
            <v>M</v>
          </cell>
        </row>
        <row r="148">
          <cell r="A148">
            <v>6901139</v>
          </cell>
          <cell r="B148" t="str">
            <v>MAROTTI Françoise</v>
          </cell>
          <cell r="C148" t="str">
            <v>CASCOL</v>
          </cell>
          <cell r="D148" t="str">
            <v>F</v>
          </cell>
        </row>
        <row r="149">
          <cell r="A149">
            <v>6901106</v>
          </cell>
          <cell r="B149" t="str">
            <v>MAROTTI André</v>
          </cell>
          <cell r="C149" t="str">
            <v>CASCOL</v>
          </cell>
          <cell r="D149" t="str">
            <v>M</v>
          </cell>
        </row>
        <row r="150">
          <cell r="A150">
            <v>6921930</v>
          </cell>
          <cell r="B150" t="str">
            <v>MARQUES Didier</v>
          </cell>
          <cell r="C150" t="str">
            <v>CASCOL</v>
          </cell>
          <cell r="D150" t="str">
            <v>M</v>
          </cell>
        </row>
        <row r="151">
          <cell r="A151">
            <v>6924292</v>
          </cell>
          <cell r="B151" t="str">
            <v>MASCLAUX Yves</v>
          </cell>
          <cell r="C151" t="str">
            <v>CASCOL</v>
          </cell>
          <cell r="D151" t="str">
            <v>M</v>
          </cell>
        </row>
        <row r="152">
          <cell r="A152">
            <v>6913923</v>
          </cell>
          <cell r="B152" t="str">
            <v>MATHIEU Roger</v>
          </cell>
          <cell r="C152" t="str">
            <v>CASCOL</v>
          </cell>
          <cell r="D152" t="str">
            <v>M</v>
          </cell>
        </row>
        <row r="153">
          <cell r="A153">
            <v>6920227</v>
          </cell>
          <cell r="B153" t="str">
            <v>MECHIN Roger</v>
          </cell>
          <cell r="C153" t="str">
            <v>CASCOL</v>
          </cell>
          <cell r="D153" t="str">
            <v>M</v>
          </cell>
        </row>
        <row r="154">
          <cell r="A154">
            <v>6920254</v>
          </cell>
          <cell r="B154" t="str">
            <v>MORTBONTEMPS Stéphane</v>
          </cell>
          <cell r="C154" t="str">
            <v>CASCOL</v>
          </cell>
          <cell r="D154" t="str">
            <v>M</v>
          </cell>
        </row>
        <row r="155">
          <cell r="A155">
            <v>6901617</v>
          </cell>
          <cell r="B155" t="str">
            <v>MOURBRUN Roger</v>
          </cell>
          <cell r="C155" t="str">
            <v>CASCOL</v>
          </cell>
          <cell r="D155" t="str">
            <v>M</v>
          </cell>
        </row>
        <row r="156">
          <cell r="A156">
            <v>6906495</v>
          </cell>
          <cell r="B156" t="str">
            <v>PALANDRE PHILIPPE</v>
          </cell>
          <cell r="C156" t="str">
            <v>CASCOL</v>
          </cell>
          <cell r="D156" t="str">
            <v>M</v>
          </cell>
        </row>
        <row r="157">
          <cell r="A157">
            <v>6924090</v>
          </cell>
          <cell r="B157" t="str">
            <v>PASQUELIN Lionel</v>
          </cell>
          <cell r="C157" t="str">
            <v>CASCOL</v>
          </cell>
          <cell r="D157" t="str">
            <v>M</v>
          </cell>
        </row>
        <row r="158">
          <cell r="A158">
            <v>6908339</v>
          </cell>
          <cell r="B158" t="str">
            <v>PEREZ Rafaël</v>
          </cell>
          <cell r="C158" t="str">
            <v>CASCOL</v>
          </cell>
          <cell r="D158" t="str">
            <v>M</v>
          </cell>
        </row>
        <row r="159">
          <cell r="A159">
            <v>6901134</v>
          </cell>
          <cell r="B159" t="str">
            <v>PERRIN Armand</v>
          </cell>
          <cell r="C159" t="str">
            <v>CASCOL</v>
          </cell>
          <cell r="D159" t="str">
            <v>M</v>
          </cell>
        </row>
        <row r="160">
          <cell r="A160">
            <v>6910523</v>
          </cell>
          <cell r="B160" t="str">
            <v>PEYRON Jean Luc</v>
          </cell>
          <cell r="C160" t="str">
            <v>CASCOL</v>
          </cell>
          <cell r="D160" t="str">
            <v>M</v>
          </cell>
        </row>
        <row r="161">
          <cell r="A161">
            <v>6917395</v>
          </cell>
          <cell r="B161" t="str">
            <v>PIANA Alain</v>
          </cell>
          <cell r="C161" t="str">
            <v>CASCOL</v>
          </cell>
          <cell r="D161" t="str">
            <v>M</v>
          </cell>
        </row>
        <row r="162">
          <cell r="A162">
            <v>4312945</v>
          </cell>
          <cell r="B162" t="str">
            <v>PROFIT André</v>
          </cell>
          <cell r="C162" t="str">
            <v>CASCOL</v>
          </cell>
          <cell r="D162" t="str">
            <v>M</v>
          </cell>
        </row>
        <row r="163">
          <cell r="A163">
            <v>6915413</v>
          </cell>
          <cell r="B163" t="str">
            <v>PROMONET Martine</v>
          </cell>
          <cell r="C163" t="str">
            <v>CASCOL</v>
          </cell>
          <cell r="D163" t="str">
            <v>F</v>
          </cell>
        </row>
        <row r="164">
          <cell r="A164">
            <v>4304466</v>
          </cell>
          <cell r="B164" t="str">
            <v>RAMBERT Pascal</v>
          </cell>
          <cell r="C164" t="str">
            <v>CASCOL</v>
          </cell>
          <cell r="D164" t="str">
            <v>M</v>
          </cell>
        </row>
        <row r="165">
          <cell r="A165">
            <v>6915161</v>
          </cell>
          <cell r="B165" t="str">
            <v>RANC Maurice</v>
          </cell>
          <cell r="C165" t="str">
            <v>CASCOL</v>
          </cell>
          <cell r="D165" t="str">
            <v>M</v>
          </cell>
        </row>
        <row r="166">
          <cell r="A166">
            <v>6908332</v>
          </cell>
          <cell r="B166" t="str">
            <v>RANCHIN André</v>
          </cell>
          <cell r="C166" t="str">
            <v>CASCOL</v>
          </cell>
          <cell r="D166" t="str">
            <v>M</v>
          </cell>
        </row>
        <row r="167">
          <cell r="A167">
            <v>6921729</v>
          </cell>
          <cell r="B167" t="str">
            <v>RIVOIRE René</v>
          </cell>
          <cell r="C167" t="str">
            <v>CASCOL</v>
          </cell>
          <cell r="D167" t="str">
            <v>M</v>
          </cell>
        </row>
        <row r="168">
          <cell r="A168">
            <v>6903234</v>
          </cell>
          <cell r="B168" t="str">
            <v>ROBERT Jacques</v>
          </cell>
          <cell r="C168" t="str">
            <v>CASCOL</v>
          </cell>
          <cell r="D168" t="str">
            <v>M</v>
          </cell>
        </row>
        <row r="169">
          <cell r="A169">
            <v>6901117</v>
          </cell>
          <cell r="B169" t="str">
            <v>RONDEPIERRE André</v>
          </cell>
          <cell r="C169" t="str">
            <v>CASCOL</v>
          </cell>
          <cell r="D169" t="str">
            <v>M</v>
          </cell>
        </row>
        <row r="170">
          <cell r="A170">
            <v>6901103</v>
          </cell>
          <cell r="B170" t="str">
            <v>ROUSSEL René</v>
          </cell>
          <cell r="C170" t="str">
            <v>CASCOL</v>
          </cell>
          <cell r="D170" t="str">
            <v>M</v>
          </cell>
        </row>
        <row r="171">
          <cell r="A171">
            <v>6901105</v>
          </cell>
          <cell r="B171" t="str">
            <v>ROUSSEL René Jean</v>
          </cell>
          <cell r="C171" t="str">
            <v>CASCOL</v>
          </cell>
          <cell r="D171" t="str">
            <v>M</v>
          </cell>
        </row>
        <row r="172">
          <cell r="A172">
            <v>6901104</v>
          </cell>
          <cell r="B172" t="str">
            <v>ROUSSEL Arlette</v>
          </cell>
          <cell r="C172" t="str">
            <v>CASCOL</v>
          </cell>
          <cell r="D172" t="str">
            <v>F</v>
          </cell>
        </row>
        <row r="173">
          <cell r="A173">
            <v>6901758</v>
          </cell>
          <cell r="B173" t="str">
            <v>SABOURIN René</v>
          </cell>
          <cell r="C173" t="str">
            <v>CASCOL</v>
          </cell>
          <cell r="D173" t="str">
            <v>M</v>
          </cell>
        </row>
        <row r="174">
          <cell r="A174">
            <v>6901167</v>
          </cell>
          <cell r="B174" t="str">
            <v>SCHMITT William</v>
          </cell>
          <cell r="C174" t="str">
            <v>CASCOL</v>
          </cell>
          <cell r="D174" t="str">
            <v>M</v>
          </cell>
        </row>
        <row r="175">
          <cell r="A175">
            <v>6905170</v>
          </cell>
          <cell r="B175" t="str">
            <v>SERVENTI Maria Dolores</v>
          </cell>
          <cell r="C175" t="str">
            <v>CASCOL</v>
          </cell>
          <cell r="D175" t="str">
            <v>F</v>
          </cell>
        </row>
        <row r="176">
          <cell r="A176">
            <v>6901108</v>
          </cell>
          <cell r="B176" t="str">
            <v>SERVENTI Paul</v>
          </cell>
          <cell r="C176" t="str">
            <v>CASCOL</v>
          </cell>
          <cell r="D176" t="str">
            <v>M</v>
          </cell>
        </row>
        <row r="177">
          <cell r="A177">
            <v>6901505</v>
          </cell>
          <cell r="B177" t="str">
            <v>SINA Michel</v>
          </cell>
          <cell r="C177" t="str">
            <v>CASCOL</v>
          </cell>
          <cell r="D177" t="str">
            <v>M</v>
          </cell>
        </row>
        <row r="178">
          <cell r="A178">
            <v>6924893</v>
          </cell>
          <cell r="B178" t="str">
            <v>SOFFRAY Ludovic</v>
          </cell>
          <cell r="C178" t="str">
            <v>CASCOL</v>
          </cell>
          <cell r="D178" t="str">
            <v>M</v>
          </cell>
        </row>
        <row r="179">
          <cell r="A179">
            <v>6914956</v>
          </cell>
          <cell r="B179" t="str">
            <v>TARTARIN Roland</v>
          </cell>
          <cell r="C179" t="str">
            <v>CASCOL</v>
          </cell>
          <cell r="D179" t="str">
            <v>M</v>
          </cell>
        </row>
        <row r="180">
          <cell r="A180">
            <v>6914865</v>
          </cell>
          <cell r="B180" t="str">
            <v>THEVENET Gérard</v>
          </cell>
          <cell r="C180" t="str">
            <v>CASCOL</v>
          </cell>
          <cell r="D180" t="str">
            <v>M</v>
          </cell>
        </row>
        <row r="181">
          <cell r="A181">
            <v>6923490</v>
          </cell>
          <cell r="B181" t="str">
            <v>VALETTE Serge</v>
          </cell>
          <cell r="C181" t="str">
            <v>CASCOL</v>
          </cell>
          <cell r="D181" t="str">
            <v>M</v>
          </cell>
        </row>
        <row r="182">
          <cell r="A182">
            <v>6920980</v>
          </cell>
          <cell r="B182" t="str">
            <v>VERA Mickaël</v>
          </cell>
          <cell r="C182" t="str">
            <v>CASCOL</v>
          </cell>
          <cell r="D182" t="str">
            <v>M</v>
          </cell>
        </row>
        <row r="183">
          <cell r="A183">
            <v>3453291</v>
          </cell>
          <cell r="B183" t="str">
            <v>WANTIER Jean-François</v>
          </cell>
          <cell r="C183" t="str">
            <v>CASCOL</v>
          </cell>
          <cell r="D183" t="str">
            <v>M</v>
          </cell>
        </row>
        <row r="184">
          <cell r="A184">
            <v>6926316</v>
          </cell>
          <cell r="B184" t="str">
            <v>ERRACHIDI Choukri</v>
          </cell>
          <cell r="C184" t="str">
            <v>Lyon Sport Métropole</v>
          </cell>
          <cell r="D184" t="str">
            <v>M</v>
          </cell>
        </row>
        <row r="185">
          <cell r="A185">
            <v>6926314</v>
          </cell>
          <cell r="B185" t="str">
            <v>HORENKRYS Claude</v>
          </cell>
          <cell r="C185" t="str">
            <v>Lyon Sport Métropole</v>
          </cell>
          <cell r="D185" t="str">
            <v>M</v>
          </cell>
        </row>
        <row r="186">
          <cell r="A186">
            <v>6926315</v>
          </cell>
          <cell r="B186" t="str">
            <v>ZANET Cristina</v>
          </cell>
          <cell r="C186" t="str">
            <v>Lyon Sport Métropole</v>
          </cell>
          <cell r="D186" t="str">
            <v>F</v>
          </cell>
        </row>
        <row r="187">
          <cell r="A187">
            <v>6926107</v>
          </cell>
          <cell r="B187" t="str">
            <v>ALASSEUR Laurent</v>
          </cell>
          <cell r="C187" t="str">
            <v>TROLLSPORT</v>
          </cell>
          <cell r="D187" t="str">
            <v>M</v>
          </cell>
        </row>
        <row r="188">
          <cell r="A188">
            <v>6903034</v>
          </cell>
          <cell r="B188" t="str">
            <v>ALONZO Marie Josephe</v>
          </cell>
          <cell r="C188" t="str">
            <v>TROLLSPORT</v>
          </cell>
          <cell r="D188" t="str">
            <v>F</v>
          </cell>
        </row>
        <row r="189">
          <cell r="A189">
            <v>6924535</v>
          </cell>
          <cell r="B189" t="str">
            <v>ARPARIN Franck</v>
          </cell>
          <cell r="C189" t="str">
            <v>TROLLSPORT</v>
          </cell>
          <cell r="D189" t="str">
            <v>M</v>
          </cell>
        </row>
        <row r="190">
          <cell r="A190">
            <v>6926352</v>
          </cell>
          <cell r="B190" t="str">
            <v>ARS Ludovic</v>
          </cell>
          <cell r="C190" t="str">
            <v>TROLLSPORT</v>
          </cell>
          <cell r="D190" t="str">
            <v>M</v>
          </cell>
        </row>
        <row r="191">
          <cell r="A191">
            <v>6925753</v>
          </cell>
          <cell r="B191" t="str">
            <v>AVELINE Isabelle</v>
          </cell>
          <cell r="C191" t="str">
            <v>TROLLSPORT</v>
          </cell>
          <cell r="D191" t="str">
            <v>F</v>
          </cell>
        </row>
        <row r="192">
          <cell r="A192">
            <v>6925190</v>
          </cell>
          <cell r="B192" t="str">
            <v>BERETTA Jean-Louis</v>
          </cell>
          <cell r="C192" t="str">
            <v>TROLLSPORT</v>
          </cell>
          <cell r="D192" t="str">
            <v>M</v>
          </cell>
        </row>
        <row r="193">
          <cell r="A193">
            <v>6924827</v>
          </cell>
          <cell r="B193" t="str">
            <v>BERGE-MONTANAT Pascal</v>
          </cell>
          <cell r="C193" t="str">
            <v>TROLLSPORT</v>
          </cell>
          <cell r="D193" t="str">
            <v>M</v>
          </cell>
        </row>
        <row r="194">
          <cell r="A194">
            <v>6925255</v>
          </cell>
          <cell r="B194" t="str">
            <v>BIONDI Norbert</v>
          </cell>
          <cell r="C194" t="str">
            <v>TROLLSPORT</v>
          </cell>
          <cell r="D194" t="str">
            <v>M</v>
          </cell>
        </row>
        <row r="195">
          <cell r="A195">
            <v>6913757</v>
          </cell>
          <cell r="B195" t="str">
            <v>BLASCO Gilles</v>
          </cell>
          <cell r="C195" t="str">
            <v>TROLLSPORT</v>
          </cell>
          <cell r="D195" t="str">
            <v>M</v>
          </cell>
        </row>
        <row r="196">
          <cell r="A196">
            <v>6926109</v>
          </cell>
          <cell r="B196" t="str">
            <v>BOISSIEUX Pascal</v>
          </cell>
          <cell r="C196" t="str">
            <v>TROLLSPORT</v>
          </cell>
          <cell r="D196" t="str">
            <v>M</v>
          </cell>
        </row>
        <row r="197">
          <cell r="A197">
            <v>6926181</v>
          </cell>
          <cell r="B197" t="str">
            <v>BRUYAT Patrick</v>
          </cell>
          <cell r="C197" t="str">
            <v>TROLLSPORT</v>
          </cell>
          <cell r="D197" t="str">
            <v>M</v>
          </cell>
        </row>
        <row r="198">
          <cell r="A198">
            <v>6926182</v>
          </cell>
          <cell r="B198" t="str">
            <v>CABOUX Pascal</v>
          </cell>
          <cell r="C198" t="str">
            <v>TROLLSPORT</v>
          </cell>
          <cell r="D198" t="str">
            <v>M</v>
          </cell>
        </row>
        <row r="199">
          <cell r="A199">
            <v>6925358</v>
          </cell>
          <cell r="B199" t="str">
            <v>CASTELLA Frédéric</v>
          </cell>
          <cell r="C199" t="str">
            <v>TROLLSPORT</v>
          </cell>
          <cell r="D199" t="str">
            <v>M</v>
          </cell>
        </row>
        <row r="200">
          <cell r="A200">
            <v>6925334</v>
          </cell>
          <cell r="B200" t="str">
            <v>CERCLERAT Alain</v>
          </cell>
          <cell r="C200" t="str">
            <v>TROLLSPORT</v>
          </cell>
          <cell r="D200" t="str">
            <v>M</v>
          </cell>
        </row>
        <row r="201">
          <cell r="A201">
            <v>6925757</v>
          </cell>
          <cell r="B201" t="str">
            <v>DEFINOD Jean-Marc</v>
          </cell>
          <cell r="C201" t="str">
            <v>TROLLSPORT</v>
          </cell>
          <cell r="D201" t="str">
            <v>M</v>
          </cell>
        </row>
        <row r="202">
          <cell r="A202">
            <v>6925752</v>
          </cell>
          <cell r="B202" t="str">
            <v>DI MASCIO Christian</v>
          </cell>
          <cell r="C202" t="str">
            <v>TROLLSPORT</v>
          </cell>
          <cell r="D202" t="str">
            <v>M</v>
          </cell>
        </row>
        <row r="203">
          <cell r="A203">
            <v>6925489</v>
          </cell>
          <cell r="B203" t="str">
            <v>FAZZANI Nourredine</v>
          </cell>
          <cell r="C203" t="str">
            <v>TROLLSPORT</v>
          </cell>
          <cell r="D203" t="str">
            <v>M</v>
          </cell>
        </row>
        <row r="204">
          <cell r="A204">
            <v>6926019</v>
          </cell>
          <cell r="B204" t="str">
            <v>GARCIA José</v>
          </cell>
          <cell r="C204" t="str">
            <v>TROLLSPORT</v>
          </cell>
          <cell r="D204" t="str">
            <v>M</v>
          </cell>
        </row>
        <row r="205">
          <cell r="A205">
            <v>6925448</v>
          </cell>
          <cell r="B205" t="str">
            <v>GENETOY Sylvain</v>
          </cell>
          <cell r="C205" t="str">
            <v>TROLLSPORT</v>
          </cell>
          <cell r="D205" t="str">
            <v>M</v>
          </cell>
        </row>
        <row r="206">
          <cell r="A206">
            <v>6901799</v>
          </cell>
          <cell r="B206" t="str">
            <v>GUICHON Patrice</v>
          </cell>
          <cell r="C206" t="str">
            <v>TROLLSPORT</v>
          </cell>
          <cell r="D206" t="str">
            <v>M</v>
          </cell>
        </row>
        <row r="207">
          <cell r="A207">
            <v>6920243</v>
          </cell>
          <cell r="B207" t="str">
            <v>HANESSE Sébastien</v>
          </cell>
          <cell r="C207" t="str">
            <v>TROLLSPORT</v>
          </cell>
          <cell r="D207" t="str">
            <v>M</v>
          </cell>
        </row>
        <row r="208">
          <cell r="A208">
            <v>6919371</v>
          </cell>
          <cell r="B208" t="str">
            <v>HANESSE Claude</v>
          </cell>
          <cell r="C208" t="str">
            <v>TROLLSPORT</v>
          </cell>
          <cell r="D208" t="str">
            <v>M</v>
          </cell>
        </row>
        <row r="209">
          <cell r="A209">
            <v>6901983</v>
          </cell>
          <cell r="B209" t="str">
            <v>JANER Jean Paul</v>
          </cell>
          <cell r="C209" t="str">
            <v>TROLLSPORT</v>
          </cell>
          <cell r="D209" t="str">
            <v>M</v>
          </cell>
        </row>
        <row r="210">
          <cell r="A210">
            <v>6914199</v>
          </cell>
          <cell r="B210" t="str">
            <v>JOLBIT Joseph</v>
          </cell>
          <cell r="C210" t="str">
            <v>TROLLSPORT</v>
          </cell>
          <cell r="D210" t="str">
            <v>M</v>
          </cell>
        </row>
        <row r="211">
          <cell r="A211">
            <v>6925256</v>
          </cell>
          <cell r="B211" t="str">
            <v>LEBRUN Yves</v>
          </cell>
          <cell r="C211" t="str">
            <v>TROLLSPORT</v>
          </cell>
          <cell r="D211" t="str">
            <v>M</v>
          </cell>
        </row>
        <row r="212">
          <cell r="A212">
            <v>6925756</v>
          </cell>
          <cell r="B212" t="str">
            <v>LEBRUN Véronique</v>
          </cell>
          <cell r="C212" t="str">
            <v>TROLLSPORT</v>
          </cell>
          <cell r="D212" t="str">
            <v>F</v>
          </cell>
        </row>
        <row r="213">
          <cell r="A213">
            <v>6925755</v>
          </cell>
          <cell r="B213" t="str">
            <v>LEBRUN Florian</v>
          </cell>
          <cell r="C213" t="str">
            <v>TROLLSPORT</v>
          </cell>
          <cell r="D213" t="str">
            <v>M</v>
          </cell>
        </row>
        <row r="214">
          <cell r="A214">
            <v>6925357</v>
          </cell>
          <cell r="B214" t="str">
            <v>LEFEBVRE Jérôme</v>
          </cell>
          <cell r="C214" t="str">
            <v>TROLLSPORT</v>
          </cell>
          <cell r="D214" t="str">
            <v>M</v>
          </cell>
        </row>
        <row r="215">
          <cell r="A215">
            <v>6925957</v>
          </cell>
          <cell r="B215" t="str">
            <v>MARTINEZ Louisa</v>
          </cell>
          <cell r="C215" t="str">
            <v>TROLLSPORT</v>
          </cell>
          <cell r="D215" t="str">
            <v>F</v>
          </cell>
        </row>
        <row r="216">
          <cell r="A216">
            <v>6925806</v>
          </cell>
          <cell r="B216" t="str">
            <v>MARTINEZ Jean Luc</v>
          </cell>
          <cell r="C216" t="str">
            <v>TROLLSPORT</v>
          </cell>
          <cell r="D216" t="str">
            <v>M</v>
          </cell>
        </row>
        <row r="217">
          <cell r="A217">
            <v>6925931</v>
          </cell>
          <cell r="B217" t="str">
            <v>MAS SARD Gilles</v>
          </cell>
          <cell r="C217" t="str">
            <v>TROLLSPORT</v>
          </cell>
          <cell r="D217" t="str">
            <v>M</v>
          </cell>
        </row>
        <row r="218">
          <cell r="A218">
            <v>6925257</v>
          </cell>
          <cell r="B218" t="str">
            <v>MONTAGNE Serge</v>
          </cell>
          <cell r="C218" t="str">
            <v>TROLLSPORT</v>
          </cell>
          <cell r="D218" t="str">
            <v>M</v>
          </cell>
        </row>
        <row r="219">
          <cell r="A219">
            <v>6925754</v>
          </cell>
          <cell r="B219" t="str">
            <v>NALLIT Jocelyn</v>
          </cell>
          <cell r="C219" t="str">
            <v>TROLLSPORT</v>
          </cell>
          <cell r="D219" t="str">
            <v>M</v>
          </cell>
        </row>
        <row r="220">
          <cell r="A220">
            <v>6921863</v>
          </cell>
          <cell r="B220" t="str">
            <v>PARISE Christopher</v>
          </cell>
          <cell r="C220" t="str">
            <v>TROLLSPORT</v>
          </cell>
          <cell r="D220" t="str">
            <v>M</v>
          </cell>
        </row>
        <row r="221">
          <cell r="A221">
            <v>6924431</v>
          </cell>
          <cell r="B221" t="str">
            <v>PAYA Jacky</v>
          </cell>
          <cell r="C221" t="str">
            <v>TROLLSPORT</v>
          </cell>
          <cell r="D221" t="str">
            <v>M</v>
          </cell>
        </row>
        <row r="222">
          <cell r="A222">
            <v>6921833</v>
          </cell>
          <cell r="B222" t="str">
            <v>PERENON Roland</v>
          </cell>
          <cell r="C222" t="str">
            <v>TROLLSPORT</v>
          </cell>
          <cell r="D222" t="str">
            <v>M</v>
          </cell>
        </row>
        <row r="223">
          <cell r="A223">
            <v>6913729</v>
          </cell>
          <cell r="B223" t="str">
            <v>PERRET Stephane</v>
          </cell>
          <cell r="C223" t="str">
            <v>TROLLSPORT</v>
          </cell>
          <cell r="D223" t="str">
            <v>M</v>
          </cell>
        </row>
        <row r="224">
          <cell r="A224">
            <v>6926108</v>
          </cell>
          <cell r="B224" t="str">
            <v>PERROUD Gilles</v>
          </cell>
          <cell r="C224" t="str">
            <v>TROLLSPORT</v>
          </cell>
          <cell r="D224" t="str">
            <v>M</v>
          </cell>
        </row>
        <row r="225">
          <cell r="A225">
            <v>6917994</v>
          </cell>
          <cell r="B225" t="str">
            <v>RAFAEL Mario</v>
          </cell>
          <cell r="C225" t="str">
            <v>TROLLSPORT</v>
          </cell>
          <cell r="D225" t="str">
            <v>M</v>
          </cell>
        </row>
        <row r="226">
          <cell r="A226">
            <v>6901974</v>
          </cell>
          <cell r="B226" t="str">
            <v>RAQUIN Pierre</v>
          </cell>
          <cell r="C226" t="str">
            <v>TROLLSPORT</v>
          </cell>
          <cell r="D226" t="str">
            <v>M</v>
          </cell>
        </row>
        <row r="227">
          <cell r="A227">
            <v>6922896</v>
          </cell>
          <cell r="B227" t="str">
            <v>RAVOAJANAHARY Luca</v>
          </cell>
          <cell r="C227" t="str">
            <v>TROLLSPORT</v>
          </cell>
          <cell r="D227" t="str">
            <v>M</v>
          </cell>
        </row>
        <row r="228">
          <cell r="A228">
            <v>6925543</v>
          </cell>
          <cell r="B228" t="str">
            <v>REYNAUD Loan</v>
          </cell>
          <cell r="C228" t="str">
            <v>TROLLSPORT</v>
          </cell>
          <cell r="D228" t="str">
            <v>M</v>
          </cell>
        </row>
        <row r="229">
          <cell r="A229">
            <v>6925542</v>
          </cell>
          <cell r="B229" t="str">
            <v>REYNAUD Jefferson</v>
          </cell>
          <cell r="C229" t="str">
            <v>TROLLSPORT</v>
          </cell>
          <cell r="D229" t="str">
            <v>M</v>
          </cell>
        </row>
        <row r="230">
          <cell r="A230">
            <v>6918441</v>
          </cell>
          <cell r="B230" t="str">
            <v>RICCI Vincent</v>
          </cell>
          <cell r="C230" t="str">
            <v>TROLLSPORT</v>
          </cell>
          <cell r="D230" t="str">
            <v>M</v>
          </cell>
        </row>
        <row r="231">
          <cell r="A231">
            <v>6925191</v>
          </cell>
          <cell r="B231" t="str">
            <v>RODRIGUEZ Alain</v>
          </cell>
          <cell r="C231" t="str">
            <v>TROLLSPORT</v>
          </cell>
          <cell r="D231" t="str">
            <v>M</v>
          </cell>
        </row>
        <row r="232">
          <cell r="A232">
            <v>6924842</v>
          </cell>
          <cell r="B232" t="str">
            <v>SABAINI Anne-Marie</v>
          </cell>
          <cell r="C232" t="str">
            <v>TROLLSPORT</v>
          </cell>
          <cell r="D232" t="str">
            <v>F</v>
          </cell>
        </row>
        <row r="233">
          <cell r="A233">
            <v>6921762</v>
          </cell>
          <cell r="B233" t="str">
            <v>SABAINI Didier</v>
          </cell>
          <cell r="C233" t="str">
            <v>TROLLSPORT</v>
          </cell>
          <cell r="D233" t="str">
            <v>M</v>
          </cell>
        </row>
        <row r="234">
          <cell r="A234">
            <v>6921525</v>
          </cell>
          <cell r="B234" t="str">
            <v>SOPHA Ludovic</v>
          </cell>
          <cell r="C234" t="str">
            <v>TROLLSPORT</v>
          </cell>
          <cell r="D234" t="str">
            <v>M</v>
          </cell>
        </row>
        <row r="235">
          <cell r="A235">
            <v>6920524</v>
          </cell>
          <cell r="B235" t="str">
            <v>TARDIO Maria</v>
          </cell>
          <cell r="C235" t="str">
            <v>TROLLSPORT</v>
          </cell>
          <cell r="D235" t="str">
            <v>F</v>
          </cell>
        </row>
        <row r="236">
          <cell r="A236">
            <v>6920244</v>
          </cell>
          <cell r="B236" t="str">
            <v>TARDIO Antonio</v>
          </cell>
          <cell r="C236" t="str">
            <v>TROLLSPORT</v>
          </cell>
          <cell r="D236" t="str">
            <v>M</v>
          </cell>
        </row>
        <row r="237">
          <cell r="A237">
            <v>3825314</v>
          </cell>
          <cell r="B237" t="str">
            <v>TROTIN Frédéric</v>
          </cell>
          <cell r="C237" t="str">
            <v>TROLLSPORT</v>
          </cell>
          <cell r="D237" t="str">
            <v>M</v>
          </cell>
        </row>
        <row r="238">
          <cell r="A238">
            <v>6906470</v>
          </cell>
          <cell r="B238" t="str">
            <v>TROVISI Tony</v>
          </cell>
          <cell r="C238" t="str">
            <v>TROLLSPORT</v>
          </cell>
          <cell r="D238" t="str">
            <v>M</v>
          </cell>
        </row>
        <row r="239">
          <cell r="A239">
            <v>6925759</v>
          </cell>
          <cell r="B239" t="str">
            <v>VANEL Christophe</v>
          </cell>
          <cell r="C239" t="str">
            <v>TROLLSPORT</v>
          </cell>
          <cell r="D239" t="str">
            <v>M</v>
          </cell>
        </row>
        <row r="240">
          <cell r="A240">
            <v>6922983</v>
          </cell>
          <cell r="B240" t="str">
            <v>VENA Vincent</v>
          </cell>
          <cell r="C240" t="str">
            <v>TROLLSPORT</v>
          </cell>
          <cell r="D240" t="str">
            <v>M</v>
          </cell>
        </row>
        <row r="241">
          <cell r="A241">
            <v>6907646</v>
          </cell>
          <cell r="B241" t="str">
            <v>ADELINE Rolland</v>
          </cell>
          <cell r="C241" t="str">
            <v>ALSTOM</v>
          </cell>
          <cell r="D241" t="str">
            <v>M</v>
          </cell>
        </row>
        <row r="242">
          <cell r="A242">
            <v>6915079</v>
          </cell>
          <cell r="B242" t="str">
            <v>BACONIN Daniel</v>
          </cell>
          <cell r="C242" t="str">
            <v>ALSTOM</v>
          </cell>
          <cell r="D242" t="str">
            <v>M</v>
          </cell>
        </row>
        <row r="243">
          <cell r="A243">
            <v>6901893</v>
          </cell>
          <cell r="B243" t="str">
            <v>BICHARD André</v>
          </cell>
          <cell r="C243" t="str">
            <v>ALSTOM</v>
          </cell>
          <cell r="D243" t="str">
            <v>M</v>
          </cell>
        </row>
        <row r="244">
          <cell r="A244">
            <v>6901891</v>
          </cell>
          <cell r="B244" t="str">
            <v>BICHARD Yvette</v>
          </cell>
          <cell r="C244" t="str">
            <v>ALSTOM</v>
          </cell>
          <cell r="D244" t="str">
            <v>F</v>
          </cell>
        </row>
        <row r="245">
          <cell r="A245">
            <v>6921170</v>
          </cell>
          <cell r="B245" t="str">
            <v>BINET Anne-Marie</v>
          </cell>
          <cell r="C245" t="str">
            <v>ALSTOM</v>
          </cell>
          <cell r="D245" t="str">
            <v>F</v>
          </cell>
        </row>
        <row r="246">
          <cell r="A246">
            <v>6925598</v>
          </cell>
          <cell r="B246" t="str">
            <v>BLANC Bernard</v>
          </cell>
          <cell r="C246" t="str">
            <v>ALSTOM</v>
          </cell>
          <cell r="D246" t="str">
            <v>M</v>
          </cell>
        </row>
        <row r="247">
          <cell r="A247">
            <v>6914295</v>
          </cell>
          <cell r="B247" t="str">
            <v>BOONE Sylviane</v>
          </cell>
          <cell r="C247" t="str">
            <v>ALSTOM</v>
          </cell>
          <cell r="D247" t="str">
            <v>F</v>
          </cell>
        </row>
        <row r="248">
          <cell r="A248">
            <v>6926318</v>
          </cell>
          <cell r="B248" t="str">
            <v>BRAIKI Adem</v>
          </cell>
          <cell r="C248" t="str">
            <v>ALSTOM</v>
          </cell>
          <cell r="D248" t="str">
            <v>M</v>
          </cell>
        </row>
        <row r="249">
          <cell r="A249">
            <v>6904949</v>
          </cell>
          <cell r="B249" t="str">
            <v>D'ADAMO Roberto</v>
          </cell>
          <cell r="C249" t="str">
            <v>ALSTOM</v>
          </cell>
          <cell r="D249" t="str">
            <v>M</v>
          </cell>
        </row>
        <row r="250">
          <cell r="A250">
            <v>6908353</v>
          </cell>
          <cell r="B250" t="str">
            <v>ESTEVE Louis</v>
          </cell>
          <cell r="C250" t="str">
            <v>ALSTOM</v>
          </cell>
          <cell r="D250" t="str">
            <v>M</v>
          </cell>
        </row>
        <row r="251">
          <cell r="A251">
            <v>6919951</v>
          </cell>
          <cell r="B251" t="str">
            <v>ESTIER Georges</v>
          </cell>
          <cell r="C251" t="str">
            <v>ALSTOM</v>
          </cell>
          <cell r="D251" t="str">
            <v>M</v>
          </cell>
        </row>
        <row r="252">
          <cell r="A252">
            <v>6919950</v>
          </cell>
          <cell r="B252" t="str">
            <v>ESTIER Eliane</v>
          </cell>
          <cell r="C252" t="str">
            <v>ALSTOM</v>
          </cell>
          <cell r="D252" t="str">
            <v>F</v>
          </cell>
        </row>
        <row r="253">
          <cell r="A253">
            <v>6913203</v>
          </cell>
          <cell r="B253" t="str">
            <v>FANJAT Martine</v>
          </cell>
          <cell r="C253" t="str">
            <v>ALSTOM</v>
          </cell>
          <cell r="D253" t="str">
            <v>F</v>
          </cell>
        </row>
        <row r="254">
          <cell r="A254">
            <v>6902027</v>
          </cell>
          <cell r="B254" t="str">
            <v>FANJAT Christian</v>
          </cell>
          <cell r="C254" t="str">
            <v>ALSTOM</v>
          </cell>
          <cell r="D254" t="str">
            <v>M</v>
          </cell>
        </row>
        <row r="255">
          <cell r="A255">
            <v>6901946</v>
          </cell>
          <cell r="B255" t="str">
            <v>FEREZ Frédéric</v>
          </cell>
          <cell r="C255" t="str">
            <v>ALSTOM</v>
          </cell>
          <cell r="D255" t="str">
            <v>M</v>
          </cell>
        </row>
        <row r="256">
          <cell r="A256">
            <v>6919949</v>
          </cell>
          <cell r="B256" t="str">
            <v>FONSECA Antoine</v>
          </cell>
          <cell r="C256" t="str">
            <v>ALSTOM</v>
          </cell>
          <cell r="D256" t="str">
            <v>M</v>
          </cell>
        </row>
        <row r="257">
          <cell r="A257">
            <v>6901894</v>
          </cell>
          <cell r="B257" t="str">
            <v>FORNONI Alexandre</v>
          </cell>
          <cell r="C257" t="str">
            <v>ALSTOM</v>
          </cell>
          <cell r="D257" t="str">
            <v>M</v>
          </cell>
        </row>
        <row r="258">
          <cell r="A258">
            <v>6901890</v>
          </cell>
          <cell r="B258" t="str">
            <v>FORNONI Georgette</v>
          </cell>
          <cell r="C258" t="str">
            <v>ALSTOM</v>
          </cell>
          <cell r="D258" t="str">
            <v>F</v>
          </cell>
        </row>
        <row r="259">
          <cell r="A259">
            <v>6921144</v>
          </cell>
          <cell r="B259" t="str">
            <v>GUIGUET Jacques</v>
          </cell>
          <cell r="C259" t="str">
            <v>ALSTOM</v>
          </cell>
          <cell r="D259" t="str">
            <v>M</v>
          </cell>
        </row>
        <row r="260">
          <cell r="A260">
            <v>6924085</v>
          </cell>
          <cell r="B260" t="str">
            <v>HASSAPIS Annie</v>
          </cell>
          <cell r="C260" t="str">
            <v>ALSTOM</v>
          </cell>
          <cell r="D260" t="str">
            <v>F</v>
          </cell>
        </row>
        <row r="261">
          <cell r="A261">
            <v>6914899</v>
          </cell>
          <cell r="B261" t="str">
            <v>HASSAPIS Paul</v>
          </cell>
          <cell r="C261" t="str">
            <v>ALSTOM</v>
          </cell>
          <cell r="D261" t="str">
            <v>M</v>
          </cell>
        </row>
        <row r="262">
          <cell r="A262">
            <v>6926319</v>
          </cell>
          <cell r="B262" t="str">
            <v>LALYRE Abraham</v>
          </cell>
          <cell r="C262" t="str">
            <v>ALSTOM</v>
          </cell>
          <cell r="D262" t="str">
            <v>M</v>
          </cell>
        </row>
        <row r="263">
          <cell r="A263">
            <v>6918499</v>
          </cell>
          <cell r="B263" t="str">
            <v>LAPIER Jean Pierre</v>
          </cell>
          <cell r="C263" t="str">
            <v>ALSTOM</v>
          </cell>
          <cell r="D263" t="str">
            <v>M</v>
          </cell>
        </row>
        <row r="264">
          <cell r="A264">
            <v>6910068</v>
          </cell>
          <cell r="B264" t="str">
            <v>LEVYN Michel</v>
          </cell>
          <cell r="C264" t="str">
            <v>ALSTOM</v>
          </cell>
          <cell r="D264" t="str">
            <v>M</v>
          </cell>
        </row>
        <row r="265">
          <cell r="A265">
            <v>6925599</v>
          </cell>
          <cell r="B265" t="str">
            <v>LEVYN Estelle</v>
          </cell>
          <cell r="C265" t="str">
            <v>ALSTOM</v>
          </cell>
          <cell r="D265" t="str">
            <v>F</v>
          </cell>
        </row>
        <row r="266">
          <cell r="A266">
            <v>6924038</v>
          </cell>
          <cell r="B266" t="str">
            <v>LEVYN Elie</v>
          </cell>
          <cell r="C266" t="str">
            <v>ALSTOM</v>
          </cell>
          <cell r="D266" t="str">
            <v>M</v>
          </cell>
        </row>
        <row r="267">
          <cell r="A267">
            <v>6917932</v>
          </cell>
          <cell r="B267" t="str">
            <v>LINGELSER Serge</v>
          </cell>
          <cell r="C267" t="str">
            <v>ALSTOM</v>
          </cell>
          <cell r="D267" t="str">
            <v>M</v>
          </cell>
        </row>
        <row r="268">
          <cell r="A268">
            <v>6920621</v>
          </cell>
          <cell r="B268" t="str">
            <v>MALAURIE Anne Marie</v>
          </cell>
          <cell r="C268" t="str">
            <v>ALSTOM</v>
          </cell>
          <cell r="D268" t="str">
            <v>F</v>
          </cell>
        </row>
        <row r="269">
          <cell r="A269">
            <v>6900710</v>
          </cell>
          <cell r="B269" t="str">
            <v>MALAURIE Jean Claude</v>
          </cell>
          <cell r="C269" t="str">
            <v>ALSTOM</v>
          </cell>
          <cell r="D269" t="str">
            <v>M</v>
          </cell>
        </row>
        <row r="270">
          <cell r="A270">
            <v>6921746</v>
          </cell>
          <cell r="B270" t="str">
            <v>MARCHESE Carmine</v>
          </cell>
          <cell r="C270" t="str">
            <v>ALSTOM</v>
          </cell>
          <cell r="D270" t="str">
            <v>M</v>
          </cell>
        </row>
        <row r="271">
          <cell r="A271">
            <v>6912129</v>
          </cell>
          <cell r="B271" t="str">
            <v>MENAND Maurice</v>
          </cell>
          <cell r="C271" t="str">
            <v>ALSTOM</v>
          </cell>
          <cell r="D271" t="str">
            <v>M</v>
          </cell>
        </row>
        <row r="272">
          <cell r="A272">
            <v>6923503</v>
          </cell>
          <cell r="B272" t="str">
            <v>MINATCHY Jean Claude</v>
          </cell>
          <cell r="C272" t="str">
            <v>ALSTOM</v>
          </cell>
          <cell r="D272" t="str">
            <v>M</v>
          </cell>
        </row>
        <row r="273">
          <cell r="A273">
            <v>6901918</v>
          </cell>
          <cell r="B273" t="str">
            <v>MOREAU Serge</v>
          </cell>
          <cell r="C273" t="str">
            <v>ALSTOM</v>
          </cell>
          <cell r="D273" t="str">
            <v>M</v>
          </cell>
        </row>
        <row r="274">
          <cell r="A274">
            <v>6920944</v>
          </cell>
          <cell r="B274" t="str">
            <v>NISON Jean-Marc</v>
          </cell>
          <cell r="C274" t="str">
            <v>ALSTOM</v>
          </cell>
          <cell r="D274" t="str">
            <v>M</v>
          </cell>
        </row>
        <row r="275">
          <cell r="A275">
            <v>6904952</v>
          </cell>
          <cell r="B275" t="str">
            <v>PENA Féliciano</v>
          </cell>
          <cell r="C275" t="str">
            <v>ALSTOM</v>
          </cell>
          <cell r="D275" t="str">
            <v>M</v>
          </cell>
        </row>
        <row r="276">
          <cell r="A276">
            <v>6920620</v>
          </cell>
          <cell r="B276" t="str">
            <v>QUEUILLE Jean-Pierre</v>
          </cell>
          <cell r="C276" t="str">
            <v>ALSTOM</v>
          </cell>
          <cell r="D276" t="str">
            <v>M</v>
          </cell>
        </row>
        <row r="277">
          <cell r="A277">
            <v>6921141</v>
          </cell>
          <cell r="B277" t="str">
            <v>REVAUX Bernard</v>
          </cell>
          <cell r="C277" t="str">
            <v>ALSTOM</v>
          </cell>
          <cell r="D277" t="str">
            <v>M</v>
          </cell>
        </row>
        <row r="278">
          <cell r="A278">
            <v>6902002</v>
          </cell>
          <cell r="B278" t="str">
            <v>REY Jacques</v>
          </cell>
          <cell r="C278" t="str">
            <v>ALSTOM</v>
          </cell>
          <cell r="D278" t="str">
            <v>M</v>
          </cell>
        </row>
        <row r="279">
          <cell r="A279">
            <v>6902001</v>
          </cell>
          <cell r="B279" t="str">
            <v>REY Françoise</v>
          </cell>
          <cell r="C279" t="str">
            <v>ALSTOM</v>
          </cell>
          <cell r="D279" t="str">
            <v>F</v>
          </cell>
        </row>
        <row r="280">
          <cell r="A280">
            <v>6900004</v>
          </cell>
          <cell r="B280" t="str">
            <v>RICCI Mario</v>
          </cell>
          <cell r="C280" t="str">
            <v>ALSTOM</v>
          </cell>
          <cell r="D280" t="str">
            <v>M</v>
          </cell>
        </row>
        <row r="281">
          <cell r="A281">
            <v>6917996</v>
          </cell>
          <cell r="B281" t="str">
            <v>RULKIN Gérard</v>
          </cell>
          <cell r="C281" t="str">
            <v>ALSTOM</v>
          </cell>
          <cell r="D281" t="str">
            <v>M</v>
          </cell>
        </row>
        <row r="282">
          <cell r="A282">
            <v>6901903</v>
          </cell>
          <cell r="B282" t="str">
            <v>SOLA Jean Claude</v>
          </cell>
          <cell r="C282" t="str">
            <v>ALSTOM</v>
          </cell>
          <cell r="D282" t="str">
            <v>M</v>
          </cell>
        </row>
        <row r="283">
          <cell r="A283">
            <v>6919954</v>
          </cell>
          <cell r="B283" t="str">
            <v>VELLA Concetta</v>
          </cell>
          <cell r="C283" t="str">
            <v>ALSTOM</v>
          </cell>
          <cell r="D283" t="str">
            <v>F</v>
          </cell>
        </row>
        <row r="284">
          <cell r="A284">
            <v>6919953</v>
          </cell>
          <cell r="B284" t="str">
            <v>VELLA Joseph</v>
          </cell>
          <cell r="C284" t="str">
            <v>ALSTOM</v>
          </cell>
          <cell r="D284" t="str">
            <v>M</v>
          </cell>
        </row>
        <row r="285">
          <cell r="A285">
            <v>6922848</v>
          </cell>
          <cell r="B285" t="str">
            <v>VIRGILIO Christine</v>
          </cell>
          <cell r="C285" t="str">
            <v>ALSTOM</v>
          </cell>
          <cell r="D285" t="str">
            <v>F</v>
          </cell>
        </row>
        <row r="286">
          <cell r="A286">
            <v>6918501</v>
          </cell>
          <cell r="B286" t="str">
            <v>VIRGILIO Michel</v>
          </cell>
          <cell r="C286" t="str">
            <v>ALSTOM</v>
          </cell>
          <cell r="D286" t="str">
            <v>M</v>
          </cell>
        </row>
        <row r="287">
          <cell r="A287">
            <v>6901930</v>
          </cell>
          <cell r="B287" t="str">
            <v>VITELLO Carmello</v>
          </cell>
          <cell r="C287" t="str">
            <v>ALSTOM</v>
          </cell>
          <cell r="D287" t="str">
            <v>M</v>
          </cell>
        </row>
        <row r="288">
          <cell r="A288">
            <v>6901926</v>
          </cell>
          <cell r="B288" t="str">
            <v>VITELLO Carmella</v>
          </cell>
          <cell r="C288" t="str">
            <v>ALSTOM</v>
          </cell>
          <cell r="D288" t="str">
            <v>F</v>
          </cell>
        </row>
        <row r="289">
          <cell r="A289">
            <v>6915352</v>
          </cell>
          <cell r="B289" t="str">
            <v>ALCINDOR Clarisse</v>
          </cell>
          <cell r="C289" t="str">
            <v>ATSCAF</v>
          </cell>
          <cell r="D289" t="str">
            <v>M</v>
          </cell>
        </row>
        <row r="290">
          <cell r="A290">
            <v>711309</v>
          </cell>
          <cell r="B290" t="str">
            <v>BREYSSE Frédéric</v>
          </cell>
          <cell r="C290" t="str">
            <v>ATSCAF</v>
          </cell>
          <cell r="D290" t="str">
            <v>M</v>
          </cell>
        </row>
        <row r="291">
          <cell r="A291">
            <v>6918416</v>
          </cell>
          <cell r="B291" t="str">
            <v>CABALLERO Charles</v>
          </cell>
          <cell r="C291" t="str">
            <v>ATSCAF</v>
          </cell>
          <cell r="D291" t="str">
            <v>M</v>
          </cell>
        </row>
        <row r="292">
          <cell r="A292">
            <v>6918472</v>
          </cell>
          <cell r="B292" t="str">
            <v>CORNELOUP Philippe</v>
          </cell>
          <cell r="C292" t="str">
            <v>ATSCAF</v>
          </cell>
          <cell r="D292" t="str">
            <v>M</v>
          </cell>
        </row>
        <row r="293">
          <cell r="A293">
            <v>6921537</v>
          </cell>
          <cell r="B293" t="str">
            <v>DANDEL Serge</v>
          </cell>
          <cell r="C293" t="str">
            <v>ATSCAF</v>
          </cell>
          <cell r="D293" t="str">
            <v>M</v>
          </cell>
        </row>
        <row r="294">
          <cell r="A294">
            <v>6923643</v>
          </cell>
          <cell r="B294" t="str">
            <v>DANDEL Audrey</v>
          </cell>
          <cell r="C294" t="str">
            <v>ATSCAF</v>
          </cell>
          <cell r="D294" t="str">
            <v>F</v>
          </cell>
        </row>
        <row r="295">
          <cell r="A295">
            <v>6919175</v>
          </cell>
          <cell r="B295" t="str">
            <v>DEBRAN Françoise</v>
          </cell>
          <cell r="C295" t="str">
            <v>ATSCAF</v>
          </cell>
          <cell r="D295" t="str">
            <v>F</v>
          </cell>
        </row>
        <row r="296">
          <cell r="A296">
            <v>6917522</v>
          </cell>
          <cell r="B296" t="str">
            <v>DERY Josiane</v>
          </cell>
          <cell r="C296" t="str">
            <v>ATSCAF</v>
          </cell>
          <cell r="D296" t="str">
            <v>F</v>
          </cell>
        </row>
        <row r="297">
          <cell r="A297">
            <v>6900182</v>
          </cell>
          <cell r="B297" t="str">
            <v>DUMOULIN Alain</v>
          </cell>
          <cell r="C297" t="str">
            <v>ATSCAF</v>
          </cell>
          <cell r="D297" t="str">
            <v>M</v>
          </cell>
        </row>
        <row r="298">
          <cell r="A298">
            <v>6918443</v>
          </cell>
          <cell r="B298" t="str">
            <v>FRANCOIS Stéphane</v>
          </cell>
          <cell r="C298" t="str">
            <v>ATSCAF</v>
          </cell>
          <cell r="D298" t="str">
            <v>M</v>
          </cell>
        </row>
        <row r="299">
          <cell r="A299">
            <v>6924355</v>
          </cell>
          <cell r="B299" t="str">
            <v>GAONA Josiane</v>
          </cell>
          <cell r="C299" t="str">
            <v>ATSCAF</v>
          </cell>
          <cell r="D299" t="str">
            <v>F</v>
          </cell>
        </row>
        <row r="300">
          <cell r="A300">
            <v>6901394</v>
          </cell>
          <cell r="B300" t="str">
            <v>GARCIA Dominique</v>
          </cell>
          <cell r="C300" t="str">
            <v>ATSCAF</v>
          </cell>
          <cell r="D300" t="str">
            <v>M</v>
          </cell>
        </row>
        <row r="301">
          <cell r="A301">
            <v>6923809</v>
          </cell>
          <cell r="B301" t="str">
            <v>GARCIA Samantha</v>
          </cell>
          <cell r="C301" t="str">
            <v>ATSCAF</v>
          </cell>
          <cell r="D301" t="str">
            <v>F</v>
          </cell>
        </row>
        <row r="302">
          <cell r="A302">
            <v>6923808</v>
          </cell>
          <cell r="B302" t="str">
            <v>GARCIA Jessica</v>
          </cell>
          <cell r="C302" t="str">
            <v>ATSCAF</v>
          </cell>
          <cell r="D302" t="str">
            <v>F</v>
          </cell>
        </row>
        <row r="303">
          <cell r="A303">
            <v>6917796</v>
          </cell>
          <cell r="B303" t="str">
            <v>GUILHON Laure</v>
          </cell>
          <cell r="C303" t="str">
            <v>ATSCAF</v>
          </cell>
          <cell r="D303" t="str">
            <v>F</v>
          </cell>
        </row>
        <row r="304">
          <cell r="A304">
            <v>6925027</v>
          </cell>
          <cell r="B304" t="str">
            <v>IBOS Isabelle</v>
          </cell>
          <cell r="C304" t="str">
            <v>ATSCAF</v>
          </cell>
          <cell r="D304" t="str">
            <v>F</v>
          </cell>
        </row>
        <row r="305">
          <cell r="A305">
            <v>6919166</v>
          </cell>
          <cell r="B305" t="str">
            <v>LE MAOUT Loïc</v>
          </cell>
          <cell r="C305" t="str">
            <v>ATSCAF</v>
          </cell>
          <cell r="D305" t="str">
            <v>M</v>
          </cell>
        </row>
        <row r="306">
          <cell r="A306">
            <v>6923494</v>
          </cell>
          <cell r="B306" t="str">
            <v>LE MAOUT Marie-Therese</v>
          </cell>
          <cell r="C306" t="str">
            <v>ATSCAF</v>
          </cell>
          <cell r="D306" t="str">
            <v>F</v>
          </cell>
        </row>
        <row r="307">
          <cell r="A307">
            <v>6905903</v>
          </cell>
          <cell r="B307" t="str">
            <v>MANCA Béatrice</v>
          </cell>
          <cell r="C307" t="str">
            <v>ATSCAF</v>
          </cell>
          <cell r="D307" t="str">
            <v>F</v>
          </cell>
        </row>
        <row r="308">
          <cell r="A308">
            <v>6924426</v>
          </cell>
          <cell r="B308" t="str">
            <v>MAS Alain</v>
          </cell>
          <cell r="C308" t="str">
            <v>ATSCAF</v>
          </cell>
          <cell r="D308" t="str">
            <v>M</v>
          </cell>
        </row>
        <row r="309">
          <cell r="A309">
            <v>6907739</v>
          </cell>
          <cell r="B309" t="str">
            <v>MURON Alain</v>
          </cell>
          <cell r="C309" t="str">
            <v>ATSCAF</v>
          </cell>
          <cell r="D309" t="str">
            <v>M</v>
          </cell>
        </row>
        <row r="310">
          <cell r="A310">
            <v>6906680</v>
          </cell>
          <cell r="B310" t="str">
            <v>MURON Michèle</v>
          </cell>
          <cell r="C310" t="str">
            <v>ATSCAF</v>
          </cell>
          <cell r="D310" t="str">
            <v>F</v>
          </cell>
        </row>
        <row r="311">
          <cell r="A311">
            <v>6915916</v>
          </cell>
          <cell r="B311" t="str">
            <v>PAILHES Gilbert</v>
          </cell>
          <cell r="C311" t="str">
            <v>ATSCAF</v>
          </cell>
          <cell r="D311" t="str">
            <v>M</v>
          </cell>
        </row>
        <row r="312">
          <cell r="A312">
            <v>6903022</v>
          </cell>
          <cell r="B312" t="str">
            <v>PARENTI Rosa</v>
          </cell>
          <cell r="C312" t="str">
            <v>ATSCAF</v>
          </cell>
          <cell r="D312" t="str">
            <v>F</v>
          </cell>
        </row>
        <row r="313">
          <cell r="A313">
            <v>6922115</v>
          </cell>
          <cell r="B313" t="str">
            <v>PARENTI Pierre</v>
          </cell>
          <cell r="C313" t="str">
            <v>ATSCAF</v>
          </cell>
          <cell r="D313" t="str">
            <v>M</v>
          </cell>
        </row>
        <row r="314">
          <cell r="A314">
            <v>6925038</v>
          </cell>
          <cell r="B314" t="str">
            <v>RANC Jean Pierre</v>
          </cell>
          <cell r="C314" t="str">
            <v>ATSCAF</v>
          </cell>
          <cell r="D314" t="str">
            <v>M</v>
          </cell>
        </row>
        <row r="315">
          <cell r="A315">
            <v>6919966</v>
          </cell>
          <cell r="B315" t="str">
            <v>REGIS Dominique</v>
          </cell>
          <cell r="C315" t="str">
            <v>ATSCAF</v>
          </cell>
          <cell r="D315" t="str">
            <v>M</v>
          </cell>
        </row>
        <row r="316">
          <cell r="A316">
            <v>6919174</v>
          </cell>
          <cell r="B316" t="str">
            <v>REVEL Gisèle</v>
          </cell>
          <cell r="C316" t="str">
            <v>ATSCAF</v>
          </cell>
          <cell r="D316" t="str">
            <v>F</v>
          </cell>
        </row>
        <row r="317">
          <cell r="A317">
            <v>6917605</v>
          </cell>
          <cell r="B317" t="str">
            <v>REVEL Bernard</v>
          </cell>
          <cell r="C317" t="str">
            <v>ATSCAF</v>
          </cell>
          <cell r="D317" t="str">
            <v>M</v>
          </cell>
        </row>
        <row r="318">
          <cell r="A318">
            <v>6924538</v>
          </cell>
          <cell r="B318" t="str">
            <v>ROSAND Olivier</v>
          </cell>
          <cell r="C318" t="str">
            <v>ATSCAF</v>
          </cell>
          <cell r="D318" t="str">
            <v>M</v>
          </cell>
        </row>
        <row r="319">
          <cell r="A319">
            <v>6901149</v>
          </cell>
          <cell r="B319" t="str">
            <v>TOUILLIER Jean Claude</v>
          </cell>
          <cell r="C319" t="str">
            <v>ATSCAF</v>
          </cell>
          <cell r="D319" t="str">
            <v>M</v>
          </cell>
        </row>
        <row r="320">
          <cell r="A320">
            <v>6923168</v>
          </cell>
          <cell r="B320" t="str">
            <v>VACHEZ Virginie</v>
          </cell>
          <cell r="C320" t="str">
            <v>ATSCAF</v>
          </cell>
          <cell r="D320" t="str">
            <v>F</v>
          </cell>
        </row>
        <row r="321">
          <cell r="A321">
            <v>6925111</v>
          </cell>
          <cell r="B321" t="str">
            <v>VALENTE Patricia</v>
          </cell>
          <cell r="C321" t="str">
            <v>ATSCAF</v>
          </cell>
          <cell r="D321" t="str">
            <v>F</v>
          </cell>
        </row>
        <row r="322">
          <cell r="A322">
            <v>6925837</v>
          </cell>
          <cell r="B322" t="str">
            <v>VEYRENC Christine</v>
          </cell>
          <cell r="C322" t="str">
            <v>ATSCAF</v>
          </cell>
          <cell r="D322" t="str">
            <v>F</v>
          </cell>
        </row>
        <row r="323">
          <cell r="A323">
            <v>6925371</v>
          </cell>
          <cell r="B323" t="str">
            <v>VEYRENC Fernand</v>
          </cell>
          <cell r="C323" t="str">
            <v>ATSCAF</v>
          </cell>
          <cell r="D323" t="str">
            <v>M</v>
          </cell>
        </row>
        <row r="324">
          <cell r="A324">
            <v>8308065</v>
          </cell>
          <cell r="B324" t="str">
            <v>BENEITON Alain</v>
          </cell>
          <cell r="C324" t="str">
            <v>ASPTT</v>
          </cell>
          <cell r="D324" t="str">
            <v>M</v>
          </cell>
        </row>
        <row r="325">
          <cell r="A325">
            <v>6916699</v>
          </cell>
          <cell r="B325" t="str">
            <v>CELMA Raymond</v>
          </cell>
          <cell r="C325" t="str">
            <v>ASPTT</v>
          </cell>
          <cell r="D325" t="str">
            <v>M</v>
          </cell>
        </row>
        <row r="326">
          <cell r="A326">
            <v>6924101</v>
          </cell>
          <cell r="B326" t="str">
            <v>CHARVET Patrick</v>
          </cell>
          <cell r="C326" t="str">
            <v>ASPTT</v>
          </cell>
          <cell r="D326" t="str">
            <v>M</v>
          </cell>
        </row>
        <row r="327">
          <cell r="A327">
            <v>6920532</v>
          </cell>
          <cell r="B327" t="str">
            <v>DELHOMME Patrick</v>
          </cell>
          <cell r="C327" t="str">
            <v>ASPTT</v>
          </cell>
          <cell r="D327" t="str">
            <v>M</v>
          </cell>
        </row>
        <row r="328">
          <cell r="A328">
            <v>6926271</v>
          </cell>
          <cell r="B328" t="str">
            <v>DUPRE Eric</v>
          </cell>
          <cell r="C328" t="str">
            <v>ASPTT</v>
          </cell>
          <cell r="D328" t="str">
            <v>M</v>
          </cell>
        </row>
        <row r="329">
          <cell r="A329">
            <v>6901411</v>
          </cell>
          <cell r="B329" t="str">
            <v>FAUDON Jean Paul</v>
          </cell>
          <cell r="C329" t="str">
            <v>ASPTT</v>
          </cell>
          <cell r="D329" t="str">
            <v>M</v>
          </cell>
        </row>
        <row r="330">
          <cell r="A330">
            <v>4304936</v>
          </cell>
          <cell r="B330" t="str">
            <v>FLORENTIN Patrice</v>
          </cell>
          <cell r="C330" t="str">
            <v>ASPTT</v>
          </cell>
          <cell r="D330" t="str">
            <v>M</v>
          </cell>
        </row>
        <row r="331">
          <cell r="A331">
            <v>6905936</v>
          </cell>
          <cell r="B331" t="str">
            <v>GAYON Eric</v>
          </cell>
          <cell r="C331" t="str">
            <v>ASPTT</v>
          </cell>
          <cell r="D331" t="str">
            <v>M</v>
          </cell>
        </row>
        <row r="332">
          <cell r="A332">
            <v>6920533</v>
          </cell>
          <cell r="B332" t="str">
            <v>GUBIAN Corinne</v>
          </cell>
          <cell r="C332" t="str">
            <v>ASPTT</v>
          </cell>
          <cell r="D332" t="str">
            <v>F</v>
          </cell>
        </row>
        <row r="333">
          <cell r="A333">
            <v>6901410</v>
          </cell>
          <cell r="B333" t="str">
            <v>LEBLANC Jacky</v>
          </cell>
          <cell r="C333" t="str">
            <v>ASPTT</v>
          </cell>
          <cell r="D333" t="str">
            <v>M</v>
          </cell>
        </row>
        <row r="334">
          <cell r="A334">
            <v>6919186</v>
          </cell>
          <cell r="B334" t="str">
            <v>MARTELLINO Nadine</v>
          </cell>
          <cell r="C334" t="str">
            <v>ASPTT</v>
          </cell>
          <cell r="D334" t="str">
            <v>F</v>
          </cell>
        </row>
        <row r="335">
          <cell r="A335">
            <v>6921325</v>
          </cell>
          <cell r="B335" t="str">
            <v>PELLEGRIN Jean Claude</v>
          </cell>
          <cell r="C335" t="str">
            <v>ASPTT</v>
          </cell>
          <cell r="D335" t="str">
            <v>M</v>
          </cell>
        </row>
        <row r="336">
          <cell r="A336">
            <v>6917634</v>
          </cell>
          <cell r="B336" t="str">
            <v>PETIOT Yves</v>
          </cell>
          <cell r="C336" t="str">
            <v>ASPTT</v>
          </cell>
          <cell r="D336" t="str">
            <v>M</v>
          </cell>
        </row>
        <row r="337">
          <cell r="A337">
            <v>6917211</v>
          </cell>
          <cell r="B337" t="str">
            <v>PITARD Serge</v>
          </cell>
          <cell r="C337" t="str">
            <v>ASPTT</v>
          </cell>
          <cell r="D337" t="str">
            <v>M</v>
          </cell>
        </row>
        <row r="338">
          <cell r="A338">
            <v>6924618</v>
          </cell>
          <cell r="B338" t="str">
            <v>SARGNAT Gérard</v>
          </cell>
          <cell r="C338" t="str">
            <v>ASPTT</v>
          </cell>
          <cell r="D338" t="str">
            <v>M</v>
          </cell>
        </row>
        <row r="339">
          <cell r="A339">
            <v>6925053</v>
          </cell>
          <cell r="B339" t="str">
            <v>THEVENON Bérangère</v>
          </cell>
          <cell r="C339" t="str">
            <v>ASPTT</v>
          </cell>
          <cell r="D339" t="str">
            <v>F</v>
          </cell>
        </row>
        <row r="340">
          <cell r="A340">
            <v>6303409</v>
          </cell>
          <cell r="B340" t="str">
            <v>THEVENON Daniel</v>
          </cell>
          <cell r="C340" t="str">
            <v>ASPTT</v>
          </cell>
          <cell r="D340" t="str">
            <v>M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6901446</v>
          </cell>
          <cell r="B5" t="str">
            <v>BEDEJUS Eric</v>
          </cell>
          <cell r="C5" t="str">
            <v>ASCSP</v>
          </cell>
          <cell r="D5" t="str">
            <v>M</v>
          </cell>
        </row>
        <row r="6">
          <cell r="A6">
            <v>6910155</v>
          </cell>
          <cell r="B6" t="str">
            <v>BOS Jean Luc</v>
          </cell>
          <cell r="C6" t="str">
            <v>ASCSP</v>
          </cell>
          <cell r="D6" t="str">
            <v>M</v>
          </cell>
        </row>
        <row r="7">
          <cell r="A7">
            <v>6924899</v>
          </cell>
          <cell r="B7" t="str">
            <v>CHARDENON Philippe</v>
          </cell>
          <cell r="C7" t="str">
            <v>ASCSP</v>
          </cell>
          <cell r="D7" t="str">
            <v>M</v>
          </cell>
        </row>
        <row r="8">
          <cell r="A8">
            <v>6919792</v>
          </cell>
          <cell r="B8" t="str">
            <v>CHARREL Charles</v>
          </cell>
          <cell r="C8" t="str">
            <v>ASCSP</v>
          </cell>
          <cell r="D8" t="str">
            <v>M</v>
          </cell>
        </row>
        <row r="9">
          <cell r="A9">
            <v>6922109</v>
          </cell>
          <cell r="B9" t="str">
            <v>CROZE Christian</v>
          </cell>
          <cell r="C9" t="str">
            <v>ASCSP</v>
          </cell>
          <cell r="D9" t="str">
            <v>M</v>
          </cell>
        </row>
        <row r="10">
          <cell r="A10">
            <v>6926310</v>
          </cell>
          <cell r="B10" t="str">
            <v>DAVID SIMONI Xavier</v>
          </cell>
          <cell r="C10" t="str">
            <v>ASCSP</v>
          </cell>
          <cell r="D10" t="str">
            <v>M</v>
          </cell>
        </row>
        <row r="11">
          <cell r="A11">
            <v>6915212</v>
          </cell>
          <cell r="B11" t="str">
            <v>DESOLME Patrick</v>
          </cell>
          <cell r="C11" t="str">
            <v>ASCSP</v>
          </cell>
          <cell r="D11" t="str">
            <v>M</v>
          </cell>
        </row>
        <row r="12">
          <cell r="A12">
            <v>6923786</v>
          </cell>
          <cell r="B12" t="str">
            <v>DUMONNET Laurence</v>
          </cell>
          <cell r="C12" t="str">
            <v>ASCSP</v>
          </cell>
          <cell r="D12" t="str">
            <v>F</v>
          </cell>
        </row>
        <row r="13">
          <cell r="A13">
            <v>3816803</v>
          </cell>
          <cell r="B13" t="str">
            <v>DUMONNET Gilbert</v>
          </cell>
          <cell r="C13" t="str">
            <v>ASCSP</v>
          </cell>
          <cell r="D13" t="str">
            <v>M</v>
          </cell>
        </row>
        <row r="14">
          <cell r="A14">
            <v>6922743</v>
          </cell>
          <cell r="B14" t="str">
            <v>FRADERA Bruno</v>
          </cell>
          <cell r="C14" t="str">
            <v>ASCSP</v>
          </cell>
          <cell r="D14" t="str">
            <v>M</v>
          </cell>
        </row>
        <row r="15">
          <cell r="A15">
            <v>6901515</v>
          </cell>
          <cell r="B15" t="str">
            <v>GINESTE Alain</v>
          </cell>
          <cell r="C15" t="str">
            <v>ASCSP</v>
          </cell>
          <cell r="D15" t="str">
            <v>M</v>
          </cell>
        </row>
        <row r="16">
          <cell r="A16">
            <v>6926293</v>
          </cell>
          <cell r="B16" t="str">
            <v>GROS Chantal</v>
          </cell>
          <cell r="C16" t="str">
            <v>ASCSP</v>
          </cell>
          <cell r="D16" t="str">
            <v>F</v>
          </cell>
        </row>
        <row r="17">
          <cell r="A17">
            <v>6925913</v>
          </cell>
          <cell r="B17" t="str">
            <v>JACQUET Noël</v>
          </cell>
          <cell r="C17" t="str">
            <v>ASCSP</v>
          </cell>
          <cell r="D17" t="str">
            <v>M</v>
          </cell>
        </row>
        <row r="18">
          <cell r="A18">
            <v>6923861</v>
          </cell>
          <cell r="B18" t="str">
            <v>JAILLOUX Gilbert</v>
          </cell>
          <cell r="C18" t="str">
            <v>ASCSP</v>
          </cell>
          <cell r="D18" t="str">
            <v>M</v>
          </cell>
        </row>
        <row r="19">
          <cell r="A19">
            <v>6922566</v>
          </cell>
          <cell r="B19" t="str">
            <v>JUAREZ Carlos</v>
          </cell>
          <cell r="C19" t="str">
            <v>ASCSP</v>
          </cell>
          <cell r="D19" t="str">
            <v>M</v>
          </cell>
        </row>
        <row r="20">
          <cell r="A20">
            <v>6920386</v>
          </cell>
          <cell r="B20" t="str">
            <v>LACROIX Olivier</v>
          </cell>
          <cell r="C20" t="str">
            <v>ASCSP</v>
          </cell>
          <cell r="D20" t="str">
            <v>M</v>
          </cell>
        </row>
        <row r="21">
          <cell r="A21">
            <v>6920769</v>
          </cell>
          <cell r="B21" t="str">
            <v>LANDRIX Ghislain</v>
          </cell>
          <cell r="C21" t="str">
            <v>ASCSP</v>
          </cell>
          <cell r="D21" t="str">
            <v>M</v>
          </cell>
        </row>
        <row r="22">
          <cell r="A22">
            <v>6910654</v>
          </cell>
          <cell r="B22" t="str">
            <v>LIDON Ignace</v>
          </cell>
          <cell r="C22" t="str">
            <v>ASCSP</v>
          </cell>
          <cell r="D22" t="str">
            <v>M</v>
          </cell>
        </row>
        <row r="23">
          <cell r="A23">
            <v>6923165</v>
          </cell>
          <cell r="B23" t="str">
            <v>LOPEZ Jean Philippe</v>
          </cell>
          <cell r="C23" t="str">
            <v>ASCSP</v>
          </cell>
          <cell r="D23" t="str">
            <v>M</v>
          </cell>
        </row>
        <row r="24">
          <cell r="A24">
            <v>6926226</v>
          </cell>
          <cell r="B24" t="str">
            <v>LUCHT Jean-Pierre</v>
          </cell>
          <cell r="C24" t="str">
            <v>ASCSP</v>
          </cell>
          <cell r="D24" t="str">
            <v>M</v>
          </cell>
        </row>
        <row r="25">
          <cell r="A25">
            <v>6921793</v>
          </cell>
          <cell r="B25" t="str">
            <v>LUCHT Bernard</v>
          </cell>
          <cell r="C25" t="str">
            <v>ASCSP</v>
          </cell>
          <cell r="D25" t="str">
            <v>M</v>
          </cell>
        </row>
        <row r="26">
          <cell r="A26">
            <v>6920770</v>
          </cell>
          <cell r="B26" t="str">
            <v>MARTEAU Didier</v>
          </cell>
          <cell r="C26" t="str">
            <v>ASCSP</v>
          </cell>
          <cell r="D26" t="str">
            <v>M</v>
          </cell>
        </row>
        <row r="27">
          <cell r="A27">
            <v>6901432</v>
          </cell>
          <cell r="B27" t="str">
            <v>MARTIN Daniel</v>
          </cell>
          <cell r="C27" t="str">
            <v>ASCSP</v>
          </cell>
          <cell r="D27" t="str">
            <v>M</v>
          </cell>
        </row>
        <row r="28">
          <cell r="A28">
            <v>5806744</v>
          </cell>
          <cell r="B28" t="str">
            <v>MELLOT Christophe</v>
          </cell>
          <cell r="C28" t="str">
            <v>ASCSP</v>
          </cell>
          <cell r="D28" t="str">
            <v>M</v>
          </cell>
        </row>
        <row r="29">
          <cell r="A29">
            <v>6921796</v>
          </cell>
          <cell r="B29" t="str">
            <v>MELLOT Marie Sarah</v>
          </cell>
          <cell r="C29" t="str">
            <v>ASCSP</v>
          </cell>
          <cell r="D29" t="str">
            <v>F</v>
          </cell>
        </row>
        <row r="30">
          <cell r="A30">
            <v>6921795</v>
          </cell>
          <cell r="B30" t="str">
            <v>MELLOT Ewann</v>
          </cell>
          <cell r="C30" t="str">
            <v>ASCSP</v>
          </cell>
          <cell r="D30" t="str">
            <v>M</v>
          </cell>
        </row>
        <row r="31">
          <cell r="A31">
            <v>6921794</v>
          </cell>
          <cell r="B31" t="str">
            <v>MELLOT Christelle</v>
          </cell>
          <cell r="C31" t="str">
            <v>ASCSP</v>
          </cell>
          <cell r="D31" t="str">
            <v>F</v>
          </cell>
        </row>
        <row r="32">
          <cell r="A32">
            <v>6914947</v>
          </cell>
          <cell r="B32" t="str">
            <v>MOLLARET Daniel</v>
          </cell>
          <cell r="C32" t="str">
            <v>ASCSP</v>
          </cell>
          <cell r="D32" t="str">
            <v>M</v>
          </cell>
        </row>
        <row r="33">
          <cell r="A33">
            <v>6914560</v>
          </cell>
          <cell r="B33" t="str">
            <v>PENET Eric</v>
          </cell>
          <cell r="C33" t="str">
            <v>ASCSP</v>
          </cell>
          <cell r="D33" t="str">
            <v>M</v>
          </cell>
        </row>
        <row r="34">
          <cell r="A34">
            <v>6925402</v>
          </cell>
          <cell r="B34" t="str">
            <v>PORTELETTE Hélène</v>
          </cell>
          <cell r="C34" t="str">
            <v>ASCSP</v>
          </cell>
          <cell r="D34" t="str">
            <v>F</v>
          </cell>
        </row>
        <row r="35">
          <cell r="A35">
            <v>6922667</v>
          </cell>
          <cell r="B35" t="str">
            <v>PORTELETTE JEROME</v>
          </cell>
          <cell r="C35" t="str">
            <v>ASCSP</v>
          </cell>
          <cell r="D35" t="str">
            <v>M</v>
          </cell>
        </row>
        <row r="36">
          <cell r="A36">
            <v>6922666</v>
          </cell>
          <cell r="B36" t="str">
            <v>PORTELETTE Alain</v>
          </cell>
          <cell r="C36" t="str">
            <v>ASCSP</v>
          </cell>
          <cell r="D36" t="str">
            <v>M</v>
          </cell>
        </row>
        <row r="37">
          <cell r="A37">
            <v>6901672</v>
          </cell>
          <cell r="B37" t="str">
            <v>POTZWA Georges</v>
          </cell>
          <cell r="C37" t="str">
            <v>ASCSP</v>
          </cell>
          <cell r="D37" t="str">
            <v>M</v>
          </cell>
        </row>
        <row r="38">
          <cell r="A38">
            <v>6903233</v>
          </cell>
          <cell r="B38" t="str">
            <v>RODRIGUEZ Paul</v>
          </cell>
          <cell r="C38" t="str">
            <v>ASCSP</v>
          </cell>
          <cell r="D38" t="str">
            <v>M</v>
          </cell>
        </row>
        <row r="39">
          <cell r="A39">
            <v>6925432</v>
          </cell>
          <cell r="B39" t="str">
            <v>ROIRON Bryan</v>
          </cell>
          <cell r="C39" t="str">
            <v>ASCSP</v>
          </cell>
          <cell r="D39" t="str">
            <v>M</v>
          </cell>
        </row>
        <row r="40">
          <cell r="A40">
            <v>6901436</v>
          </cell>
          <cell r="B40" t="str">
            <v>ROUSSEL Aimé</v>
          </cell>
          <cell r="C40" t="str">
            <v>ASCSP</v>
          </cell>
          <cell r="D40" t="str">
            <v>M</v>
          </cell>
        </row>
        <row r="41">
          <cell r="A41">
            <v>6925087</v>
          </cell>
          <cell r="B41" t="str">
            <v>ROUVIER Pierre</v>
          </cell>
          <cell r="C41" t="str">
            <v>ASCSP</v>
          </cell>
          <cell r="D41" t="str">
            <v>M</v>
          </cell>
        </row>
        <row r="42">
          <cell r="A42">
            <v>6925403</v>
          </cell>
          <cell r="B42" t="str">
            <v>SONNIER Muriel</v>
          </cell>
          <cell r="C42" t="str">
            <v>ASCSP</v>
          </cell>
          <cell r="D42" t="str">
            <v>F</v>
          </cell>
        </row>
        <row r="43">
          <cell r="A43">
            <v>6908242</v>
          </cell>
          <cell r="B43" t="str">
            <v>SOUCHON Alain</v>
          </cell>
          <cell r="C43" t="str">
            <v>ASCSP</v>
          </cell>
          <cell r="D43" t="str">
            <v>M</v>
          </cell>
        </row>
        <row r="44">
          <cell r="A44">
            <v>6901754</v>
          </cell>
          <cell r="B44" t="str">
            <v>VALETTE Anthony</v>
          </cell>
          <cell r="C44" t="str">
            <v>ASCSP</v>
          </cell>
          <cell r="D44" t="str">
            <v>M</v>
          </cell>
        </row>
        <row r="45">
          <cell r="A45">
            <v>6901752</v>
          </cell>
          <cell r="B45" t="str">
            <v>VALETTE Jean</v>
          </cell>
          <cell r="C45" t="str">
            <v>ASCSP</v>
          </cell>
          <cell r="D45" t="str">
            <v>M</v>
          </cell>
        </row>
        <row r="46">
          <cell r="A46">
            <v>6901534</v>
          </cell>
          <cell r="B46" t="str">
            <v>VARNIER Jean Louis</v>
          </cell>
          <cell r="C46" t="str">
            <v>ASCSP</v>
          </cell>
          <cell r="D46" t="str">
            <v>M</v>
          </cell>
        </row>
        <row r="47">
          <cell r="A47">
            <v>6924512</v>
          </cell>
          <cell r="B47" t="str">
            <v>VASSEUR Luc</v>
          </cell>
          <cell r="C47" t="str">
            <v>ASCSP</v>
          </cell>
          <cell r="D47" t="str">
            <v>M</v>
          </cell>
        </row>
        <row r="48">
          <cell r="A48">
            <v>6901245</v>
          </cell>
          <cell r="B48" t="str">
            <v>ALCARAS Marie Christine</v>
          </cell>
          <cell r="C48" t="str">
            <v>S A L</v>
          </cell>
          <cell r="D48" t="str">
            <v>F</v>
          </cell>
        </row>
        <row r="49">
          <cell r="A49">
            <v>6901220</v>
          </cell>
          <cell r="B49" t="str">
            <v>ANTOINE Jean Luc</v>
          </cell>
          <cell r="C49" t="str">
            <v>S A L</v>
          </cell>
          <cell r="D49" t="str">
            <v>M</v>
          </cell>
        </row>
        <row r="50">
          <cell r="A50">
            <v>6901299</v>
          </cell>
          <cell r="B50" t="str">
            <v>ARNAUD Louis</v>
          </cell>
          <cell r="C50" t="str">
            <v>S A L</v>
          </cell>
          <cell r="D50" t="str">
            <v>M</v>
          </cell>
        </row>
        <row r="51">
          <cell r="A51">
            <v>6925844</v>
          </cell>
          <cell r="B51" t="str">
            <v>BASIRICO Hervé</v>
          </cell>
          <cell r="C51" t="str">
            <v>S A L</v>
          </cell>
          <cell r="D51" t="str">
            <v>M</v>
          </cell>
        </row>
        <row r="52">
          <cell r="A52">
            <v>6922413</v>
          </cell>
          <cell r="B52" t="str">
            <v>BAUTISTA DURAN Noël</v>
          </cell>
          <cell r="C52" t="str">
            <v>S A L</v>
          </cell>
          <cell r="D52" t="str">
            <v>M</v>
          </cell>
        </row>
        <row r="53">
          <cell r="A53">
            <v>103628</v>
          </cell>
          <cell r="B53" t="str">
            <v>BENZACKEN Jérémy</v>
          </cell>
          <cell r="C53" t="str">
            <v>S A L</v>
          </cell>
          <cell r="D53" t="str">
            <v>M</v>
          </cell>
        </row>
        <row r="54">
          <cell r="A54">
            <v>6920064</v>
          </cell>
          <cell r="B54" t="str">
            <v>BOOG Eric</v>
          </cell>
          <cell r="C54" t="str">
            <v>S A L</v>
          </cell>
          <cell r="D54" t="str">
            <v>M</v>
          </cell>
        </row>
        <row r="55">
          <cell r="A55">
            <v>6925624</v>
          </cell>
          <cell r="B55" t="str">
            <v>BOULCH Rémi</v>
          </cell>
          <cell r="C55" t="str">
            <v>S A L</v>
          </cell>
          <cell r="D55" t="str">
            <v>M</v>
          </cell>
        </row>
        <row r="56">
          <cell r="A56">
            <v>6923652</v>
          </cell>
          <cell r="B56" t="str">
            <v>BOUVIER Michel</v>
          </cell>
          <cell r="C56" t="str">
            <v>S A L</v>
          </cell>
          <cell r="D56" t="str">
            <v>M</v>
          </cell>
        </row>
        <row r="57">
          <cell r="A57">
            <v>6904157</v>
          </cell>
          <cell r="B57" t="str">
            <v>BOYER Gilles</v>
          </cell>
          <cell r="C57" t="str">
            <v>S A L</v>
          </cell>
          <cell r="D57" t="str">
            <v>M</v>
          </cell>
        </row>
        <row r="58">
          <cell r="A58">
            <v>6901973</v>
          </cell>
          <cell r="B58" t="str">
            <v>BROTO MUR Bernard</v>
          </cell>
          <cell r="C58" t="str">
            <v>S A L</v>
          </cell>
          <cell r="D58" t="str">
            <v>M</v>
          </cell>
        </row>
        <row r="59">
          <cell r="A59">
            <v>6924102</v>
          </cell>
          <cell r="B59" t="str">
            <v>CAPUANO Eric</v>
          </cell>
          <cell r="C59" t="str">
            <v>S A L</v>
          </cell>
          <cell r="D59" t="str">
            <v>M</v>
          </cell>
        </row>
        <row r="60">
          <cell r="A60">
            <v>6915606</v>
          </cell>
          <cell r="B60" t="str">
            <v>CASCHERA Boris</v>
          </cell>
          <cell r="C60" t="str">
            <v>S A L</v>
          </cell>
          <cell r="D60" t="str">
            <v>M</v>
          </cell>
        </row>
        <row r="61">
          <cell r="A61">
            <v>6919338</v>
          </cell>
          <cell r="B61" t="str">
            <v>CIONI Alain</v>
          </cell>
          <cell r="C61" t="str">
            <v>S A L</v>
          </cell>
          <cell r="D61" t="str">
            <v>M</v>
          </cell>
        </row>
        <row r="62">
          <cell r="A62">
            <v>6925483</v>
          </cell>
          <cell r="B62" t="str">
            <v>DANIEAU Patrick</v>
          </cell>
          <cell r="C62" t="str">
            <v>S A L</v>
          </cell>
          <cell r="D62" t="str">
            <v>M</v>
          </cell>
        </row>
        <row r="63">
          <cell r="A63">
            <v>6900544</v>
          </cell>
          <cell r="B63" t="str">
            <v>DIMITRESCO Germaine</v>
          </cell>
          <cell r="C63" t="str">
            <v>S A L</v>
          </cell>
          <cell r="D63" t="str">
            <v>F</v>
          </cell>
        </row>
        <row r="64">
          <cell r="A64">
            <v>705151</v>
          </cell>
          <cell r="B64" t="str">
            <v>DOUAL Patrick</v>
          </cell>
          <cell r="C64" t="str">
            <v>S A L</v>
          </cell>
          <cell r="D64" t="str">
            <v>M</v>
          </cell>
        </row>
        <row r="65">
          <cell r="A65">
            <v>6903070</v>
          </cell>
          <cell r="B65" t="str">
            <v>DUPONT Christiane</v>
          </cell>
          <cell r="C65" t="str">
            <v>S A L</v>
          </cell>
          <cell r="D65" t="str">
            <v>F</v>
          </cell>
        </row>
        <row r="66">
          <cell r="A66">
            <v>6903003</v>
          </cell>
          <cell r="B66" t="str">
            <v>DUPONT Bernard</v>
          </cell>
          <cell r="C66" t="str">
            <v>S A L</v>
          </cell>
          <cell r="D66" t="str">
            <v>M</v>
          </cell>
        </row>
        <row r="67">
          <cell r="A67">
            <v>6917755</v>
          </cell>
          <cell r="B67" t="str">
            <v>EGEA Nicolas</v>
          </cell>
          <cell r="C67" t="str">
            <v>S A L</v>
          </cell>
          <cell r="D67" t="str">
            <v>M</v>
          </cell>
        </row>
        <row r="68">
          <cell r="A68">
            <v>6923754</v>
          </cell>
          <cell r="B68" t="str">
            <v>ELEFANTE Pietro</v>
          </cell>
          <cell r="C68" t="str">
            <v>S A L</v>
          </cell>
          <cell r="D68" t="str">
            <v>M</v>
          </cell>
        </row>
        <row r="69">
          <cell r="A69">
            <v>6905637</v>
          </cell>
          <cell r="B69" t="str">
            <v>FIORATO Serge</v>
          </cell>
          <cell r="C69" t="str">
            <v>S A L</v>
          </cell>
          <cell r="D69" t="str">
            <v>M</v>
          </cell>
        </row>
        <row r="70">
          <cell r="A70">
            <v>6905211</v>
          </cell>
          <cell r="B70" t="str">
            <v>FLORES Bénito</v>
          </cell>
          <cell r="C70" t="str">
            <v>S A L</v>
          </cell>
          <cell r="D70" t="str">
            <v>M</v>
          </cell>
        </row>
        <row r="71">
          <cell r="A71">
            <v>6902205</v>
          </cell>
          <cell r="B71" t="str">
            <v>FORNASARI Daniel</v>
          </cell>
          <cell r="C71" t="str">
            <v>S A L</v>
          </cell>
          <cell r="D71" t="str">
            <v>M</v>
          </cell>
        </row>
        <row r="72">
          <cell r="A72">
            <v>6926055</v>
          </cell>
          <cell r="B72" t="str">
            <v>FRANCE Alain</v>
          </cell>
          <cell r="C72" t="str">
            <v>S A L</v>
          </cell>
          <cell r="D72" t="str">
            <v>M</v>
          </cell>
        </row>
        <row r="73">
          <cell r="A73">
            <v>6921860</v>
          </cell>
          <cell r="B73" t="str">
            <v>GACON Christian</v>
          </cell>
          <cell r="C73" t="str">
            <v>S A L</v>
          </cell>
          <cell r="D73" t="str">
            <v>M</v>
          </cell>
        </row>
        <row r="74">
          <cell r="A74">
            <v>6924432</v>
          </cell>
          <cell r="B74" t="str">
            <v>GACON Nathalie</v>
          </cell>
          <cell r="C74" t="str">
            <v>S A L</v>
          </cell>
          <cell r="D74" t="str">
            <v>F</v>
          </cell>
        </row>
        <row r="75">
          <cell r="A75">
            <v>6901393</v>
          </cell>
          <cell r="B75" t="str">
            <v>GARCIA André</v>
          </cell>
          <cell r="C75" t="str">
            <v>S A L</v>
          </cell>
          <cell r="D75" t="str">
            <v>M</v>
          </cell>
        </row>
        <row r="76">
          <cell r="A76">
            <v>6924820</v>
          </cell>
          <cell r="B76" t="str">
            <v>GILLET Sylvain</v>
          </cell>
          <cell r="C76" t="str">
            <v>S A L</v>
          </cell>
          <cell r="D76" t="str">
            <v>M</v>
          </cell>
        </row>
        <row r="77">
          <cell r="A77">
            <v>6920156</v>
          </cell>
          <cell r="B77" t="str">
            <v>GUILLE Kévin</v>
          </cell>
          <cell r="C77" t="str">
            <v>S A L</v>
          </cell>
          <cell r="D77" t="str">
            <v>M</v>
          </cell>
        </row>
        <row r="78">
          <cell r="A78">
            <v>106403</v>
          </cell>
          <cell r="B78" t="str">
            <v>GUILLE Jean pierre</v>
          </cell>
          <cell r="C78" t="str">
            <v>S A L</v>
          </cell>
          <cell r="D78" t="str">
            <v>M</v>
          </cell>
        </row>
        <row r="79">
          <cell r="A79">
            <v>6903133</v>
          </cell>
          <cell r="B79" t="str">
            <v>HANSI Gilles</v>
          </cell>
          <cell r="C79" t="str">
            <v>S A L</v>
          </cell>
          <cell r="D79" t="str">
            <v>M</v>
          </cell>
        </row>
        <row r="80">
          <cell r="A80">
            <v>3802304</v>
          </cell>
          <cell r="B80" t="str">
            <v>JOURDAN Bernard</v>
          </cell>
          <cell r="C80" t="str">
            <v>S A L</v>
          </cell>
          <cell r="D80" t="str">
            <v>M</v>
          </cell>
        </row>
        <row r="81">
          <cell r="A81">
            <v>6925894</v>
          </cell>
          <cell r="B81" t="str">
            <v>JUGE Nathalie</v>
          </cell>
          <cell r="C81" t="str">
            <v>S A L</v>
          </cell>
          <cell r="D81" t="str">
            <v>F</v>
          </cell>
        </row>
        <row r="82">
          <cell r="A82">
            <v>6925155</v>
          </cell>
          <cell r="B82" t="str">
            <v>KAMBRUN Jérôme</v>
          </cell>
          <cell r="C82" t="str">
            <v>S A L</v>
          </cell>
          <cell r="D82" t="str">
            <v>M</v>
          </cell>
        </row>
        <row r="83">
          <cell r="A83">
            <v>6923741</v>
          </cell>
          <cell r="B83" t="str">
            <v>LAGOUTTE Roger</v>
          </cell>
          <cell r="C83" t="str">
            <v>S A L</v>
          </cell>
          <cell r="D83" t="str">
            <v>M</v>
          </cell>
        </row>
        <row r="84">
          <cell r="A84">
            <v>6901424</v>
          </cell>
          <cell r="B84" t="str">
            <v>LATASTE Lamduan</v>
          </cell>
          <cell r="C84" t="str">
            <v>S A L</v>
          </cell>
          <cell r="D84" t="str">
            <v>F</v>
          </cell>
        </row>
        <row r="85">
          <cell r="A85">
            <v>6924452</v>
          </cell>
          <cell r="B85" t="str">
            <v>LAVAL Christian</v>
          </cell>
          <cell r="C85" t="str">
            <v>S A L</v>
          </cell>
          <cell r="D85" t="str">
            <v>M</v>
          </cell>
        </row>
        <row r="86">
          <cell r="A86">
            <v>6901215</v>
          </cell>
          <cell r="B86" t="str">
            <v>LOMBARD Jean Noël</v>
          </cell>
          <cell r="C86" t="str">
            <v>S A L</v>
          </cell>
          <cell r="D86" t="str">
            <v>M</v>
          </cell>
        </row>
        <row r="87">
          <cell r="A87">
            <v>6913614</v>
          </cell>
          <cell r="B87" t="str">
            <v>LOPES José Valentin</v>
          </cell>
          <cell r="C87" t="str">
            <v>S A L</v>
          </cell>
          <cell r="D87" t="str">
            <v>M</v>
          </cell>
        </row>
        <row r="88">
          <cell r="A88">
            <v>6918036</v>
          </cell>
          <cell r="B88" t="str">
            <v>LOUVIOT Robert</v>
          </cell>
          <cell r="C88" t="str">
            <v>S A L</v>
          </cell>
          <cell r="D88" t="str">
            <v>M</v>
          </cell>
        </row>
        <row r="89">
          <cell r="A89">
            <v>6925156</v>
          </cell>
          <cell r="B89" t="str">
            <v>MARCEL Pierre</v>
          </cell>
          <cell r="C89" t="str">
            <v>S A L</v>
          </cell>
          <cell r="D89" t="str">
            <v>M</v>
          </cell>
        </row>
        <row r="90">
          <cell r="A90">
            <v>6925064</v>
          </cell>
          <cell r="B90" t="str">
            <v>MARGATHE Jean</v>
          </cell>
          <cell r="C90" t="str">
            <v>S A L</v>
          </cell>
          <cell r="D90" t="str">
            <v>M</v>
          </cell>
        </row>
        <row r="91">
          <cell r="A91">
            <v>6921433</v>
          </cell>
          <cell r="B91" t="str">
            <v>MARTEAU Loïs</v>
          </cell>
          <cell r="C91" t="str">
            <v>S A L</v>
          </cell>
          <cell r="D91" t="str">
            <v>M</v>
          </cell>
        </row>
        <row r="92">
          <cell r="A92">
            <v>6923030</v>
          </cell>
          <cell r="B92" t="str">
            <v>MARTIN Thierry</v>
          </cell>
          <cell r="C92" t="str">
            <v>S A L</v>
          </cell>
          <cell r="D92" t="str">
            <v>M</v>
          </cell>
        </row>
        <row r="93">
          <cell r="A93">
            <v>6913873</v>
          </cell>
          <cell r="B93" t="str">
            <v>MARTUCCI Lionel</v>
          </cell>
          <cell r="C93" t="str">
            <v>S A L</v>
          </cell>
          <cell r="D93" t="str">
            <v>M</v>
          </cell>
        </row>
        <row r="94">
          <cell r="A94">
            <v>6913500</v>
          </cell>
          <cell r="B94" t="str">
            <v>MASSARD Lucien</v>
          </cell>
          <cell r="C94" t="str">
            <v>S A L</v>
          </cell>
          <cell r="D94" t="str">
            <v>M</v>
          </cell>
        </row>
        <row r="95">
          <cell r="A95">
            <v>6912019</v>
          </cell>
          <cell r="B95" t="str">
            <v>MASTROMATTEO Claude</v>
          </cell>
          <cell r="C95" t="str">
            <v>S A L</v>
          </cell>
          <cell r="D95" t="str">
            <v>M</v>
          </cell>
        </row>
        <row r="96">
          <cell r="A96">
            <v>3011684</v>
          </cell>
          <cell r="B96" t="str">
            <v>MAURINE Jacky</v>
          </cell>
          <cell r="C96" t="str">
            <v>S A L</v>
          </cell>
          <cell r="D96" t="str">
            <v>M</v>
          </cell>
        </row>
        <row r="97">
          <cell r="A97">
            <v>6922450</v>
          </cell>
          <cell r="B97" t="str">
            <v>MILLAN Diego</v>
          </cell>
          <cell r="C97" t="str">
            <v>S A L</v>
          </cell>
          <cell r="D97" t="str">
            <v>M</v>
          </cell>
        </row>
        <row r="98">
          <cell r="A98">
            <v>6913833</v>
          </cell>
          <cell r="B98" t="str">
            <v>MOLLA Daniel</v>
          </cell>
          <cell r="C98" t="str">
            <v>S A L</v>
          </cell>
          <cell r="D98" t="str">
            <v>M</v>
          </cell>
        </row>
        <row r="99">
          <cell r="A99">
            <v>6926245</v>
          </cell>
          <cell r="B99" t="str">
            <v>MUCKE Gilbert</v>
          </cell>
          <cell r="C99" t="str">
            <v>S A L</v>
          </cell>
          <cell r="D99" t="str">
            <v>M</v>
          </cell>
        </row>
        <row r="100">
          <cell r="A100">
            <v>6919181</v>
          </cell>
          <cell r="B100" t="str">
            <v>MULLER Pascal</v>
          </cell>
          <cell r="C100" t="str">
            <v>S A L</v>
          </cell>
          <cell r="D100" t="str">
            <v>M</v>
          </cell>
        </row>
        <row r="101">
          <cell r="A101">
            <v>6924453</v>
          </cell>
          <cell r="B101" t="str">
            <v>NICOLAS Michel</v>
          </cell>
          <cell r="C101" t="str">
            <v>S A L</v>
          </cell>
          <cell r="D101" t="str">
            <v>M</v>
          </cell>
        </row>
        <row r="102">
          <cell r="A102">
            <v>6908870</v>
          </cell>
          <cell r="B102" t="str">
            <v>OGEARD Thierry</v>
          </cell>
          <cell r="C102" t="str">
            <v>S A L</v>
          </cell>
          <cell r="D102" t="str">
            <v>M</v>
          </cell>
        </row>
        <row r="103">
          <cell r="A103">
            <v>6924011</v>
          </cell>
          <cell r="B103" t="str">
            <v>PALLARES Patrick</v>
          </cell>
          <cell r="C103" t="str">
            <v>S A L</v>
          </cell>
          <cell r="D103" t="str">
            <v>M</v>
          </cell>
        </row>
        <row r="104">
          <cell r="A104">
            <v>6924944</v>
          </cell>
          <cell r="B104" t="str">
            <v>PALUMBO Gérard</v>
          </cell>
          <cell r="C104" t="str">
            <v>S A L</v>
          </cell>
          <cell r="D104" t="str">
            <v>M</v>
          </cell>
        </row>
        <row r="105">
          <cell r="A105">
            <v>6924592</v>
          </cell>
          <cell r="B105" t="str">
            <v>PARIZET Eric</v>
          </cell>
          <cell r="C105" t="str">
            <v>S A L</v>
          </cell>
          <cell r="D105" t="str">
            <v>M</v>
          </cell>
        </row>
        <row r="106">
          <cell r="A106">
            <v>6901586</v>
          </cell>
          <cell r="B106" t="str">
            <v>PARRA Roland</v>
          </cell>
          <cell r="C106" t="str">
            <v>S A L</v>
          </cell>
          <cell r="D106" t="str">
            <v>M</v>
          </cell>
        </row>
        <row r="107">
          <cell r="A107">
            <v>6918667</v>
          </cell>
          <cell r="B107" t="str">
            <v>PARTOUCHE Christian</v>
          </cell>
          <cell r="C107" t="str">
            <v>S A L</v>
          </cell>
          <cell r="D107" t="str">
            <v>M</v>
          </cell>
        </row>
        <row r="108">
          <cell r="A108">
            <v>6926056</v>
          </cell>
          <cell r="B108" t="str">
            <v>POLSINELLI Denis</v>
          </cell>
          <cell r="C108" t="str">
            <v>S A L</v>
          </cell>
          <cell r="D108" t="str">
            <v>M</v>
          </cell>
        </row>
        <row r="109">
          <cell r="A109">
            <v>6903159</v>
          </cell>
          <cell r="B109" t="str">
            <v>RAMIREZ François</v>
          </cell>
          <cell r="C109" t="str">
            <v>S A L</v>
          </cell>
          <cell r="D109" t="str">
            <v>M</v>
          </cell>
        </row>
        <row r="110">
          <cell r="A110">
            <v>6904171</v>
          </cell>
          <cell r="B110" t="str">
            <v>SAMPIERI Michel</v>
          </cell>
          <cell r="C110" t="str">
            <v>S A L</v>
          </cell>
          <cell r="D110" t="str">
            <v>M</v>
          </cell>
        </row>
        <row r="111">
          <cell r="A111">
            <v>6920890</v>
          </cell>
          <cell r="B111" t="str">
            <v>SEGHAIER Arafat</v>
          </cell>
          <cell r="C111" t="str">
            <v>S A L</v>
          </cell>
          <cell r="D111" t="str">
            <v>M</v>
          </cell>
        </row>
        <row r="112">
          <cell r="A112">
            <v>6921051</v>
          </cell>
          <cell r="B112" t="str">
            <v>SEON Isabelle</v>
          </cell>
          <cell r="C112" t="str">
            <v>S A L</v>
          </cell>
          <cell r="D112" t="str">
            <v>F</v>
          </cell>
        </row>
        <row r="113">
          <cell r="A113">
            <v>6901249</v>
          </cell>
          <cell r="B113" t="str">
            <v>SICILIA Antoine</v>
          </cell>
          <cell r="C113" t="str">
            <v>S A L</v>
          </cell>
          <cell r="D113" t="str">
            <v>M</v>
          </cell>
        </row>
        <row r="114">
          <cell r="A114">
            <v>6921797</v>
          </cell>
          <cell r="B114" t="str">
            <v>SZYMUSIAK Nattan</v>
          </cell>
          <cell r="C114" t="str">
            <v>S A L</v>
          </cell>
          <cell r="D114" t="str">
            <v>M</v>
          </cell>
        </row>
        <row r="115">
          <cell r="A115">
            <v>6924629</v>
          </cell>
          <cell r="B115" t="str">
            <v>TABAYSE Denis</v>
          </cell>
          <cell r="C115" t="str">
            <v>S A L</v>
          </cell>
          <cell r="D115" t="str">
            <v>M</v>
          </cell>
        </row>
        <row r="116">
          <cell r="A116">
            <v>6914765</v>
          </cell>
          <cell r="B116" t="str">
            <v>TRISTAN Jean Luc</v>
          </cell>
          <cell r="C116" t="str">
            <v>S A L</v>
          </cell>
          <cell r="D116" t="str">
            <v>M</v>
          </cell>
        </row>
        <row r="117">
          <cell r="A117">
            <v>6919646</v>
          </cell>
          <cell r="B117" t="str">
            <v>VENDITTI Stéphane</v>
          </cell>
          <cell r="C117" t="str">
            <v>S A L</v>
          </cell>
          <cell r="D117" t="str">
            <v>M</v>
          </cell>
        </row>
        <row r="118">
          <cell r="A118">
            <v>6925216</v>
          </cell>
          <cell r="B118" t="str">
            <v>VERDONE Italo</v>
          </cell>
          <cell r="C118" t="str">
            <v>S A L</v>
          </cell>
          <cell r="D118" t="str">
            <v>M</v>
          </cell>
        </row>
        <row r="119">
          <cell r="A119">
            <v>6924981</v>
          </cell>
          <cell r="B119" t="str">
            <v>VERDONE Adrien</v>
          </cell>
          <cell r="C119" t="str">
            <v>S A L</v>
          </cell>
          <cell r="D119" t="str">
            <v>M</v>
          </cell>
        </row>
        <row r="120">
          <cell r="A120">
            <v>6915309</v>
          </cell>
          <cell r="B120" t="str">
            <v>VINCENT Jean Pascal</v>
          </cell>
          <cell r="C120" t="str">
            <v>S A L</v>
          </cell>
          <cell r="D120" t="str">
            <v>M</v>
          </cell>
        </row>
        <row r="121">
          <cell r="A121">
            <v>6925199</v>
          </cell>
          <cell r="B121" t="str">
            <v>VOLCKAERT Robert</v>
          </cell>
          <cell r="C121" t="str">
            <v>S A L</v>
          </cell>
          <cell r="D121" t="str">
            <v>M</v>
          </cell>
        </row>
        <row r="122">
          <cell r="A122">
            <v>6913454</v>
          </cell>
          <cell r="B122" t="str">
            <v>YAHIAOUI Ahmed</v>
          </cell>
          <cell r="C122" t="str">
            <v>S A L</v>
          </cell>
          <cell r="D122" t="str">
            <v>M</v>
          </cell>
        </row>
        <row r="123">
          <cell r="A123">
            <v>6925653</v>
          </cell>
          <cell r="B123" t="str">
            <v>ALENDA Jean-Pierre</v>
          </cell>
          <cell r="C123" t="str">
            <v>CASCOL</v>
          </cell>
          <cell r="D123" t="str">
            <v>M</v>
          </cell>
        </row>
        <row r="124">
          <cell r="A124">
            <v>6908333</v>
          </cell>
          <cell r="B124" t="str">
            <v>AUBELEAU Christian</v>
          </cell>
          <cell r="C124" t="str">
            <v>CASCOL</v>
          </cell>
          <cell r="D124" t="str">
            <v>M</v>
          </cell>
        </row>
        <row r="125">
          <cell r="A125">
            <v>6925207</v>
          </cell>
          <cell r="B125" t="str">
            <v>AUDAX Ludovic</v>
          </cell>
          <cell r="C125" t="str">
            <v>CASCOL</v>
          </cell>
          <cell r="D125" t="str">
            <v>M</v>
          </cell>
        </row>
        <row r="126">
          <cell r="A126">
            <v>6901701</v>
          </cell>
          <cell r="B126" t="str">
            <v>BAIN Annie</v>
          </cell>
          <cell r="C126" t="str">
            <v>CASCOL</v>
          </cell>
          <cell r="D126" t="str">
            <v>F</v>
          </cell>
        </row>
        <row r="127">
          <cell r="A127">
            <v>6901700</v>
          </cell>
          <cell r="B127" t="str">
            <v>BAIN Bernard</v>
          </cell>
          <cell r="C127" t="str">
            <v>CASCOL</v>
          </cell>
          <cell r="D127" t="str">
            <v>M</v>
          </cell>
        </row>
        <row r="128">
          <cell r="A128">
            <v>6923276</v>
          </cell>
          <cell r="B128" t="str">
            <v>BENEDIC Jean Noël</v>
          </cell>
          <cell r="C128" t="str">
            <v>CASCOL</v>
          </cell>
          <cell r="D128" t="str">
            <v>M</v>
          </cell>
        </row>
        <row r="129">
          <cell r="A129">
            <v>6901757</v>
          </cell>
          <cell r="B129" t="str">
            <v>BENSAID Yves</v>
          </cell>
          <cell r="C129" t="str">
            <v>CASCOL</v>
          </cell>
          <cell r="D129" t="str">
            <v>M</v>
          </cell>
        </row>
        <row r="130">
          <cell r="A130">
            <v>6901143</v>
          </cell>
          <cell r="B130" t="str">
            <v>BESSON Chrystelle</v>
          </cell>
          <cell r="C130" t="str">
            <v>CASCOL</v>
          </cell>
          <cell r="D130" t="str">
            <v>F</v>
          </cell>
        </row>
        <row r="131">
          <cell r="A131">
            <v>6901129</v>
          </cell>
          <cell r="B131" t="str">
            <v>BOFFY Jean Marie</v>
          </cell>
          <cell r="C131" t="str">
            <v>CASCOL</v>
          </cell>
          <cell r="D131" t="str">
            <v>M</v>
          </cell>
        </row>
        <row r="132">
          <cell r="A132">
            <v>6902530</v>
          </cell>
          <cell r="B132" t="str">
            <v>BOURGUIGNON Patrick</v>
          </cell>
          <cell r="C132" t="str">
            <v>CASCOL</v>
          </cell>
          <cell r="D132" t="str">
            <v>M</v>
          </cell>
        </row>
        <row r="133">
          <cell r="A133">
            <v>6920784</v>
          </cell>
          <cell r="B133" t="str">
            <v>BOURGUIGNON Isabelle</v>
          </cell>
          <cell r="C133" t="str">
            <v>CASCOL</v>
          </cell>
          <cell r="D133" t="str">
            <v>F</v>
          </cell>
        </row>
        <row r="134">
          <cell r="A134">
            <v>6901140</v>
          </cell>
          <cell r="B134" t="str">
            <v>BRUN Danielle</v>
          </cell>
          <cell r="C134" t="str">
            <v>CASCOL</v>
          </cell>
          <cell r="D134" t="str">
            <v>F</v>
          </cell>
        </row>
        <row r="135">
          <cell r="A135">
            <v>6901137</v>
          </cell>
          <cell r="B135" t="str">
            <v>BRUN Jean Claude</v>
          </cell>
          <cell r="C135" t="str">
            <v>CASCOL</v>
          </cell>
          <cell r="D135" t="str">
            <v>M</v>
          </cell>
        </row>
        <row r="136">
          <cell r="A136">
            <v>6901145</v>
          </cell>
          <cell r="B136" t="str">
            <v>BUISSON Robert</v>
          </cell>
          <cell r="C136" t="str">
            <v>CASCOL</v>
          </cell>
          <cell r="D136" t="str">
            <v>M</v>
          </cell>
        </row>
        <row r="137">
          <cell r="A137">
            <v>6926082</v>
          </cell>
          <cell r="B137" t="str">
            <v>CECILLON Daniel</v>
          </cell>
          <cell r="C137" t="str">
            <v>CASCOL</v>
          </cell>
          <cell r="D137" t="str">
            <v>M</v>
          </cell>
        </row>
        <row r="138">
          <cell r="A138">
            <v>6925654</v>
          </cell>
          <cell r="B138" t="str">
            <v>CHOLLIER Guy</v>
          </cell>
          <cell r="C138" t="str">
            <v>CASCOL</v>
          </cell>
          <cell r="D138" t="str">
            <v>M</v>
          </cell>
        </row>
        <row r="139">
          <cell r="A139">
            <v>6906342</v>
          </cell>
          <cell r="B139" t="str">
            <v>COSTE Jean</v>
          </cell>
          <cell r="C139" t="str">
            <v>CASCOL</v>
          </cell>
          <cell r="D139" t="str">
            <v>M</v>
          </cell>
        </row>
        <row r="140">
          <cell r="A140">
            <v>6925925</v>
          </cell>
          <cell r="B140" t="str">
            <v>FAYOLLE Alain</v>
          </cell>
          <cell r="C140" t="str">
            <v>CASCOL</v>
          </cell>
          <cell r="D140" t="str">
            <v>M</v>
          </cell>
        </row>
        <row r="141">
          <cell r="A141">
            <v>6901715</v>
          </cell>
          <cell r="B141" t="str">
            <v>FERRARI Jean Paul</v>
          </cell>
          <cell r="C141" t="str">
            <v>CASCOL</v>
          </cell>
          <cell r="D141" t="str">
            <v>M</v>
          </cell>
        </row>
        <row r="142">
          <cell r="A142">
            <v>6923489</v>
          </cell>
          <cell r="B142" t="str">
            <v>FORET Marc</v>
          </cell>
          <cell r="C142" t="str">
            <v>CASCOL</v>
          </cell>
          <cell r="D142" t="str">
            <v>M</v>
          </cell>
        </row>
        <row r="143">
          <cell r="A143">
            <v>6918831</v>
          </cell>
          <cell r="B143" t="str">
            <v>GALLAND Patrick</v>
          </cell>
          <cell r="C143" t="str">
            <v>CASCOL</v>
          </cell>
          <cell r="D143" t="str">
            <v>M</v>
          </cell>
        </row>
        <row r="144">
          <cell r="A144">
            <v>6901172</v>
          </cell>
          <cell r="B144" t="str">
            <v>GELIN Georges</v>
          </cell>
          <cell r="C144" t="str">
            <v>CASCOL</v>
          </cell>
          <cell r="D144" t="str">
            <v>M</v>
          </cell>
        </row>
        <row r="145">
          <cell r="A145">
            <v>6913221</v>
          </cell>
          <cell r="B145" t="str">
            <v>GENILLIER Patrick</v>
          </cell>
          <cell r="C145" t="str">
            <v>CASCOL</v>
          </cell>
          <cell r="D145" t="str">
            <v>M</v>
          </cell>
        </row>
        <row r="146">
          <cell r="A146">
            <v>6922036</v>
          </cell>
          <cell r="B146" t="str">
            <v>GENILLIER Jonathan</v>
          </cell>
          <cell r="C146" t="str">
            <v>CASCOL</v>
          </cell>
          <cell r="D146" t="str">
            <v>M</v>
          </cell>
        </row>
        <row r="147">
          <cell r="A147">
            <v>6924248</v>
          </cell>
          <cell r="B147" t="str">
            <v>GIRAUDET Maryse</v>
          </cell>
          <cell r="C147" t="str">
            <v>CASCOL</v>
          </cell>
          <cell r="D147" t="str">
            <v>F</v>
          </cell>
        </row>
        <row r="148">
          <cell r="A148">
            <v>6920267</v>
          </cell>
          <cell r="B148" t="str">
            <v>GIRAUDET Patrick</v>
          </cell>
          <cell r="C148" t="str">
            <v>CASCOL</v>
          </cell>
          <cell r="D148" t="str">
            <v>M</v>
          </cell>
        </row>
        <row r="149">
          <cell r="A149">
            <v>6923066</v>
          </cell>
          <cell r="B149" t="str">
            <v>JULLIEN Grégory</v>
          </cell>
          <cell r="C149" t="str">
            <v>CASCOL</v>
          </cell>
          <cell r="D149" t="str">
            <v>M</v>
          </cell>
        </row>
        <row r="150">
          <cell r="A150">
            <v>6901139</v>
          </cell>
          <cell r="B150" t="str">
            <v>MAROTTI Françoise</v>
          </cell>
          <cell r="C150" t="str">
            <v>CASCOL</v>
          </cell>
          <cell r="D150" t="str">
            <v>F</v>
          </cell>
        </row>
        <row r="151">
          <cell r="A151">
            <v>6901106</v>
          </cell>
          <cell r="B151" t="str">
            <v>MAROTTI André</v>
          </cell>
          <cell r="C151" t="str">
            <v>CASCOL</v>
          </cell>
          <cell r="D151" t="str">
            <v>M</v>
          </cell>
        </row>
        <row r="152">
          <cell r="A152">
            <v>6921930</v>
          </cell>
          <cell r="B152" t="str">
            <v>MARQUES Didier</v>
          </cell>
          <cell r="C152" t="str">
            <v>CASCOL</v>
          </cell>
          <cell r="D152" t="str">
            <v>M</v>
          </cell>
        </row>
        <row r="153">
          <cell r="A153">
            <v>6924292</v>
          </cell>
          <cell r="B153" t="str">
            <v>MASCLAUX Yves</v>
          </cell>
          <cell r="C153" t="str">
            <v>CASCOL</v>
          </cell>
          <cell r="D153" t="str">
            <v>M</v>
          </cell>
        </row>
        <row r="154">
          <cell r="A154">
            <v>6913923</v>
          </cell>
          <cell r="B154" t="str">
            <v>MATHIEU Roger</v>
          </cell>
          <cell r="C154" t="str">
            <v>CASCOL</v>
          </cell>
          <cell r="D154" t="str">
            <v>M</v>
          </cell>
        </row>
        <row r="155">
          <cell r="A155">
            <v>6920227</v>
          </cell>
          <cell r="B155" t="str">
            <v>MECHIN Roger</v>
          </cell>
          <cell r="C155" t="str">
            <v>CASCOL</v>
          </cell>
          <cell r="D155" t="str">
            <v>M</v>
          </cell>
        </row>
        <row r="156">
          <cell r="A156">
            <v>6920254</v>
          </cell>
          <cell r="B156" t="str">
            <v>MORTBONTEMPS Stéphane</v>
          </cell>
          <cell r="C156" t="str">
            <v>CASCOL</v>
          </cell>
          <cell r="D156" t="str">
            <v>M</v>
          </cell>
        </row>
        <row r="157">
          <cell r="A157">
            <v>6901617</v>
          </cell>
          <cell r="B157" t="str">
            <v>MOURBRUN Roger</v>
          </cell>
          <cell r="C157" t="str">
            <v>CASCOL</v>
          </cell>
          <cell r="D157" t="str">
            <v>M</v>
          </cell>
        </row>
        <row r="158">
          <cell r="A158">
            <v>6906495</v>
          </cell>
          <cell r="B158" t="str">
            <v>PALANDRE PHILIPPE</v>
          </cell>
          <cell r="C158" t="str">
            <v>CASCOL</v>
          </cell>
          <cell r="D158" t="str">
            <v>M</v>
          </cell>
        </row>
        <row r="159">
          <cell r="A159">
            <v>6924090</v>
          </cell>
          <cell r="B159" t="str">
            <v>PASQUELIN Lionel</v>
          </cell>
          <cell r="C159" t="str">
            <v>CASCOL</v>
          </cell>
          <cell r="D159" t="str">
            <v>M</v>
          </cell>
        </row>
        <row r="160">
          <cell r="A160">
            <v>6908339</v>
          </cell>
          <cell r="B160" t="str">
            <v>PEREZ Rafaël</v>
          </cell>
          <cell r="C160" t="str">
            <v>CASCOL</v>
          </cell>
          <cell r="D160" t="str">
            <v>M</v>
          </cell>
        </row>
        <row r="161">
          <cell r="A161">
            <v>6901134</v>
          </cell>
          <cell r="B161" t="str">
            <v>PERRIN Armand</v>
          </cell>
          <cell r="C161" t="str">
            <v>CASCOL</v>
          </cell>
          <cell r="D161" t="str">
            <v>M</v>
          </cell>
        </row>
        <row r="162">
          <cell r="A162">
            <v>6910523</v>
          </cell>
          <cell r="B162" t="str">
            <v>PEYRON Jean Luc</v>
          </cell>
          <cell r="C162" t="str">
            <v>CASCOL</v>
          </cell>
          <cell r="D162" t="str">
            <v>M</v>
          </cell>
        </row>
        <row r="163">
          <cell r="A163">
            <v>6917395</v>
          </cell>
          <cell r="B163" t="str">
            <v>PIANA Alain</v>
          </cell>
          <cell r="C163" t="str">
            <v>CASCOL</v>
          </cell>
          <cell r="D163" t="str">
            <v>M</v>
          </cell>
        </row>
        <row r="164">
          <cell r="A164">
            <v>4312945</v>
          </cell>
          <cell r="B164" t="str">
            <v>PROFIT André</v>
          </cell>
          <cell r="C164" t="str">
            <v>CASCOL</v>
          </cell>
          <cell r="D164" t="str">
            <v>M</v>
          </cell>
        </row>
        <row r="165">
          <cell r="A165">
            <v>6915413</v>
          </cell>
          <cell r="B165" t="str">
            <v>PROMONET Martine</v>
          </cell>
          <cell r="C165" t="str">
            <v>CASCOL</v>
          </cell>
          <cell r="D165" t="str">
            <v>F</v>
          </cell>
        </row>
        <row r="166">
          <cell r="A166">
            <v>4304466</v>
          </cell>
          <cell r="B166" t="str">
            <v>RAMBERT Pascal</v>
          </cell>
          <cell r="C166" t="str">
            <v>CASCOL</v>
          </cell>
          <cell r="D166" t="str">
            <v>M</v>
          </cell>
        </row>
        <row r="167">
          <cell r="A167">
            <v>6915161</v>
          </cell>
          <cell r="B167" t="str">
            <v>RANC Maurice</v>
          </cell>
          <cell r="C167" t="str">
            <v>CASCOL</v>
          </cell>
          <cell r="D167" t="str">
            <v>M</v>
          </cell>
        </row>
        <row r="168">
          <cell r="A168">
            <v>6908332</v>
          </cell>
          <cell r="B168" t="str">
            <v>RANCHIN André</v>
          </cell>
          <cell r="C168" t="str">
            <v>CASCOL</v>
          </cell>
          <cell r="D168" t="str">
            <v>M</v>
          </cell>
        </row>
        <row r="169">
          <cell r="A169">
            <v>6921729</v>
          </cell>
          <cell r="B169" t="str">
            <v>RIVOIRE René</v>
          </cell>
          <cell r="C169" t="str">
            <v>CASCOL</v>
          </cell>
          <cell r="D169" t="str">
            <v>M</v>
          </cell>
        </row>
        <row r="170">
          <cell r="A170">
            <v>6903234</v>
          </cell>
          <cell r="B170" t="str">
            <v>ROBERT Jacques</v>
          </cell>
          <cell r="C170" t="str">
            <v>CASCOL</v>
          </cell>
          <cell r="D170" t="str">
            <v>M</v>
          </cell>
        </row>
        <row r="171">
          <cell r="A171">
            <v>6901117</v>
          </cell>
          <cell r="B171" t="str">
            <v>RONDEPIERRE André</v>
          </cell>
          <cell r="C171" t="str">
            <v>CASCOL</v>
          </cell>
          <cell r="D171" t="str">
            <v>M</v>
          </cell>
        </row>
        <row r="172">
          <cell r="A172">
            <v>6901103</v>
          </cell>
          <cell r="B172" t="str">
            <v>ROUSSEL René</v>
          </cell>
          <cell r="C172" t="str">
            <v>CASCOL</v>
          </cell>
          <cell r="D172" t="str">
            <v>M</v>
          </cell>
        </row>
        <row r="173">
          <cell r="A173">
            <v>6901105</v>
          </cell>
          <cell r="B173" t="str">
            <v>ROUSSEL René Jean</v>
          </cell>
          <cell r="C173" t="str">
            <v>CASCOL</v>
          </cell>
          <cell r="D173" t="str">
            <v>M</v>
          </cell>
        </row>
        <row r="174">
          <cell r="A174">
            <v>6901104</v>
          </cell>
          <cell r="B174" t="str">
            <v>ROUSSEL Arlette</v>
          </cell>
          <cell r="C174" t="str">
            <v>CASCOL</v>
          </cell>
          <cell r="D174" t="str">
            <v>F</v>
          </cell>
        </row>
        <row r="175">
          <cell r="A175">
            <v>6901758</v>
          </cell>
          <cell r="B175" t="str">
            <v>SABOURIN René</v>
          </cell>
          <cell r="C175" t="str">
            <v>CASCOL</v>
          </cell>
          <cell r="D175" t="str">
            <v>M</v>
          </cell>
        </row>
        <row r="176">
          <cell r="A176">
            <v>6901167</v>
          </cell>
          <cell r="B176" t="str">
            <v>SCHMITT William</v>
          </cell>
          <cell r="C176" t="str">
            <v>CASCOL</v>
          </cell>
          <cell r="D176" t="str">
            <v>M</v>
          </cell>
        </row>
        <row r="177">
          <cell r="A177">
            <v>6905170</v>
          </cell>
          <cell r="B177" t="str">
            <v>SERVENTI Maria Dolores</v>
          </cell>
          <cell r="C177" t="str">
            <v>CASCOL</v>
          </cell>
          <cell r="D177" t="str">
            <v>F</v>
          </cell>
        </row>
        <row r="178">
          <cell r="A178">
            <v>6901108</v>
          </cell>
          <cell r="B178" t="str">
            <v>SERVENTI Paul</v>
          </cell>
          <cell r="C178" t="str">
            <v>CASCOL</v>
          </cell>
          <cell r="D178" t="str">
            <v>M</v>
          </cell>
        </row>
        <row r="179">
          <cell r="A179">
            <v>6901505</v>
          </cell>
          <cell r="B179" t="str">
            <v>SINA Michel</v>
          </cell>
          <cell r="C179" t="str">
            <v>CASCOL</v>
          </cell>
          <cell r="D179" t="str">
            <v>M</v>
          </cell>
        </row>
        <row r="180">
          <cell r="A180">
            <v>6924893</v>
          </cell>
          <cell r="B180" t="str">
            <v>SOFFRAY Ludovic</v>
          </cell>
          <cell r="C180" t="str">
            <v>CASCOL</v>
          </cell>
          <cell r="D180" t="str">
            <v>M</v>
          </cell>
        </row>
        <row r="181">
          <cell r="A181">
            <v>6914956</v>
          </cell>
          <cell r="B181" t="str">
            <v>TARTARIN Roland</v>
          </cell>
          <cell r="C181" t="str">
            <v>CASCOL</v>
          </cell>
          <cell r="D181" t="str">
            <v>M</v>
          </cell>
        </row>
        <row r="182">
          <cell r="A182">
            <v>6914865</v>
          </cell>
          <cell r="B182" t="str">
            <v>THEVENET Gérard</v>
          </cell>
          <cell r="C182" t="str">
            <v>CASCOL</v>
          </cell>
          <cell r="D182" t="str">
            <v>M</v>
          </cell>
        </row>
        <row r="183">
          <cell r="A183">
            <v>6923490</v>
          </cell>
          <cell r="B183" t="str">
            <v>VALETTE Serge</v>
          </cell>
          <cell r="C183" t="str">
            <v>CASCOL</v>
          </cell>
          <cell r="D183" t="str">
            <v>M</v>
          </cell>
        </row>
        <row r="184">
          <cell r="A184">
            <v>6920980</v>
          </cell>
          <cell r="B184" t="str">
            <v>VERA Mickaël</v>
          </cell>
          <cell r="C184" t="str">
            <v>CASCOL</v>
          </cell>
          <cell r="D184" t="str">
            <v>M</v>
          </cell>
        </row>
        <row r="185">
          <cell r="A185">
            <v>3453291</v>
          </cell>
          <cell r="B185" t="str">
            <v>WANTIER Jean-François</v>
          </cell>
          <cell r="C185" t="str">
            <v>CASCOL</v>
          </cell>
          <cell r="D185" t="str">
            <v>M</v>
          </cell>
        </row>
        <row r="186">
          <cell r="A186">
            <v>6926316</v>
          </cell>
          <cell r="B186" t="str">
            <v>ERRACHIDI Choukri</v>
          </cell>
          <cell r="C186" t="str">
            <v>Lyon Sport Métropole</v>
          </cell>
          <cell r="D186" t="str">
            <v>M</v>
          </cell>
        </row>
        <row r="187">
          <cell r="A187">
            <v>6926314</v>
          </cell>
          <cell r="B187" t="str">
            <v>HORENKRYS Claude</v>
          </cell>
          <cell r="C187" t="str">
            <v>Lyon Sport Métropole</v>
          </cell>
          <cell r="D187" t="str">
            <v>M</v>
          </cell>
        </row>
        <row r="188">
          <cell r="A188">
            <v>6926315</v>
          </cell>
          <cell r="B188" t="str">
            <v>ZANET Cristina</v>
          </cell>
          <cell r="C188" t="str">
            <v>Lyon Sport Métropole</v>
          </cell>
          <cell r="D188" t="str">
            <v>F</v>
          </cell>
        </row>
        <row r="189">
          <cell r="A189">
            <v>6926107</v>
          </cell>
          <cell r="B189" t="str">
            <v>ALASSEUR Laurent</v>
          </cell>
          <cell r="C189" t="str">
            <v>TROLLSPORT</v>
          </cell>
          <cell r="D189" t="str">
            <v>M</v>
          </cell>
        </row>
        <row r="190">
          <cell r="A190">
            <v>6903034</v>
          </cell>
          <cell r="B190" t="str">
            <v>ALONZO Marie Josephe</v>
          </cell>
          <cell r="C190" t="str">
            <v>TROLLSPORT</v>
          </cell>
          <cell r="D190" t="str">
            <v>F</v>
          </cell>
        </row>
        <row r="191">
          <cell r="A191">
            <v>6924535</v>
          </cell>
          <cell r="B191" t="str">
            <v>ARPARIN Franck</v>
          </cell>
          <cell r="C191" t="str">
            <v>TROLLSPORT</v>
          </cell>
          <cell r="D191" t="str">
            <v>M</v>
          </cell>
        </row>
        <row r="192">
          <cell r="A192">
            <v>6926352</v>
          </cell>
          <cell r="B192" t="str">
            <v>ARS Ludovic</v>
          </cell>
          <cell r="C192" t="str">
            <v>TROLLSPORT</v>
          </cell>
          <cell r="D192" t="str">
            <v>M</v>
          </cell>
        </row>
        <row r="193">
          <cell r="A193">
            <v>6925753</v>
          </cell>
          <cell r="B193" t="str">
            <v>AVELINE Isabelle</v>
          </cell>
          <cell r="C193" t="str">
            <v>TROLLSPORT</v>
          </cell>
          <cell r="D193" t="str">
            <v>F</v>
          </cell>
        </row>
        <row r="194">
          <cell r="A194">
            <v>6925190</v>
          </cell>
          <cell r="B194" t="str">
            <v>BERETTA Jean-Louis</v>
          </cell>
          <cell r="C194" t="str">
            <v>TROLLSPORT</v>
          </cell>
          <cell r="D194" t="str">
            <v>M</v>
          </cell>
        </row>
        <row r="195">
          <cell r="A195">
            <v>6924827</v>
          </cell>
          <cell r="B195" t="str">
            <v>BERGE-MONTANAT Pascal</v>
          </cell>
          <cell r="C195" t="str">
            <v>TROLLSPORT</v>
          </cell>
          <cell r="D195" t="str">
            <v>M</v>
          </cell>
        </row>
        <row r="196">
          <cell r="A196">
            <v>6925255</v>
          </cell>
          <cell r="B196" t="str">
            <v>BIONDI Norbert</v>
          </cell>
          <cell r="C196" t="str">
            <v>TROLLSPORT</v>
          </cell>
          <cell r="D196" t="str">
            <v>M</v>
          </cell>
        </row>
        <row r="197">
          <cell r="A197">
            <v>6913757</v>
          </cell>
          <cell r="B197" t="str">
            <v>BLASCO Gilles</v>
          </cell>
          <cell r="C197" t="str">
            <v>TROLLSPORT</v>
          </cell>
          <cell r="D197" t="str">
            <v>M</v>
          </cell>
        </row>
        <row r="198">
          <cell r="A198">
            <v>6926109</v>
          </cell>
          <cell r="B198" t="str">
            <v>BOISSIEUX Pascal</v>
          </cell>
          <cell r="C198" t="str">
            <v>TROLLSPORT</v>
          </cell>
          <cell r="D198" t="str">
            <v>M</v>
          </cell>
        </row>
        <row r="199">
          <cell r="A199">
            <v>6926181</v>
          </cell>
          <cell r="B199" t="str">
            <v>BRUYAT Patrick</v>
          </cell>
          <cell r="C199" t="str">
            <v>TROLLSPORT</v>
          </cell>
          <cell r="D199" t="str">
            <v>M</v>
          </cell>
        </row>
        <row r="200">
          <cell r="A200">
            <v>6926182</v>
          </cell>
          <cell r="B200" t="str">
            <v>CABOUX Pascal</v>
          </cell>
          <cell r="C200" t="str">
            <v>TROLLSPORT</v>
          </cell>
          <cell r="D200" t="str">
            <v>M</v>
          </cell>
        </row>
        <row r="201">
          <cell r="A201">
            <v>6925358</v>
          </cell>
          <cell r="B201" t="str">
            <v>CASTELLA Frédéric</v>
          </cell>
          <cell r="C201" t="str">
            <v>TROLLSPORT</v>
          </cell>
          <cell r="D201" t="str">
            <v>M</v>
          </cell>
        </row>
        <row r="202">
          <cell r="A202">
            <v>6925334</v>
          </cell>
          <cell r="B202" t="str">
            <v>CERCLERAT Alain</v>
          </cell>
          <cell r="C202" t="str">
            <v>TROLLSPORT</v>
          </cell>
          <cell r="D202" t="str">
            <v>M</v>
          </cell>
        </row>
        <row r="203">
          <cell r="A203">
            <v>6925757</v>
          </cell>
          <cell r="B203" t="str">
            <v>DEFINOD Jean-Marc</v>
          </cell>
          <cell r="C203" t="str">
            <v>TROLLSPORT</v>
          </cell>
          <cell r="D203" t="str">
            <v>M</v>
          </cell>
        </row>
        <row r="204">
          <cell r="A204">
            <v>6925752</v>
          </cell>
          <cell r="B204" t="str">
            <v>DI MASCIO Christian</v>
          </cell>
          <cell r="C204" t="str">
            <v>TROLLSPORT</v>
          </cell>
          <cell r="D204" t="str">
            <v>M</v>
          </cell>
        </row>
        <row r="205">
          <cell r="A205">
            <v>6925489</v>
          </cell>
          <cell r="B205" t="str">
            <v>FAZZANI Nourredine</v>
          </cell>
          <cell r="C205" t="str">
            <v>TROLLSPORT</v>
          </cell>
          <cell r="D205" t="str">
            <v>M</v>
          </cell>
        </row>
        <row r="206">
          <cell r="A206">
            <v>6926019</v>
          </cell>
          <cell r="B206" t="str">
            <v>GARCIA José</v>
          </cell>
          <cell r="C206" t="str">
            <v>TROLLSPORT</v>
          </cell>
          <cell r="D206" t="str">
            <v>M</v>
          </cell>
        </row>
        <row r="207">
          <cell r="A207">
            <v>6925448</v>
          </cell>
          <cell r="B207" t="str">
            <v>GENETOY Sylvain</v>
          </cell>
          <cell r="C207" t="str">
            <v>TROLLSPORT</v>
          </cell>
          <cell r="D207" t="str">
            <v>M</v>
          </cell>
        </row>
        <row r="208">
          <cell r="A208">
            <v>6901799</v>
          </cell>
          <cell r="B208" t="str">
            <v>GUICHON Patrice</v>
          </cell>
          <cell r="C208" t="str">
            <v>TROLLSPORT</v>
          </cell>
          <cell r="D208" t="str">
            <v>M</v>
          </cell>
        </row>
        <row r="209">
          <cell r="A209">
            <v>6920243</v>
          </cell>
          <cell r="B209" t="str">
            <v>HANESSE Sébastien</v>
          </cell>
          <cell r="C209" t="str">
            <v>TROLLSPORT</v>
          </cell>
          <cell r="D209" t="str">
            <v>M</v>
          </cell>
        </row>
        <row r="210">
          <cell r="A210">
            <v>6919371</v>
          </cell>
          <cell r="B210" t="str">
            <v>HANESSE Claude</v>
          </cell>
          <cell r="C210" t="str">
            <v>TROLLSPORT</v>
          </cell>
          <cell r="D210" t="str">
            <v>M</v>
          </cell>
        </row>
        <row r="211">
          <cell r="A211">
            <v>6901983</v>
          </cell>
          <cell r="B211" t="str">
            <v>JANER Jean Paul</v>
          </cell>
          <cell r="C211" t="str">
            <v>TROLLSPORT</v>
          </cell>
          <cell r="D211" t="str">
            <v>M</v>
          </cell>
        </row>
        <row r="212">
          <cell r="A212">
            <v>6914199</v>
          </cell>
          <cell r="B212" t="str">
            <v>JOLBIT Joseph</v>
          </cell>
          <cell r="C212" t="str">
            <v>TROLLSPORT</v>
          </cell>
          <cell r="D212" t="str">
            <v>M</v>
          </cell>
        </row>
        <row r="213">
          <cell r="A213">
            <v>6925256</v>
          </cell>
          <cell r="B213" t="str">
            <v>LEBRUN Yves</v>
          </cell>
          <cell r="C213" t="str">
            <v>TROLLSPORT</v>
          </cell>
          <cell r="D213" t="str">
            <v>M</v>
          </cell>
        </row>
        <row r="214">
          <cell r="A214">
            <v>6925756</v>
          </cell>
          <cell r="B214" t="str">
            <v>LEBRUN Véronique</v>
          </cell>
          <cell r="C214" t="str">
            <v>TROLLSPORT</v>
          </cell>
          <cell r="D214" t="str">
            <v>F</v>
          </cell>
        </row>
        <row r="215">
          <cell r="A215">
            <v>6925755</v>
          </cell>
          <cell r="B215" t="str">
            <v>LEBRUN Florian</v>
          </cell>
          <cell r="C215" t="str">
            <v>TROLLSPORT</v>
          </cell>
          <cell r="D215" t="str">
            <v>M</v>
          </cell>
        </row>
        <row r="216">
          <cell r="A216">
            <v>6925357</v>
          </cell>
          <cell r="B216" t="str">
            <v>LEFEBVRE Jérôme</v>
          </cell>
          <cell r="C216" t="str">
            <v>TROLLSPORT</v>
          </cell>
          <cell r="D216" t="str">
            <v>M</v>
          </cell>
        </row>
        <row r="217">
          <cell r="A217">
            <v>6925957</v>
          </cell>
          <cell r="B217" t="str">
            <v>MARTINEZ Louisa</v>
          </cell>
          <cell r="C217" t="str">
            <v>TROLLSPORT</v>
          </cell>
          <cell r="D217" t="str">
            <v>F</v>
          </cell>
        </row>
        <row r="218">
          <cell r="A218">
            <v>6925806</v>
          </cell>
          <cell r="B218" t="str">
            <v>MARTINEZ Jean Luc</v>
          </cell>
          <cell r="C218" t="str">
            <v>TROLLSPORT</v>
          </cell>
          <cell r="D218" t="str">
            <v>M</v>
          </cell>
        </row>
        <row r="219">
          <cell r="A219">
            <v>6925931</v>
          </cell>
          <cell r="B219" t="str">
            <v>MAS SARD Gilles</v>
          </cell>
          <cell r="C219" t="str">
            <v>TROLLSPORT</v>
          </cell>
          <cell r="D219" t="str">
            <v>M</v>
          </cell>
        </row>
        <row r="220">
          <cell r="A220">
            <v>6925257</v>
          </cell>
          <cell r="B220" t="str">
            <v>MONTAGNE Serge</v>
          </cell>
          <cell r="C220" t="str">
            <v>TROLLSPORT</v>
          </cell>
          <cell r="D220" t="str">
            <v>M</v>
          </cell>
        </row>
        <row r="221">
          <cell r="A221">
            <v>6925754</v>
          </cell>
          <cell r="B221" t="str">
            <v>NALLIT Jocelyn</v>
          </cell>
          <cell r="C221" t="str">
            <v>TROLLSPORT</v>
          </cell>
          <cell r="D221" t="str">
            <v>M</v>
          </cell>
        </row>
        <row r="222">
          <cell r="A222">
            <v>6921863</v>
          </cell>
          <cell r="B222" t="str">
            <v>PARISE Christopher</v>
          </cell>
          <cell r="C222" t="str">
            <v>TROLLSPORT</v>
          </cell>
          <cell r="D222" t="str">
            <v>M</v>
          </cell>
        </row>
        <row r="223">
          <cell r="A223">
            <v>6924431</v>
          </cell>
          <cell r="B223" t="str">
            <v>PAYA Jacky</v>
          </cell>
          <cell r="C223" t="str">
            <v>TROLLSPORT</v>
          </cell>
          <cell r="D223" t="str">
            <v>M</v>
          </cell>
        </row>
        <row r="224">
          <cell r="A224">
            <v>6921833</v>
          </cell>
          <cell r="B224" t="str">
            <v>PERENON Roland</v>
          </cell>
          <cell r="C224" t="str">
            <v>TROLLSPORT</v>
          </cell>
          <cell r="D224" t="str">
            <v>M</v>
          </cell>
        </row>
        <row r="225">
          <cell r="A225">
            <v>6913729</v>
          </cell>
          <cell r="B225" t="str">
            <v>PERRET Stephane</v>
          </cell>
          <cell r="C225" t="str">
            <v>TROLLSPORT</v>
          </cell>
          <cell r="D225" t="str">
            <v>M</v>
          </cell>
        </row>
        <row r="226">
          <cell r="A226">
            <v>6926108</v>
          </cell>
          <cell r="B226" t="str">
            <v>PERROUD Gilles</v>
          </cell>
          <cell r="C226" t="str">
            <v>TROLLSPORT</v>
          </cell>
          <cell r="D226" t="str">
            <v>M</v>
          </cell>
        </row>
        <row r="227">
          <cell r="A227">
            <v>6917994</v>
          </cell>
          <cell r="B227" t="str">
            <v>RAFAEL Mario</v>
          </cell>
          <cell r="C227" t="str">
            <v>TROLLSPORT</v>
          </cell>
          <cell r="D227" t="str">
            <v>M</v>
          </cell>
        </row>
        <row r="228">
          <cell r="A228">
            <v>6901974</v>
          </cell>
          <cell r="B228" t="str">
            <v>RAQUIN Pierre</v>
          </cell>
          <cell r="C228" t="str">
            <v>TROLLSPORT</v>
          </cell>
          <cell r="D228" t="str">
            <v>M</v>
          </cell>
        </row>
        <row r="229">
          <cell r="A229">
            <v>6922896</v>
          </cell>
          <cell r="B229" t="str">
            <v>RAVOAJANAHARY Luca</v>
          </cell>
          <cell r="C229" t="str">
            <v>TROLLSPORT</v>
          </cell>
          <cell r="D229" t="str">
            <v>M</v>
          </cell>
        </row>
        <row r="230">
          <cell r="A230">
            <v>6925543</v>
          </cell>
          <cell r="B230" t="str">
            <v>REYNAUD Loan</v>
          </cell>
          <cell r="C230" t="str">
            <v>TROLLSPORT</v>
          </cell>
          <cell r="D230" t="str">
            <v>M</v>
          </cell>
        </row>
        <row r="231">
          <cell r="A231">
            <v>6925542</v>
          </cell>
          <cell r="B231" t="str">
            <v>REYNAUD Jefferson</v>
          </cell>
          <cell r="C231" t="str">
            <v>TROLLSPORT</v>
          </cell>
          <cell r="D231" t="str">
            <v>M</v>
          </cell>
        </row>
        <row r="232">
          <cell r="A232">
            <v>6918441</v>
          </cell>
          <cell r="B232" t="str">
            <v>RICCI Vincent</v>
          </cell>
          <cell r="C232" t="str">
            <v>TROLLSPORT</v>
          </cell>
          <cell r="D232" t="str">
            <v>M</v>
          </cell>
        </row>
        <row r="233">
          <cell r="A233">
            <v>6925191</v>
          </cell>
          <cell r="B233" t="str">
            <v>RODRIGUEZ Alain</v>
          </cell>
          <cell r="C233" t="str">
            <v>TROLLSPORT</v>
          </cell>
          <cell r="D233" t="str">
            <v>M</v>
          </cell>
        </row>
        <row r="234">
          <cell r="A234">
            <v>6924842</v>
          </cell>
          <cell r="B234" t="str">
            <v>SABAINI Anne-Marie</v>
          </cell>
          <cell r="C234" t="str">
            <v>TROLLSPORT</v>
          </cell>
          <cell r="D234" t="str">
            <v>F</v>
          </cell>
        </row>
        <row r="235">
          <cell r="A235">
            <v>6921762</v>
          </cell>
          <cell r="B235" t="str">
            <v>SABAINI Didier</v>
          </cell>
          <cell r="C235" t="str">
            <v>TROLLSPORT</v>
          </cell>
          <cell r="D235" t="str">
            <v>M</v>
          </cell>
        </row>
        <row r="236">
          <cell r="A236">
            <v>6921525</v>
          </cell>
          <cell r="B236" t="str">
            <v>SOPHA Ludovic</v>
          </cell>
          <cell r="C236" t="str">
            <v>TROLLSPORT</v>
          </cell>
          <cell r="D236" t="str">
            <v>M</v>
          </cell>
        </row>
        <row r="237">
          <cell r="A237">
            <v>6920524</v>
          </cell>
          <cell r="B237" t="str">
            <v>TARDIO Maria</v>
          </cell>
          <cell r="C237" t="str">
            <v>TROLLSPORT</v>
          </cell>
          <cell r="D237" t="str">
            <v>F</v>
          </cell>
        </row>
        <row r="238">
          <cell r="A238">
            <v>6920244</v>
          </cell>
          <cell r="B238" t="str">
            <v>TARDIO Antonio</v>
          </cell>
          <cell r="C238" t="str">
            <v>TROLLSPORT</v>
          </cell>
          <cell r="D238" t="str">
            <v>M</v>
          </cell>
        </row>
        <row r="239">
          <cell r="A239">
            <v>3825314</v>
          </cell>
          <cell r="B239" t="str">
            <v>TROTIN Frédéric</v>
          </cell>
          <cell r="C239" t="str">
            <v>TROLLSPORT</v>
          </cell>
          <cell r="D239" t="str">
            <v>M</v>
          </cell>
        </row>
        <row r="240">
          <cell r="A240">
            <v>6906470</v>
          </cell>
          <cell r="B240" t="str">
            <v>TROVISI Tony</v>
          </cell>
          <cell r="C240" t="str">
            <v>TROLLSPORT</v>
          </cell>
          <cell r="D240" t="str">
            <v>M</v>
          </cell>
        </row>
        <row r="241">
          <cell r="A241">
            <v>6925759</v>
          </cell>
          <cell r="B241" t="str">
            <v>VANEL Christophe</v>
          </cell>
          <cell r="C241" t="str">
            <v>TROLLSPORT</v>
          </cell>
          <cell r="D241" t="str">
            <v>M</v>
          </cell>
        </row>
        <row r="242">
          <cell r="A242">
            <v>6922983</v>
          </cell>
          <cell r="B242" t="str">
            <v>VENA Vincent</v>
          </cell>
          <cell r="C242" t="str">
            <v>TROLLSPORT</v>
          </cell>
          <cell r="D242" t="str">
            <v>M</v>
          </cell>
        </row>
        <row r="243">
          <cell r="A243">
            <v>6907646</v>
          </cell>
          <cell r="B243" t="str">
            <v>ADELINE Rolland</v>
          </cell>
          <cell r="C243" t="str">
            <v>ALSTOM</v>
          </cell>
          <cell r="D243" t="str">
            <v>M</v>
          </cell>
        </row>
        <row r="244">
          <cell r="A244">
            <v>6915079</v>
          </cell>
          <cell r="B244" t="str">
            <v>BACONIN Daniel</v>
          </cell>
          <cell r="C244" t="str">
            <v>ALSTOM</v>
          </cell>
          <cell r="D244" t="str">
            <v>M</v>
          </cell>
        </row>
        <row r="245">
          <cell r="A245">
            <v>6901893</v>
          </cell>
          <cell r="B245" t="str">
            <v>BICHARD André</v>
          </cell>
          <cell r="C245" t="str">
            <v>ALSTOM</v>
          </cell>
          <cell r="D245" t="str">
            <v>M</v>
          </cell>
        </row>
        <row r="246">
          <cell r="A246">
            <v>6901891</v>
          </cell>
          <cell r="B246" t="str">
            <v>BICHARD Yvette</v>
          </cell>
          <cell r="C246" t="str">
            <v>ALSTOM</v>
          </cell>
          <cell r="D246" t="str">
            <v>F</v>
          </cell>
        </row>
        <row r="247">
          <cell r="A247">
            <v>6921170</v>
          </cell>
          <cell r="B247" t="str">
            <v>BINET Anne-Marie</v>
          </cell>
          <cell r="C247" t="str">
            <v>ALSTOM</v>
          </cell>
          <cell r="D247" t="str">
            <v>F</v>
          </cell>
        </row>
        <row r="248">
          <cell r="A248">
            <v>6925598</v>
          </cell>
          <cell r="B248" t="str">
            <v>BLANC Bernard</v>
          </cell>
          <cell r="C248" t="str">
            <v>ALSTOM</v>
          </cell>
          <cell r="D248" t="str">
            <v>M</v>
          </cell>
        </row>
        <row r="249">
          <cell r="A249">
            <v>6914295</v>
          </cell>
          <cell r="B249" t="str">
            <v>BOONE Sylviane</v>
          </cell>
          <cell r="C249" t="str">
            <v>ALSTOM</v>
          </cell>
          <cell r="D249" t="str">
            <v>F</v>
          </cell>
        </row>
        <row r="250">
          <cell r="A250">
            <v>6926318</v>
          </cell>
          <cell r="B250" t="str">
            <v>BRAIKI Adem</v>
          </cell>
          <cell r="C250" t="str">
            <v>ALSTOM</v>
          </cell>
          <cell r="D250" t="str">
            <v>M</v>
          </cell>
        </row>
        <row r="251">
          <cell r="A251">
            <v>6904949</v>
          </cell>
          <cell r="B251" t="str">
            <v>D'ADAMO Roberto</v>
          </cell>
          <cell r="C251" t="str">
            <v>ALSTOM</v>
          </cell>
          <cell r="D251" t="str">
            <v>M</v>
          </cell>
        </row>
        <row r="252">
          <cell r="A252">
            <v>6908353</v>
          </cell>
          <cell r="B252" t="str">
            <v>ESTEVE Louis</v>
          </cell>
          <cell r="C252" t="str">
            <v>ALSTOM</v>
          </cell>
          <cell r="D252" t="str">
            <v>M</v>
          </cell>
        </row>
        <row r="253">
          <cell r="A253">
            <v>6919951</v>
          </cell>
          <cell r="B253" t="str">
            <v>ESTIER Georges</v>
          </cell>
          <cell r="C253" t="str">
            <v>ALSTOM</v>
          </cell>
          <cell r="D253" t="str">
            <v>M</v>
          </cell>
        </row>
        <row r="254">
          <cell r="A254">
            <v>6919950</v>
          </cell>
          <cell r="B254" t="str">
            <v>ESTIER Eliane</v>
          </cell>
          <cell r="C254" t="str">
            <v>ALSTOM</v>
          </cell>
          <cell r="D254" t="str">
            <v>F</v>
          </cell>
        </row>
        <row r="255">
          <cell r="A255">
            <v>6913203</v>
          </cell>
          <cell r="B255" t="str">
            <v>FANJAT Martine</v>
          </cell>
          <cell r="C255" t="str">
            <v>ALSTOM</v>
          </cell>
          <cell r="D255" t="str">
            <v>F</v>
          </cell>
        </row>
        <row r="256">
          <cell r="A256">
            <v>6902027</v>
          </cell>
          <cell r="B256" t="str">
            <v>FANJAT Christian</v>
          </cell>
          <cell r="C256" t="str">
            <v>ALSTOM</v>
          </cell>
          <cell r="D256" t="str">
            <v>M</v>
          </cell>
        </row>
        <row r="257">
          <cell r="A257">
            <v>6901946</v>
          </cell>
          <cell r="B257" t="str">
            <v>FEREZ Frédéric</v>
          </cell>
          <cell r="C257" t="str">
            <v>ALSTOM</v>
          </cell>
          <cell r="D257" t="str">
            <v>M</v>
          </cell>
        </row>
        <row r="258">
          <cell r="A258">
            <v>6919949</v>
          </cell>
          <cell r="B258" t="str">
            <v>FONSECA Antoine</v>
          </cell>
          <cell r="C258" t="str">
            <v>ALSTOM</v>
          </cell>
          <cell r="D258" t="str">
            <v>M</v>
          </cell>
        </row>
        <row r="259">
          <cell r="A259">
            <v>6901894</v>
          </cell>
          <cell r="B259" t="str">
            <v>FORNONI Alexandre</v>
          </cell>
          <cell r="C259" t="str">
            <v>ALSTOM</v>
          </cell>
          <cell r="D259" t="str">
            <v>M</v>
          </cell>
        </row>
        <row r="260">
          <cell r="A260">
            <v>6901890</v>
          </cell>
          <cell r="B260" t="str">
            <v>FORNONI Georgette</v>
          </cell>
          <cell r="C260" t="str">
            <v>ALSTOM</v>
          </cell>
          <cell r="D260" t="str">
            <v>F</v>
          </cell>
        </row>
        <row r="261">
          <cell r="A261">
            <v>6921144</v>
          </cell>
          <cell r="B261" t="str">
            <v>GUIGUET Jacques</v>
          </cell>
          <cell r="C261" t="str">
            <v>ALSTOM</v>
          </cell>
          <cell r="D261" t="str">
            <v>M</v>
          </cell>
        </row>
        <row r="262">
          <cell r="A262">
            <v>6924085</v>
          </cell>
          <cell r="B262" t="str">
            <v>HASSAPIS Annie</v>
          </cell>
          <cell r="C262" t="str">
            <v>ALSTOM</v>
          </cell>
          <cell r="D262" t="str">
            <v>F</v>
          </cell>
        </row>
        <row r="263">
          <cell r="A263">
            <v>6914899</v>
          </cell>
          <cell r="B263" t="str">
            <v>HASSAPIS Paul</v>
          </cell>
          <cell r="C263" t="str">
            <v>ALSTOM</v>
          </cell>
          <cell r="D263" t="str">
            <v>M</v>
          </cell>
        </row>
        <row r="264">
          <cell r="A264">
            <v>6926319</v>
          </cell>
          <cell r="B264" t="str">
            <v>LALYRE Abraham</v>
          </cell>
          <cell r="C264" t="str">
            <v>ALSTOM</v>
          </cell>
          <cell r="D264" t="str">
            <v>M</v>
          </cell>
        </row>
        <row r="265">
          <cell r="A265">
            <v>6918499</v>
          </cell>
          <cell r="B265" t="str">
            <v>LAPIER Jean Pierre</v>
          </cell>
          <cell r="C265" t="str">
            <v>ALSTOM</v>
          </cell>
          <cell r="D265" t="str">
            <v>M</v>
          </cell>
        </row>
        <row r="266">
          <cell r="A266">
            <v>6910068</v>
          </cell>
          <cell r="B266" t="str">
            <v>LEVYN Michel</v>
          </cell>
          <cell r="C266" t="str">
            <v>ALSTOM</v>
          </cell>
          <cell r="D266" t="str">
            <v>M</v>
          </cell>
        </row>
        <row r="267">
          <cell r="A267">
            <v>6925599</v>
          </cell>
          <cell r="B267" t="str">
            <v>LEVYN Estelle</v>
          </cell>
          <cell r="C267" t="str">
            <v>ALSTOM</v>
          </cell>
          <cell r="D267" t="str">
            <v>F</v>
          </cell>
        </row>
        <row r="268">
          <cell r="A268">
            <v>6924038</v>
          </cell>
          <cell r="B268" t="str">
            <v>LEVYN Elie</v>
          </cell>
          <cell r="C268" t="str">
            <v>ALSTOM</v>
          </cell>
          <cell r="D268" t="str">
            <v>M</v>
          </cell>
        </row>
        <row r="269">
          <cell r="A269">
            <v>6917932</v>
          </cell>
          <cell r="B269" t="str">
            <v>LINGELSER Serge</v>
          </cell>
          <cell r="C269" t="str">
            <v>ALSTOM</v>
          </cell>
          <cell r="D269" t="str">
            <v>M</v>
          </cell>
        </row>
        <row r="270">
          <cell r="A270">
            <v>6920621</v>
          </cell>
          <cell r="B270" t="str">
            <v>MALAURIE Anne Marie</v>
          </cell>
          <cell r="C270" t="str">
            <v>ALSTOM</v>
          </cell>
          <cell r="D270" t="str">
            <v>F</v>
          </cell>
        </row>
        <row r="271">
          <cell r="A271">
            <v>6900710</v>
          </cell>
          <cell r="B271" t="str">
            <v>MALAURIE Jean Claude</v>
          </cell>
          <cell r="C271" t="str">
            <v>ALSTOM</v>
          </cell>
          <cell r="D271" t="str">
            <v>M</v>
          </cell>
        </row>
        <row r="272">
          <cell r="A272">
            <v>6921746</v>
          </cell>
          <cell r="B272" t="str">
            <v>MARCHESE Carmine</v>
          </cell>
          <cell r="C272" t="str">
            <v>ALSTOM</v>
          </cell>
          <cell r="D272" t="str">
            <v>M</v>
          </cell>
        </row>
        <row r="273">
          <cell r="A273">
            <v>6912129</v>
          </cell>
          <cell r="B273" t="str">
            <v>MENAND Maurice</v>
          </cell>
          <cell r="C273" t="str">
            <v>ALSTOM</v>
          </cell>
          <cell r="D273" t="str">
            <v>M</v>
          </cell>
        </row>
        <row r="274">
          <cell r="A274">
            <v>6923503</v>
          </cell>
          <cell r="B274" t="str">
            <v>MINATCHY Jean Claude</v>
          </cell>
          <cell r="C274" t="str">
            <v>ALSTOM</v>
          </cell>
          <cell r="D274" t="str">
            <v>M</v>
          </cell>
        </row>
        <row r="275">
          <cell r="A275">
            <v>6901918</v>
          </cell>
          <cell r="B275" t="str">
            <v>MOREAU Serge</v>
          </cell>
          <cell r="C275" t="str">
            <v>ALSTOM</v>
          </cell>
          <cell r="D275" t="str">
            <v>M</v>
          </cell>
        </row>
        <row r="276">
          <cell r="A276">
            <v>6920944</v>
          </cell>
          <cell r="B276" t="str">
            <v>NISON Jean-Marc</v>
          </cell>
          <cell r="C276" t="str">
            <v>ALSTOM</v>
          </cell>
          <cell r="D276" t="str">
            <v>M</v>
          </cell>
        </row>
        <row r="277">
          <cell r="A277">
            <v>6904952</v>
          </cell>
          <cell r="B277" t="str">
            <v>PENA Féliciano</v>
          </cell>
          <cell r="C277" t="str">
            <v>ALSTOM</v>
          </cell>
          <cell r="D277" t="str">
            <v>M</v>
          </cell>
        </row>
        <row r="278">
          <cell r="A278">
            <v>6920620</v>
          </cell>
          <cell r="B278" t="str">
            <v>QUEUILLE Jean-Pierre</v>
          </cell>
          <cell r="C278" t="str">
            <v>ALSTOM</v>
          </cell>
          <cell r="D278" t="str">
            <v>M</v>
          </cell>
        </row>
        <row r="279">
          <cell r="A279">
            <v>6921141</v>
          </cell>
          <cell r="B279" t="str">
            <v>REVAUX Bernard</v>
          </cell>
          <cell r="C279" t="str">
            <v>ALSTOM</v>
          </cell>
          <cell r="D279" t="str">
            <v>M</v>
          </cell>
        </row>
        <row r="280">
          <cell r="A280">
            <v>6902002</v>
          </cell>
          <cell r="B280" t="str">
            <v>REY Jacques</v>
          </cell>
          <cell r="C280" t="str">
            <v>ALSTOM</v>
          </cell>
          <cell r="D280" t="str">
            <v>M</v>
          </cell>
        </row>
        <row r="281">
          <cell r="A281">
            <v>6902001</v>
          </cell>
          <cell r="B281" t="str">
            <v>REY Françoise</v>
          </cell>
          <cell r="C281" t="str">
            <v>ALSTOM</v>
          </cell>
          <cell r="D281" t="str">
            <v>F</v>
          </cell>
        </row>
        <row r="282">
          <cell r="A282">
            <v>6900004</v>
          </cell>
          <cell r="B282" t="str">
            <v>RICCI Mario</v>
          </cell>
          <cell r="C282" t="str">
            <v>ALSTOM</v>
          </cell>
          <cell r="D282" t="str">
            <v>M</v>
          </cell>
        </row>
        <row r="283">
          <cell r="A283">
            <v>6917996</v>
          </cell>
          <cell r="B283" t="str">
            <v>RULKIN Gérard</v>
          </cell>
          <cell r="C283" t="str">
            <v>ALSTOM</v>
          </cell>
          <cell r="D283" t="str">
            <v>M</v>
          </cell>
        </row>
        <row r="284">
          <cell r="A284">
            <v>6901903</v>
          </cell>
          <cell r="B284" t="str">
            <v>SOLA Jean Claude</v>
          </cell>
          <cell r="C284" t="str">
            <v>ALSTOM</v>
          </cell>
          <cell r="D284" t="str">
            <v>M</v>
          </cell>
        </row>
        <row r="285">
          <cell r="A285">
            <v>6919954</v>
          </cell>
          <cell r="B285" t="str">
            <v>VELLA Concetta</v>
          </cell>
          <cell r="C285" t="str">
            <v>ALSTOM</v>
          </cell>
          <cell r="D285" t="str">
            <v>F</v>
          </cell>
        </row>
        <row r="286">
          <cell r="A286">
            <v>6919953</v>
          </cell>
          <cell r="B286" t="str">
            <v>VELLA Joseph</v>
          </cell>
          <cell r="C286" t="str">
            <v>ALSTOM</v>
          </cell>
          <cell r="D286" t="str">
            <v>M</v>
          </cell>
        </row>
        <row r="287">
          <cell r="A287">
            <v>6922848</v>
          </cell>
          <cell r="B287" t="str">
            <v>VIRGILIO Christine</v>
          </cell>
          <cell r="C287" t="str">
            <v>ALSTOM</v>
          </cell>
          <cell r="D287" t="str">
            <v>F</v>
          </cell>
        </row>
        <row r="288">
          <cell r="A288">
            <v>6918501</v>
          </cell>
          <cell r="B288" t="str">
            <v>VIRGILIO Michel</v>
          </cell>
          <cell r="C288" t="str">
            <v>ALSTOM</v>
          </cell>
          <cell r="D288" t="str">
            <v>M</v>
          </cell>
        </row>
        <row r="289">
          <cell r="A289">
            <v>6901930</v>
          </cell>
          <cell r="B289" t="str">
            <v>VITELLO Carmello</v>
          </cell>
          <cell r="C289" t="str">
            <v>ALSTOM</v>
          </cell>
          <cell r="D289" t="str">
            <v>M</v>
          </cell>
        </row>
        <row r="290">
          <cell r="A290">
            <v>6901926</v>
          </cell>
          <cell r="B290" t="str">
            <v>VITELLO Carmella</v>
          </cell>
          <cell r="C290" t="str">
            <v>ALSTOM</v>
          </cell>
          <cell r="D290" t="str">
            <v>F</v>
          </cell>
        </row>
        <row r="291">
          <cell r="A291">
            <v>6915352</v>
          </cell>
          <cell r="B291" t="str">
            <v>ALCINDOR Clarisse</v>
          </cell>
          <cell r="C291" t="str">
            <v>ATSCAF</v>
          </cell>
          <cell r="D291" t="str">
            <v>M</v>
          </cell>
        </row>
        <row r="292">
          <cell r="A292">
            <v>711309</v>
          </cell>
          <cell r="B292" t="str">
            <v>BREYSSE Frédéric</v>
          </cell>
          <cell r="C292" t="str">
            <v>ATSCAF</v>
          </cell>
          <cell r="D292" t="str">
            <v>M</v>
          </cell>
        </row>
        <row r="293">
          <cell r="A293">
            <v>6918416</v>
          </cell>
          <cell r="B293" t="str">
            <v>CABALLERO Charles</v>
          </cell>
          <cell r="C293" t="str">
            <v>ATSCAF</v>
          </cell>
          <cell r="D293" t="str">
            <v>M</v>
          </cell>
        </row>
        <row r="294">
          <cell r="A294">
            <v>6918472</v>
          </cell>
          <cell r="B294" t="str">
            <v>CORNELOUP Philippe</v>
          </cell>
          <cell r="C294" t="str">
            <v>ATSCAF</v>
          </cell>
          <cell r="D294" t="str">
            <v>M</v>
          </cell>
        </row>
        <row r="295">
          <cell r="A295">
            <v>6921537</v>
          </cell>
          <cell r="B295" t="str">
            <v>DANDEL Serge</v>
          </cell>
          <cell r="C295" t="str">
            <v>ATSCAF</v>
          </cell>
          <cell r="D295" t="str">
            <v>M</v>
          </cell>
        </row>
        <row r="296">
          <cell r="A296">
            <v>6923643</v>
          </cell>
          <cell r="B296" t="str">
            <v>DANDEL Audrey</v>
          </cell>
          <cell r="C296" t="str">
            <v>ATSCAF</v>
          </cell>
          <cell r="D296" t="str">
            <v>F</v>
          </cell>
        </row>
        <row r="297">
          <cell r="A297">
            <v>6919175</v>
          </cell>
          <cell r="B297" t="str">
            <v>DEBRAN Françoise</v>
          </cell>
          <cell r="C297" t="str">
            <v>ATSCAF</v>
          </cell>
          <cell r="D297" t="str">
            <v>F</v>
          </cell>
        </row>
        <row r="298">
          <cell r="A298">
            <v>6917522</v>
          </cell>
          <cell r="B298" t="str">
            <v>DERY Josiane</v>
          </cell>
          <cell r="C298" t="str">
            <v>ATSCAF</v>
          </cell>
          <cell r="D298" t="str">
            <v>F</v>
          </cell>
        </row>
        <row r="299">
          <cell r="A299">
            <v>6900182</v>
          </cell>
          <cell r="B299" t="str">
            <v>DUMOULIN Alain</v>
          </cell>
          <cell r="C299" t="str">
            <v>ATSCAF</v>
          </cell>
          <cell r="D299" t="str">
            <v>M</v>
          </cell>
        </row>
        <row r="300">
          <cell r="A300">
            <v>6918443</v>
          </cell>
          <cell r="B300" t="str">
            <v>FRANCOIS Stéphane</v>
          </cell>
          <cell r="C300" t="str">
            <v>ATSCAF</v>
          </cell>
          <cell r="D300" t="str">
            <v>M</v>
          </cell>
        </row>
        <row r="301">
          <cell r="A301">
            <v>6924355</v>
          </cell>
          <cell r="B301" t="str">
            <v>GAONA Josiane</v>
          </cell>
          <cell r="C301" t="str">
            <v>ATSCAF</v>
          </cell>
          <cell r="D301" t="str">
            <v>F</v>
          </cell>
        </row>
        <row r="302">
          <cell r="A302">
            <v>6901394</v>
          </cell>
          <cell r="B302" t="str">
            <v>GARCIA Dominique</v>
          </cell>
          <cell r="C302" t="str">
            <v>ATSCAF</v>
          </cell>
          <cell r="D302" t="str">
            <v>M</v>
          </cell>
        </row>
        <row r="303">
          <cell r="A303">
            <v>6923809</v>
          </cell>
          <cell r="B303" t="str">
            <v>GARCIA Samantha</v>
          </cell>
          <cell r="C303" t="str">
            <v>ATSCAF</v>
          </cell>
          <cell r="D303" t="str">
            <v>F</v>
          </cell>
        </row>
        <row r="304">
          <cell r="A304">
            <v>6923808</v>
          </cell>
          <cell r="B304" t="str">
            <v>GARCIA Jessica</v>
          </cell>
          <cell r="C304" t="str">
            <v>ATSCAF</v>
          </cell>
          <cell r="D304" t="str">
            <v>F</v>
          </cell>
        </row>
        <row r="305">
          <cell r="A305">
            <v>6917796</v>
          </cell>
          <cell r="B305" t="str">
            <v>GUILHON Laure</v>
          </cell>
          <cell r="C305" t="str">
            <v>ATSCAF</v>
          </cell>
          <cell r="D305" t="str">
            <v>F</v>
          </cell>
        </row>
        <row r="306">
          <cell r="A306">
            <v>6925027</v>
          </cell>
          <cell r="B306" t="str">
            <v>IBOS Isabelle</v>
          </cell>
          <cell r="C306" t="str">
            <v>ATSCAF</v>
          </cell>
          <cell r="D306" t="str">
            <v>F</v>
          </cell>
        </row>
        <row r="307">
          <cell r="A307">
            <v>6919166</v>
          </cell>
          <cell r="B307" t="str">
            <v>LE MAOUT Loïc</v>
          </cell>
          <cell r="C307" t="str">
            <v>ATSCAF</v>
          </cell>
          <cell r="D307" t="str">
            <v>M</v>
          </cell>
        </row>
        <row r="308">
          <cell r="A308">
            <v>6923494</v>
          </cell>
          <cell r="B308" t="str">
            <v>LE MAOUT Marie-Therese</v>
          </cell>
          <cell r="C308" t="str">
            <v>ATSCAF</v>
          </cell>
          <cell r="D308" t="str">
            <v>F</v>
          </cell>
        </row>
        <row r="309">
          <cell r="A309">
            <v>6905903</v>
          </cell>
          <cell r="B309" t="str">
            <v>MANCA Béatrice</v>
          </cell>
          <cell r="C309" t="str">
            <v>ATSCAF</v>
          </cell>
          <cell r="D309" t="str">
            <v>F</v>
          </cell>
        </row>
        <row r="310">
          <cell r="A310">
            <v>6924426</v>
          </cell>
          <cell r="B310" t="str">
            <v>MAS Alain</v>
          </cell>
          <cell r="C310" t="str">
            <v>ATSCAF</v>
          </cell>
          <cell r="D310" t="str">
            <v>M</v>
          </cell>
        </row>
        <row r="311">
          <cell r="A311">
            <v>6907739</v>
          </cell>
          <cell r="B311" t="str">
            <v>MURON Alain</v>
          </cell>
          <cell r="C311" t="str">
            <v>ATSCAF</v>
          </cell>
          <cell r="D311" t="str">
            <v>M</v>
          </cell>
        </row>
        <row r="312">
          <cell r="A312">
            <v>6906680</v>
          </cell>
          <cell r="B312" t="str">
            <v>MURON Michèle</v>
          </cell>
          <cell r="C312" t="str">
            <v>ATSCAF</v>
          </cell>
          <cell r="D312" t="str">
            <v>F</v>
          </cell>
        </row>
        <row r="313">
          <cell r="A313">
            <v>6915916</v>
          </cell>
          <cell r="B313" t="str">
            <v>PAILHES Gilbert</v>
          </cell>
          <cell r="C313" t="str">
            <v>ATSCAF</v>
          </cell>
          <cell r="D313" t="str">
            <v>M</v>
          </cell>
        </row>
        <row r="314">
          <cell r="A314">
            <v>6903022</v>
          </cell>
          <cell r="B314" t="str">
            <v>PARENTI Rosa</v>
          </cell>
          <cell r="C314" t="str">
            <v>ATSCAF</v>
          </cell>
          <cell r="D314" t="str">
            <v>F</v>
          </cell>
        </row>
        <row r="315">
          <cell r="A315">
            <v>6922115</v>
          </cell>
          <cell r="B315" t="str">
            <v>PARENTI Pierre</v>
          </cell>
          <cell r="C315" t="str">
            <v>ATSCAF</v>
          </cell>
          <cell r="D315" t="str">
            <v>M</v>
          </cell>
        </row>
        <row r="316">
          <cell r="A316">
            <v>6925038</v>
          </cell>
          <cell r="B316" t="str">
            <v>RANC Jean Pierre</v>
          </cell>
          <cell r="C316" t="str">
            <v>ATSCAF</v>
          </cell>
          <cell r="D316" t="str">
            <v>M</v>
          </cell>
        </row>
        <row r="317">
          <cell r="A317">
            <v>6919966</v>
          </cell>
          <cell r="B317" t="str">
            <v>REGIS Dominique</v>
          </cell>
          <cell r="C317" t="str">
            <v>ATSCAF</v>
          </cell>
          <cell r="D317" t="str">
            <v>M</v>
          </cell>
        </row>
        <row r="318">
          <cell r="A318">
            <v>6919174</v>
          </cell>
          <cell r="B318" t="str">
            <v>REVEL Gisèle</v>
          </cell>
          <cell r="C318" t="str">
            <v>ATSCAF</v>
          </cell>
          <cell r="D318" t="str">
            <v>F</v>
          </cell>
        </row>
        <row r="319">
          <cell r="A319">
            <v>6917605</v>
          </cell>
          <cell r="B319" t="str">
            <v>REVEL Bernard</v>
          </cell>
          <cell r="C319" t="str">
            <v>ATSCAF</v>
          </cell>
          <cell r="D319" t="str">
            <v>M</v>
          </cell>
        </row>
        <row r="320">
          <cell r="A320">
            <v>6924538</v>
          </cell>
          <cell r="B320" t="str">
            <v>ROSAND Olivier</v>
          </cell>
          <cell r="C320" t="str">
            <v>ATSCAF</v>
          </cell>
          <cell r="D320" t="str">
            <v>M</v>
          </cell>
        </row>
        <row r="321">
          <cell r="A321">
            <v>6901149</v>
          </cell>
          <cell r="B321" t="str">
            <v>TOUILLIER Jean Claude</v>
          </cell>
          <cell r="C321" t="str">
            <v>ATSCAF</v>
          </cell>
          <cell r="D321" t="str">
            <v>M</v>
          </cell>
        </row>
        <row r="322">
          <cell r="A322">
            <v>6923168</v>
          </cell>
          <cell r="B322" t="str">
            <v>VACHEZ Virginie</v>
          </cell>
          <cell r="C322" t="str">
            <v>ATSCAF</v>
          </cell>
          <cell r="D322" t="str">
            <v>F</v>
          </cell>
        </row>
        <row r="323">
          <cell r="A323">
            <v>6925111</v>
          </cell>
          <cell r="B323" t="str">
            <v>VALENTE Patricia</v>
          </cell>
          <cell r="C323" t="str">
            <v>ATSCAF</v>
          </cell>
          <cell r="D323" t="str">
            <v>F</v>
          </cell>
        </row>
        <row r="324">
          <cell r="A324">
            <v>6925837</v>
          </cell>
          <cell r="B324" t="str">
            <v>VEYRENC Christine</v>
          </cell>
          <cell r="C324" t="str">
            <v>ATSCAF</v>
          </cell>
          <cell r="D324" t="str">
            <v>F</v>
          </cell>
        </row>
        <row r="325">
          <cell r="A325">
            <v>6925371</v>
          </cell>
          <cell r="B325" t="str">
            <v>VEYRENC Fernand</v>
          </cell>
          <cell r="C325" t="str">
            <v>ATSCAF</v>
          </cell>
          <cell r="D325" t="str">
            <v>M</v>
          </cell>
        </row>
        <row r="326">
          <cell r="A326">
            <v>8308065</v>
          </cell>
          <cell r="B326" t="str">
            <v>BENEITON Alain</v>
          </cell>
          <cell r="C326" t="str">
            <v>ASPTT</v>
          </cell>
          <cell r="D326" t="str">
            <v>M</v>
          </cell>
        </row>
        <row r="327">
          <cell r="A327">
            <v>6916699</v>
          </cell>
          <cell r="B327" t="str">
            <v>CELMA Raymond</v>
          </cell>
          <cell r="C327" t="str">
            <v>ASPTT</v>
          </cell>
          <cell r="D327" t="str">
            <v>M</v>
          </cell>
        </row>
        <row r="328">
          <cell r="A328">
            <v>6924101</v>
          </cell>
          <cell r="B328" t="str">
            <v>CHARVET Patrick</v>
          </cell>
          <cell r="C328" t="str">
            <v>ASPTT</v>
          </cell>
          <cell r="D328" t="str">
            <v>M</v>
          </cell>
        </row>
        <row r="329">
          <cell r="A329">
            <v>6920532</v>
          </cell>
          <cell r="B329" t="str">
            <v>DELHOMME Patrick</v>
          </cell>
          <cell r="C329" t="str">
            <v>ASPTT</v>
          </cell>
          <cell r="D329" t="str">
            <v>M</v>
          </cell>
        </row>
        <row r="330">
          <cell r="A330">
            <v>6926271</v>
          </cell>
          <cell r="B330" t="str">
            <v>DUPRE Eric</v>
          </cell>
          <cell r="C330" t="str">
            <v>ASPTT</v>
          </cell>
          <cell r="D330" t="str">
            <v>M</v>
          </cell>
        </row>
        <row r="331">
          <cell r="A331">
            <v>6901411</v>
          </cell>
          <cell r="B331" t="str">
            <v>FAUDON Jean Paul</v>
          </cell>
          <cell r="C331" t="str">
            <v>ASPTT</v>
          </cell>
          <cell r="D331" t="str">
            <v>M</v>
          </cell>
        </row>
        <row r="332">
          <cell r="A332">
            <v>4304936</v>
          </cell>
          <cell r="B332" t="str">
            <v>FLORENTIN Patrice</v>
          </cell>
          <cell r="C332" t="str">
            <v>ASPTT</v>
          </cell>
          <cell r="D332" t="str">
            <v>M</v>
          </cell>
        </row>
        <row r="333">
          <cell r="A333">
            <v>6905936</v>
          </cell>
          <cell r="B333" t="str">
            <v>GAYON Eric</v>
          </cell>
          <cell r="C333" t="str">
            <v>ASPTT</v>
          </cell>
          <cell r="D333" t="str">
            <v>M</v>
          </cell>
        </row>
        <row r="334">
          <cell r="A334">
            <v>6920533</v>
          </cell>
          <cell r="B334" t="str">
            <v>GUBIAN Corinne</v>
          </cell>
          <cell r="C334" t="str">
            <v>ASPTT</v>
          </cell>
          <cell r="D334" t="str">
            <v>F</v>
          </cell>
        </row>
        <row r="335">
          <cell r="A335">
            <v>6901410</v>
          </cell>
          <cell r="B335" t="str">
            <v>LEBLANC Jacky</v>
          </cell>
          <cell r="C335" t="str">
            <v>ASPTT</v>
          </cell>
          <cell r="D335" t="str">
            <v>M</v>
          </cell>
        </row>
        <row r="336">
          <cell r="A336">
            <v>6919186</v>
          </cell>
          <cell r="B336" t="str">
            <v>MARTELLINO Nadine</v>
          </cell>
          <cell r="C336" t="str">
            <v>ASPTT</v>
          </cell>
          <cell r="D336" t="str">
            <v>F</v>
          </cell>
        </row>
        <row r="337">
          <cell r="A337">
            <v>6921325</v>
          </cell>
          <cell r="B337" t="str">
            <v>PELLEGRIN Jean Claude</v>
          </cell>
          <cell r="C337" t="str">
            <v>ASPTT</v>
          </cell>
          <cell r="D337" t="str">
            <v>M</v>
          </cell>
        </row>
        <row r="338">
          <cell r="A338">
            <v>6917634</v>
          </cell>
          <cell r="B338" t="str">
            <v>PETIOT Yves</v>
          </cell>
          <cell r="C338" t="str">
            <v>ASPTT</v>
          </cell>
          <cell r="D338" t="str">
            <v>M</v>
          </cell>
        </row>
        <row r="339">
          <cell r="A339">
            <v>6917211</v>
          </cell>
          <cell r="B339" t="str">
            <v>PITARD Serge</v>
          </cell>
          <cell r="C339" t="str">
            <v>ASPTT</v>
          </cell>
          <cell r="D339" t="str">
            <v>M</v>
          </cell>
        </row>
        <row r="340">
          <cell r="A340">
            <v>6924618</v>
          </cell>
          <cell r="B340" t="str">
            <v>SARGNAT Gérard</v>
          </cell>
          <cell r="C340" t="str">
            <v>ASPTT</v>
          </cell>
          <cell r="D340" t="str">
            <v>M</v>
          </cell>
        </row>
        <row r="341">
          <cell r="A341">
            <v>6925053</v>
          </cell>
          <cell r="B341" t="str">
            <v>THEVENON Bérangère</v>
          </cell>
          <cell r="C341" t="str">
            <v>ASPTT</v>
          </cell>
          <cell r="D341" t="str">
            <v>F</v>
          </cell>
        </row>
        <row r="342">
          <cell r="A342">
            <v>6303409</v>
          </cell>
          <cell r="B342" t="str">
            <v>THEVENON Daniel</v>
          </cell>
          <cell r="C342" t="str">
            <v>ASPTT</v>
          </cell>
          <cell r="D342" t="str">
            <v>M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6901446</v>
          </cell>
          <cell r="B5" t="str">
            <v>BEDEJUS Eric</v>
          </cell>
          <cell r="C5" t="str">
            <v>ASCSP</v>
          </cell>
          <cell r="D5" t="str">
            <v>M</v>
          </cell>
        </row>
        <row r="6">
          <cell r="A6">
            <v>6910155</v>
          </cell>
          <cell r="B6" t="str">
            <v>BOS Jean Luc</v>
          </cell>
          <cell r="C6" t="str">
            <v>ASCSP</v>
          </cell>
          <cell r="D6" t="str">
            <v>M</v>
          </cell>
        </row>
        <row r="7">
          <cell r="A7">
            <v>6924899</v>
          </cell>
          <cell r="B7" t="str">
            <v>CHARDENON Philippe</v>
          </cell>
          <cell r="C7" t="str">
            <v>ASCSP</v>
          </cell>
          <cell r="D7" t="str">
            <v>M</v>
          </cell>
        </row>
        <row r="8">
          <cell r="A8">
            <v>6919792</v>
          </cell>
          <cell r="B8" t="str">
            <v>CHARREL Charles</v>
          </cell>
          <cell r="C8" t="str">
            <v>ASCSP</v>
          </cell>
          <cell r="D8" t="str">
            <v>M</v>
          </cell>
        </row>
        <row r="9">
          <cell r="A9">
            <v>6922109</v>
          </cell>
          <cell r="B9" t="str">
            <v>CROZE Christian</v>
          </cell>
          <cell r="C9" t="str">
            <v>ASCSP</v>
          </cell>
          <cell r="D9" t="str">
            <v>M</v>
          </cell>
        </row>
        <row r="10">
          <cell r="A10">
            <v>6926310</v>
          </cell>
          <cell r="B10" t="str">
            <v>DAVID SIMONI Xavier</v>
          </cell>
          <cell r="C10" t="str">
            <v>ASCSP</v>
          </cell>
          <cell r="D10" t="str">
            <v>M</v>
          </cell>
        </row>
        <row r="11">
          <cell r="A11">
            <v>6915212</v>
          </cell>
          <cell r="B11" t="str">
            <v>DESOLME Patrick</v>
          </cell>
          <cell r="C11" t="str">
            <v>ASCSP</v>
          </cell>
          <cell r="D11" t="str">
            <v>M</v>
          </cell>
        </row>
        <row r="12">
          <cell r="A12">
            <v>6923786</v>
          </cell>
          <cell r="B12" t="str">
            <v>DUMONNET Laurence</v>
          </cell>
          <cell r="C12" t="str">
            <v>ASCSP</v>
          </cell>
          <cell r="D12" t="str">
            <v>F</v>
          </cell>
        </row>
        <row r="13">
          <cell r="A13">
            <v>3816803</v>
          </cell>
          <cell r="B13" t="str">
            <v>DUMONNET Gilbert</v>
          </cell>
          <cell r="C13" t="str">
            <v>ASCSP</v>
          </cell>
          <cell r="D13" t="str">
            <v>M</v>
          </cell>
        </row>
        <row r="14">
          <cell r="A14">
            <v>6922743</v>
          </cell>
          <cell r="B14" t="str">
            <v>FRADERA Bruno</v>
          </cell>
          <cell r="C14" t="str">
            <v>ASCSP</v>
          </cell>
          <cell r="D14" t="str">
            <v>M</v>
          </cell>
        </row>
        <row r="15">
          <cell r="A15">
            <v>6901515</v>
          </cell>
          <cell r="B15" t="str">
            <v>GINESTE Alain</v>
          </cell>
          <cell r="C15" t="str">
            <v>ASCSP</v>
          </cell>
          <cell r="D15" t="str">
            <v>M</v>
          </cell>
        </row>
        <row r="16">
          <cell r="A16">
            <v>6926293</v>
          </cell>
          <cell r="B16" t="str">
            <v>GROS Chantal</v>
          </cell>
          <cell r="C16" t="str">
            <v>ASCSP</v>
          </cell>
          <cell r="D16" t="str">
            <v>F</v>
          </cell>
        </row>
        <row r="17">
          <cell r="A17">
            <v>6925913</v>
          </cell>
          <cell r="B17" t="str">
            <v>JACQUET Noël</v>
          </cell>
          <cell r="C17" t="str">
            <v>ASCSP</v>
          </cell>
          <cell r="D17" t="str">
            <v>M</v>
          </cell>
        </row>
        <row r="18">
          <cell r="A18">
            <v>6923861</v>
          </cell>
          <cell r="B18" t="str">
            <v>JAILLOUX Gilbert</v>
          </cell>
          <cell r="C18" t="str">
            <v>ASCSP</v>
          </cell>
          <cell r="D18" t="str">
            <v>M</v>
          </cell>
        </row>
        <row r="19">
          <cell r="A19">
            <v>6922566</v>
          </cell>
          <cell r="B19" t="str">
            <v>JUAREZ Carlos</v>
          </cell>
          <cell r="C19" t="str">
            <v>ASCSP</v>
          </cell>
          <cell r="D19" t="str">
            <v>M</v>
          </cell>
        </row>
        <row r="20">
          <cell r="A20">
            <v>6920386</v>
          </cell>
          <cell r="B20" t="str">
            <v>LACROIX Olivier</v>
          </cell>
          <cell r="C20" t="str">
            <v>ASCSP</v>
          </cell>
          <cell r="D20" t="str">
            <v>M</v>
          </cell>
        </row>
        <row r="21">
          <cell r="A21">
            <v>6920769</v>
          </cell>
          <cell r="B21" t="str">
            <v>LANDRIX Ghislain</v>
          </cell>
          <cell r="C21" t="str">
            <v>ASCSP</v>
          </cell>
          <cell r="D21" t="str">
            <v>M</v>
          </cell>
        </row>
        <row r="22">
          <cell r="A22">
            <v>6910654</v>
          </cell>
          <cell r="B22" t="str">
            <v>LIDON Ignace</v>
          </cell>
          <cell r="C22" t="str">
            <v>ASCSP</v>
          </cell>
          <cell r="D22" t="str">
            <v>M</v>
          </cell>
        </row>
        <row r="23">
          <cell r="A23">
            <v>6923165</v>
          </cell>
          <cell r="B23" t="str">
            <v>LOPEZ Jean Philippe</v>
          </cell>
          <cell r="C23" t="str">
            <v>ASCSP</v>
          </cell>
          <cell r="D23" t="str">
            <v>M</v>
          </cell>
        </row>
        <row r="24">
          <cell r="A24">
            <v>6926226</v>
          </cell>
          <cell r="B24" t="str">
            <v>LUCHT Jean-Pierre</v>
          </cell>
          <cell r="C24" t="str">
            <v>ASCSP</v>
          </cell>
          <cell r="D24" t="str">
            <v>M</v>
          </cell>
        </row>
        <row r="25">
          <cell r="A25">
            <v>6921793</v>
          </cell>
          <cell r="B25" t="str">
            <v>LUCHT Bernard</v>
          </cell>
          <cell r="C25" t="str">
            <v>ASCSP</v>
          </cell>
          <cell r="D25" t="str">
            <v>M</v>
          </cell>
        </row>
        <row r="26">
          <cell r="A26">
            <v>6920770</v>
          </cell>
          <cell r="B26" t="str">
            <v>MARTEAU Didier</v>
          </cell>
          <cell r="C26" t="str">
            <v>ASCSP</v>
          </cell>
          <cell r="D26" t="str">
            <v>M</v>
          </cell>
        </row>
        <row r="27">
          <cell r="A27">
            <v>6901432</v>
          </cell>
          <cell r="B27" t="str">
            <v>MARTIN Daniel</v>
          </cell>
          <cell r="C27" t="str">
            <v>ASCSP</v>
          </cell>
          <cell r="D27" t="str">
            <v>M</v>
          </cell>
        </row>
        <row r="28">
          <cell r="A28">
            <v>5806744</v>
          </cell>
          <cell r="B28" t="str">
            <v>MELLOT Christophe</v>
          </cell>
          <cell r="C28" t="str">
            <v>ASCSP</v>
          </cell>
          <cell r="D28" t="str">
            <v>M</v>
          </cell>
        </row>
        <row r="29">
          <cell r="A29">
            <v>6921796</v>
          </cell>
          <cell r="B29" t="str">
            <v>MELLOT Marie Sarah</v>
          </cell>
          <cell r="C29" t="str">
            <v>ASCSP</v>
          </cell>
          <cell r="D29" t="str">
            <v>F</v>
          </cell>
        </row>
        <row r="30">
          <cell r="A30">
            <v>6921795</v>
          </cell>
          <cell r="B30" t="str">
            <v>MELLOT Ewann</v>
          </cell>
          <cell r="C30" t="str">
            <v>ASCSP</v>
          </cell>
          <cell r="D30" t="str">
            <v>M</v>
          </cell>
        </row>
        <row r="31">
          <cell r="A31">
            <v>6921794</v>
          </cell>
          <cell r="B31" t="str">
            <v>MELLOT Christelle</v>
          </cell>
          <cell r="C31" t="str">
            <v>ASCSP</v>
          </cell>
          <cell r="D31" t="str">
            <v>F</v>
          </cell>
        </row>
        <row r="32">
          <cell r="A32">
            <v>6914947</v>
          </cell>
          <cell r="B32" t="str">
            <v>MOLLARET Daniel</v>
          </cell>
          <cell r="C32" t="str">
            <v>ASCSP</v>
          </cell>
          <cell r="D32" t="str">
            <v>M</v>
          </cell>
        </row>
        <row r="33">
          <cell r="A33">
            <v>6914560</v>
          </cell>
          <cell r="B33" t="str">
            <v>PENET Eric</v>
          </cell>
          <cell r="C33" t="str">
            <v>ASCSP</v>
          </cell>
          <cell r="D33" t="str">
            <v>M</v>
          </cell>
        </row>
        <row r="34">
          <cell r="A34">
            <v>6925402</v>
          </cell>
          <cell r="B34" t="str">
            <v>PORTELETTE Hélène</v>
          </cell>
          <cell r="C34" t="str">
            <v>ASCSP</v>
          </cell>
          <cell r="D34" t="str">
            <v>F</v>
          </cell>
        </row>
        <row r="35">
          <cell r="A35">
            <v>6922667</v>
          </cell>
          <cell r="B35" t="str">
            <v>PORTELETTE JEROME</v>
          </cell>
          <cell r="C35" t="str">
            <v>ASCSP</v>
          </cell>
          <cell r="D35" t="str">
            <v>M</v>
          </cell>
        </row>
        <row r="36">
          <cell r="A36">
            <v>6922666</v>
          </cell>
          <cell r="B36" t="str">
            <v>PORTELETTE Alain</v>
          </cell>
          <cell r="C36" t="str">
            <v>ASCSP</v>
          </cell>
          <cell r="D36" t="str">
            <v>M</v>
          </cell>
        </row>
        <row r="37">
          <cell r="A37">
            <v>6901672</v>
          </cell>
          <cell r="B37" t="str">
            <v>POTZWA Georges</v>
          </cell>
          <cell r="C37" t="str">
            <v>ASCSP</v>
          </cell>
          <cell r="D37" t="str">
            <v>M</v>
          </cell>
        </row>
        <row r="38">
          <cell r="A38">
            <v>6903233</v>
          </cell>
          <cell r="B38" t="str">
            <v>RODRIGUEZ Paul</v>
          </cell>
          <cell r="C38" t="str">
            <v>ASCSP</v>
          </cell>
          <cell r="D38" t="str">
            <v>M</v>
          </cell>
        </row>
        <row r="39">
          <cell r="A39">
            <v>6925432</v>
          </cell>
          <cell r="B39" t="str">
            <v>ROIRON Bryan</v>
          </cell>
          <cell r="C39" t="str">
            <v>ASCSP</v>
          </cell>
          <cell r="D39" t="str">
            <v>M</v>
          </cell>
        </row>
        <row r="40">
          <cell r="A40">
            <v>6901436</v>
          </cell>
          <cell r="B40" t="str">
            <v>ROUSSEL Aimé</v>
          </cell>
          <cell r="C40" t="str">
            <v>ASCSP</v>
          </cell>
          <cell r="D40" t="str">
            <v>M</v>
          </cell>
        </row>
        <row r="41">
          <cell r="A41">
            <v>6925087</v>
          </cell>
          <cell r="B41" t="str">
            <v>ROUVIER Pierre</v>
          </cell>
          <cell r="C41" t="str">
            <v>ASCSP</v>
          </cell>
          <cell r="D41" t="str">
            <v>M</v>
          </cell>
        </row>
        <row r="42">
          <cell r="A42">
            <v>6925403</v>
          </cell>
          <cell r="B42" t="str">
            <v>SONNIER Muriel</v>
          </cell>
          <cell r="C42" t="str">
            <v>ASCSP</v>
          </cell>
          <cell r="D42" t="str">
            <v>F</v>
          </cell>
        </row>
        <row r="43">
          <cell r="A43">
            <v>6908242</v>
          </cell>
          <cell r="B43" t="str">
            <v>SOUCHON Alain</v>
          </cell>
          <cell r="C43" t="str">
            <v>ASCSP</v>
          </cell>
          <cell r="D43" t="str">
            <v>M</v>
          </cell>
        </row>
        <row r="44">
          <cell r="A44">
            <v>6901754</v>
          </cell>
          <cell r="B44" t="str">
            <v>VALETTE Anthony</v>
          </cell>
          <cell r="C44" t="str">
            <v>ASCSP</v>
          </cell>
          <cell r="D44" t="str">
            <v>M</v>
          </cell>
        </row>
        <row r="45">
          <cell r="A45">
            <v>6901752</v>
          </cell>
          <cell r="B45" t="str">
            <v>VALETTE Jean</v>
          </cell>
          <cell r="C45" t="str">
            <v>ASCSP</v>
          </cell>
          <cell r="D45" t="str">
            <v>M</v>
          </cell>
        </row>
        <row r="46">
          <cell r="A46">
            <v>6901534</v>
          </cell>
          <cell r="B46" t="str">
            <v>VARNIER Jean Louis</v>
          </cell>
          <cell r="C46" t="str">
            <v>ASCSP</v>
          </cell>
          <cell r="D46" t="str">
            <v>M</v>
          </cell>
        </row>
        <row r="47">
          <cell r="A47">
            <v>6924512</v>
          </cell>
          <cell r="B47" t="str">
            <v>VASSEUR Luc</v>
          </cell>
          <cell r="C47" t="str">
            <v>ASCSP</v>
          </cell>
          <cell r="D47" t="str">
            <v>M</v>
          </cell>
        </row>
        <row r="48">
          <cell r="A48">
            <v>6901245</v>
          </cell>
          <cell r="B48" t="str">
            <v>ALCARAS Marie Christine</v>
          </cell>
          <cell r="C48" t="str">
            <v>S A L</v>
          </cell>
          <cell r="D48" t="str">
            <v>F</v>
          </cell>
        </row>
        <row r="49">
          <cell r="A49">
            <v>6901220</v>
          </cell>
          <cell r="B49" t="str">
            <v>ANTOINE Jean Luc</v>
          </cell>
          <cell r="C49" t="str">
            <v>S A L</v>
          </cell>
          <cell r="D49" t="str">
            <v>M</v>
          </cell>
        </row>
        <row r="50">
          <cell r="A50">
            <v>6901299</v>
          </cell>
          <cell r="B50" t="str">
            <v>ARNAUD Louis</v>
          </cell>
          <cell r="C50" t="str">
            <v>S A L</v>
          </cell>
          <cell r="D50" t="str">
            <v>M</v>
          </cell>
        </row>
        <row r="51">
          <cell r="A51">
            <v>6925844</v>
          </cell>
          <cell r="B51" t="str">
            <v>BASIRICO Hervé</v>
          </cell>
          <cell r="C51" t="str">
            <v>S A L</v>
          </cell>
          <cell r="D51" t="str">
            <v>M</v>
          </cell>
        </row>
        <row r="52">
          <cell r="A52">
            <v>6922413</v>
          </cell>
          <cell r="B52" t="str">
            <v>BAUTISTA DURAN Noël</v>
          </cell>
          <cell r="C52" t="str">
            <v>S A L</v>
          </cell>
          <cell r="D52" t="str">
            <v>M</v>
          </cell>
        </row>
        <row r="53">
          <cell r="A53">
            <v>103628</v>
          </cell>
          <cell r="B53" t="str">
            <v>BENZACKEN Jérémy</v>
          </cell>
          <cell r="C53" t="str">
            <v>S A L</v>
          </cell>
          <cell r="D53" t="str">
            <v>M</v>
          </cell>
        </row>
        <row r="54">
          <cell r="A54">
            <v>6920064</v>
          </cell>
          <cell r="B54" t="str">
            <v>BOOG Eric</v>
          </cell>
          <cell r="C54" t="str">
            <v>S A L</v>
          </cell>
          <cell r="D54" t="str">
            <v>M</v>
          </cell>
        </row>
        <row r="55">
          <cell r="A55">
            <v>6925624</v>
          </cell>
          <cell r="B55" t="str">
            <v>BOULCH Rémi</v>
          </cell>
          <cell r="C55" t="str">
            <v>S A L</v>
          </cell>
          <cell r="D55" t="str">
            <v>M</v>
          </cell>
        </row>
        <row r="56">
          <cell r="A56">
            <v>6923652</v>
          </cell>
          <cell r="B56" t="str">
            <v>BOUVIER Michel</v>
          </cell>
          <cell r="C56" t="str">
            <v>S A L</v>
          </cell>
          <cell r="D56" t="str">
            <v>M</v>
          </cell>
        </row>
        <row r="57">
          <cell r="A57">
            <v>6904157</v>
          </cell>
          <cell r="B57" t="str">
            <v>BOYER Gilles</v>
          </cell>
          <cell r="C57" t="str">
            <v>S A L</v>
          </cell>
          <cell r="D57" t="str">
            <v>M</v>
          </cell>
        </row>
        <row r="58">
          <cell r="A58">
            <v>6901973</v>
          </cell>
          <cell r="B58" t="str">
            <v>BROTO MUR Bernard</v>
          </cell>
          <cell r="C58" t="str">
            <v>S A L</v>
          </cell>
          <cell r="D58" t="str">
            <v>M</v>
          </cell>
        </row>
        <row r="59">
          <cell r="A59">
            <v>6924102</v>
          </cell>
          <cell r="B59" t="str">
            <v>CAPUANO Eric</v>
          </cell>
          <cell r="C59" t="str">
            <v>S A L</v>
          </cell>
          <cell r="D59" t="str">
            <v>M</v>
          </cell>
        </row>
        <row r="60">
          <cell r="A60">
            <v>6915606</v>
          </cell>
          <cell r="B60" t="str">
            <v>CASCHERA Boris</v>
          </cell>
          <cell r="C60" t="str">
            <v>S A L</v>
          </cell>
          <cell r="D60" t="str">
            <v>M</v>
          </cell>
        </row>
        <row r="61">
          <cell r="A61">
            <v>6919338</v>
          </cell>
          <cell r="B61" t="str">
            <v>CIONI Alain</v>
          </cell>
          <cell r="C61" t="str">
            <v>S A L</v>
          </cell>
          <cell r="D61" t="str">
            <v>M</v>
          </cell>
        </row>
        <row r="62">
          <cell r="A62">
            <v>6925483</v>
          </cell>
          <cell r="B62" t="str">
            <v>DANIEAU Patrick</v>
          </cell>
          <cell r="C62" t="str">
            <v>S A L</v>
          </cell>
          <cell r="D62" t="str">
            <v>M</v>
          </cell>
        </row>
        <row r="63">
          <cell r="A63">
            <v>6900544</v>
          </cell>
          <cell r="B63" t="str">
            <v>DIMITRESCO Germaine</v>
          </cell>
          <cell r="C63" t="str">
            <v>S A L</v>
          </cell>
          <cell r="D63" t="str">
            <v>F</v>
          </cell>
        </row>
        <row r="64">
          <cell r="A64">
            <v>705151</v>
          </cell>
          <cell r="B64" t="str">
            <v>DOUAL Patrick</v>
          </cell>
          <cell r="C64" t="str">
            <v>S A L</v>
          </cell>
          <cell r="D64" t="str">
            <v>M</v>
          </cell>
        </row>
        <row r="65">
          <cell r="A65">
            <v>6903070</v>
          </cell>
          <cell r="B65" t="str">
            <v>DUPONT Christiane</v>
          </cell>
          <cell r="C65" t="str">
            <v>S A L</v>
          </cell>
          <cell r="D65" t="str">
            <v>F</v>
          </cell>
        </row>
        <row r="66">
          <cell r="A66">
            <v>6903003</v>
          </cell>
          <cell r="B66" t="str">
            <v>DUPONT Bernard</v>
          </cell>
          <cell r="C66" t="str">
            <v>S A L</v>
          </cell>
          <cell r="D66" t="str">
            <v>M</v>
          </cell>
        </row>
        <row r="67">
          <cell r="A67">
            <v>6917755</v>
          </cell>
          <cell r="B67" t="str">
            <v>EGEA Nicolas</v>
          </cell>
          <cell r="C67" t="str">
            <v>S A L</v>
          </cell>
          <cell r="D67" t="str">
            <v>M</v>
          </cell>
        </row>
        <row r="68">
          <cell r="A68">
            <v>6923754</v>
          </cell>
          <cell r="B68" t="str">
            <v>ELEFANTE Pietro</v>
          </cell>
          <cell r="C68" t="str">
            <v>S A L</v>
          </cell>
          <cell r="D68" t="str">
            <v>M</v>
          </cell>
        </row>
        <row r="69">
          <cell r="A69">
            <v>6905637</v>
          </cell>
          <cell r="B69" t="str">
            <v>FIORATO Serge</v>
          </cell>
          <cell r="C69" t="str">
            <v>S A L</v>
          </cell>
          <cell r="D69" t="str">
            <v>M</v>
          </cell>
        </row>
        <row r="70">
          <cell r="A70">
            <v>6905211</v>
          </cell>
          <cell r="B70" t="str">
            <v>FLORES Bénito</v>
          </cell>
          <cell r="C70" t="str">
            <v>S A L</v>
          </cell>
          <cell r="D70" t="str">
            <v>M</v>
          </cell>
        </row>
        <row r="71">
          <cell r="A71">
            <v>6902205</v>
          </cell>
          <cell r="B71" t="str">
            <v>FORNASARI Daniel</v>
          </cell>
          <cell r="C71" t="str">
            <v>S A L</v>
          </cell>
          <cell r="D71" t="str">
            <v>M</v>
          </cell>
        </row>
        <row r="72">
          <cell r="A72">
            <v>6926055</v>
          </cell>
          <cell r="B72" t="str">
            <v>FRANCE Alain</v>
          </cell>
          <cell r="C72" t="str">
            <v>S A L</v>
          </cell>
          <cell r="D72" t="str">
            <v>M</v>
          </cell>
        </row>
        <row r="73">
          <cell r="A73">
            <v>6921860</v>
          </cell>
          <cell r="B73" t="str">
            <v>GACON Christian</v>
          </cell>
          <cell r="C73" t="str">
            <v>S A L</v>
          </cell>
          <cell r="D73" t="str">
            <v>M</v>
          </cell>
        </row>
        <row r="74">
          <cell r="A74">
            <v>6924432</v>
          </cell>
          <cell r="B74" t="str">
            <v>GACON Nathalie</v>
          </cell>
          <cell r="C74" t="str">
            <v>S A L</v>
          </cell>
          <cell r="D74" t="str">
            <v>F</v>
          </cell>
        </row>
        <row r="75">
          <cell r="A75">
            <v>6924820</v>
          </cell>
          <cell r="B75" t="str">
            <v>GILLET Sylvain</v>
          </cell>
          <cell r="C75" t="str">
            <v>S A L</v>
          </cell>
          <cell r="D75" t="str">
            <v>M</v>
          </cell>
        </row>
        <row r="76">
          <cell r="A76">
            <v>106403</v>
          </cell>
          <cell r="B76" t="str">
            <v>GUILLE Jean pierre</v>
          </cell>
          <cell r="C76" t="str">
            <v>S A L</v>
          </cell>
          <cell r="D76" t="str">
            <v>M</v>
          </cell>
        </row>
        <row r="77">
          <cell r="A77">
            <v>6903133</v>
          </cell>
          <cell r="B77" t="str">
            <v>HANSI Gilles</v>
          </cell>
          <cell r="C77" t="str">
            <v>S A L</v>
          </cell>
          <cell r="D77" t="str">
            <v>M</v>
          </cell>
        </row>
        <row r="78">
          <cell r="A78">
            <v>3802304</v>
          </cell>
          <cell r="B78" t="str">
            <v>JOURDAN Bernard</v>
          </cell>
          <cell r="C78" t="str">
            <v>S A L</v>
          </cell>
          <cell r="D78" t="str">
            <v>M</v>
          </cell>
        </row>
        <row r="79">
          <cell r="A79">
            <v>6925894</v>
          </cell>
          <cell r="B79" t="str">
            <v>JUGE Nathalie</v>
          </cell>
          <cell r="C79" t="str">
            <v>S A L</v>
          </cell>
          <cell r="D79" t="str">
            <v>F</v>
          </cell>
        </row>
        <row r="80">
          <cell r="A80">
            <v>6925155</v>
          </cell>
          <cell r="B80" t="str">
            <v>KAMBRUN Jérôme</v>
          </cell>
          <cell r="C80" t="str">
            <v>S A L</v>
          </cell>
          <cell r="D80" t="str">
            <v>M</v>
          </cell>
        </row>
        <row r="81">
          <cell r="A81">
            <v>6923741</v>
          </cell>
          <cell r="B81" t="str">
            <v>LAGOUTTE Roger</v>
          </cell>
          <cell r="C81" t="str">
            <v>S A L</v>
          </cell>
          <cell r="D81" t="str">
            <v>M</v>
          </cell>
        </row>
        <row r="82">
          <cell r="A82">
            <v>6901424</v>
          </cell>
          <cell r="B82" t="str">
            <v>LATASTE Lamduan</v>
          </cell>
          <cell r="C82" t="str">
            <v>S A L</v>
          </cell>
          <cell r="D82" t="str">
            <v>F</v>
          </cell>
        </row>
        <row r="83">
          <cell r="A83">
            <v>6924452</v>
          </cell>
          <cell r="B83" t="str">
            <v>LAVAL Christian</v>
          </cell>
          <cell r="C83" t="str">
            <v>S A L</v>
          </cell>
          <cell r="D83" t="str">
            <v>M</v>
          </cell>
        </row>
        <row r="84">
          <cell r="A84">
            <v>6901215</v>
          </cell>
          <cell r="B84" t="str">
            <v>LOMBARD Jean Noël</v>
          </cell>
          <cell r="C84" t="str">
            <v>S A L</v>
          </cell>
          <cell r="D84" t="str">
            <v>M</v>
          </cell>
        </row>
        <row r="85">
          <cell r="A85">
            <v>6913614</v>
          </cell>
          <cell r="B85" t="str">
            <v>LOPES José Valentin</v>
          </cell>
          <cell r="C85" t="str">
            <v>S A L</v>
          </cell>
          <cell r="D85" t="str">
            <v>M</v>
          </cell>
        </row>
        <row r="86">
          <cell r="A86">
            <v>6918036</v>
          </cell>
          <cell r="B86" t="str">
            <v>LOUVIOT Robert</v>
          </cell>
          <cell r="C86" t="str">
            <v>S A L</v>
          </cell>
          <cell r="D86" t="str">
            <v>M</v>
          </cell>
        </row>
        <row r="87">
          <cell r="A87">
            <v>6925156</v>
          </cell>
          <cell r="B87" t="str">
            <v>MARCEL Pierre</v>
          </cell>
          <cell r="C87" t="str">
            <v>S A L</v>
          </cell>
          <cell r="D87" t="str">
            <v>M</v>
          </cell>
        </row>
        <row r="88">
          <cell r="A88">
            <v>6925064</v>
          </cell>
          <cell r="B88" t="str">
            <v>MARGATHE Jean</v>
          </cell>
          <cell r="C88" t="str">
            <v>S A L</v>
          </cell>
          <cell r="D88" t="str">
            <v>M</v>
          </cell>
        </row>
        <row r="89">
          <cell r="A89">
            <v>6921433</v>
          </cell>
          <cell r="B89" t="str">
            <v>MARTEAU Loïs</v>
          </cell>
          <cell r="C89" t="str">
            <v>S A L</v>
          </cell>
          <cell r="D89" t="str">
            <v>M</v>
          </cell>
        </row>
        <row r="90">
          <cell r="A90">
            <v>6923030</v>
          </cell>
          <cell r="B90" t="str">
            <v>MARTIN Thierry</v>
          </cell>
          <cell r="C90" t="str">
            <v>S A L</v>
          </cell>
          <cell r="D90" t="str">
            <v>M</v>
          </cell>
        </row>
        <row r="91">
          <cell r="A91">
            <v>6913873</v>
          </cell>
          <cell r="B91" t="str">
            <v>MARTUCCI Lionel</v>
          </cell>
          <cell r="C91" t="str">
            <v>S A L</v>
          </cell>
          <cell r="D91" t="str">
            <v>M</v>
          </cell>
        </row>
        <row r="92">
          <cell r="A92">
            <v>6913500</v>
          </cell>
          <cell r="B92" t="str">
            <v>MASSARD Lucien</v>
          </cell>
          <cell r="C92" t="str">
            <v>S A L</v>
          </cell>
          <cell r="D92" t="str">
            <v>M</v>
          </cell>
        </row>
        <row r="93">
          <cell r="A93">
            <v>6912019</v>
          </cell>
          <cell r="B93" t="str">
            <v>MASTROMATTEO Claude</v>
          </cell>
          <cell r="C93" t="str">
            <v>S A L</v>
          </cell>
          <cell r="D93" t="str">
            <v>M</v>
          </cell>
        </row>
        <row r="94">
          <cell r="A94">
            <v>3011684</v>
          </cell>
          <cell r="B94" t="str">
            <v>MAURINE Jacky</v>
          </cell>
          <cell r="C94" t="str">
            <v>S A L</v>
          </cell>
          <cell r="D94" t="str">
            <v>M</v>
          </cell>
        </row>
        <row r="95">
          <cell r="A95">
            <v>6922450</v>
          </cell>
          <cell r="B95" t="str">
            <v>MILLAN Diego</v>
          </cell>
          <cell r="C95" t="str">
            <v>S A L</v>
          </cell>
          <cell r="D95" t="str">
            <v>M</v>
          </cell>
        </row>
        <row r="96">
          <cell r="A96">
            <v>6913833</v>
          </cell>
          <cell r="B96" t="str">
            <v>MOLLA Daniel</v>
          </cell>
          <cell r="C96" t="str">
            <v>S A L</v>
          </cell>
          <cell r="D96" t="str">
            <v>M</v>
          </cell>
        </row>
        <row r="97">
          <cell r="A97">
            <v>6926245</v>
          </cell>
          <cell r="B97" t="str">
            <v>MUCKE Gilbert</v>
          </cell>
          <cell r="C97" t="str">
            <v>S A L</v>
          </cell>
          <cell r="D97" t="str">
            <v>M</v>
          </cell>
        </row>
        <row r="98">
          <cell r="A98">
            <v>6919181</v>
          </cell>
          <cell r="B98" t="str">
            <v>MULLER Pascal</v>
          </cell>
          <cell r="C98" t="str">
            <v>S A L</v>
          </cell>
          <cell r="D98" t="str">
            <v>M</v>
          </cell>
        </row>
        <row r="99">
          <cell r="A99">
            <v>6924453</v>
          </cell>
          <cell r="B99" t="str">
            <v>NICOLAS Michel</v>
          </cell>
          <cell r="C99" t="str">
            <v>S A L</v>
          </cell>
          <cell r="D99" t="str">
            <v>M</v>
          </cell>
        </row>
        <row r="100">
          <cell r="A100">
            <v>6908870</v>
          </cell>
          <cell r="B100" t="str">
            <v>OGEARD Thierry</v>
          </cell>
          <cell r="C100" t="str">
            <v>S A L</v>
          </cell>
          <cell r="D100" t="str">
            <v>M</v>
          </cell>
        </row>
        <row r="101">
          <cell r="A101">
            <v>6924011</v>
          </cell>
          <cell r="B101" t="str">
            <v>PALLARES Patrick</v>
          </cell>
          <cell r="C101" t="str">
            <v>S A L</v>
          </cell>
          <cell r="D101" t="str">
            <v>M</v>
          </cell>
        </row>
        <row r="102">
          <cell r="A102">
            <v>6924944</v>
          </cell>
          <cell r="B102" t="str">
            <v>PALUMBO Gérard</v>
          </cell>
          <cell r="C102" t="str">
            <v>S A L</v>
          </cell>
          <cell r="D102" t="str">
            <v>M</v>
          </cell>
        </row>
        <row r="103">
          <cell r="A103">
            <v>6924592</v>
          </cell>
          <cell r="B103" t="str">
            <v>PARIZET Eric</v>
          </cell>
          <cell r="C103" t="str">
            <v>S A L</v>
          </cell>
          <cell r="D103" t="str">
            <v>M</v>
          </cell>
        </row>
        <row r="104">
          <cell r="A104">
            <v>6901586</v>
          </cell>
          <cell r="B104" t="str">
            <v>PARRA Roland</v>
          </cell>
          <cell r="C104" t="str">
            <v>S A L</v>
          </cell>
          <cell r="D104" t="str">
            <v>M</v>
          </cell>
        </row>
        <row r="105">
          <cell r="A105">
            <v>6918667</v>
          </cell>
          <cell r="B105" t="str">
            <v>PARTOUCHE Christian</v>
          </cell>
          <cell r="C105" t="str">
            <v>S A L</v>
          </cell>
          <cell r="D105" t="str">
            <v>M</v>
          </cell>
        </row>
        <row r="106">
          <cell r="A106">
            <v>6926056</v>
          </cell>
          <cell r="B106" t="str">
            <v>POLSINELLI Denis</v>
          </cell>
          <cell r="C106" t="str">
            <v>S A L</v>
          </cell>
          <cell r="D106" t="str">
            <v>M</v>
          </cell>
        </row>
        <row r="107">
          <cell r="A107">
            <v>6903159</v>
          </cell>
          <cell r="B107" t="str">
            <v>RAMIREZ François</v>
          </cell>
          <cell r="C107" t="str">
            <v>S A L</v>
          </cell>
          <cell r="D107" t="str">
            <v>M</v>
          </cell>
        </row>
        <row r="108">
          <cell r="A108">
            <v>6904171</v>
          </cell>
          <cell r="B108" t="str">
            <v>SAMPIERI Michel</v>
          </cell>
          <cell r="C108" t="str">
            <v>S A L</v>
          </cell>
          <cell r="D108" t="str">
            <v>M</v>
          </cell>
        </row>
        <row r="109">
          <cell r="A109">
            <v>6920890</v>
          </cell>
          <cell r="B109" t="str">
            <v>SEGHAIER Arafat</v>
          </cell>
          <cell r="C109" t="str">
            <v>S A L</v>
          </cell>
          <cell r="D109" t="str">
            <v>M</v>
          </cell>
        </row>
        <row r="110">
          <cell r="A110">
            <v>6921051</v>
          </cell>
          <cell r="B110" t="str">
            <v>SEON Isabelle</v>
          </cell>
          <cell r="C110" t="str">
            <v>S A L</v>
          </cell>
          <cell r="D110" t="str">
            <v>F</v>
          </cell>
        </row>
        <row r="111">
          <cell r="A111">
            <v>6901249</v>
          </cell>
          <cell r="B111" t="str">
            <v>SICILIA Antoine</v>
          </cell>
          <cell r="C111" t="str">
            <v>S A L</v>
          </cell>
          <cell r="D111" t="str">
            <v>M</v>
          </cell>
        </row>
        <row r="112">
          <cell r="A112">
            <v>6921797</v>
          </cell>
          <cell r="B112" t="str">
            <v>SZYMUSIAK Nattan</v>
          </cell>
          <cell r="C112" t="str">
            <v>S A L</v>
          </cell>
          <cell r="D112" t="str">
            <v>M</v>
          </cell>
        </row>
        <row r="113">
          <cell r="A113">
            <v>6924629</v>
          </cell>
          <cell r="B113" t="str">
            <v>TABAYSE Denis</v>
          </cell>
          <cell r="C113" t="str">
            <v>S A L</v>
          </cell>
          <cell r="D113" t="str">
            <v>M</v>
          </cell>
        </row>
        <row r="114">
          <cell r="A114">
            <v>6914765</v>
          </cell>
          <cell r="B114" t="str">
            <v>TRISTAN Jean Luc</v>
          </cell>
          <cell r="C114" t="str">
            <v>S A L</v>
          </cell>
          <cell r="D114" t="str">
            <v>M</v>
          </cell>
        </row>
        <row r="115">
          <cell r="A115">
            <v>6919646</v>
          </cell>
          <cell r="B115" t="str">
            <v>VENDITTI Stéphane</v>
          </cell>
          <cell r="C115" t="str">
            <v>S A L</v>
          </cell>
          <cell r="D115" t="str">
            <v>M</v>
          </cell>
        </row>
        <row r="116">
          <cell r="A116">
            <v>6925216</v>
          </cell>
          <cell r="B116" t="str">
            <v>VERDONE Italo</v>
          </cell>
          <cell r="C116" t="str">
            <v>S A L</v>
          </cell>
          <cell r="D116" t="str">
            <v>M</v>
          </cell>
        </row>
        <row r="117">
          <cell r="A117">
            <v>6924981</v>
          </cell>
          <cell r="B117" t="str">
            <v>VERDONE Adrien</v>
          </cell>
          <cell r="C117" t="str">
            <v>S A L</v>
          </cell>
          <cell r="D117" t="str">
            <v>M</v>
          </cell>
        </row>
        <row r="118">
          <cell r="A118">
            <v>6915309</v>
          </cell>
          <cell r="B118" t="str">
            <v>VINCENT Jean Pascal</v>
          </cell>
          <cell r="C118" t="str">
            <v>S A L</v>
          </cell>
          <cell r="D118" t="str">
            <v>M</v>
          </cell>
        </row>
        <row r="119">
          <cell r="A119">
            <v>6925199</v>
          </cell>
          <cell r="B119" t="str">
            <v>VOLCKAERT Robert</v>
          </cell>
          <cell r="C119" t="str">
            <v>S A L</v>
          </cell>
          <cell r="D119" t="str">
            <v>M</v>
          </cell>
        </row>
        <row r="120">
          <cell r="A120">
            <v>6913454</v>
          </cell>
          <cell r="B120" t="str">
            <v>YAHIAOUI Ahmed</v>
          </cell>
          <cell r="C120" t="str">
            <v>S A L</v>
          </cell>
          <cell r="D120" t="str">
            <v>M</v>
          </cell>
        </row>
        <row r="121">
          <cell r="A121">
            <v>6925653</v>
          </cell>
          <cell r="B121" t="str">
            <v>ALENDA Jean-Pierre</v>
          </cell>
          <cell r="C121" t="str">
            <v>CASCOL</v>
          </cell>
          <cell r="D121" t="str">
            <v>M</v>
          </cell>
        </row>
        <row r="122">
          <cell r="A122">
            <v>6908333</v>
          </cell>
          <cell r="B122" t="str">
            <v>AUBELEAU Christian</v>
          </cell>
          <cell r="C122" t="str">
            <v>CASCOL</v>
          </cell>
          <cell r="D122" t="str">
            <v>M</v>
          </cell>
        </row>
        <row r="123">
          <cell r="A123">
            <v>6925207</v>
          </cell>
          <cell r="B123" t="str">
            <v>AUDAX Ludovic</v>
          </cell>
          <cell r="C123" t="str">
            <v>CASCOL</v>
          </cell>
          <cell r="D123" t="str">
            <v>M</v>
          </cell>
        </row>
        <row r="124">
          <cell r="A124">
            <v>6901701</v>
          </cell>
          <cell r="B124" t="str">
            <v>BAIN Annie</v>
          </cell>
          <cell r="C124" t="str">
            <v>CASCOL</v>
          </cell>
          <cell r="D124" t="str">
            <v>F</v>
          </cell>
        </row>
        <row r="125">
          <cell r="A125">
            <v>6901700</v>
          </cell>
          <cell r="B125" t="str">
            <v>BAIN Bernard</v>
          </cell>
          <cell r="C125" t="str">
            <v>CASCOL</v>
          </cell>
          <cell r="D125" t="str">
            <v>M</v>
          </cell>
        </row>
        <row r="126">
          <cell r="A126">
            <v>6923276</v>
          </cell>
          <cell r="B126" t="str">
            <v>BENEDIC Jean Noël</v>
          </cell>
          <cell r="C126" t="str">
            <v>CASCOL</v>
          </cell>
          <cell r="D126" t="str">
            <v>M</v>
          </cell>
        </row>
        <row r="127">
          <cell r="A127">
            <v>6901757</v>
          </cell>
          <cell r="B127" t="str">
            <v>BENSAID Yves</v>
          </cell>
          <cell r="C127" t="str">
            <v>CASCOL</v>
          </cell>
          <cell r="D127" t="str">
            <v>M</v>
          </cell>
        </row>
        <row r="128">
          <cell r="A128">
            <v>6901143</v>
          </cell>
          <cell r="B128" t="str">
            <v>BESSON Chrystelle</v>
          </cell>
          <cell r="C128" t="str">
            <v>CASCOL</v>
          </cell>
          <cell r="D128" t="str">
            <v>F</v>
          </cell>
        </row>
        <row r="129">
          <cell r="A129">
            <v>6901129</v>
          </cell>
          <cell r="B129" t="str">
            <v>BOFFY Jean Marie</v>
          </cell>
          <cell r="C129" t="str">
            <v>CASCOL</v>
          </cell>
          <cell r="D129" t="str">
            <v>M</v>
          </cell>
        </row>
        <row r="130">
          <cell r="A130">
            <v>6902530</v>
          </cell>
          <cell r="B130" t="str">
            <v>BOURGUIGNON Patrick</v>
          </cell>
          <cell r="C130" t="str">
            <v>CASCOL</v>
          </cell>
          <cell r="D130" t="str">
            <v>M</v>
          </cell>
        </row>
        <row r="131">
          <cell r="A131">
            <v>6920784</v>
          </cell>
          <cell r="B131" t="str">
            <v>BOURGUIGNON Isabelle</v>
          </cell>
          <cell r="C131" t="str">
            <v>CASCOL</v>
          </cell>
          <cell r="D131" t="str">
            <v>F</v>
          </cell>
        </row>
        <row r="132">
          <cell r="A132">
            <v>6901140</v>
          </cell>
          <cell r="B132" t="str">
            <v>BRUN Danielle</v>
          </cell>
          <cell r="C132" t="str">
            <v>CASCOL</v>
          </cell>
          <cell r="D132" t="str">
            <v>F</v>
          </cell>
        </row>
        <row r="133">
          <cell r="A133">
            <v>6901137</v>
          </cell>
          <cell r="B133" t="str">
            <v>BRUN Jean Claude</v>
          </cell>
          <cell r="C133" t="str">
            <v>CASCOL</v>
          </cell>
          <cell r="D133" t="str">
            <v>M</v>
          </cell>
        </row>
        <row r="134">
          <cell r="A134">
            <v>6901145</v>
          </cell>
          <cell r="B134" t="str">
            <v>BUISSON Robert</v>
          </cell>
          <cell r="C134" t="str">
            <v>CASCOL</v>
          </cell>
          <cell r="D134" t="str">
            <v>M</v>
          </cell>
        </row>
        <row r="135">
          <cell r="A135">
            <v>6926082</v>
          </cell>
          <cell r="B135" t="str">
            <v>CECILLON Daniel</v>
          </cell>
          <cell r="C135" t="str">
            <v>CASCOL</v>
          </cell>
          <cell r="D135" t="str">
            <v>M</v>
          </cell>
        </row>
        <row r="136">
          <cell r="A136">
            <v>6925654</v>
          </cell>
          <cell r="B136" t="str">
            <v>CHOLLIER Guy</v>
          </cell>
          <cell r="C136" t="str">
            <v>CASCOL</v>
          </cell>
          <cell r="D136" t="str">
            <v>M</v>
          </cell>
        </row>
        <row r="137">
          <cell r="A137">
            <v>6906342</v>
          </cell>
          <cell r="B137" t="str">
            <v>COSTE Jean</v>
          </cell>
          <cell r="C137" t="str">
            <v>CASCOL</v>
          </cell>
          <cell r="D137" t="str">
            <v>M</v>
          </cell>
        </row>
        <row r="138">
          <cell r="A138">
            <v>6925925</v>
          </cell>
          <cell r="B138" t="str">
            <v>FAYOLLE Alain</v>
          </cell>
          <cell r="C138" t="str">
            <v>CASCOL</v>
          </cell>
          <cell r="D138" t="str">
            <v>M</v>
          </cell>
        </row>
        <row r="139">
          <cell r="A139">
            <v>6901715</v>
          </cell>
          <cell r="B139" t="str">
            <v>FERRARI Jean Paul</v>
          </cell>
          <cell r="C139" t="str">
            <v>CASCOL</v>
          </cell>
          <cell r="D139" t="str">
            <v>M</v>
          </cell>
        </row>
        <row r="140">
          <cell r="A140">
            <v>6923489</v>
          </cell>
          <cell r="B140" t="str">
            <v>FORET Marc</v>
          </cell>
          <cell r="C140" t="str">
            <v>CASCOL</v>
          </cell>
          <cell r="D140" t="str">
            <v>M</v>
          </cell>
        </row>
        <row r="141">
          <cell r="A141">
            <v>6918831</v>
          </cell>
          <cell r="B141" t="str">
            <v>GALLAND Patrick</v>
          </cell>
          <cell r="C141" t="str">
            <v>CASCOL</v>
          </cell>
          <cell r="D141" t="str">
            <v>M</v>
          </cell>
        </row>
        <row r="142">
          <cell r="A142">
            <v>6901172</v>
          </cell>
          <cell r="B142" t="str">
            <v>GELIN Georges</v>
          </cell>
          <cell r="C142" t="str">
            <v>CASCOL</v>
          </cell>
          <cell r="D142" t="str">
            <v>M</v>
          </cell>
        </row>
        <row r="143">
          <cell r="A143">
            <v>6913221</v>
          </cell>
          <cell r="B143" t="str">
            <v>GENILLIER Patrick</v>
          </cell>
          <cell r="C143" t="str">
            <v>CASCOL</v>
          </cell>
          <cell r="D143" t="str">
            <v>M</v>
          </cell>
        </row>
        <row r="144">
          <cell r="A144">
            <v>6922036</v>
          </cell>
          <cell r="B144" t="str">
            <v>GENILLIER Jonathan</v>
          </cell>
          <cell r="C144" t="str">
            <v>CASCOL</v>
          </cell>
          <cell r="D144" t="str">
            <v>M</v>
          </cell>
        </row>
        <row r="145">
          <cell r="A145">
            <v>6924248</v>
          </cell>
          <cell r="B145" t="str">
            <v>GIRAUDET Maryse</v>
          </cell>
          <cell r="C145" t="str">
            <v>CASCOL</v>
          </cell>
          <cell r="D145" t="str">
            <v>F</v>
          </cell>
        </row>
        <row r="146">
          <cell r="A146">
            <v>6920267</v>
          </cell>
          <cell r="B146" t="str">
            <v>GIRAUDET Patrick</v>
          </cell>
          <cell r="C146" t="str">
            <v>CASCOL</v>
          </cell>
          <cell r="D146" t="str">
            <v>M</v>
          </cell>
        </row>
        <row r="147">
          <cell r="A147">
            <v>6923066</v>
          </cell>
          <cell r="B147" t="str">
            <v>JULLIEN Grégory</v>
          </cell>
          <cell r="C147" t="str">
            <v>CASCOL</v>
          </cell>
          <cell r="D147" t="str">
            <v>M</v>
          </cell>
        </row>
        <row r="148">
          <cell r="A148">
            <v>6901139</v>
          </cell>
          <cell r="B148" t="str">
            <v>MAROTTI Françoise</v>
          </cell>
          <cell r="C148" t="str">
            <v>CASCOL</v>
          </cell>
          <cell r="D148" t="str">
            <v>F</v>
          </cell>
        </row>
        <row r="149">
          <cell r="A149">
            <v>6901106</v>
          </cell>
          <cell r="B149" t="str">
            <v>MAROTTI André</v>
          </cell>
          <cell r="C149" t="str">
            <v>CASCOL</v>
          </cell>
          <cell r="D149" t="str">
            <v>M</v>
          </cell>
        </row>
        <row r="150">
          <cell r="A150">
            <v>6921930</v>
          </cell>
          <cell r="B150" t="str">
            <v>MARQUES Didier</v>
          </cell>
          <cell r="C150" t="str">
            <v>CASCOL</v>
          </cell>
          <cell r="D150" t="str">
            <v>M</v>
          </cell>
        </row>
        <row r="151">
          <cell r="A151">
            <v>6924292</v>
          </cell>
          <cell r="B151" t="str">
            <v>MASCLAUX Yves</v>
          </cell>
          <cell r="C151" t="str">
            <v>CASCOL</v>
          </cell>
          <cell r="D151" t="str">
            <v>M</v>
          </cell>
        </row>
        <row r="152">
          <cell r="A152">
            <v>6913923</v>
          </cell>
          <cell r="B152" t="str">
            <v>MATHIEU Roger</v>
          </cell>
          <cell r="C152" t="str">
            <v>CASCOL</v>
          </cell>
          <cell r="D152" t="str">
            <v>M</v>
          </cell>
        </row>
        <row r="153">
          <cell r="A153">
            <v>6920227</v>
          </cell>
          <cell r="B153" t="str">
            <v>MECHIN Roger</v>
          </cell>
          <cell r="C153" t="str">
            <v>CASCOL</v>
          </cell>
          <cell r="D153" t="str">
            <v>M</v>
          </cell>
        </row>
        <row r="154">
          <cell r="A154">
            <v>6920254</v>
          </cell>
          <cell r="B154" t="str">
            <v>MORTBONTEMPS Stéphane</v>
          </cell>
          <cell r="C154" t="str">
            <v>CASCOL</v>
          </cell>
          <cell r="D154" t="str">
            <v>M</v>
          </cell>
        </row>
        <row r="155">
          <cell r="A155">
            <v>6901617</v>
          </cell>
          <cell r="B155" t="str">
            <v>MOURBRUN Roger</v>
          </cell>
          <cell r="C155" t="str">
            <v>CASCOL</v>
          </cell>
          <cell r="D155" t="str">
            <v>M</v>
          </cell>
        </row>
        <row r="156">
          <cell r="A156">
            <v>6906495</v>
          </cell>
          <cell r="B156" t="str">
            <v>PALANDRE PHILIPPE</v>
          </cell>
          <cell r="C156" t="str">
            <v>CASCOL</v>
          </cell>
          <cell r="D156" t="str">
            <v>M</v>
          </cell>
        </row>
        <row r="157">
          <cell r="A157">
            <v>6924090</v>
          </cell>
          <cell r="B157" t="str">
            <v>PASQUELIN Lionel</v>
          </cell>
          <cell r="C157" t="str">
            <v>CASCOL</v>
          </cell>
          <cell r="D157" t="str">
            <v>M</v>
          </cell>
        </row>
        <row r="158">
          <cell r="A158">
            <v>6908339</v>
          </cell>
          <cell r="B158" t="str">
            <v>PEREZ Rafaël</v>
          </cell>
          <cell r="C158" t="str">
            <v>CASCOL</v>
          </cell>
          <cell r="D158" t="str">
            <v>M</v>
          </cell>
        </row>
        <row r="159">
          <cell r="A159">
            <v>6901134</v>
          </cell>
          <cell r="B159" t="str">
            <v>PERRIN Armand</v>
          </cell>
          <cell r="C159" t="str">
            <v>CASCOL</v>
          </cell>
          <cell r="D159" t="str">
            <v>M</v>
          </cell>
        </row>
        <row r="160">
          <cell r="A160">
            <v>6910523</v>
          </cell>
          <cell r="B160" t="str">
            <v>PEYRON Jean Luc</v>
          </cell>
          <cell r="C160" t="str">
            <v>CASCOL</v>
          </cell>
          <cell r="D160" t="str">
            <v>M</v>
          </cell>
        </row>
        <row r="161">
          <cell r="A161">
            <v>6917395</v>
          </cell>
          <cell r="B161" t="str">
            <v>PIANA Alain</v>
          </cell>
          <cell r="C161" t="str">
            <v>CASCOL</v>
          </cell>
          <cell r="D161" t="str">
            <v>M</v>
          </cell>
        </row>
        <row r="162">
          <cell r="A162">
            <v>4312945</v>
          </cell>
          <cell r="B162" t="str">
            <v>PROFIT André</v>
          </cell>
          <cell r="C162" t="str">
            <v>CASCOL</v>
          </cell>
          <cell r="D162" t="str">
            <v>M</v>
          </cell>
        </row>
        <row r="163">
          <cell r="A163">
            <v>6915413</v>
          </cell>
          <cell r="B163" t="str">
            <v>PROMONET Martine</v>
          </cell>
          <cell r="C163" t="str">
            <v>CASCOL</v>
          </cell>
          <cell r="D163" t="str">
            <v>F</v>
          </cell>
        </row>
        <row r="164">
          <cell r="A164">
            <v>4304466</v>
          </cell>
          <cell r="B164" t="str">
            <v>RAMBERT Pascal</v>
          </cell>
          <cell r="C164" t="str">
            <v>CASCOL</v>
          </cell>
          <cell r="D164" t="str">
            <v>M</v>
          </cell>
        </row>
        <row r="165">
          <cell r="A165">
            <v>6915161</v>
          </cell>
          <cell r="B165" t="str">
            <v>RANC Maurice</v>
          </cell>
          <cell r="C165" t="str">
            <v>CASCOL</v>
          </cell>
          <cell r="D165" t="str">
            <v>M</v>
          </cell>
        </row>
        <row r="166">
          <cell r="A166">
            <v>6908332</v>
          </cell>
          <cell r="B166" t="str">
            <v>RANCHIN André</v>
          </cell>
          <cell r="C166" t="str">
            <v>CASCOL</v>
          </cell>
          <cell r="D166" t="str">
            <v>M</v>
          </cell>
        </row>
        <row r="167">
          <cell r="A167">
            <v>6921729</v>
          </cell>
          <cell r="B167" t="str">
            <v>RIVOIRE René</v>
          </cell>
          <cell r="C167" t="str">
            <v>CASCOL</v>
          </cell>
          <cell r="D167" t="str">
            <v>M</v>
          </cell>
        </row>
        <row r="168">
          <cell r="A168">
            <v>6903234</v>
          </cell>
          <cell r="B168" t="str">
            <v>ROBERT Jacques</v>
          </cell>
          <cell r="C168" t="str">
            <v>CASCOL</v>
          </cell>
          <cell r="D168" t="str">
            <v>M</v>
          </cell>
        </row>
        <row r="169">
          <cell r="A169">
            <v>6901117</v>
          </cell>
          <cell r="B169" t="str">
            <v>RONDEPIERRE André</v>
          </cell>
          <cell r="C169" t="str">
            <v>CASCOL</v>
          </cell>
          <cell r="D169" t="str">
            <v>M</v>
          </cell>
        </row>
        <row r="170">
          <cell r="A170">
            <v>6901103</v>
          </cell>
          <cell r="B170" t="str">
            <v>ROUSSEL René</v>
          </cell>
          <cell r="C170" t="str">
            <v>CASCOL</v>
          </cell>
          <cell r="D170" t="str">
            <v>M</v>
          </cell>
        </row>
        <row r="171">
          <cell r="A171">
            <v>6901105</v>
          </cell>
          <cell r="B171" t="str">
            <v>ROUSSEL René Jean</v>
          </cell>
          <cell r="C171" t="str">
            <v>CASCOL</v>
          </cell>
          <cell r="D171" t="str">
            <v>M</v>
          </cell>
        </row>
        <row r="172">
          <cell r="A172">
            <v>6901104</v>
          </cell>
          <cell r="B172" t="str">
            <v>ROUSSEL Arlette</v>
          </cell>
          <cell r="C172" t="str">
            <v>CASCOL</v>
          </cell>
          <cell r="D172" t="str">
            <v>F</v>
          </cell>
        </row>
        <row r="173">
          <cell r="A173">
            <v>6901758</v>
          </cell>
          <cell r="B173" t="str">
            <v>SABOURIN René</v>
          </cell>
          <cell r="C173" t="str">
            <v>CASCOL</v>
          </cell>
          <cell r="D173" t="str">
            <v>M</v>
          </cell>
        </row>
        <row r="174">
          <cell r="A174">
            <v>6901167</v>
          </cell>
          <cell r="B174" t="str">
            <v>SCHMITT William</v>
          </cell>
          <cell r="C174" t="str">
            <v>CASCOL</v>
          </cell>
          <cell r="D174" t="str">
            <v>M</v>
          </cell>
        </row>
        <row r="175">
          <cell r="A175">
            <v>6905170</v>
          </cell>
          <cell r="B175" t="str">
            <v>SERVENTI Maria Dolores</v>
          </cell>
          <cell r="C175" t="str">
            <v>CASCOL</v>
          </cell>
          <cell r="D175" t="str">
            <v>F</v>
          </cell>
        </row>
        <row r="176">
          <cell r="A176">
            <v>6901108</v>
          </cell>
          <cell r="B176" t="str">
            <v>SERVENTI Paul</v>
          </cell>
          <cell r="C176" t="str">
            <v>CASCOL</v>
          </cell>
          <cell r="D176" t="str">
            <v>M</v>
          </cell>
        </row>
        <row r="177">
          <cell r="A177">
            <v>6901505</v>
          </cell>
          <cell r="B177" t="str">
            <v>SINA Michel</v>
          </cell>
          <cell r="C177" t="str">
            <v>CASCOL</v>
          </cell>
          <cell r="D177" t="str">
            <v>M</v>
          </cell>
        </row>
        <row r="178">
          <cell r="A178">
            <v>6924893</v>
          </cell>
          <cell r="B178" t="str">
            <v>SOFFRAY Ludovic</v>
          </cell>
          <cell r="C178" t="str">
            <v>CASCOL</v>
          </cell>
          <cell r="D178" t="str">
            <v>M</v>
          </cell>
        </row>
        <row r="179">
          <cell r="A179">
            <v>6914956</v>
          </cell>
          <cell r="B179" t="str">
            <v>TARTARIN Roland</v>
          </cell>
          <cell r="C179" t="str">
            <v>CASCOL</v>
          </cell>
          <cell r="D179" t="str">
            <v>M</v>
          </cell>
        </row>
        <row r="180">
          <cell r="A180">
            <v>6914865</v>
          </cell>
          <cell r="B180" t="str">
            <v>THEVENET Gérard</v>
          </cell>
          <cell r="C180" t="str">
            <v>CASCOL</v>
          </cell>
          <cell r="D180" t="str">
            <v>M</v>
          </cell>
        </row>
        <row r="181">
          <cell r="A181">
            <v>6923490</v>
          </cell>
          <cell r="B181" t="str">
            <v>VALETTE Serge</v>
          </cell>
          <cell r="C181" t="str">
            <v>CASCOL</v>
          </cell>
          <cell r="D181" t="str">
            <v>M</v>
          </cell>
        </row>
        <row r="182">
          <cell r="A182">
            <v>6920980</v>
          </cell>
          <cell r="B182" t="str">
            <v>VERA Mickaël</v>
          </cell>
          <cell r="C182" t="str">
            <v>CASCOL</v>
          </cell>
          <cell r="D182" t="str">
            <v>M</v>
          </cell>
        </row>
        <row r="183">
          <cell r="A183">
            <v>3453291</v>
          </cell>
          <cell r="B183" t="str">
            <v>WANTIER Jean-François</v>
          </cell>
          <cell r="C183" t="str">
            <v>CASCOL</v>
          </cell>
          <cell r="D183" t="str">
            <v>M</v>
          </cell>
        </row>
        <row r="184">
          <cell r="A184">
            <v>6926316</v>
          </cell>
          <cell r="B184" t="str">
            <v>ERRACHIDI Choukri</v>
          </cell>
          <cell r="C184" t="str">
            <v>Lyon Sport Métropole</v>
          </cell>
          <cell r="D184" t="str">
            <v>M</v>
          </cell>
        </row>
        <row r="185">
          <cell r="A185">
            <v>6926314</v>
          </cell>
          <cell r="B185" t="str">
            <v>HORENKRYS Claude</v>
          </cell>
          <cell r="C185" t="str">
            <v>Lyon Sport Métropole</v>
          </cell>
          <cell r="D185" t="str">
            <v>M</v>
          </cell>
        </row>
        <row r="186">
          <cell r="A186">
            <v>6926315</v>
          </cell>
          <cell r="B186" t="str">
            <v>ZANET Cristina</v>
          </cell>
          <cell r="C186" t="str">
            <v>Lyon Sport Métropole</v>
          </cell>
          <cell r="D186" t="str">
            <v>F</v>
          </cell>
        </row>
        <row r="187">
          <cell r="A187">
            <v>6926107</v>
          </cell>
          <cell r="B187" t="str">
            <v>ALASSEUR Laurent</v>
          </cell>
          <cell r="C187" t="str">
            <v>TROLLSPORT</v>
          </cell>
          <cell r="D187" t="str">
            <v>M</v>
          </cell>
        </row>
        <row r="188">
          <cell r="A188">
            <v>6903034</v>
          </cell>
          <cell r="B188" t="str">
            <v>ALONZO Marie Josephe</v>
          </cell>
          <cell r="C188" t="str">
            <v>TROLLSPORT</v>
          </cell>
          <cell r="D188" t="str">
            <v>F</v>
          </cell>
        </row>
        <row r="189">
          <cell r="A189">
            <v>6924535</v>
          </cell>
          <cell r="B189" t="str">
            <v>ARPARIN Franck</v>
          </cell>
          <cell r="C189" t="str">
            <v>TROLLSPORT</v>
          </cell>
          <cell r="D189" t="str">
            <v>M</v>
          </cell>
        </row>
        <row r="190">
          <cell r="A190">
            <v>6926352</v>
          </cell>
          <cell r="B190" t="str">
            <v>ARS Ludovic</v>
          </cell>
          <cell r="C190" t="str">
            <v>TROLLSPORT</v>
          </cell>
          <cell r="D190" t="str">
            <v>M</v>
          </cell>
        </row>
        <row r="191">
          <cell r="A191">
            <v>6925753</v>
          </cell>
          <cell r="B191" t="str">
            <v>AVELINE Isabelle</v>
          </cell>
          <cell r="C191" t="str">
            <v>TROLLSPORT</v>
          </cell>
          <cell r="D191" t="str">
            <v>F</v>
          </cell>
        </row>
        <row r="192">
          <cell r="A192">
            <v>6925190</v>
          </cell>
          <cell r="B192" t="str">
            <v>BERETTA Jean-Louis</v>
          </cell>
          <cell r="C192" t="str">
            <v>TROLLSPORT</v>
          </cell>
          <cell r="D192" t="str">
            <v>M</v>
          </cell>
        </row>
        <row r="193">
          <cell r="A193">
            <v>6924827</v>
          </cell>
          <cell r="B193" t="str">
            <v>BERGE-MONTANAT Pascal</v>
          </cell>
          <cell r="C193" t="str">
            <v>TROLLSPORT</v>
          </cell>
          <cell r="D193" t="str">
            <v>M</v>
          </cell>
        </row>
        <row r="194">
          <cell r="A194">
            <v>6925255</v>
          </cell>
          <cell r="B194" t="str">
            <v>BIONDI Norbert</v>
          </cell>
          <cell r="C194" t="str">
            <v>TROLLSPORT</v>
          </cell>
          <cell r="D194" t="str">
            <v>M</v>
          </cell>
        </row>
        <row r="195">
          <cell r="A195">
            <v>6913757</v>
          </cell>
          <cell r="B195" t="str">
            <v>BLASCO Gilles</v>
          </cell>
          <cell r="C195" t="str">
            <v>TROLLSPORT</v>
          </cell>
          <cell r="D195" t="str">
            <v>M</v>
          </cell>
        </row>
        <row r="196">
          <cell r="A196">
            <v>6926109</v>
          </cell>
          <cell r="B196" t="str">
            <v>BOISSIEUX Pascal</v>
          </cell>
          <cell r="C196" t="str">
            <v>TROLLSPORT</v>
          </cell>
          <cell r="D196" t="str">
            <v>M</v>
          </cell>
        </row>
        <row r="197">
          <cell r="A197">
            <v>6926181</v>
          </cell>
          <cell r="B197" t="str">
            <v>BRUYAT Patrick</v>
          </cell>
          <cell r="C197" t="str">
            <v>TROLLSPORT</v>
          </cell>
          <cell r="D197" t="str">
            <v>M</v>
          </cell>
        </row>
        <row r="198">
          <cell r="A198">
            <v>6926182</v>
          </cell>
          <cell r="B198" t="str">
            <v>CABOUX Pascal</v>
          </cell>
          <cell r="C198" t="str">
            <v>TROLLSPORT</v>
          </cell>
          <cell r="D198" t="str">
            <v>M</v>
          </cell>
        </row>
        <row r="199">
          <cell r="A199">
            <v>6925358</v>
          </cell>
          <cell r="B199" t="str">
            <v>CASTELLA Frédéric</v>
          </cell>
          <cell r="C199" t="str">
            <v>TROLLSPORT</v>
          </cell>
          <cell r="D199" t="str">
            <v>M</v>
          </cell>
        </row>
        <row r="200">
          <cell r="A200">
            <v>6925334</v>
          </cell>
          <cell r="B200" t="str">
            <v>CERCLERAT Alain</v>
          </cell>
          <cell r="C200" t="str">
            <v>TROLLSPORT</v>
          </cell>
          <cell r="D200" t="str">
            <v>M</v>
          </cell>
        </row>
        <row r="201">
          <cell r="A201">
            <v>6925757</v>
          </cell>
          <cell r="B201" t="str">
            <v>DEFINOD Jean-Marc</v>
          </cell>
          <cell r="C201" t="str">
            <v>TROLLSPORT</v>
          </cell>
          <cell r="D201" t="str">
            <v>M</v>
          </cell>
        </row>
        <row r="202">
          <cell r="A202">
            <v>6925752</v>
          </cell>
          <cell r="B202" t="str">
            <v>DI MASCIO Christian</v>
          </cell>
          <cell r="C202" t="str">
            <v>TROLLSPORT</v>
          </cell>
          <cell r="D202" t="str">
            <v>M</v>
          </cell>
        </row>
        <row r="203">
          <cell r="A203">
            <v>6925489</v>
          </cell>
          <cell r="B203" t="str">
            <v>FAZZANI Nourredine</v>
          </cell>
          <cell r="C203" t="str">
            <v>TROLLSPORT</v>
          </cell>
          <cell r="D203" t="str">
            <v>M</v>
          </cell>
        </row>
        <row r="204">
          <cell r="A204">
            <v>6926019</v>
          </cell>
          <cell r="B204" t="str">
            <v>GARCIA José</v>
          </cell>
          <cell r="C204" t="str">
            <v>TROLLSPORT</v>
          </cell>
          <cell r="D204" t="str">
            <v>M</v>
          </cell>
        </row>
        <row r="205">
          <cell r="A205">
            <v>6925448</v>
          </cell>
          <cell r="B205" t="str">
            <v>GENETOY Sylvain</v>
          </cell>
          <cell r="C205" t="str">
            <v>TROLLSPORT</v>
          </cell>
          <cell r="D205" t="str">
            <v>M</v>
          </cell>
        </row>
        <row r="206">
          <cell r="A206">
            <v>6901799</v>
          </cell>
          <cell r="B206" t="str">
            <v>GUICHON Patrice</v>
          </cell>
          <cell r="C206" t="str">
            <v>TROLLSPORT</v>
          </cell>
          <cell r="D206" t="str">
            <v>M</v>
          </cell>
        </row>
        <row r="207">
          <cell r="A207">
            <v>6920243</v>
          </cell>
          <cell r="B207" t="str">
            <v>HANESSE Sébastien</v>
          </cell>
          <cell r="C207" t="str">
            <v>TROLLSPORT</v>
          </cell>
          <cell r="D207" t="str">
            <v>M</v>
          </cell>
        </row>
        <row r="208">
          <cell r="A208">
            <v>6919371</v>
          </cell>
          <cell r="B208" t="str">
            <v>HANESSE Claude</v>
          </cell>
          <cell r="C208" t="str">
            <v>TROLLSPORT</v>
          </cell>
          <cell r="D208" t="str">
            <v>M</v>
          </cell>
        </row>
        <row r="209">
          <cell r="A209">
            <v>6901983</v>
          </cell>
          <cell r="B209" t="str">
            <v>JANER Jean Paul</v>
          </cell>
          <cell r="C209" t="str">
            <v>TROLLSPORT</v>
          </cell>
          <cell r="D209" t="str">
            <v>M</v>
          </cell>
        </row>
        <row r="210">
          <cell r="A210">
            <v>6914199</v>
          </cell>
          <cell r="B210" t="str">
            <v>JOLBIT Joseph</v>
          </cell>
          <cell r="C210" t="str">
            <v>TROLLSPORT</v>
          </cell>
          <cell r="D210" t="str">
            <v>M</v>
          </cell>
        </row>
        <row r="211">
          <cell r="A211">
            <v>6925256</v>
          </cell>
          <cell r="B211" t="str">
            <v>LEBRUN Yves</v>
          </cell>
          <cell r="C211" t="str">
            <v>TROLLSPORT</v>
          </cell>
          <cell r="D211" t="str">
            <v>M</v>
          </cell>
        </row>
        <row r="212">
          <cell r="A212">
            <v>6925756</v>
          </cell>
          <cell r="B212" t="str">
            <v>LEBRUN Véronique</v>
          </cell>
          <cell r="C212" t="str">
            <v>TROLLSPORT</v>
          </cell>
          <cell r="D212" t="str">
            <v>F</v>
          </cell>
        </row>
        <row r="213">
          <cell r="A213">
            <v>6925755</v>
          </cell>
          <cell r="B213" t="str">
            <v>LEBRUN Florian</v>
          </cell>
          <cell r="C213" t="str">
            <v>TROLLSPORT</v>
          </cell>
          <cell r="D213" t="str">
            <v>M</v>
          </cell>
        </row>
        <row r="214">
          <cell r="A214">
            <v>6925357</v>
          </cell>
          <cell r="B214" t="str">
            <v>LEFEBVRE Jérôme</v>
          </cell>
          <cell r="C214" t="str">
            <v>TROLLSPORT</v>
          </cell>
          <cell r="D214" t="str">
            <v>M</v>
          </cell>
        </row>
        <row r="215">
          <cell r="A215">
            <v>6925957</v>
          </cell>
          <cell r="B215" t="str">
            <v>MARTINEZ Louisa</v>
          </cell>
          <cell r="C215" t="str">
            <v>TROLLSPORT</v>
          </cell>
          <cell r="D215" t="str">
            <v>F</v>
          </cell>
        </row>
        <row r="216">
          <cell r="A216">
            <v>6925806</v>
          </cell>
          <cell r="B216" t="str">
            <v>MARTINEZ Jean Luc</v>
          </cell>
          <cell r="C216" t="str">
            <v>TROLLSPORT</v>
          </cell>
          <cell r="D216" t="str">
            <v>M</v>
          </cell>
        </row>
        <row r="217">
          <cell r="A217">
            <v>6925931</v>
          </cell>
          <cell r="B217" t="str">
            <v>MAS SARD Gilles</v>
          </cell>
          <cell r="C217" t="str">
            <v>TROLLSPORT</v>
          </cell>
          <cell r="D217" t="str">
            <v>M</v>
          </cell>
        </row>
        <row r="218">
          <cell r="A218">
            <v>6925257</v>
          </cell>
          <cell r="B218" t="str">
            <v>MONTAGNE Serge</v>
          </cell>
          <cell r="C218" t="str">
            <v>TROLLSPORT</v>
          </cell>
          <cell r="D218" t="str">
            <v>M</v>
          </cell>
        </row>
        <row r="219">
          <cell r="A219">
            <v>6925754</v>
          </cell>
          <cell r="B219" t="str">
            <v>NALLIT Jocelyn</v>
          </cell>
          <cell r="C219" t="str">
            <v>TROLLSPORT</v>
          </cell>
          <cell r="D219" t="str">
            <v>M</v>
          </cell>
        </row>
        <row r="220">
          <cell r="A220">
            <v>6921863</v>
          </cell>
          <cell r="B220" t="str">
            <v>PARISE Christopher</v>
          </cell>
          <cell r="C220" t="str">
            <v>TROLLSPORT</v>
          </cell>
          <cell r="D220" t="str">
            <v>M</v>
          </cell>
        </row>
        <row r="221">
          <cell r="A221">
            <v>6924431</v>
          </cell>
          <cell r="B221" t="str">
            <v>PAYA Jacky</v>
          </cell>
          <cell r="C221" t="str">
            <v>TROLLSPORT</v>
          </cell>
          <cell r="D221" t="str">
            <v>M</v>
          </cell>
        </row>
        <row r="222">
          <cell r="A222">
            <v>6921833</v>
          </cell>
          <cell r="B222" t="str">
            <v>PERENON Roland</v>
          </cell>
          <cell r="C222" t="str">
            <v>TROLLSPORT</v>
          </cell>
          <cell r="D222" t="str">
            <v>M</v>
          </cell>
        </row>
        <row r="223">
          <cell r="A223">
            <v>6913729</v>
          </cell>
          <cell r="B223" t="str">
            <v>PERRET Stephane</v>
          </cell>
          <cell r="C223" t="str">
            <v>TROLLSPORT</v>
          </cell>
          <cell r="D223" t="str">
            <v>M</v>
          </cell>
        </row>
        <row r="224">
          <cell r="A224">
            <v>6926108</v>
          </cell>
          <cell r="B224" t="str">
            <v>PERROUD Gilles</v>
          </cell>
          <cell r="C224" t="str">
            <v>TROLLSPORT</v>
          </cell>
          <cell r="D224" t="str">
            <v>M</v>
          </cell>
        </row>
        <row r="225">
          <cell r="A225">
            <v>6917994</v>
          </cell>
          <cell r="B225" t="str">
            <v>RAFAEL Mario</v>
          </cell>
          <cell r="C225" t="str">
            <v>TROLLSPORT</v>
          </cell>
          <cell r="D225" t="str">
            <v>M</v>
          </cell>
        </row>
        <row r="226">
          <cell r="A226">
            <v>6901974</v>
          </cell>
          <cell r="B226" t="str">
            <v>RAQUIN Pierre</v>
          </cell>
          <cell r="C226" t="str">
            <v>TROLLSPORT</v>
          </cell>
          <cell r="D226" t="str">
            <v>M</v>
          </cell>
        </row>
        <row r="227">
          <cell r="A227">
            <v>6922896</v>
          </cell>
          <cell r="B227" t="str">
            <v>RAVOAJANAHARY Luca</v>
          </cell>
          <cell r="C227" t="str">
            <v>TROLLSPORT</v>
          </cell>
          <cell r="D227" t="str">
            <v>M</v>
          </cell>
        </row>
        <row r="228">
          <cell r="A228">
            <v>6925543</v>
          </cell>
          <cell r="B228" t="str">
            <v>REYNAUD Loan</v>
          </cell>
          <cell r="C228" t="str">
            <v>TROLLSPORT</v>
          </cell>
          <cell r="D228" t="str">
            <v>M</v>
          </cell>
        </row>
        <row r="229">
          <cell r="A229">
            <v>6925542</v>
          </cell>
          <cell r="B229" t="str">
            <v>REYNAUD Jefferson</v>
          </cell>
          <cell r="C229" t="str">
            <v>TROLLSPORT</v>
          </cell>
          <cell r="D229" t="str">
            <v>M</v>
          </cell>
        </row>
        <row r="230">
          <cell r="A230">
            <v>6918441</v>
          </cell>
          <cell r="B230" t="str">
            <v>RICCI Vincent</v>
          </cell>
          <cell r="C230" t="str">
            <v>TROLLSPORT</v>
          </cell>
          <cell r="D230" t="str">
            <v>M</v>
          </cell>
        </row>
        <row r="231">
          <cell r="A231">
            <v>6925191</v>
          </cell>
          <cell r="B231" t="str">
            <v>RODRIGUEZ Alain</v>
          </cell>
          <cell r="C231" t="str">
            <v>TROLLSPORT</v>
          </cell>
          <cell r="D231" t="str">
            <v>M</v>
          </cell>
        </row>
        <row r="232">
          <cell r="A232">
            <v>6924842</v>
          </cell>
          <cell r="B232" t="str">
            <v>SABAINI Anne-Marie</v>
          </cell>
          <cell r="C232" t="str">
            <v>TROLLSPORT</v>
          </cell>
          <cell r="D232" t="str">
            <v>F</v>
          </cell>
        </row>
        <row r="233">
          <cell r="A233">
            <v>6921762</v>
          </cell>
          <cell r="B233" t="str">
            <v>SABAINI Didier</v>
          </cell>
          <cell r="C233" t="str">
            <v>TROLLSPORT</v>
          </cell>
          <cell r="D233" t="str">
            <v>M</v>
          </cell>
        </row>
        <row r="234">
          <cell r="A234">
            <v>6921525</v>
          </cell>
          <cell r="B234" t="str">
            <v>SOPHA Ludovic</v>
          </cell>
          <cell r="C234" t="str">
            <v>TROLLSPORT</v>
          </cell>
          <cell r="D234" t="str">
            <v>M</v>
          </cell>
        </row>
        <row r="235">
          <cell r="A235">
            <v>6920524</v>
          </cell>
          <cell r="B235" t="str">
            <v>TARDIO Maria</v>
          </cell>
          <cell r="C235" t="str">
            <v>TROLLSPORT</v>
          </cell>
          <cell r="D235" t="str">
            <v>F</v>
          </cell>
        </row>
        <row r="236">
          <cell r="A236">
            <v>6920244</v>
          </cell>
          <cell r="B236" t="str">
            <v>TARDIO Antonio</v>
          </cell>
          <cell r="C236" t="str">
            <v>TROLLSPORT</v>
          </cell>
          <cell r="D236" t="str">
            <v>M</v>
          </cell>
        </row>
        <row r="237">
          <cell r="A237">
            <v>3825314</v>
          </cell>
          <cell r="B237" t="str">
            <v>TROTIN Frédéric</v>
          </cell>
          <cell r="C237" t="str">
            <v>TROLLSPORT</v>
          </cell>
          <cell r="D237" t="str">
            <v>M</v>
          </cell>
        </row>
        <row r="238">
          <cell r="A238">
            <v>6906470</v>
          </cell>
          <cell r="B238" t="str">
            <v>TROVISI Tony</v>
          </cell>
          <cell r="C238" t="str">
            <v>TROLLSPORT</v>
          </cell>
          <cell r="D238" t="str">
            <v>M</v>
          </cell>
        </row>
        <row r="239">
          <cell r="A239">
            <v>6925759</v>
          </cell>
          <cell r="B239" t="str">
            <v>VANEL Christophe</v>
          </cell>
          <cell r="C239" t="str">
            <v>TROLLSPORT</v>
          </cell>
          <cell r="D239" t="str">
            <v>M</v>
          </cell>
        </row>
        <row r="240">
          <cell r="A240">
            <v>6922983</v>
          </cell>
          <cell r="B240" t="str">
            <v>VENA Vincent</v>
          </cell>
          <cell r="C240" t="str">
            <v>TROLLSPORT</v>
          </cell>
          <cell r="D240" t="str">
            <v>M</v>
          </cell>
        </row>
        <row r="241">
          <cell r="A241">
            <v>6907646</v>
          </cell>
          <cell r="B241" t="str">
            <v>ADELINE Rolland</v>
          </cell>
          <cell r="C241" t="str">
            <v>ALSTOM</v>
          </cell>
          <cell r="D241" t="str">
            <v>M</v>
          </cell>
        </row>
        <row r="242">
          <cell r="A242">
            <v>6915079</v>
          </cell>
          <cell r="B242" t="str">
            <v>BACONIN Daniel</v>
          </cell>
          <cell r="C242" t="str">
            <v>ALSTOM</v>
          </cell>
          <cell r="D242" t="str">
            <v>M</v>
          </cell>
        </row>
        <row r="243">
          <cell r="A243">
            <v>6901893</v>
          </cell>
          <cell r="B243" t="str">
            <v>BICHARD André</v>
          </cell>
          <cell r="C243" t="str">
            <v>ALSTOM</v>
          </cell>
          <cell r="D243" t="str">
            <v>M</v>
          </cell>
        </row>
        <row r="244">
          <cell r="A244">
            <v>6901891</v>
          </cell>
          <cell r="B244" t="str">
            <v>BICHARD Yvette</v>
          </cell>
          <cell r="C244" t="str">
            <v>ALSTOM</v>
          </cell>
          <cell r="D244" t="str">
            <v>F</v>
          </cell>
        </row>
        <row r="245">
          <cell r="A245">
            <v>6921170</v>
          </cell>
          <cell r="B245" t="str">
            <v>BINET Anne-Marie</v>
          </cell>
          <cell r="C245" t="str">
            <v>ALSTOM</v>
          </cell>
          <cell r="D245" t="str">
            <v>F</v>
          </cell>
        </row>
        <row r="246">
          <cell r="A246">
            <v>6925598</v>
          </cell>
          <cell r="B246" t="str">
            <v>BLANC Bernard</v>
          </cell>
          <cell r="C246" t="str">
            <v>ALSTOM</v>
          </cell>
          <cell r="D246" t="str">
            <v>M</v>
          </cell>
        </row>
        <row r="247">
          <cell r="A247">
            <v>6914295</v>
          </cell>
          <cell r="B247" t="str">
            <v>BOONE Sylviane</v>
          </cell>
          <cell r="C247" t="str">
            <v>ALSTOM</v>
          </cell>
          <cell r="D247" t="str">
            <v>F</v>
          </cell>
        </row>
        <row r="248">
          <cell r="A248">
            <v>6926318</v>
          </cell>
          <cell r="B248" t="str">
            <v>BRAIKI Adem</v>
          </cell>
          <cell r="C248" t="str">
            <v>ALSTOM</v>
          </cell>
          <cell r="D248" t="str">
            <v>M</v>
          </cell>
        </row>
        <row r="249">
          <cell r="A249">
            <v>6904949</v>
          </cell>
          <cell r="B249" t="str">
            <v>D'ADAMO Roberto</v>
          </cell>
          <cell r="C249" t="str">
            <v>ALSTOM</v>
          </cell>
          <cell r="D249" t="str">
            <v>M</v>
          </cell>
        </row>
        <row r="250">
          <cell r="A250">
            <v>6908353</v>
          </cell>
          <cell r="B250" t="str">
            <v>ESTEVE Louis</v>
          </cell>
          <cell r="C250" t="str">
            <v>ALSTOM</v>
          </cell>
          <cell r="D250" t="str">
            <v>M</v>
          </cell>
        </row>
        <row r="251">
          <cell r="A251">
            <v>6919951</v>
          </cell>
          <cell r="B251" t="str">
            <v>ESTIER Georges</v>
          </cell>
          <cell r="C251" t="str">
            <v>ALSTOM</v>
          </cell>
          <cell r="D251" t="str">
            <v>M</v>
          </cell>
        </row>
        <row r="252">
          <cell r="A252">
            <v>6919950</v>
          </cell>
          <cell r="B252" t="str">
            <v>ESTIER Eliane</v>
          </cell>
          <cell r="C252" t="str">
            <v>ALSTOM</v>
          </cell>
          <cell r="D252" t="str">
            <v>F</v>
          </cell>
        </row>
        <row r="253">
          <cell r="A253">
            <v>6913203</v>
          </cell>
          <cell r="B253" t="str">
            <v>FANJAT Martine</v>
          </cell>
          <cell r="C253" t="str">
            <v>ALSTOM</v>
          </cell>
          <cell r="D253" t="str">
            <v>F</v>
          </cell>
        </row>
        <row r="254">
          <cell r="A254">
            <v>6902027</v>
          </cell>
          <cell r="B254" t="str">
            <v>FANJAT Christian</v>
          </cell>
          <cell r="C254" t="str">
            <v>ALSTOM</v>
          </cell>
          <cell r="D254" t="str">
            <v>M</v>
          </cell>
        </row>
        <row r="255">
          <cell r="A255">
            <v>6901946</v>
          </cell>
          <cell r="B255" t="str">
            <v>FEREZ Frédéric</v>
          </cell>
          <cell r="C255" t="str">
            <v>ALSTOM</v>
          </cell>
          <cell r="D255" t="str">
            <v>M</v>
          </cell>
        </row>
        <row r="256">
          <cell r="A256">
            <v>6919949</v>
          </cell>
          <cell r="B256" t="str">
            <v>FONSECA Antoine</v>
          </cell>
          <cell r="C256" t="str">
            <v>ALSTOM</v>
          </cell>
          <cell r="D256" t="str">
            <v>M</v>
          </cell>
        </row>
        <row r="257">
          <cell r="A257">
            <v>6901894</v>
          </cell>
          <cell r="B257" t="str">
            <v>FORNONI Alexandre</v>
          </cell>
          <cell r="C257" t="str">
            <v>ALSTOM</v>
          </cell>
          <cell r="D257" t="str">
            <v>M</v>
          </cell>
        </row>
        <row r="258">
          <cell r="A258">
            <v>6901890</v>
          </cell>
          <cell r="B258" t="str">
            <v>FORNONI Georgette</v>
          </cell>
          <cell r="C258" t="str">
            <v>ALSTOM</v>
          </cell>
          <cell r="D258" t="str">
            <v>F</v>
          </cell>
        </row>
        <row r="259">
          <cell r="A259">
            <v>6921144</v>
          </cell>
          <cell r="B259" t="str">
            <v>GUIGUET Jacques</v>
          </cell>
          <cell r="C259" t="str">
            <v>ALSTOM</v>
          </cell>
          <cell r="D259" t="str">
            <v>M</v>
          </cell>
        </row>
        <row r="260">
          <cell r="A260">
            <v>6924085</v>
          </cell>
          <cell r="B260" t="str">
            <v>HASSAPIS Annie</v>
          </cell>
          <cell r="C260" t="str">
            <v>ALSTOM</v>
          </cell>
          <cell r="D260" t="str">
            <v>F</v>
          </cell>
        </row>
        <row r="261">
          <cell r="A261">
            <v>6914899</v>
          </cell>
          <cell r="B261" t="str">
            <v>HASSAPIS Paul</v>
          </cell>
          <cell r="C261" t="str">
            <v>ALSTOM</v>
          </cell>
          <cell r="D261" t="str">
            <v>M</v>
          </cell>
        </row>
        <row r="262">
          <cell r="A262">
            <v>6926319</v>
          </cell>
          <cell r="B262" t="str">
            <v>LALYRE Abraham</v>
          </cell>
          <cell r="C262" t="str">
            <v>ALSTOM</v>
          </cell>
          <cell r="D262" t="str">
            <v>M</v>
          </cell>
        </row>
        <row r="263">
          <cell r="A263">
            <v>6918499</v>
          </cell>
          <cell r="B263" t="str">
            <v>LAPIER Jean Pierre</v>
          </cell>
          <cell r="C263" t="str">
            <v>ALSTOM</v>
          </cell>
          <cell r="D263" t="str">
            <v>M</v>
          </cell>
        </row>
        <row r="264">
          <cell r="A264">
            <v>6910068</v>
          </cell>
          <cell r="B264" t="str">
            <v>LEVYN Michel</v>
          </cell>
          <cell r="C264" t="str">
            <v>ALSTOM</v>
          </cell>
          <cell r="D264" t="str">
            <v>M</v>
          </cell>
        </row>
        <row r="265">
          <cell r="A265">
            <v>6925599</v>
          </cell>
          <cell r="B265" t="str">
            <v>LEVYN Estelle</v>
          </cell>
          <cell r="C265" t="str">
            <v>ALSTOM</v>
          </cell>
          <cell r="D265" t="str">
            <v>F</v>
          </cell>
        </row>
        <row r="266">
          <cell r="A266">
            <v>6924038</v>
          </cell>
          <cell r="B266" t="str">
            <v>LEVYN Elie</v>
          </cell>
          <cell r="C266" t="str">
            <v>ALSTOM</v>
          </cell>
          <cell r="D266" t="str">
            <v>M</v>
          </cell>
        </row>
        <row r="267">
          <cell r="A267">
            <v>6917932</v>
          </cell>
          <cell r="B267" t="str">
            <v>LINGELSER Serge</v>
          </cell>
          <cell r="C267" t="str">
            <v>ALSTOM</v>
          </cell>
          <cell r="D267" t="str">
            <v>M</v>
          </cell>
        </row>
        <row r="268">
          <cell r="A268">
            <v>6920621</v>
          </cell>
          <cell r="B268" t="str">
            <v>MALAURIE Anne Marie</v>
          </cell>
          <cell r="C268" t="str">
            <v>ALSTOM</v>
          </cell>
          <cell r="D268" t="str">
            <v>F</v>
          </cell>
        </row>
        <row r="269">
          <cell r="A269">
            <v>6900710</v>
          </cell>
          <cell r="B269" t="str">
            <v>MALAURIE Jean Claude</v>
          </cell>
          <cell r="C269" t="str">
            <v>ALSTOM</v>
          </cell>
          <cell r="D269" t="str">
            <v>M</v>
          </cell>
        </row>
        <row r="270">
          <cell r="A270">
            <v>6921746</v>
          </cell>
          <cell r="B270" t="str">
            <v>MARCHESE Carmine</v>
          </cell>
          <cell r="C270" t="str">
            <v>ALSTOM</v>
          </cell>
          <cell r="D270" t="str">
            <v>M</v>
          </cell>
        </row>
        <row r="271">
          <cell r="A271">
            <v>6912129</v>
          </cell>
          <cell r="B271" t="str">
            <v>MENAND Maurice</v>
          </cell>
          <cell r="C271" t="str">
            <v>ALSTOM</v>
          </cell>
          <cell r="D271" t="str">
            <v>M</v>
          </cell>
        </row>
        <row r="272">
          <cell r="A272">
            <v>6923503</v>
          </cell>
          <cell r="B272" t="str">
            <v>MINATCHY Jean Claude</v>
          </cell>
          <cell r="C272" t="str">
            <v>ALSTOM</v>
          </cell>
          <cell r="D272" t="str">
            <v>M</v>
          </cell>
        </row>
        <row r="273">
          <cell r="A273">
            <v>6901918</v>
          </cell>
          <cell r="B273" t="str">
            <v>MOREAU Serge</v>
          </cell>
          <cell r="C273" t="str">
            <v>ALSTOM</v>
          </cell>
          <cell r="D273" t="str">
            <v>M</v>
          </cell>
        </row>
        <row r="274">
          <cell r="A274">
            <v>6920944</v>
          </cell>
          <cell r="B274" t="str">
            <v>NISON Jean-Marc</v>
          </cell>
          <cell r="C274" t="str">
            <v>ALSTOM</v>
          </cell>
          <cell r="D274" t="str">
            <v>M</v>
          </cell>
        </row>
        <row r="275">
          <cell r="A275">
            <v>6904952</v>
          </cell>
          <cell r="B275" t="str">
            <v>PENA Féliciano</v>
          </cell>
          <cell r="C275" t="str">
            <v>ALSTOM</v>
          </cell>
          <cell r="D275" t="str">
            <v>M</v>
          </cell>
        </row>
        <row r="276">
          <cell r="A276">
            <v>6920620</v>
          </cell>
          <cell r="B276" t="str">
            <v>QUEUILLE Jean-Pierre</v>
          </cell>
          <cell r="C276" t="str">
            <v>ALSTOM</v>
          </cell>
          <cell r="D276" t="str">
            <v>M</v>
          </cell>
        </row>
        <row r="277">
          <cell r="A277">
            <v>6921141</v>
          </cell>
          <cell r="B277" t="str">
            <v>REVAUX Bernard</v>
          </cell>
          <cell r="C277" t="str">
            <v>ALSTOM</v>
          </cell>
          <cell r="D277" t="str">
            <v>M</v>
          </cell>
        </row>
        <row r="278">
          <cell r="A278">
            <v>6902002</v>
          </cell>
          <cell r="B278" t="str">
            <v>REY Jacques</v>
          </cell>
          <cell r="C278" t="str">
            <v>ALSTOM</v>
          </cell>
          <cell r="D278" t="str">
            <v>M</v>
          </cell>
        </row>
        <row r="279">
          <cell r="A279">
            <v>6902001</v>
          </cell>
          <cell r="B279" t="str">
            <v>REY Françoise</v>
          </cell>
          <cell r="C279" t="str">
            <v>ALSTOM</v>
          </cell>
          <cell r="D279" t="str">
            <v>F</v>
          </cell>
        </row>
        <row r="280">
          <cell r="A280">
            <v>6900004</v>
          </cell>
          <cell r="B280" t="str">
            <v>RICCI Mario</v>
          </cell>
          <cell r="C280" t="str">
            <v>ALSTOM</v>
          </cell>
          <cell r="D280" t="str">
            <v>M</v>
          </cell>
        </row>
        <row r="281">
          <cell r="A281">
            <v>6917996</v>
          </cell>
          <cell r="B281" t="str">
            <v>RULKIN Gérard</v>
          </cell>
          <cell r="C281" t="str">
            <v>ALSTOM</v>
          </cell>
          <cell r="D281" t="str">
            <v>M</v>
          </cell>
        </row>
        <row r="282">
          <cell r="A282">
            <v>6901903</v>
          </cell>
          <cell r="B282" t="str">
            <v>SOLA Jean Claude</v>
          </cell>
          <cell r="C282" t="str">
            <v>ALSTOM</v>
          </cell>
          <cell r="D282" t="str">
            <v>M</v>
          </cell>
        </row>
        <row r="283">
          <cell r="A283">
            <v>6919954</v>
          </cell>
          <cell r="B283" t="str">
            <v>VELLA Concetta</v>
          </cell>
          <cell r="C283" t="str">
            <v>ALSTOM</v>
          </cell>
          <cell r="D283" t="str">
            <v>F</v>
          </cell>
        </row>
        <row r="284">
          <cell r="A284">
            <v>6919953</v>
          </cell>
          <cell r="B284" t="str">
            <v>VELLA Joseph</v>
          </cell>
          <cell r="C284" t="str">
            <v>ALSTOM</v>
          </cell>
          <cell r="D284" t="str">
            <v>M</v>
          </cell>
        </row>
        <row r="285">
          <cell r="A285">
            <v>6922848</v>
          </cell>
          <cell r="B285" t="str">
            <v>VIRGILIO Christine</v>
          </cell>
          <cell r="C285" t="str">
            <v>ALSTOM</v>
          </cell>
          <cell r="D285" t="str">
            <v>F</v>
          </cell>
        </row>
        <row r="286">
          <cell r="A286">
            <v>6918501</v>
          </cell>
          <cell r="B286" t="str">
            <v>VIRGILIO Michel</v>
          </cell>
          <cell r="C286" t="str">
            <v>ALSTOM</v>
          </cell>
          <cell r="D286" t="str">
            <v>M</v>
          </cell>
        </row>
        <row r="287">
          <cell r="A287">
            <v>6901930</v>
          </cell>
          <cell r="B287" t="str">
            <v>VITELLO Carmello</v>
          </cell>
          <cell r="C287" t="str">
            <v>ALSTOM</v>
          </cell>
          <cell r="D287" t="str">
            <v>M</v>
          </cell>
        </row>
        <row r="288">
          <cell r="A288">
            <v>6901926</v>
          </cell>
          <cell r="B288" t="str">
            <v>VITELLO Carmella</v>
          </cell>
          <cell r="C288" t="str">
            <v>ALSTOM</v>
          </cell>
          <cell r="D288" t="str">
            <v>F</v>
          </cell>
        </row>
        <row r="289">
          <cell r="A289">
            <v>6915352</v>
          </cell>
          <cell r="B289" t="str">
            <v>ALCINDOR Clarisse</v>
          </cell>
          <cell r="C289" t="str">
            <v>ATSCAF</v>
          </cell>
          <cell r="D289" t="str">
            <v>M</v>
          </cell>
        </row>
        <row r="290">
          <cell r="A290">
            <v>711309</v>
          </cell>
          <cell r="B290" t="str">
            <v>BREYSSE Frédéric</v>
          </cell>
          <cell r="C290" t="str">
            <v>ATSCAF</v>
          </cell>
          <cell r="D290" t="str">
            <v>M</v>
          </cell>
        </row>
        <row r="291">
          <cell r="A291">
            <v>6918416</v>
          </cell>
          <cell r="B291" t="str">
            <v>CABALLERO Charles</v>
          </cell>
          <cell r="C291" t="str">
            <v>ATSCAF</v>
          </cell>
          <cell r="D291" t="str">
            <v>M</v>
          </cell>
        </row>
        <row r="292">
          <cell r="A292">
            <v>6918472</v>
          </cell>
          <cell r="B292" t="str">
            <v>CORNELOUP Philippe</v>
          </cell>
          <cell r="C292" t="str">
            <v>ATSCAF</v>
          </cell>
          <cell r="D292" t="str">
            <v>M</v>
          </cell>
        </row>
        <row r="293">
          <cell r="A293">
            <v>6921537</v>
          </cell>
          <cell r="B293" t="str">
            <v>DANDEL Serge</v>
          </cell>
          <cell r="C293" t="str">
            <v>ATSCAF</v>
          </cell>
          <cell r="D293" t="str">
            <v>M</v>
          </cell>
        </row>
        <row r="294">
          <cell r="A294">
            <v>6923643</v>
          </cell>
          <cell r="B294" t="str">
            <v>DANDEL Audrey</v>
          </cell>
          <cell r="C294" t="str">
            <v>ATSCAF</v>
          </cell>
          <cell r="D294" t="str">
            <v>F</v>
          </cell>
        </row>
        <row r="295">
          <cell r="A295">
            <v>6919175</v>
          </cell>
          <cell r="B295" t="str">
            <v>DEBRAN Françoise</v>
          </cell>
          <cell r="C295" t="str">
            <v>ATSCAF</v>
          </cell>
          <cell r="D295" t="str">
            <v>F</v>
          </cell>
        </row>
        <row r="296">
          <cell r="A296">
            <v>6917522</v>
          </cell>
          <cell r="B296" t="str">
            <v>DERY Josiane</v>
          </cell>
          <cell r="C296" t="str">
            <v>ATSCAF</v>
          </cell>
          <cell r="D296" t="str">
            <v>F</v>
          </cell>
        </row>
        <row r="297">
          <cell r="A297">
            <v>6900182</v>
          </cell>
          <cell r="B297" t="str">
            <v>DUMOULIN Alain</v>
          </cell>
          <cell r="C297" t="str">
            <v>ATSCAF</v>
          </cell>
          <cell r="D297" t="str">
            <v>M</v>
          </cell>
        </row>
        <row r="298">
          <cell r="A298">
            <v>6918443</v>
          </cell>
          <cell r="B298" t="str">
            <v>FRANCOIS Stéphane</v>
          </cell>
          <cell r="C298" t="str">
            <v>ATSCAF</v>
          </cell>
          <cell r="D298" t="str">
            <v>M</v>
          </cell>
        </row>
        <row r="299">
          <cell r="A299">
            <v>6924355</v>
          </cell>
          <cell r="B299" t="str">
            <v>GAONA Josiane</v>
          </cell>
          <cell r="C299" t="str">
            <v>ATSCAF</v>
          </cell>
          <cell r="D299" t="str">
            <v>F</v>
          </cell>
        </row>
        <row r="300">
          <cell r="A300">
            <v>6901394</v>
          </cell>
          <cell r="B300" t="str">
            <v>GARCIA Dominique</v>
          </cell>
          <cell r="C300" t="str">
            <v>ATSCAF</v>
          </cell>
          <cell r="D300" t="str">
            <v>M</v>
          </cell>
        </row>
        <row r="301">
          <cell r="A301">
            <v>6923809</v>
          </cell>
          <cell r="B301" t="str">
            <v>GARCIA Samantha</v>
          </cell>
          <cell r="C301" t="str">
            <v>ATSCAF</v>
          </cell>
          <cell r="D301" t="str">
            <v>F</v>
          </cell>
        </row>
        <row r="302">
          <cell r="A302">
            <v>6923808</v>
          </cell>
          <cell r="B302" t="str">
            <v>GARCIA Jessica</v>
          </cell>
          <cell r="C302" t="str">
            <v>ATSCAF</v>
          </cell>
          <cell r="D302" t="str">
            <v>F</v>
          </cell>
        </row>
        <row r="303">
          <cell r="A303">
            <v>6917796</v>
          </cell>
          <cell r="B303" t="str">
            <v>GUILHON Laure</v>
          </cell>
          <cell r="C303" t="str">
            <v>ATSCAF</v>
          </cell>
          <cell r="D303" t="str">
            <v>F</v>
          </cell>
        </row>
        <row r="304">
          <cell r="A304">
            <v>6925027</v>
          </cell>
          <cell r="B304" t="str">
            <v>IBOS Isabelle</v>
          </cell>
          <cell r="C304" t="str">
            <v>ATSCAF</v>
          </cell>
          <cell r="D304" t="str">
            <v>F</v>
          </cell>
        </row>
        <row r="305">
          <cell r="A305">
            <v>6919166</v>
          </cell>
          <cell r="B305" t="str">
            <v>LE MAOUT Loïc</v>
          </cell>
          <cell r="C305" t="str">
            <v>ATSCAF</v>
          </cell>
          <cell r="D305" t="str">
            <v>M</v>
          </cell>
        </row>
        <row r="306">
          <cell r="A306">
            <v>6923494</v>
          </cell>
          <cell r="B306" t="str">
            <v>LE MAOUT Marie-Therese</v>
          </cell>
          <cell r="C306" t="str">
            <v>ATSCAF</v>
          </cell>
          <cell r="D306" t="str">
            <v>F</v>
          </cell>
        </row>
        <row r="307">
          <cell r="A307">
            <v>6905903</v>
          </cell>
          <cell r="B307" t="str">
            <v>MANCA Béatrice</v>
          </cell>
          <cell r="C307" t="str">
            <v>ATSCAF</v>
          </cell>
          <cell r="D307" t="str">
            <v>F</v>
          </cell>
        </row>
        <row r="308">
          <cell r="A308">
            <v>6924426</v>
          </cell>
          <cell r="B308" t="str">
            <v>MAS Alain</v>
          </cell>
          <cell r="C308" t="str">
            <v>ATSCAF</v>
          </cell>
          <cell r="D308" t="str">
            <v>M</v>
          </cell>
        </row>
        <row r="309">
          <cell r="A309">
            <v>6907739</v>
          </cell>
          <cell r="B309" t="str">
            <v>MURON Alain</v>
          </cell>
          <cell r="C309" t="str">
            <v>ATSCAF</v>
          </cell>
          <cell r="D309" t="str">
            <v>M</v>
          </cell>
        </row>
        <row r="310">
          <cell r="A310">
            <v>6906680</v>
          </cell>
          <cell r="B310" t="str">
            <v>MURON Michèle</v>
          </cell>
          <cell r="C310" t="str">
            <v>ATSCAF</v>
          </cell>
          <cell r="D310" t="str">
            <v>F</v>
          </cell>
        </row>
        <row r="311">
          <cell r="A311">
            <v>6915916</v>
          </cell>
          <cell r="B311" t="str">
            <v>PAILHES Gilbert</v>
          </cell>
          <cell r="C311" t="str">
            <v>ATSCAF</v>
          </cell>
          <cell r="D311" t="str">
            <v>M</v>
          </cell>
        </row>
        <row r="312">
          <cell r="A312">
            <v>6903022</v>
          </cell>
          <cell r="B312" t="str">
            <v>PARENTI Rosa</v>
          </cell>
          <cell r="C312" t="str">
            <v>ATSCAF</v>
          </cell>
          <cell r="D312" t="str">
            <v>F</v>
          </cell>
        </row>
        <row r="313">
          <cell r="A313">
            <v>6922115</v>
          </cell>
          <cell r="B313" t="str">
            <v>PARENTI Pierre</v>
          </cell>
          <cell r="C313" t="str">
            <v>ATSCAF</v>
          </cell>
          <cell r="D313" t="str">
            <v>M</v>
          </cell>
        </row>
        <row r="314">
          <cell r="A314">
            <v>6925038</v>
          </cell>
          <cell r="B314" t="str">
            <v>RANC Jean Pierre</v>
          </cell>
          <cell r="C314" t="str">
            <v>ATSCAF</v>
          </cell>
          <cell r="D314" t="str">
            <v>M</v>
          </cell>
        </row>
        <row r="315">
          <cell r="A315">
            <v>6919966</v>
          </cell>
          <cell r="B315" t="str">
            <v>REGIS Dominique</v>
          </cell>
          <cell r="C315" t="str">
            <v>ATSCAF</v>
          </cell>
          <cell r="D315" t="str">
            <v>M</v>
          </cell>
        </row>
        <row r="316">
          <cell r="A316">
            <v>6919174</v>
          </cell>
          <cell r="B316" t="str">
            <v>REVEL Gisèle</v>
          </cell>
          <cell r="C316" t="str">
            <v>ATSCAF</v>
          </cell>
          <cell r="D316" t="str">
            <v>F</v>
          </cell>
        </row>
        <row r="317">
          <cell r="A317">
            <v>6917605</v>
          </cell>
          <cell r="B317" t="str">
            <v>REVEL Bernard</v>
          </cell>
          <cell r="C317" t="str">
            <v>ATSCAF</v>
          </cell>
          <cell r="D317" t="str">
            <v>M</v>
          </cell>
        </row>
        <row r="318">
          <cell r="A318">
            <v>6924538</v>
          </cell>
          <cell r="B318" t="str">
            <v>ROSAND Olivier</v>
          </cell>
          <cell r="C318" t="str">
            <v>ATSCAF</v>
          </cell>
          <cell r="D318" t="str">
            <v>M</v>
          </cell>
        </row>
        <row r="319">
          <cell r="A319">
            <v>6901149</v>
          </cell>
          <cell r="B319" t="str">
            <v>TOUILLIER Jean Claude</v>
          </cell>
          <cell r="C319" t="str">
            <v>ATSCAF</v>
          </cell>
          <cell r="D319" t="str">
            <v>M</v>
          </cell>
        </row>
        <row r="320">
          <cell r="A320">
            <v>6923168</v>
          </cell>
          <cell r="B320" t="str">
            <v>VACHEZ Virginie</v>
          </cell>
          <cell r="C320" t="str">
            <v>ATSCAF</v>
          </cell>
          <cell r="D320" t="str">
            <v>F</v>
          </cell>
        </row>
        <row r="321">
          <cell r="A321">
            <v>6925111</v>
          </cell>
          <cell r="B321" t="str">
            <v>VALENTE Patricia</v>
          </cell>
          <cell r="C321" t="str">
            <v>ATSCAF</v>
          </cell>
          <cell r="D321" t="str">
            <v>F</v>
          </cell>
        </row>
        <row r="322">
          <cell r="A322">
            <v>6925837</v>
          </cell>
          <cell r="B322" t="str">
            <v>VEYRENC Christine</v>
          </cell>
          <cell r="C322" t="str">
            <v>ATSCAF</v>
          </cell>
          <cell r="D322" t="str">
            <v>F</v>
          </cell>
        </row>
        <row r="323">
          <cell r="A323">
            <v>6925371</v>
          </cell>
          <cell r="B323" t="str">
            <v>VEYRENC Fernand</v>
          </cell>
          <cell r="C323" t="str">
            <v>ATSCAF</v>
          </cell>
          <cell r="D323" t="str">
            <v>M</v>
          </cell>
        </row>
        <row r="324">
          <cell r="A324">
            <v>8308065</v>
          </cell>
          <cell r="B324" t="str">
            <v>BENEITON Alain</v>
          </cell>
          <cell r="C324" t="str">
            <v>ASPTT</v>
          </cell>
          <cell r="D324" t="str">
            <v>M</v>
          </cell>
        </row>
        <row r="325">
          <cell r="A325">
            <v>6916699</v>
          </cell>
          <cell r="B325" t="str">
            <v>CELMA Raymond</v>
          </cell>
          <cell r="C325" t="str">
            <v>ASPTT</v>
          </cell>
          <cell r="D325" t="str">
            <v>M</v>
          </cell>
        </row>
        <row r="326">
          <cell r="A326">
            <v>6924101</v>
          </cell>
          <cell r="B326" t="str">
            <v>CHARVET Patrick</v>
          </cell>
          <cell r="C326" t="str">
            <v>ASPTT</v>
          </cell>
          <cell r="D326" t="str">
            <v>M</v>
          </cell>
        </row>
        <row r="327">
          <cell r="A327">
            <v>6920532</v>
          </cell>
          <cell r="B327" t="str">
            <v>DELHOMME Patrick</v>
          </cell>
          <cell r="C327" t="str">
            <v>ASPTT</v>
          </cell>
          <cell r="D327" t="str">
            <v>M</v>
          </cell>
        </row>
        <row r="328">
          <cell r="A328">
            <v>6926271</v>
          </cell>
          <cell r="B328" t="str">
            <v>DUPRE Eric</v>
          </cell>
          <cell r="C328" t="str">
            <v>ASPTT</v>
          </cell>
          <cell r="D328" t="str">
            <v>M</v>
          </cell>
        </row>
        <row r="329">
          <cell r="A329">
            <v>6901411</v>
          </cell>
          <cell r="B329" t="str">
            <v>FAUDON Jean Paul</v>
          </cell>
          <cell r="C329" t="str">
            <v>ASPTT</v>
          </cell>
          <cell r="D329" t="str">
            <v>M</v>
          </cell>
        </row>
        <row r="330">
          <cell r="A330">
            <v>4304936</v>
          </cell>
          <cell r="B330" t="str">
            <v>FLORENTIN Patrice</v>
          </cell>
          <cell r="C330" t="str">
            <v>ASPTT</v>
          </cell>
          <cell r="D330" t="str">
            <v>M</v>
          </cell>
        </row>
        <row r="331">
          <cell r="A331">
            <v>6905936</v>
          </cell>
          <cell r="B331" t="str">
            <v>GAYON Eric</v>
          </cell>
          <cell r="C331" t="str">
            <v>ASPTT</v>
          </cell>
          <cell r="D331" t="str">
            <v>M</v>
          </cell>
        </row>
        <row r="332">
          <cell r="A332">
            <v>6920533</v>
          </cell>
          <cell r="B332" t="str">
            <v>GUBIAN Corinne</v>
          </cell>
          <cell r="C332" t="str">
            <v>ASPTT</v>
          </cell>
          <cell r="D332" t="str">
            <v>F</v>
          </cell>
        </row>
        <row r="333">
          <cell r="A333">
            <v>6901410</v>
          </cell>
          <cell r="B333" t="str">
            <v>LEBLANC Jacky</v>
          </cell>
          <cell r="C333" t="str">
            <v>ASPTT</v>
          </cell>
          <cell r="D333" t="str">
            <v>M</v>
          </cell>
        </row>
        <row r="334">
          <cell r="A334">
            <v>6919186</v>
          </cell>
          <cell r="B334" t="str">
            <v>MARTELLINO Nadine</v>
          </cell>
          <cell r="C334" t="str">
            <v>ASPTT</v>
          </cell>
          <cell r="D334" t="str">
            <v>F</v>
          </cell>
        </row>
        <row r="335">
          <cell r="A335">
            <v>6921325</v>
          </cell>
          <cell r="B335" t="str">
            <v>PELLEGRIN Jean Claude</v>
          </cell>
          <cell r="C335" t="str">
            <v>ASPTT</v>
          </cell>
          <cell r="D335" t="str">
            <v>M</v>
          </cell>
        </row>
        <row r="336">
          <cell r="A336">
            <v>6917634</v>
          </cell>
          <cell r="B336" t="str">
            <v>PETIOT Yves</v>
          </cell>
          <cell r="C336" t="str">
            <v>ASPTT</v>
          </cell>
          <cell r="D336" t="str">
            <v>M</v>
          </cell>
        </row>
        <row r="337">
          <cell r="A337">
            <v>6917211</v>
          </cell>
          <cell r="B337" t="str">
            <v>PITARD Serge</v>
          </cell>
          <cell r="C337" t="str">
            <v>ASPTT</v>
          </cell>
          <cell r="D337" t="str">
            <v>M</v>
          </cell>
        </row>
        <row r="338">
          <cell r="A338">
            <v>6924618</v>
          </cell>
          <cell r="B338" t="str">
            <v>SARGNAT Gérard</v>
          </cell>
          <cell r="C338" t="str">
            <v>ASPTT</v>
          </cell>
          <cell r="D338" t="str">
            <v>M</v>
          </cell>
        </row>
        <row r="339">
          <cell r="A339">
            <v>6925053</v>
          </cell>
          <cell r="B339" t="str">
            <v>THEVENON Bérangère</v>
          </cell>
          <cell r="C339" t="str">
            <v>ASPTT</v>
          </cell>
          <cell r="D339" t="str">
            <v>F</v>
          </cell>
        </row>
        <row r="340">
          <cell r="A340">
            <v>6303409</v>
          </cell>
          <cell r="B340" t="str">
            <v>THEVENON Daniel</v>
          </cell>
          <cell r="C340" t="str">
            <v>ASPTT</v>
          </cell>
          <cell r="D340" t="str">
            <v>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6901446</v>
          </cell>
          <cell r="B5" t="str">
            <v>BEDEJUS Eric</v>
          </cell>
          <cell r="C5" t="str">
            <v>ASCSP</v>
          </cell>
          <cell r="D5" t="str">
            <v>M</v>
          </cell>
        </row>
        <row r="6">
          <cell r="A6">
            <v>6910155</v>
          </cell>
          <cell r="B6" t="str">
            <v>BOS Jean Luc</v>
          </cell>
          <cell r="C6" t="str">
            <v>ASCSP</v>
          </cell>
          <cell r="D6" t="str">
            <v>M</v>
          </cell>
        </row>
        <row r="7">
          <cell r="A7">
            <v>6924899</v>
          </cell>
          <cell r="B7" t="str">
            <v>CHARDENON Philippe</v>
          </cell>
          <cell r="C7" t="str">
            <v>ASCSP</v>
          </cell>
          <cell r="D7" t="str">
            <v>M</v>
          </cell>
        </row>
        <row r="8">
          <cell r="A8">
            <v>6919792</v>
          </cell>
          <cell r="B8" t="str">
            <v>CHARREL Charles</v>
          </cell>
          <cell r="C8" t="str">
            <v>ASCSP</v>
          </cell>
          <cell r="D8" t="str">
            <v>M</v>
          </cell>
        </row>
        <row r="9">
          <cell r="A9">
            <v>6922109</v>
          </cell>
          <cell r="B9" t="str">
            <v>CROZE Christian</v>
          </cell>
          <cell r="C9" t="str">
            <v>ASCSP</v>
          </cell>
          <cell r="D9" t="str">
            <v>M</v>
          </cell>
        </row>
        <row r="10">
          <cell r="A10">
            <v>6926310</v>
          </cell>
          <cell r="B10" t="str">
            <v>DAVID SIMONI Xavier</v>
          </cell>
          <cell r="C10" t="str">
            <v>ASCSP</v>
          </cell>
          <cell r="D10" t="str">
            <v>M</v>
          </cell>
        </row>
        <row r="11">
          <cell r="A11">
            <v>6915212</v>
          </cell>
          <cell r="B11" t="str">
            <v>DESOLME Patrick</v>
          </cell>
          <cell r="C11" t="str">
            <v>ASCSP</v>
          </cell>
          <cell r="D11" t="str">
            <v>M</v>
          </cell>
        </row>
        <row r="12">
          <cell r="A12">
            <v>6923786</v>
          </cell>
          <cell r="B12" t="str">
            <v>DUMONNET Laurence</v>
          </cell>
          <cell r="C12" t="str">
            <v>ASCSP</v>
          </cell>
          <cell r="D12" t="str">
            <v>F</v>
          </cell>
        </row>
        <row r="13">
          <cell r="A13">
            <v>3816803</v>
          </cell>
          <cell r="B13" t="str">
            <v>DUMONNET Gilbert</v>
          </cell>
          <cell r="C13" t="str">
            <v>ASCSP</v>
          </cell>
          <cell r="D13" t="str">
            <v>M</v>
          </cell>
        </row>
        <row r="14">
          <cell r="A14">
            <v>6922743</v>
          </cell>
          <cell r="B14" t="str">
            <v>FRADERA Bruno</v>
          </cell>
          <cell r="C14" t="str">
            <v>ASCSP</v>
          </cell>
          <cell r="D14" t="str">
            <v>M</v>
          </cell>
        </row>
        <row r="15">
          <cell r="A15">
            <v>6901515</v>
          </cell>
          <cell r="B15" t="str">
            <v>GINESTE Alain</v>
          </cell>
          <cell r="C15" t="str">
            <v>ASCSP</v>
          </cell>
          <cell r="D15" t="str">
            <v>M</v>
          </cell>
        </row>
        <row r="16">
          <cell r="A16">
            <v>6926293</v>
          </cell>
          <cell r="B16" t="str">
            <v>GROS Chantal</v>
          </cell>
          <cell r="C16" t="str">
            <v>ASCSP</v>
          </cell>
          <cell r="D16" t="str">
            <v>F</v>
          </cell>
        </row>
        <row r="17">
          <cell r="A17">
            <v>6925913</v>
          </cell>
          <cell r="B17" t="str">
            <v>JACQUET Noël</v>
          </cell>
          <cell r="C17" t="str">
            <v>ASCSP</v>
          </cell>
          <cell r="D17" t="str">
            <v>M</v>
          </cell>
        </row>
        <row r="18">
          <cell r="A18">
            <v>6923861</v>
          </cell>
          <cell r="B18" t="str">
            <v>JAILLOUX Gilbert</v>
          </cell>
          <cell r="C18" t="str">
            <v>ASCSP</v>
          </cell>
          <cell r="D18" t="str">
            <v>M</v>
          </cell>
        </row>
        <row r="19">
          <cell r="A19">
            <v>6922566</v>
          </cell>
          <cell r="B19" t="str">
            <v>JUAREZ Carlos</v>
          </cell>
          <cell r="C19" t="str">
            <v>ASCSP</v>
          </cell>
          <cell r="D19" t="str">
            <v>M</v>
          </cell>
        </row>
        <row r="20">
          <cell r="A20">
            <v>6920386</v>
          </cell>
          <cell r="B20" t="str">
            <v>LACROIX Olivier</v>
          </cell>
          <cell r="C20" t="str">
            <v>ASCSP</v>
          </cell>
          <cell r="D20" t="str">
            <v>M</v>
          </cell>
        </row>
        <row r="21">
          <cell r="A21">
            <v>6920769</v>
          </cell>
          <cell r="B21" t="str">
            <v>LANDRIX Ghislain</v>
          </cell>
          <cell r="C21" t="str">
            <v>ASCSP</v>
          </cell>
          <cell r="D21" t="str">
            <v>M</v>
          </cell>
        </row>
        <row r="22">
          <cell r="A22">
            <v>6910654</v>
          </cell>
          <cell r="B22" t="str">
            <v>LIDON Ignace</v>
          </cell>
          <cell r="C22" t="str">
            <v>ASCSP</v>
          </cell>
          <cell r="D22" t="str">
            <v>M</v>
          </cell>
        </row>
        <row r="23">
          <cell r="A23">
            <v>6923165</v>
          </cell>
          <cell r="B23" t="str">
            <v>LOPEZ Jean Philippe</v>
          </cell>
          <cell r="C23" t="str">
            <v>ASCSP</v>
          </cell>
          <cell r="D23" t="str">
            <v>M</v>
          </cell>
        </row>
        <row r="24">
          <cell r="A24">
            <v>6926226</v>
          </cell>
          <cell r="B24" t="str">
            <v>LUCHT Jean-Pierre</v>
          </cell>
          <cell r="C24" t="str">
            <v>ASCSP</v>
          </cell>
          <cell r="D24" t="str">
            <v>M</v>
          </cell>
        </row>
        <row r="25">
          <cell r="A25">
            <v>6921793</v>
          </cell>
          <cell r="B25" t="str">
            <v>LUCHT Bernard</v>
          </cell>
          <cell r="C25" t="str">
            <v>ASCSP</v>
          </cell>
          <cell r="D25" t="str">
            <v>M</v>
          </cell>
        </row>
        <row r="26">
          <cell r="A26">
            <v>6920770</v>
          </cell>
          <cell r="B26" t="str">
            <v>MARTEAU Didier</v>
          </cell>
          <cell r="C26" t="str">
            <v>ASCSP</v>
          </cell>
          <cell r="D26" t="str">
            <v>M</v>
          </cell>
        </row>
        <row r="27">
          <cell r="A27">
            <v>6901432</v>
          </cell>
          <cell r="B27" t="str">
            <v>MARTIN Daniel</v>
          </cell>
          <cell r="C27" t="str">
            <v>ASCSP</v>
          </cell>
          <cell r="D27" t="str">
            <v>M</v>
          </cell>
        </row>
        <row r="28">
          <cell r="A28">
            <v>5806744</v>
          </cell>
          <cell r="B28" t="str">
            <v>MELLOT Christophe</v>
          </cell>
          <cell r="C28" t="str">
            <v>ASCSP</v>
          </cell>
          <cell r="D28" t="str">
            <v>M</v>
          </cell>
        </row>
        <row r="29">
          <cell r="A29">
            <v>6921796</v>
          </cell>
          <cell r="B29" t="str">
            <v>MELLOT Marie Sarah</v>
          </cell>
          <cell r="C29" t="str">
            <v>ASCSP</v>
          </cell>
          <cell r="D29" t="str">
            <v>F</v>
          </cell>
        </row>
        <row r="30">
          <cell r="A30">
            <v>6921795</v>
          </cell>
          <cell r="B30" t="str">
            <v>MELLOT Ewann</v>
          </cell>
          <cell r="C30" t="str">
            <v>ASCSP</v>
          </cell>
          <cell r="D30" t="str">
            <v>M</v>
          </cell>
        </row>
        <row r="31">
          <cell r="A31">
            <v>6921794</v>
          </cell>
          <cell r="B31" t="str">
            <v>MELLOT Christelle</v>
          </cell>
          <cell r="C31" t="str">
            <v>ASCSP</v>
          </cell>
          <cell r="D31" t="str">
            <v>F</v>
          </cell>
        </row>
        <row r="32">
          <cell r="A32">
            <v>6914947</v>
          </cell>
          <cell r="B32" t="str">
            <v>MOLLARET Daniel</v>
          </cell>
          <cell r="C32" t="str">
            <v>ASCSP</v>
          </cell>
          <cell r="D32" t="str">
            <v>M</v>
          </cell>
        </row>
        <row r="33">
          <cell r="A33">
            <v>6914560</v>
          </cell>
          <cell r="B33" t="str">
            <v>PENET Eric</v>
          </cell>
          <cell r="C33" t="str">
            <v>ASCSP</v>
          </cell>
          <cell r="D33" t="str">
            <v>M</v>
          </cell>
        </row>
        <row r="34">
          <cell r="A34">
            <v>6925402</v>
          </cell>
          <cell r="B34" t="str">
            <v>PORTELETTE Hélène</v>
          </cell>
          <cell r="C34" t="str">
            <v>ASCSP</v>
          </cell>
          <cell r="D34" t="str">
            <v>F</v>
          </cell>
        </row>
        <row r="35">
          <cell r="A35">
            <v>6922667</v>
          </cell>
          <cell r="B35" t="str">
            <v>PORTELETTE JEROME</v>
          </cell>
          <cell r="C35" t="str">
            <v>ASCSP</v>
          </cell>
          <cell r="D35" t="str">
            <v>M</v>
          </cell>
        </row>
        <row r="36">
          <cell r="A36">
            <v>6922666</v>
          </cell>
          <cell r="B36" t="str">
            <v>PORTELETTE Alain</v>
          </cell>
          <cell r="C36" t="str">
            <v>ASCSP</v>
          </cell>
          <cell r="D36" t="str">
            <v>M</v>
          </cell>
        </row>
        <row r="37">
          <cell r="A37">
            <v>6901672</v>
          </cell>
          <cell r="B37" t="str">
            <v>POTZWA Georges</v>
          </cell>
          <cell r="C37" t="str">
            <v>ASCSP</v>
          </cell>
          <cell r="D37" t="str">
            <v>M</v>
          </cell>
        </row>
        <row r="38">
          <cell r="A38">
            <v>6903233</v>
          </cell>
          <cell r="B38" t="str">
            <v>RODRIGUEZ Paul</v>
          </cell>
          <cell r="C38" t="str">
            <v>ASCSP</v>
          </cell>
          <cell r="D38" t="str">
            <v>M</v>
          </cell>
        </row>
        <row r="39">
          <cell r="A39">
            <v>6925432</v>
          </cell>
          <cell r="B39" t="str">
            <v>ROIRON Bryan</v>
          </cell>
          <cell r="C39" t="str">
            <v>ASCSP</v>
          </cell>
          <cell r="D39" t="str">
            <v>M</v>
          </cell>
        </row>
        <row r="40">
          <cell r="A40">
            <v>6901436</v>
          </cell>
          <cell r="B40" t="str">
            <v>ROUSSEL Aimé</v>
          </cell>
          <cell r="C40" t="str">
            <v>ASCSP</v>
          </cell>
          <cell r="D40" t="str">
            <v>M</v>
          </cell>
        </row>
        <row r="41">
          <cell r="A41">
            <v>6925087</v>
          </cell>
          <cell r="B41" t="str">
            <v>ROUVIER Pierre</v>
          </cell>
          <cell r="C41" t="str">
            <v>ASCSP</v>
          </cell>
          <cell r="D41" t="str">
            <v>M</v>
          </cell>
        </row>
        <row r="42">
          <cell r="A42">
            <v>6925403</v>
          </cell>
          <cell r="B42" t="str">
            <v>SONNIER Muriel</v>
          </cell>
          <cell r="C42" t="str">
            <v>ASCSP</v>
          </cell>
          <cell r="D42" t="str">
            <v>F</v>
          </cell>
        </row>
        <row r="43">
          <cell r="A43">
            <v>6908242</v>
          </cell>
          <cell r="B43" t="str">
            <v>SOUCHON Alain</v>
          </cell>
          <cell r="C43" t="str">
            <v>ASCSP</v>
          </cell>
          <cell r="D43" t="str">
            <v>M</v>
          </cell>
        </row>
        <row r="44">
          <cell r="A44">
            <v>6901754</v>
          </cell>
          <cell r="B44" t="str">
            <v>VALETTE Anthony</v>
          </cell>
          <cell r="C44" t="str">
            <v>ASCSP</v>
          </cell>
          <cell r="D44" t="str">
            <v>M</v>
          </cell>
        </row>
        <row r="45">
          <cell r="A45">
            <v>6901752</v>
          </cell>
          <cell r="B45" t="str">
            <v>VALETTE Jean</v>
          </cell>
          <cell r="C45" t="str">
            <v>ASCSP</v>
          </cell>
          <cell r="D45" t="str">
            <v>M</v>
          </cell>
        </row>
        <row r="46">
          <cell r="A46">
            <v>6901534</v>
          </cell>
          <cell r="B46" t="str">
            <v>VARNIER Jean Louis</v>
          </cell>
          <cell r="C46" t="str">
            <v>ASCSP</v>
          </cell>
          <cell r="D46" t="str">
            <v>M</v>
          </cell>
        </row>
        <row r="47">
          <cell r="A47">
            <v>6924512</v>
          </cell>
          <cell r="B47" t="str">
            <v>VASSEUR Luc</v>
          </cell>
          <cell r="C47" t="str">
            <v>ASCSP</v>
          </cell>
          <cell r="D47" t="str">
            <v>M</v>
          </cell>
        </row>
        <row r="48">
          <cell r="A48">
            <v>6901245</v>
          </cell>
          <cell r="B48" t="str">
            <v>ALCARAS Marie Christine</v>
          </cell>
          <cell r="C48" t="str">
            <v>S A L</v>
          </cell>
          <cell r="D48" t="str">
            <v>F</v>
          </cell>
        </row>
        <row r="49">
          <cell r="A49">
            <v>6901220</v>
          </cell>
          <cell r="B49" t="str">
            <v>ANTOINE Jean Luc</v>
          </cell>
          <cell r="C49" t="str">
            <v>S A L</v>
          </cell>
          <cell r="D49" t="str">
            <v>M</v>
          </cell>
        </row>
        <row r="50">
          <cell r="A50">
            <v>6901299</v>
          </cell>
          <cell r="B50" t="str">
            <v>ARNAUD Louis</v>
          </cell>
          <cell r="C50" t="str">
            <v>S A L</v>
          </cell>
          <cell r="D50" t="str">
            <v>M</v>
          </cell>
        </row>
        <row r="51">
          <cell r="A51">
            <v>6925844</v>
          </cell>
          <cell r="B51" t="str">
            <v>BASIRICO Hervé</v>
          </cell>
          <cell r="C51" t="str">
            <v>S A L</v>
          </cell>
          <cell r="D51" t="str">
            <v>M</v>
          </cell>
        </row>
        <row r="52">
          <cell r="A52">
            <v>6922413</v>
          </cell>
          <cell r="B52" t="str">
            <v>BAUTISTA DURAN Noël</v>
          </cell>
          <cell r="C52" t="str">
            <v>S A L</v>
          </cell>
          <cell r="D52" t="str">
            <v>M</v>
          </cell>
        </row>
        <row r="53">
          <cell r="A53">
            <v>103628</v>
          </cell>
          <cell r="B53" t="str">
            <v>BENZACKEN Jérémy</v>
          </cell>
          <cell r="C53" t="str">
            <v>S A L</v>
          </cell>
          <cell r="D53" t="str">
            <v>M</v>
          </cell>
        </row>
        <row r="54">
          <cell r="A54">
            <v>6920064</v>
          </cell>
          <cell r="B54" t="str">
            <v>BOOG Eric</v>
          </cell>
          <cell r="C54" t="str">
            <v>S A L</v>
          </cell>
          <cell r="D54" t="str">
            <v>M</v>
          </cell>
        </row>
        <row r="55">
          <cell r="A55">
            <v>6925624</v>
          </cell>
          <cell r="B55" t="str">
            <v>BOULCH Rémi</v>
          </cell>
          <cell r="C55" t="str">
            <v>S A L</v>
          </cell>
          <cell r="D55" t="str">
            <v>M</v>
          </cell>
        </row>
        <row r="56">
          <cell r="A56">
            <v>6923652</v>
          </cell>
          <cell r="B56" t="str">
            <v>BOUVIER Michel</v>
          </cell>
          <cell r="C56" t="str">
            <v>S A L</v>
          </cell>
          <cell r="D56" t="str">
            <v>M</v>
          </cell>
        </row>
        <row r="57">
          <cell r="A57">
            <v>6904157</v>
          </cell>
          <cell r="B57" t="str">
            <v>BOYER Gilles</v>
          </cell>
          <cell r="C57" t="str">
            <v>S A L</v>
          </cell>
          <cell r="D57" t="str">
            <v>M</v>
          </cell>
        </row>
        <row r="58">
          <cell r="A58">
            <v>6901973</v>
          </cell>
          <cell r="B58" t="str">
            <v>BROTO MUR Bernard</v>
          </cell>
          <cell r="C58" t="str">
            <v>S A L</v>
          </cell>
          <cell r="D58" t="str">
            <v>M</v>
          </cell>
        </row>
        <row r="59">
          <cell r="A59">
            <v>6924102</v>
          </cell>
          <cell r="B59" t="str">
            <v>CAPUANO Eric</v>
          </cell>
          <cell r="C59" t="str">
            <v>S A L</v>
          </cell>
          <cell r="D59" t="str">
            <v>M</v>
          </cell>
        </row>
        <row r="60">
          <cell r="A60">
            <v>6915606</v>
          </cell>
          <cell r="B60" t="str">
            <v>CASCHERA Boris</v>
          </cell>
          <cell r="C60" t="str">
            <v>S A L</v>
          </cell>
          <cell r="D60" t="str">
            <v>M</v>
          </cell>
        </row>
        <row r="61">
          <cell r="A61">
            <v>6919338</v>
          </cell>
          <cell r="B61" t="str">
            <v>CIONI Alain</v>
          </cell>
          <cell r="C61" t="str">
            <v>S A L</v>
          </cell>
          <cell r="D61" t="str">
            <v>M</v>
          </cell>
        </row>
        <row r="62">
          <cell r="A62">
            <v>6925483</v>
          </cell>
          <cell r="B62" t="str">
            <v>DANIEAU Patrick</v>
          </cell>
          <cell r="C62" t="str">
            <v>S A L</v>
          </cell>
          <cell r="D62" t="str">
            <v>M</v>
          </cell>
        </row>
        <row r="63">
          <cell r="A63">
            <v>6900544</v>
          </cell>
          <cell r="B63" t="str">
            <v>DIMITRESCO Germaine</v>
          </cell>
          <cell r="C63" t="str">
            <v>S A L</v>
          </cell>
          <cell r="D63" t="str">
            <v>F</v>
          </cell>
        </row>
        <row r="64">
          <cell r="A64">
            <v>705151</v>
          </cell>
          <cell r="B64" t="str">
            <v>DOUAL Patrick</v>
          </cell>
          <cell r="C64" t="str">
            <v>S A L</v>
          </cell>
          <cell r="D64" t="str">
            <v>M</v>
          </cell>
        </row>
        <row r="65">
          <cell r="A65">
            <v>6903070</v>
          </cell>
          <cell r="B65" t="str">
            <v>DUPONT Christiane</v>
          </cell>
          <cell r="C65" t="str">
            <v>S A L</v>
          </cell>
          <cell r="D65" t="str">
            <v>F</v>
          </cell>
        </row>
        <row r="66">
          <cell r="A66">
            <v>6903003</v>
          </cell>
          <cell r="B66" t="str">
            <v>DUPONT Bernard</v>
          </cell>
          <cell r="C66" t="str">
            <v>S A L</v>
          </cell>
          <cell r="D66" t="str">
            <v>M</v>
          </cell>
        </row>
        <row r="67">
          <cell r="A67">
            <v>6917755</v>
          </cell>
          <cell r="B67" t="str">
            <v>EGEA Nicolas</v>
          </cell>
          <cell r="C67" t="str">
            <v>S A L</v>
          </cell>
          <cell r="D67" t="str">
            <v>M</v>
          </cell>
        </row>
        <row r="68">
          <cell r="A68">
            <v>6923754</v>
          </cell>
          <cell r="B68" t="str">
            <v>ELEFANTE Pietro</v>
          </cell>
          <cell r="C68" t="str">
            <v>S A L</v>
          </cell>
          <cell r="D68" t="str">
            <v>M</v>
          </cell>
        </row>
        <row r="69">
          <cell r="A69">
            <v>6905637</v>
          </cell>
          <cell r="B69" t="str">
            <v>FIORATO Serge</v>
          </cell>
          <cell r="C69" t="str">
            <v>S A L</v>
          </cell>
          <cell r="D69" t="str">
            <v>M</v>
          </cell>
        </row>
        <row r="70">
          <cell r="A70">
            <v>6905211</v>
          </cell>
          <cell r="B70" t="str">
            <v>FLORES Bénito</v>
          </cell>
          <cell r="C70" t="str">
            <v>S A L</v>
          </cell>
          <cell r="D70" t="str">
            <v>M</v>
          </cell>
        </row>
        <row r="71">
          <cell r="A71">
            <v>6902205</v>
          </cell>
          <cell r="B71" t="str">
            <v>FORNASARI Daniel</v>
          </cell>
          <cell r="C71" t="str">
            <v>S A L</v>
          </cell>
          <cell r="D71" t="str">
            <v>M</v>
          </cell>
        </row>
        <row r="72">
          <cell r="A72">
            <v>6926055</v>
          </cell>
          <cell r="B72" t="str">
            <v>FRANCE Alain</v>
          </cell>
          <cell r="C72" t="str">
            <v>S A L</v>
          </cell>
          <cell r="D72" t="str">
            <v>M</v>
          </cell>
        </row>
        <row r="73">
          <cell r="A73">
            <v>6921860</v>
          </cell>
          <cell r="B73" t="str">
            <v>GACON Christian</v>
          </cell>
          <cell r="C73" t="str">
            <v>S A L</v>
          </cell>
          <cell r="D73" t="str">
            <v>M</v>
          </cell>
        </row>
        <row r="74">
          <cell r="A74">
            <v>6924432</v>
          </cell>
          <cell r="B74" t="str">
            <v>GACON Nathalie</v>
          </cell>
          <cell r="C74" t="str">
            <v>S A L</v>
          </cell>
          <cell r="D74" t="str">
            <v>F</v>
          </cell>
        </row>
        <row r="75">
          <cell r="A75">
            <v>6924820</v>
          </cell>
          <cell r="B75" t="str">
            <v>GILLET Sylvain</v>
          </cell>
          <cell r="C75" t="str">
            <v>S A L</v>
          </cell>
          <cell r="D75" t="str">
            <v>M</v>
          </cell>
        </row>
        <row r="76">
          <cell r="A76">
            <v>106403</v>
          </cell>
          <cell r="B76" t="str">
            <v>GUILLE Jean pierre</v>
          </cell>
          <cell r="C76" t="str">
            <v>S A L</v>
          </cell>
          <cell r="D76" t="str">
            <v>M</v>
          </cell>
        </row>
        <row r="77">
          <cell r="A77">
            <v>6903133</v>
          </cell>
          <cell r="B77" t="str">
            <v>HANSI Gilles</v>
          </cell>
          <cell r="C77" t="str">
            <v>S A L</v>
          </cell>
          <cell r="D77" t="str">
            <v>M</v>
          </cell>
        </row>
        <row r="78">
          <cell r="A78">
            <v>3802304</v>
          </cell>
          <cell r="B78" t="str">
            <v>JOURDAN Bernard</v>
          </cell>
          <cell r="C78" t="str">
            <v>S A L</v>
          </cell>
          <cell r="D78" t="str">
            <v>M</v>
          </cell>
        </row>
        <row r="79">
          <cell r="A79">
            <v>6925894</v>
          </cell>
          <cell r="B79" t="str">
            <v>JUGE Nathalie</v>
          </cell>
          <cell r="C79" t="str">
            <v>S A L</v>
          </cell>
          <cell r="D79" t="str">
            <v>F</v>
          </cell>
        </row>
        <row r="80">
          <cell r="A80">
            <v>6925155</v>
          </cell>
          <cell r="B80" t="str">
            <v>KAMBRUN Jérôme</v>
          </cell>
          <cell r="C80" t="str">
            <v>S A L</v>
          </cell>
          <cell r="D80" t="str">
            <v>M</v>
          </cell>
        </row>
        <row r="81">
          <cell r="A81">
            <v>6923741</v>
          </cell>
          <cell r="B81" t="str">
            <v>LAGOUTTE Roger</v>
          </cell>
          <cell r="C81" t="str">
            <v>S A L</v>
          </cell>
          <cell r="D81" t="str">
            <v>M</v>
          </cell>
        </row>
        <row r="82">
          <cell r="A82">
            <v>6901424</v>
          </cell>
          <cell r="B82" t="str">
            <v>LATASTE Lamduan</v>
          </cell>
          <cell r="C82" t="str">
            <v>S A L</v>
          </cell>
          <cell r="D82" t="str">
            <v>F</v>
          </cell>
        </row>
        <row r="83">
          <cell r="A83">
            <v>6924452</v>
          </cell>
          <cell r="B83" t="str">
            <v>LAVAL Christian</v>
          </cell>
          <cell r="C83" t="str">
            <v>S A L</v>
          </cell>
          <cell r="D83" t="str">
            <v>M</v>
          </cell>
        </row>
        <row r="84">
          <cell r="A84">
            <v>6901215</v>
          </cell>
          <cell r="B84" t="str">
            <v>LOMBARD Jean Noël</v>
          </cell>
          <cell r="C84" t="str">
            <v>S A L</v>
          </cell>
          <cell r="D84" t="str">
            <v>M</v>
          </cell>
        </row>
        <row r="85">
          <cell r="A85">
            <v>6913614</v>
          </cell>
          <cell r="B85" t="str">
            <v>LOPES José Valentin</v>
          </cell>
          <cell r="C85" t="str">
            <v>S A L</v>
          </cell>
          <cell r="D85" t="str">
            <v>M</v>
          </cell>
        </row>
        <row r="86">
          <cell r="A86">
            <v>6918036</v>
          </cell>
          <cell r="B86" t="str">
            <v>LOUVIOT Robert</v>
          </cell>
          <cell r="C86" t="str">
            <v>S A L</v>
          </cell>
          <cell r="D86" t="str">
            <v>M</v>
          </cell>
        </row>
        <row r="87">
          <cell r="A87">
            <v>6925156</v>
          </cell>
          <cell r="B87" t="str">
            <v>MARCEL Pierre</v>
          </cell>
          <cell r="C87" t="str">
            <v>S A L</v>
          </cell>
          <cell r="D87" t="str">
            <v>M</v>
          </cell>
        </row>
        <row r="88">
          <cell r="A88">
            <v>6925064</v>
          </cell>
          <cell r="B88" t="str">
            <v>MARGATHE Jean</v>
          </cell>
          <cell r="C88" t="str">
            <v>S A L</v>
          </cell>
          <cell r="D88" t="str">
            <v>M</v>
          </cell>
        </row>
        <row r="89">
          <cell r="A89">
            <v>6921433</v>
          </cell>
          <cell r="B89" t="str">
            <v>MARTEAU Loïs</v>
          </cell>
          <cell r="C89" t="str">
            <v>S A L</v>
          </cell>
          <cell r="D89" t="str">
            <v>M</v>
          </cell>
        </row>
        <row r="90">
          <cell r="A90">
            <v>6923030</v>
          </cell>
          <cell r="B90" t="str">
            <v>MARTIN Thierry</v>
          </cell>
          <cell r="C90" t="str">
            <v>S A L</v>
          </cell>
          <cell r="D90" t="str">
            <v>M</v>
          </cell>
        </row>
        <row r="91">
          <cell r="A91">
            <v>6913873</v>
          </cell>
          <cell r="B91" t="str">
            <v>MARTUCCI Lionel</v>
          </cell>
          <cell r="C91" t="str">
            <v>S A L</v>
          </cell>
          <cell r="D91" t="str">
            <v>M</v>
          </cell>
        </row>
        <row r="92">
          <cell r="A92">
            <v>6913500</v>
          </cell>
          <cell r="B92" t="str">
            <v>MASSARD Lucien</v>
          </cell>
          <cell r="C92" t="str">
            <v>S A L</v>
          </cell>
          <cell r="D92" t="str">
            <v>M</v>
          </cell>
        </row>
        <row r="93">
          <cell r="A93">
            <v>6912019</v>
          </cell>
          <cell r="B93" t="str">
            <v>MASTROMATTEO Claude</v>
          </cell>
          <cell r="C93" t="str">
            <v>S A L</v>
          </cell>
          <cell r="D93" t="str">
            <v>M</v>
          </cell>
        </row>
        <row r="94">
          <cell r="A94">
            <v>3011684</v>
          </cell>
          <cell r="B94" t="str">
            <v>MAURINE Jacky</v>
          </cell>
          <cell r="C94" t="str">
            <v>S A L</v>
          </cell>
          <cell r="D94" t="str">
            <v>M</v>
          </cell>
        </row>
        <row r="95">
          <cell r="A95">
            <v>6922450</v>
          </cell>
          <cell r="B95" t="str">
            <v>MILLAN Diego</v>
          </cell>
          <cell r="C95" t="str">
            <v>S A L</v>
          </cell>
          <cell r="D95" t="str">
            <v>M</v>
          </cell>
        </row>
        <row r="96">
          <cell r="A96">
            <v>6913833</v>
          </cell>
          <cell r="B96" t="str">
            <v>MOLLA Daniel</v>
          </cell>
          <cell r="C96" t="str">
            <v>S A L</v>
          </cell>
          <cell r="D96" t="str">
            <v>M</v>
          </cell>
        </row>
        <row r="97">
          <cell r="A97">
            <v>6926245</v>
          </cell>
          <cell r="B97" t="str">
            <v>MUCKE Gilbert</v>
          </cell>
          <cell r="C97" t="str">
            <v>S A L</v>
          </cell>
          <cell r="D97" t="str">
            <v>M</v>
          </cell>
        </row>
        <row r="98">
          <cell r="A98">
            <v>6919181</v>
          </cell>
          <cell r="B98" t="str">
            <v>MULLER Pascal</v>
          </cell>
          <cell r="C98" t="str">
            <v>S A L</v>
          </cell>
          <cell r="D98" t="str">
            <v>M</v>
          </cell>
        </row>
        <row r="99">
          <cell r="A99">
            <v>6924453</v>
          </cell>
          <cell r="B99" t="str">
            <v>NICOLAS Michel</v>
          </cell>
          <cell r="C99" t="str">
            <v>S A L</v>
          </cell>
          <cell r="D99" t="str">
            <v>M</v>
          </cell>
        </row>
        <row r="100">
          <cell r="A100">
            <v>6908870</v>
          </cell>
          <cell r="B100" t="str">
            <v>OGEARD Thierry</v>
          </cell>
          <cell r="C100" t="str">
            <v>S A L</v>
          </cell>
          <cell r="D100" t="str">
            <v>M</v>
          </cell>
        </row>
        <row r="101">
          <cell r="A101">
            <v>6924011</v>
          </cell>
          <cell r="B101" t="str">
            <v>PALLARES Patrick</v>
          </cell>
          <cell r="C101" t="str">
            <v>S A L</v>
          </cell>
          <cell r="D101" t="str">
            <v>M</v>
          </cell>
        </row>
        <row r="102">
          <cell r="A102">
            <v>6924944</v>
          </cell>
          <cell r="B102" t="str">
            <v>PALUMBO Gérard</v>
          </cell>
          <cell r="C102" t="str">
            <v>S A L</v>
          </cell>
          <cell r="D102" t="str">
            <v>M</v>
          </cell>
        </row>
        <row r="103">
          <cell r="A103">
            <v>6924592</v>
          </cell>
          <cell r="B103" t="str">
            <v>PARIZET Eric</v>
          </cell>
          <cell r="C103" t="str">
            <v>S A L</v>
          </cell>
          <cell r="D103" t="str">
            <v>M</v>
          </cell>
        </row>
        <row r="104">
          <cell r="A104">
            <v>6901586</v>
          </cell>
          <cell r="B104" t="str">
            <v>PARRA Roland</v>
          </cell>
          <cell r="C104" t="str">
            <v>S A L</v>
          </cell>
          <cell r="D104" t="str">
            <v>M</v>
          </cell>
        </row>
        <row r="105">
          <cell r="A105">
            <v>6918667</v>
          </cell>
          <cell r="B105" t="str">
            <v>PARTOUCHE Christian</v>
          </cell>
          <cell r="C105" t="str">
            <v>S A L</v>
          </cell>
          <cell r="D105" t="str">
            <v>M</v>
          </cell>
        </row>
        <row r="106">
          <cell r="A106">
            <v>6926056</v>
          </cell>
          <cell r="B106" t="str">
            <v>POLSINELLI Denis</v>
          </cell>
          <cell r="C106" t="str">
            <v>S A L</v>
          </cell>
          <cell r="D106" t="str">
            <v>M</v>
          </cell>
        </row>
        <row r="107">
          <cell r="A107">
            <v>6903159</v>
          </cell>
          <cell r="B107" t="str">
            <v>RAMIREZ François</v>
          </cell>
          <cell r="C107" t="str">
            <v>S A L</v>
          </cell>
          <cell r="D107" t="str">
            <v>M</v>
          </cell>
        </row>
        <row r="108">
          <cell r="A108">
            <v>6904171</v>
          </cell>
          <cell r="B108" t="str">
            <v>SAMPIERI Michel</v>
          </cell>
          <cell r="C108" t="str">
            <v>S A L</v>
          </cell>
          <cell r="D108" t="str">
            <v>M</v>
          </cell>
        </row>
        <row r="109">
          <cell r="A109">
            <v>6920890</v>
          </cell>
          <cell r="B109" t="str">
            <v>SEGHAIER Arafat</v>
          </cell>
          <cell r="C109" t="str">
            <v>S A L</v>
          </cell>
          <cell r="D109" t="str">
            <v>M</v>
          </cell>
        </row>
        <row r="110">
          <cell r="A110">
            <v>6921051</v>
          </cell>
          <cell r="B110" t="str">
            <v>SEON Isabelle</v>
          </cell>
          <cell r="C110" t="str">
            <v>S A L</v>
          </cell>
          <cell r="D110" t="str">
            <v>F</v>
          </cell>
        </row>
        <row r="111">
          <cell r="A111">
            <v>6901249</v>
          </cell>
          <cell r="B111" t="str">
            <v>SICILIA Antoine</v>
          </cell>
          <cell r="C111" t="str">
            <v>S A L</v>
          </cell>
          <cell r="D111" t="str">
            <v>M</v>
          </cell>
        </row>
        <row r="112">
          <cell r="A112">
            <v>6921797</v>
          </cell>
          <cell r="B112" t="str">
            <v>SZYMUSIAK Nattan</v>
          </cell>
          <cell r="C112" t="str">
            <v>S A L</v>
          </cell>
          <cell r="D112" t="str">
            <v>M</v>
          </cell>
        </row>
        <row r="113">
          <cell r="A113">
            <v>6924629</v>
          </cell>
          <cell r="B113" t="str">
            <v>TABAYSE Denis</v>
          </cell>
          <cell r="C113" t="str">
            <v>S A L</v>
          </cell>
          <cell r="D113" t="str">
            <v>M</v>
          </cell>
        </row>
        <row r="114">
          <cell r="A114">
            <v>6914765</v>
          </cell>
          <cell r="B114" t="str">
            <v>TRISTAN Jean Luc</v>
          </cell>
          <cell r="C114" t="str">
            <v>S A L</v>
          </cell>
          <cell r="D114" t="str">
            <v>M</v>
          </cell>
        </row>
        <row r="115">
          <cell r="A115">
            <v>6919646</v>
          </cell>
          <cell r="B115" t="str">
            <v>VENDITTI Stéphane</v>
          </cell>
          <cell r="C115" t="str">
            <v>S A L</v>
          </cell>
          <cell r="D115" t="str">
            <v>M</v>
          </cell>
        </row>
        <row r="116">
          <cell r="A116">
            <v>6925216</v>
          </cell>
          <cell r="B116" t="str">
            <v>VERDONE Italo</v>
          </cell>
          <cell r="C116" t="str">
            <v>S A L</v>
          </cell>
          <cell r="D116" t="str">
            <v>M</v>
          </cell>
        </row>
        <row r="117">
          <cell r="A117">
            <v>6924981</v>
          </cell>
          <cell r="B117" t="str">
            <v>VERDONE Adrien</v>
          </cell>
          <cell r="C117" t="str">
            <v>S A L</v>
          </cell>
          <cell r="D117" t="str">
            <v>M</v>
          </cell>
        </row>
        <row r="118">
          <cell r="A118">
            <v>6915309</v>
          </cell>
          <cell r="B118" t="str">
            <v>VINCENT Jean Pascal</v>
          </cell>
          <cell r="C118" t="str">
            <v>S A L</v>
          </cell>
          <cell r="D118" t="str">
            <v>M</v>
          </cell>
        </row>
        <row r="119">
          <cell r="A119">
            <v>6925199</v>
          </cell>
          <cell r="B119" t="str">
            <v>VOLCKAERT Robert</v>
          </cell>
          <cell r="C119" t="str">
            <v>S A L</v>
          </cell>
          <cell r="D119" t="str">
            <v>M</v>
          </cell>
        </row>
        <row r="120">
          <cell r="A120">
            <v>6913454</v>
          </cell>
          <cell r="B120" t="str">
            <v>YAHIAOUI Ahmed</v>
          </cell>
          <cell r="C120" t="str">
            <v>S A L</v>
          </cell>
          <cell r="D120" t="str">
            <v>M</v>
          </cell>
        </row>
        <row r="121">
          <cell r="A121">
            <v>6925653</v>
          </cell>
          <cell r="B121" t="str">
            <v>ALENDA Jean-Pierre</v>
          </cell>
          <cell r="C121" t="str">
            <v>CASCOL</v>
          </cell>
          <cell r="D121" t="str">
            <v>M</v>
          </cell>
        </row>
        <row r="122">
          <cell r="A122">
            <v>6908333</v>
          </cell>
          <cell r="B122" t="str">
            <v>AUBELEAU Christian</v>
          </cell>
          <cell r="C122" t="str">
            <v>CASCOL</v>
          </cell>
          <cell r="D122" t="str">
            <v>M</v>
          </cell>
        </row>
        <row r="123">
          <cell r="A123">
            <v>6925207</v>
          </cell>
          <cell r="B123" t="str">
            <v>AUDAX Ludovic</v>
          </cell>
          <cell r="C123" t="str">
            <v>CASCOL</v>
          </cell>
          <cell r="D123" t="str">
            <v>M</v>
          </cell>
        </row>
        <row r="124">
          <cell r="A124">
            <v>6901701</v>
          </cell>
          <cell r="B124" t="str">
            <v>BAIN Annie</v>
          </cell>
          <cell r="C124" t="str">
            <v>CASCOL</v>
          </cell>
          <cell r="D124" t="str">
            <v>F</v>
          </cell>
        </row>
        <row r="125">
          <cell r="A125">
            <v>6901700</v>
          </cell>
          <cell r="B125" t="str">
            <v>BAIN Bernard</v>
          </cell>
          <cell r="C125" t="str">
            <v>CASCOL</v>
          </cell>
          <cell r="D125" t="str">
            <v>M</v>
          </cell>
        </row>
        <row r="126">
          <cell r="A126">
            <v>6923276</v>
          </cell>
          <cell r="B126" t="str">
            <v>BENEDIC Jean Noël</v>
          </cell>
          <cell r="C126" t="str">
            <v>CASCOL</v>
          </cell>
          <cell r="D126" t="str">
            <v>M</v>
          </cell>
        </row>
        <row r="127">
          <cell r="A127">
            <v>6901757</v>
          </cell>
          <cell r="B127" t="str">
            <v>BENSAID Yves</v>
          </cell>
          <cell r="C127" t="str">
            <v>CASCOL</v>
          </cell>
          <cell r="D127" t="str">
            <v>M</v>
          </cell>
        </row>
        <row r="128">
          <cell r="A128">
            <v>6901143</v>
          </cell>
          <cell r="B128" t="str">
            <v>BESSON Chrystelle</v>
          </cell>
          <cell r="C128" t="str">
            <v>CASCOL</v>
          </cell>
          <cell r="D128" t="str">
            <v>F</v>
          </cell>
        </row>
        <row r="129">
          <cell r="A129">
            <v>6901129</v>
          </cell>
          <cell r="B129" t="str">
            <v>BOFFY Jean Marie</v>
          </cell>
          <cell r="C129" t="str">
            <v>CASCOL</v>
          </cell>
          <cell r="D129" t="str">
            <v>M</v>
          </cell>
        </row>
        <row r="130">
          <cell r="A130">
            <v>6902530</v>
          </cell>
          <cell r="B130" t="str">
            <v>BOURGUIGNON Patrick</v>
          </cell>
          <cell r="C130" t="str">
            <v>CASCOL</v>
          </cell>
          <cell r="D130" t="str">
            <v>M</v>
          </cell>
        </row>
        <row r="131">
          <cell r="A131">
            <v>6920784</v>
          </cell>
          <cell r="B131" t="str">
            <v>BOURGUIGNON Isabelle</v>
          </cell>
          <cell r="C131" t="str">
            <v>CASCOL</v>
          </cell>
          <cell r="D131" t="str">
            <v>F</v>
          </cell>
        </row>
        <row r="132">
          <cell r="A132">
            <v>6901140</v>
          </cell>
          <cell r="B132" t="str">
            <v>BRUN Danielle</v>
          </cell>
          <cell r="C132" t="str">
            <v>CASCOL</v>
          </cell>
          <cell r="D132" t="str">
            <v>F</v>
          </cell>
        </row>
        <row r="133">
          <cell r="A133">
            <v>6901137</v>
          </cell>
          <cell r="B133" t="str">
            <v>BRUN Jean Claude</v>
          </cell>
          <cell r="C133" t="str">
            <v>CASCOL</v>
          </cell>
          <cell r="D133" t="str">
            <v>M</v>
          </cell>
        </row>
        <row r="134">
          <cell r="A134">
            <v>6901145</v>
          </cell>
          <cell r="B134" t="str">
            <v>BUISSON Robert</v>
          </cell>
          <cell r="C134" t="str">
            <v>CASCOL</v>
          </cell>
          <cell r="D134" t="str">
            <v>M</v>
          </cell>
        </row>
        <row r="135">
          <cell r="A135">
            <v>6926082</v>
          </cell>
          <cell r="B135" t="str">
            <v>CECILLON Daniel</v>
          </cell>
          <cell r="C135" t="str">
            <v>CASCOL</v>
          </cell>
          <cell r="D135" t="str">
            <v>M</v>
          </cell>
        </row>
        <row r="136">
          <cell r="A136">
            <v>6925654</v>
          </cell>
          <cell r="B136" t="str">
            <v>CHOLLIER Guy</v>
          </cell>
          <cell r="C136" t="str">
            <v>CASCOL</v>
          </cell>
          <cell r="D136" t="str">
            <v>M</v>
          </cell>
        </row>
        <row r="137">
          <cell r="A137">
            <v>6906342</v>
          </cell>
          <cell r="B137" t="str">
            <v>COSTE Jean</v>
          </cell>
          <cell r="C137" t="str">
            <v>CASCOL</v>
          </cell>
          <cell r="D137" t="str">
            <v>M</v>
          </cell>
        </row>
        <row r="138">
          <cell r="A138">
            <v>6925925</v>
          </cell>
          <cell r="B138" t="str">
            <v>FAYOLLE Alain</v>
          </cell>
          <cell r="C138" t="str">
            <v>CASCOL</v>
          </cell>
          <cell r="D138" t="str">
            <v>M</v>
          </cell>
        </row>
        <row r="139">
          <cell r="A139">
            <v>6901715</v>
          </cell>
          <cell r="B139" t="str">
            <v>FERRARI Jean Paul</v>
          </cell>
          <cell r="C139" t="str">
            <v>CASCOL</v>
          </cell>
          <cell r="D139" t="str">
            <v>M</v>
          </cell>
        </row>
        <row r="140">
          <cell r="A140">
            <v>6923489</v>
          </cell>
          <cell r="B140" t="str">
            <v>FORET Marc</v>
          </cell>
          <cell r="C140" t="str">
            <v>CASCOL</v>
          </cell>
          <cell r="D140" t="str">
            <v>M</v>
          </cell>
        </row>
        <row r="141">
          <cell r="A141">
            <v>6918831</v>
          </cell>
          <cell r="B141" t="str">
            <v>GALLAND Patrick</v>
          </cell>
          <cell r="C141" t="str">
            <v>CASCOL</v>
          </cell>
          <cell r="D141" t="str">
            <v>M</v>
          </cell>
        </row>
        <row r="142">
          <cell r="A142">
            <v>6901172</v>
          </cell>
          <cell r="B142" t="str">
            <v>GELIN Georges</v>
          </cell>
          <cell r="C142" t="str">
            <v>CASCOL</v>
          </cell>
          <cell r="D142" t="str">
            <v>M</v>
          </cell>
        </row>
        <row r="143">
          <cell r="A143">
            <v>6913221</v>
          </cell>
          <cell r="B143" t="str">
            <v>GENILLIER Patrick</v>
          </cell>
          <cell r="C143" t="str">
            <v>CASCOL</v>
          </cell>
          <cell r="D143" t="str">
            <v>M</v>
          </cell>
        </row>
        <row r="144">
          <cell r="A144">
            <v>6922036</v>
          </cell>
          <cell r="B144" t="str">
            <v>GENILLIER Jonathan</v>
          </cell>
          <cell r="C144" t="str">
            <v>CASCOL</v>
          </cell>
          <cell r="D144" t="str">
            <v>M</v>
          </cell>
        </row>
        <row r="145">
          <cell r="A145">
            <v>6924248</v>
          </cell>
          <cell r="B145" t="str">
            <v>GIRAUDET Maryse</v>
          </cell>
          <cell r="C145" t="str">
            <v>CASCOL</v>
          </cell>
          <cell r="D145" t="str">
            <v>F</v>
          </cell>
        </row>
        <row r="146">
          <cell r="A146">
            <v>6920267</v>
          </cell>
          <cell r="B146" t="str">
            <v>GIRAUDET Patrick</v>
          </cell>
          <cell r="C146" t="str">
            <v>CASCOL</v>
          </cell>
          <cell r="D146" t="str">
            <v>M</v>
          </cell>
        </row>
        <row r="147">
          <cell r="A147">
            <v>6923066</v>
          </cell>
          <cell r="B147" t="str">
            <v>JULLIEN Grégory</v>
          </cell>
          <cell r="C147" t="str">
            <v>CASCOL</v>
          </cell>
          <cell r="D147" t="str">
            <v>M</v>
          </cell>
        </row>
        <row r="148">
          <cell r="A148">
            <v>6901139</v>
          </cell>
          <cell r="B148" t="str">
            <v>MAROTTI Françoise</v>
          </cell>
          <cell r="C148" t="str">
            <v>CASCOL</v>
          </cell>
          <cell r="D148" t="str">
            <v>F</v>
          </cell>
        </row>
        <row r="149">
          <cell r="A149">
            <v>6901106</v>
          </cell>
          <cell r="B149" t="str">
            <v>MAROTTI André</v>
          </cell>
          <cell r="C149" t="str">
            <v>CASCOL</v>
          </cell>
          <cell r="D149" t="str">
            <v>M</v>
          </cell>
        </row>
        <row r="150">
          <cell r="A150">
            <v>6921930</v>
          </cell>
          <cell r="B150" t="str">
            <v>MARQUES Didier</v>
          </cell>
          <cell r="C150" t="str">
            <v>CASCOL</v>
          </cell>
          <cell r="D150" t="str">
            <v>M</v>
          </cell>
        </row>
        <row r="151">
          <cell r="A151">
            <v>6924292</v>
          </cell>
          <cell r="B151" t="str">
            <v>MASCLAUX Yves</v>
          </cell>
          <cell r="C151" t="str">
            <v>CASCOL</v>
          </cell>
          <cell r="D151" t="str">
            <v>M</v>
          </cell>
        </row>
        <row r="152">
          <cell r="A152">
            <v>6913923</v>
          </cell>
          <cell r="B152" t="str">
            <v>MATHIEU Roger</v>
          </cell>
          <cell r="C152" t="str">
            <v>CASCOL</v>
          </cell>
          <cell r="D152" t="str">
            <v>M</v>
          </cell>
        </row>
        <row r="153">
          <cell r="A153">
            <v>6920227</v>
          </cell>
          <cell r="B153" t="str">
            <v>MECHIN Roger</v>
          </cell>
          <cell r="C153" t="str">
            <v>CASCOL</v>
          </cell>
          <cell r="D153" t="str">
            <v>M</v>
          </cell>
        </row>
        <row r="154">
          <cell r="A154">
            <v>6920254</v>
          </cell>
          <cell r="B154" t="str">
            <v>MORTBONTEMPS Stéphane</v>
          </cell>
          <cell r="C154" t="str">
            <v>CASCOL</v>
          </cell>
          <cell r="D154" t="str">
            <v>M</v>
          </cell>
        </row>
        <row r="155">
          <cell r="A155">
            <v>6901617</v>
          </cell>
          <cell r="B155" t="str">
            <v>MOURBRUN Roger</v>
          </cell>
          <cell r="C155" t="str">
            <v>CASCOL</v>
          </cell>
          <cell r="D155" t="str">
            <v>M</v>
          </cell>
        </row>
        <row r="156">
          <cell r="A156">
            <v>6906495</v>
          </cell>
          <cell r="B156" t="str">
            <v>PALANDRE PHILIPPE</v>
          </cell>
          <cell r="C156" t="str">
            <v>CASCOL</v>
          </cell>
          <cell r="D156" t="str">
            <v>M</v>
          </cell>
        </row>
        <row r="157">
          <cell r="A157">
            <v>6924090</v>
          </cell>
          <cell r="B157" t="str">
            <v>PASQUELIN Lionel</v>
          </cell>
          <cell r="C157" t="str">
            <v>CASCOL</v>
          </cell>
          <cell r="D157" t="str">
            <v>M</v>
          </cell>
        </row>
        <row r="158">
          <cell r="A158">
            <v>6908339</v>
          </cell>
          <cell r="B158" t="str">
            <v>PEREZ Rafaël</v>
          </cell>
          <cell r="C158" t="str">
            <v>CASCOL</v>
          </cell>
          <cell r="D158" t="str">
            <v>M</v>
          </cell>
        </row>
        <row r="159">
          <cell r="A159">
            <v>6901134</v>
          </cell>
          <cell r="B159" t="str">
            <v>PERRIN Armand</v>
          </cell>
          <cell r="C159" t="str">
            <v>CASCOL</v>
          </cell>
          <cell r="D159" t="str">
            <v>M</v>
          </cell>
        </row>
        <row r="160">
          <cell r="A160">
            <v>6910523</v>
          </cell>
          <cell r="B160" t="str">
            <v>PEYRON Jean Luc</v>
          </cell>
          <cell r="C160" t="str">
            <v>CASCOL</v>
          </cell>
          <cell r="D160" t="str">
            <v>M</v>
          </cell>
        </row>
        <row r="161">
          <cell r="A161">
            <v>6917395</v>
          </cell>
          <cell r="B161" t="str">
            <v>PIANA Alain</v>
          </cell>
          <cell r="C161" t="str">
            <v>CASCOL</v>
          </cell>
          <cell r="D161" t="str">
            <v>M</v>
          </cell>
        </row>
        <row r="162">
          <cell r="A162">
            <v>4312945</v>
          </cell>
          <cell r="B162" t="str">
            <v>PROFIT André</v>
          </cell>
          <cell r="C162" t="str">
            <v>CASCOL</v>
          </cell>
          <cell r="D162" t="str">
            <v>M</v>
          </cell>
        </row>
        <row r="163">
          <cell r="A163">
            <v>6915413</v>
          </cell>
          <cell r="B163" t="str">
            <v>PROMONET Martine</v>
          </cell>
          <cell r="C163" t="str">
            <v>CASCOL</v>
          </cell>
          <cell r="D163" t="str">
            <v>F</v>
          </cell>
        </row>
        <row r="164">
          <cell r="A164">
            <v>4304466</v>
          </cell>
          <cell r="B164" t="str">
            <v>RAMBERT Pascal</v>
          </cell>
          <cell r="C164" t="str">
            <v>CASCOL</v>
          </cell>
          <cell r="D164" t="str">
            <v>M</v>
          </cell>
        </row>
        <row r="165">
          <cell r="A165">
            <v>6915161</v>
          </cell>
          <cell r="B165" t="str">
            <v>RANC Maurice</v>
          </cell>
          <cell r="C165" t="str">
            <v>CASCOL</v>
          </cell>
          <cell r="D165" t="str">
            <v>M</v>
          </cell>
        </row>
        <row r="166">
          <cell r="A166">
            <v>6908332</v>
          </cell>
          <cell r="B166" t="str">
            <v>RANCHIN André</v>
          </cell>
          <cell r="C166" t="str">
            <v>CASCOL</v>
          </cell>
          <cell r="D166" t="str">
            <v>M</v>
          </cell>
        </row>
        <row r="167">
          <cell r="A167">
            <v>6921729</v>
          </cell>
          <cell r="B167" t="str">
            <v>RIVOIRE René</v>
          </cell>
          <cell r="C167" t="str">
            <v>CASCOL</v>
          </cell>
          <cell r="D167" t="str">
            <v>M</v>
          </cell>
        </row>
        <row r="168">
          <cell r="A168">
            <v>6903234</v>
          </cell>
          <cell r="B168" t="str">
            <v>ROBERT Jacques</v>
          </cell>
          <cell r="C168" t="str">
            <v>CASCOL</v>
          </cell>
          <cell r="D168" t="str">
            <v>M</v>
          </cell>
        </row>
        <row r="169">
          <cell r="A169">
            <v>6901117</v>
          </cell>
          <cell r="B169" t="str">
            <v>RONDEPIERRE André</v>
          </cell>
          <cell r="C169" t="str">
            <v>CASCOL</v>
          </cell>
          <cell r="D169" t="str">
            <v>M</v>
          </cell>
        </row>
        <row r="170">
          <cell r="A170">
            <v>6901103</v>
          </cell>
          <cell r="B170" t="str">
            <v>ROUSSEL René</v>
          </cell>
          <cell r="C170" t="str">
            <v>CASCOL</v>
          </cell>
          <cell r="D170" t="str">
            <v>M</v>
          </cell>
        </row>
        <row r="171">
          <cell r="A171">
            <v>6901105</v>
          </cell>
          <cell r="B171" t="str">
            <v>ROUSSEL René Jean</v>
          </cell>
          <cell r="C171" t="str">
            <v>CASCOL</v>
          </cell>
          <cell r="D171" t="str">
            <v>M</v>
          </cell>
        </row>
        <row r="172">
          <cell r="A172">
            <v>6901104</v>
          </cell>
          <cell r="B172" t="str">
            <v>ROUSSEL Arlette</v>
          </cell>
          <cell r="C172" t="str">
            <v>CASCOL</v>
          </cell>
          <cell r="D172" t="str">
            <v>F</v>
          </cell>
        </row>
        <row r="173">
          <cell r="A173">
            <v>6901758</v>
          </cell>
          <cell r="B173" t="str">
            <v>SABOURIN René</v>
          </cell>
          <cell r="C173" t="str">
            <v>CASCOL</v>
          </cell>
          <cell r="D173" t="str">
            <v>M</v>
          </cell>
        </row>
        <row r="174">
          <cell r="A174">
            <v>6901167</v>
          </cell>
          <cell r="B174" t="str">
            <v>SCHMITT William</v>
          </cell>
          <cell r="C174" t="str">
            <v>CASCOL</v>
          </cell>
          <cell r="D174" t="str">
            <v>M</v>
          </cell>
        </row>
        <row r="175">
          <cell r="A175">
            <v>6905170</v>
          </cell>
          <cell r="B175" t="str">
            <v>SERVENTI Maria Dolores</v>
          </cell>
          <cell r="C175" t="str">
            <v>CASCOL</v>
          </cell>
          <cell r="D175" t="str">
            <v>F</v>
          </cell>
        </row>
        <row r="176">
          <cell r="A176">
            <v>6901108</v>
          </cell>
          <cell r="B176" t="str">
            <v>SERVENTI Paul</v>
          </cell>
          <cell r="C176" t="str">
            <v>CASCOL</v>
          </cell>
          <cell r="D176" t="str">
            <v>M</v>
          </cell>
        </row>
        <row r="177">
          <cell r="A177">
            <v>6901505</v>
          </cell>
          <cell r="B177" t="str">
            <v>SINA Michel</v>
          </cell>
          <cell r="C177" t="str">
            <v>CASCOL</v>
          </cell>
          <cell r="D177" t="str">
            <v>M</v>
          </cell>
        </row>
        <row r="178">
          <cell r="A178">
            <v>6924893</v>
          </cell>
          <cell r="B178" t="str">
            <v>SOFFRAY Ludovic</v>
          </cell>
          <cell r="C178" t="str">
            <v>CASCOL</v>
          </cell>
          <cell r="D178" t="str">
            <v>M</v>
          </cell>
        </row>
        <row r="179">
          <cell r="A179">
            <v>6914956</v>
          </cell>
          <cell r="B179" t="str">
            <v>TARTARIN Roland</v>
          </cell>
          <cell r="C179" t="str">
            <v>CASCOL</v>
          </cell>
          <cell r="D179" t="str">
            <v>M</v>
          </cell>
        </row>
        <row r="180">
          <cell r="A180">
            <v>6914865</v>
          </cell>
          <cell r="B180" t="str">
            <v>THEVENET Gérard</v>
          </cell>
          <cell r="C180" t="str">
            <v>CASCOL</v>
          </cell>
          <cell r="D180" t="str">
            <v>M</v>
          </cell>
        </row>
        <row r="181">
          <cell r="A181">
            <v>6923490</v>
          </cell>
          <cell r="B181" t="str">
            <v>VALETTE Serge</v>
          </cell>
          <cell r="C181" t="str">
            <v>CASCOL</v>
          </cell>
          <cell r="D181" t="str">
            <v>M</v>
          </cell>
        </row>
        <row r="182">
          <cell r="A182">
            <v>6920980</v>
          </cell>
          <cell r="B182" t="str">
            <v>VERA Mickaël</v>
          </cell>
          <cell r="C182" t="str">
            <v>CASCOL</v>
          </cell>
          <cell r="D182" t="str">
            <v>M</v>
          </cell>
        </row>
        <row r="183">
          <cell r="A183">
            <v>3453291</v>
          </cell>
          <cell r="B183" t="str">
            <v>WANTIER Jean-François</v>
          </cell>
          <cell r="C183" t="str">
            <v>CASCOL</v>
          </cell>
          <cell r="D183" t="str">
            <v>M</v>
          </cell>
        </row>
        <row r="184">
          <cell r="A184">
            <v>6926316</v>
          </cell>
          <cell r="B184" t="str">
            <v>ERRACHIDI Choukri</v>
          </cell>
          <cell r="C184" t="str">
            <v>Lyon Sport Métropole</v>
          </cell>
          <cell r="D184" t="str">
            <v>M</v>
          </cell>
        </row>
        <row r="185">
          <cell r="A185">
            <v>6926314</v>
          </cell>
          <cell r="B185" t="str">
            <v>HORENKRYS Claude</v>
          </cell>
          <cell r="C185" t="str">
            <v>Lyon Sport Métropole</v>
          </cell>
          <cell r="D185" t="str">
            <v>M</v>
          </cell>
        </row>
        <row r="186">
          <cell r="A186">
            <v>6926315</v>
          </cell>
          <cell r="B186" t="str">
            <v>ZANET Cristina</v>
          </cell>
          <cell r="C186" t="str">
            <v>Lyon Sport Métropole</v>
          </cell>
          <cell r="D186" t="str">
            <v>F</v>
          </cell>
        </row>
        <row r="187">
          <cell r="A187">
            <v>6926107</v>
          </cell>
          <cell r="B187" t="str">
            <v>ALASSEUR Laurent</v>
          </cell>
          <cell r="C187" t="str">
            <v>TROLLSPORT</v>
          </cell>
          <cell r="D187" t="str">
            <v>M</v>
          </cell>
        </row>
        <row r="188">
          <cell r="A188">
            <v>6903034</v>
          </cell>
          <cell r="B188" t="str">
            <v>ALONZO Marie Josephe</v>
          </cell>
          <cell r="C188" t="str">
            <v>TROLLSPORT</v>
          </cell>
          <cell r="D188" t="str">
            <v>F</v>
          </cell>
        </row>
        <row r="189">
          <cell r="A189">
            <v>6924535</v>
          </cell>
          <cell r="B189" t="str">
            <v>ARPARIN Franck</v>
          </cell>
          <cell r="C189" t="str">
            <v>TROLLSPORT</v>
          </cell>
          <cell r="D189" t="str">
            <v>M</v>
          </cell>
        </row>
        <row r="190">
          <cell r="A190">
            <v>6926352</v>
          </cell>
          <cell r="B190" t="str">
            <v>ARS Ludovic</v>
          </cell>
          <cell r="C190" t="str">
            <v>TROLLSPORT</v>
          </cell>
          <cell r="D190" t="str">
            <v>M</v>
          </cell>
        </row>
        <row r="191">
          <cell r="A191">
            <v>6925753</v>
          </cell>
          <cell r="B191" t="str">
            <v>AVELINE Isabelle</v>
          </cell>
          <cell r="C191" t="str">
            <v>TROLLSPORT</v>
          </cell>
          <cell r="D191" t="str">
            <v>F</v>
          </cell>
        </row>
        <row r="192">
          <cell r="A192">
            <v>6925190</v>
          </cell>
          <cell r="B192" t="str">
            <v>BERETTA Jean-Louis</v>
          </cell>
          <cell r="C192" t="str">
            <v>TROLLSPORT</v>
          </cell>
          <cell r="D192" t="str">
            <v>M</v>
          </cell>
        </row>
        <row r="193">
          <cell r="A193">
            <v>6924827</v>
          </cell>
          <cell r="B193" t="str">
            <v>BERGE-MONTANAT Pascal</v>
          </cell>
          <cell r="C193" t="str">
            <v>TROLLSPORT</v>
          </cell>
          <cell r="D193" t="str">
            <v>M</v>
          </cell>
        </row>
        <row r="194">
          <cell r="A194">
            <v>6925255</v>
          </cell>
          <cell r="B194" t="str">
            <v>BIONDI Norbert</v>
          </cell>
          <cell r="C194" t="str">
            <v>TROLLSPORT</v>
          </cell>
          <cell r="D194" t="str">
            <v>M</v>
          </cell>
        </row>
        <row r="195">
          <cell r="A195">
            <v>6913757</v>
          </cell>
          <cell r="B195" t="str">
            <v>BLASCO Gilles</v>
          </cell>
          <cell r="C195" t="str">
            <v>TROLLSPORT</v>
          </cell>
          <cell r="D195" t="str">
            <v>M</v>
          </cell>
        </row>
        <row r="196">
          <cell r="A196">
            <v>6926109</v>
          </cell>
          <cell r="B196" t="str">
            <v>BOISSIEUX Pascal</v>
          </cell>
          <cell r="C196" t="str">
            <v>TROLLSPORT</v>
          </cell>
          <cell r="D196" t="str">
            <v>M</v>
          </cell>
        </row>
        <row r="197">
          <cell r="A197">
            <v>6926181</v>
          </cell>
          <cell r="B197" t="str">
            <v>BRUYAT Patrick</v>
          </cell>
          <cell r="C197" t="str">
            <v>TROLLSPORT</v>
          </cell>
          <cell r="D197" t="str">
            <v>M</v>
          </cell>
        </row>
        <row r="198">
          <cell r="A198">
            <v>6926182</v>
          </cell>
          <cell r="B198" t="str">
            <v>CABOUX Pascal</v>
          </cell>
          <cell r="C198" t="str">
            <v>TROLLSPORT</v>
          </cell>
          <cell r="D198" t="str">
            <v>M</v>
          </cell>
        </row>
        <row r="199">
          <cell r="A199">
            <v>6925358</v>
          </cell>
          <cell r="B199" t="str">
            <v>CASTELLA Frédéric</v>
          </cell>
          <cell r="C199" t="str">
            <v>TROLLSPORT</v>
          </cell>
          <cell r="D199" t="str">
            <v>M</v>
          </cell>
        </row>
        <row r="200">
          <cell r="A200">
            <v>6925334</v>
          </cell>
          <cell r="B200" t="str">
            <v>CERCLERAT Alain</v>
          </cell>
          <cell r="C200" t="str">
            <v>TROLLSPORT</v>
          </cell>
          <cell r="D200" t="str">
            <v>M</v>
          </cell>
        </row>
        <row r="201">
          <cell r="A201">
            <v>6925757</v>
          </cell>
          <cell r="B201" t="str">
            <v>DEFINOD Jean-Marc</v>
          </cell>
          <cell r="C201" t="str">
            <v>TROLLSPORT</v>
          </cell>
          <cell r="D201" t="str">
            <v>M</v>
          </cell>
        </row>
        <row r="202">
          <cell r="A202">
            <v>6925752</v>
          </cell>
          <cell r="B202" t="str">
            <v>DI MASCIO Christian</v>
          </cell>
          <cell r="C202" t="str">
            <v>TROLLSPORT</v>
          </cell>
          <cell r="D202" t="str">
            <v>M</v>
          </cell>
        </row>
        <row r="203">
          <cell r="A203">
            <v>6925489</v>
          </cell>
          <cell r="B203" t="str">
            <v>FAZZANI Nourredine</v>
          </cell>
          <cell r="C203" t="str">
            <v>TROLLSPORT</v>
          </cell>
          <cell r="D203" t="str">
            <v>M</v>
          </cell>
        </row>
        <row r="204">
          <cell r="A204">
            <v>6926019</v>
          </cell>
          <cell r="B204" t="str">
            <v>GARCIA José</v>
          </cell>
          <cell r="C204" t="str">
            <v>TROLLSPORT</v>
          </cell>
          <cell r="D204" t="str">
            <v>M</v>
          </cell>
        </row>
        <row r="205">
          <cell r="A205">
            <v>6925448</v>
          </cell>
          <cell r="B205" t="str">
            <v>GENETOY Sylvain</v>
          </cell>
          <cell r="C205" t="str">
            <v>TROLLSPORT</v>
          </cell>
          <cell r="D205" t="str">
            <v>M</v>
          </cell>
        </row>
        <row r="206">
          <cell r="A206">
            <v>6901799</v>
          </cell>
          <cell r="B206" t="str">
            <v>GUICHON Patrice</v>
          </cell>
          <cell r="C206" t="str">
            <v>TROLLSPORT</v>
          </cell>
          <cell r="D206" t="str">
            <v>M</v>
          </cell>
        </row>
        <row r="207">
          <cell r="A207">
            <v>6920243</v>
          </cell>
          <cell r="B207" t="str">
            <v>HANESSE Sébastien</v>
          </cell>
          <cell r="C207" t="str">
            <v>TROLLSPORT</v>
          </cell>
          <cell r="D207" t="str">
            <v>M</v>
          </cell>
        </row>
        <row r="208">
          <cell r="A208">
            <v>6919371</v>
          </cell>
          <cell r="B208" t="str">
            <v>HANESSE Claude</v>
          </cell>
          <cell r="C208" t="str">
            <v>TROLLSPORT</v>
          </cell>
          <cell r="D208" t="str">
            <v>M</v>
          </cell>
        </row>
        <row r="209">
          <cell r="A209">
            <v>6901983</v>
          </cell>
          <cell r="B209" t="str">
            <v>JANER Jean Paul</v>
          </cell>
          <cell r="C209" t="str">
            <v>TROLLSPORT</v>
          </cell>
          <cell r="D209" t="str">
            <v>M</v>
          </cell>
        </row>
        <row r="210">
          <cell r="A210">
            <v>6914199</v>
          </cell>
          <cell r="B210" t="str">
            <v>JOLBIT Joseph</v>
          </cell>
          <cell r="C210" t="str">
            <v>TROLLSPORT</v>
          </cell>
          <cell r="D210" t="str">
            <v>M</v>
          </cell>
        </row>
        <row r="211">
          <cell r="A211">
            <v>6925256</v>
          </cell>
          <cell r="B211" t="str">
            <v>LEBRUN Yves</v>
          </cell>
          <cell r="C211" t="str">
            <v>TROLLSPORT</v>
          </cell>
          <cell r="D211" t="str">
            <v>M</v>
          </cell>
        </row>
        <row r="212">
          <cell r="A212">
            <v>6925756</v>
          </cell>
          <cell r="B212" t="str">
            <v>LEBRUN Véronique</v>
          </cell>
          <cell r="C212" t="str">
            <v>TROLLSPORT</v>
          </cell>
          <cell r="D212" t="str">
            <v>F</v>
          </cell>
        </row>
        <row r="213">
          <cell r="A213">
            <v>6925755</v>
          </cell>
          <cell r="B213" t="str">
            <v>LEBRUN Florian</v>
          </cell>
          <cell r="C213" t="str">
            <v>TROLLSPORT</v>
          </cell>
          <cell r="D213" t="str">
            <v>M</v>
          </cell>
        </row>
        <row r="214">
          <cell r="A214">
            <v>6925357</v>
          </cell>
          <cell r="B214" t="str">
            <v>LEFEBVRE Jérôme</v>
          </cell>
          <cell r="C214" t="str">
            <v>TROLLSPORT</v>
          </cell>
          <cell r="D214" t="str">
            <v>M</v>
          </cell>
        </row>
        <row r="215">
          <cell r="A215">
            <v>6925957</v>
          </cell>
          <cell r="B215" t="str">
            <v>MARTINEZ Louisa</v>
          </cell>
          <cell r="C215" t="str">
            <v>TROLLSPORT</v>
          </cell>
          <cell r="D215" t="str">
            <v>F</v>
          </cell>
        </row>
        <row r="216">
          <cell r="A216">
            <v>6925806</v>
          </cell>
          <cell r="B216" t="str">
            <v>MARTINEZ Jean Luc</v>
          </cell>
          <cell r="C216" t="str">
            <v>TROLLSPORT</v>
          </cell>
          <cell r="D216" t="str">
            <v>M</v>
          </cell>
        </row>
        <row r="217">
          <cell r="A217">
            <v>6925931</v>
          </cell>
          <cell r="B217" t="str">
            <v>MAS SARD Gilles</v>
          </cell>
          <cell r="C217" t="str">
            <v>TROLLSPORT</v>
          </cell>
          <cell r="D217" t="str">
            <v>M</v>
          </cell>
        </row>
        <row r="218">
          <cell r="A218">
            <v>6925257</v>
          </cell>
          <cell r="B218" t="str">
            <v>MONTAGNE Serge</v>
          </cell>
          <cell r="C218" t="str">
            <v>TROLLSPORT</v>
          </cell>
          <cell r="D218" t="str">
            <v>M</v>
          </cell>
        </row>
        <row r="219">
          <cell r="A219">
            <v>6925754</v>
          </cell>
          <cell r="B219" t="str">
            <v>NALLIT Jocelyn</v>
          </cell>
          <cell r="C219" t="str">
            <v>TROLLSPORT</v>
          </cell>
          <cell r="D219" t="str">
            <v>M</v>
          </cell>
        </row>
        <row r="220">
          <cell r="A220">
            <v>6921863</v>
          </cell>
          <cell r="B220" t="str">
            <v>PARISE Christopher</v>
          </cell>
          <cell r="C220" t="str">
            <v>TROLLSPORT</v>
          </cell>
          <cell r="D220" t="str">
            <v>M</v>
          </cell>
        </row>
        <row r="221">
          <cell r="A221">
            <v>6924431</v>
          </cell>
          <cell r="B221" t="str">
            <v>PAYA Jacky</v>
          </cell>
          <cell r="C221" t="str">
            <v>TROLLSPORT</v>
          </cell>
          <cell r="D221" t="str">
            <v>M</v>
          </cell>
        </row>
        <row r="222">
          <cell r="A222">
            <v>6921833</v>
          </cell>
          <cell r="B222" t="str">
            <v>PERENON Roland</v>
          </cell>
          <cell r="C222" t="str">
            <v>TROLLSPORT</v>
          </cell>
          <cell r="D222" t="str">
            <v>M</v>
          </cell>
        </row>
        <row r="223">
          <cell r="A223">
            <v>6913729</v>
          </cell>
          <cell r="B223" t="str">
            <v>PERRET Stephane</v>
          </cell>
          <cell r="C223" t="str">
            <v>TROLLSPORT</v>
          </cell>
          <cell r="D223" t="str">
            <v>M</v>
          </cell>
        </row>
        <row r="224">
          <cell r="A224">
            <v>6926108</v>
          </cell>
          <cell r="B224" t="str">
            <v>PERROUD Gilles</v>
          </cell>
          <cell r="C224" t="str">
            <v>TROLLSPORT</v>
          </cell>
          <cell r="D224" t="str">
            <v>M</v>
          </cell>
        </row>
        <row r="225">
          <cell r="A225">
            <v>6917994</v>
          </cell>
          <cell r="B225" t="str">
            <v>RAFAEL Mario</v>
          </cell>
          <cell r="C225" t="str">
            <v>TROLLSPORT</v>
          </cell>
          <cell r="D225" t="str">
            <v>M</v>
          </cell>
        </row>
        <row r="226">
          <cell r="A226">
            <v>6901974</v>
          </cell>
          <cell r="B226" t="str">
            <v>RAQUIN Pierre</v>
          </cell>
          <cell r="C226" t="str">
            <v>TROLLSPORT</v>
          </cell>
          <cell r="D226" t="str">
            <v>M</v>
          </cell>
        </row>
        <row r="227">
          <cell r="A227">
            <v>6922896</v>
          </cell>
          <cell r="B227" t="str">
            <v>RAVOAJANAHARY Luca</v>
          </cell>
          <cell r="C227" t="str">
            <v>TROLLSPORT</v>
          </cell>
          <cell r="D227" t="str">
            <v>M</v>
          </cell>
        </row>
        <row r="228">
          <cell r="A228">
            <v>6925543</v>
          </cell>
          <cell r="B228" t="str">
            <v>REYNAUD Loan</v>
          </cell>
          <cell r="C228" t="str">
            <v>TROLLSPORT</v>
          </cell>
          <cell r="D228" t="str">
            <v>M</v>
          </cell>
        </row>
        <row r="229">
          <cell r="A229">
            <v>6925542</v>
          </cell>
          <cell r="B229" t="str">
            <v>REYNAUD Jefferson</v>
          </cell>
          <cell r="C229" t="str">
            <v>TROLLSPORT</v>
          </cell>
          <cell r="D229" t="str">
            <v>M</v>
          </cell>
        </row>
        <row r="230">
          <cell r="A230">
            <v>6918441</v>
          </cell>
          <cell r="B230" t="str">
            <v>RICCI Vincent</v>
          </cell>
          <cell r="C230" t="str">
            <v>TROLLSPORT</v>
          </cell>
          <cell r="D230" t="str">
            <v>M</v>
          </cell>
        </row>
        <row r="231">
          <cell r="A231">
            <v>6925191</v>
          </cell>
          <cell r="B231" t="str">
            <v>RODRIGUEZ Alain</v>
          </cell>
          <cell r="C231" t="str">
            <v>TROLLSPORT</v>
          </cell>
          <cell r="D231" t="str">
            <v>M</v>
          </cell>
        </row>
        <row r="232">
          <cell r="A232">
            <v>6924842</v>
          </cell>
          <cell r="B232" t="str">
            <v>SABAINI Anne-Marie</v>
          </cell>
          <cell r="C232" t="str">
            <v>TROLLSPORT</v>
          </cell>
          <cell r="D232" t="str">
            <v>F</v>
          </cell>
        </row>
        <row r="233">
          <cell r="A233">
            <v>6921762</v>
          </cell>
          <cell r="B233" t="str">
            <v>SABAINI Didier</v>
          </cell>
          <cell r="C233" t="str">
            <v>TROLLSPORT</v>
          </cell>
          <cell r="D233" t="str">
            <v>M</v>
          </cell>
        </row>
        <row r="234">
          <cell r="A234">
            <v>6921525</v>
          </cell>
          <cell r="B234" t="str">
            <v>SOPHA Ludovic</v>
          </cell>
          <cell r="C234" t="str">
            <v>TROLLSPORT</v>
          </cell>
          <cell r="D234" t="str">
            <v>M</v>
          </cell>
        </row>
        <row r="235">
          <cell r="A235">
            <v>6920524</v>
          </cell>
          <cell r="B235" t="str">
            <v>TARDIO Maria</v>
          </cell>
          <cell r="C235" t="str">
            <v>TROLLSPORT</v>
          </cell>
          <cell r="D235" t="str">
            <v>F</v>
          </cell>
        </row>
        <row r="236">
          <cell r="A236">
            <v>6920244</v>
          </cell>
          <cell r="B236" t="str">
            <v>TARDIO Antonio</v>
          </cell>
          <cell r="C236" t="str">
            <v>TROLLSPORT</v>
          </cell>
          <cell r="D236" t="str">
            <v>M</v>
          </cell>
        </row>
        <row r="237">
          <cell r="A237">
            <v>3825314</v>
          </cell>
          <cell r="B237" t="str">
            <v>TROTIN Frédéric</v>
          </cell>
          <cell r="C237" t="str">
            <v>TROLLSPORT</v>
          </cell>
          <cell r="D237" t="str">
            <v>M</v>
          </cell>
        </row>
        <row r="238">
          <cell r="A238">
            <v>6906470</v>
          </cell>
          <cell r="B238" t="str">
            <v>TROVISI Tony</v>
          </cell>
          <cell r="C238" t="str">
            <v>TROLLSPORT</v>
          </cell>
          <cell r="D238" t="str">
            <v>M</v>
          </cell>
        </row>
        <row r="239">
          <cell r="A239">
            <v>6925759</v>
          </cell>
          <cell r="B239" t="str">
            <v>VANEL Christophe</v>
          </cell>
          <cell r="C239" t="str">
            <v>TROLLSPORT</v>
          </cell>
          <cell r="D239" t="str">
            <v>M</v>
          </cell>
        </row>
        <row r="240">
          <cell r="A240">
            <v>6922983</v>
          </cell>
          <cell r="B240" t="str">
            <v>VENA Vincent</v>
          </cell>
          <cell r="C240" t="str">
            <v>TROLLSPORT</v>
          </cell>
          <cell r="D240" t="str">
            <v>M</v>
          </cell>
        </row>
        <row r="241">
          <cell r="A241">
            <v>6907646</v>
          </cell>
          <cell r="B241" t="str">
            <v>ADELINE Rolland</v>
          </cell>
          <cell r="C241" t="str">
            <v>ALSTOM</v>
          </cell>
          <cell r="D241" t="str">
            <v>M</v>
          </cell>
        </row>
        <row r="242">
          <cell r="A242">
            <v>6915079</v>
          </cell>
          <cell r="B242" t="str">
            <v>BACONIN Daniel</v>
          </cell>
          <cell r="C242" t="str">
            <v>ALSTOM</v>
          </cell>
          <cell r="D242" t="str">
            <v>M</v>
          </cell>
        </row>
        <row r="243">
          <cell r="A243">
            <v>6901893</v>
          </cell>
          <cell r="B243" t="str">
            <v>BICHARD André</v>
          </cell>
          <cell r="C243" t="str">
            <v>ALSTOM</v>
          </cell>
          <cell r="D243" t="str">
            <v>M</v>
          </cell>
        </row>
        <row r="244">
          <cell r="A244">
            <v>6901891</v>
          </cell>
          <cell r="B244" t="str">
            <v>BICHARD Yvette</v>
          </cell>
          <cell r="C244" t="str">
            <v>ALSTOM</v>
          </cell>
          <cell r="D244" t="str">
            <v>F</v>
          </cell>
        </row>
        <row r="245">
          <cell r="A245">
            <v>6921170</v>
          </cell>
          <cell r="B245" t="str">
            <v>BINET Anne-Marie</v>
          </cell>
          <cell r="C245" t="str">
            <v>ALSTOM</v>
          </cell>
          <cell r="D245" t="str">
            <v>F</v>
          </cell>
        </row>
        <row r="246">
          <cell r="A246">
            <v>6925598</v>
          </cell>
          <cell r="B246" t="str">
            <v>BLANC Bernard</v>
          </cell>
          <cell r="C246" t="str">
            <v>ALSTOM</v>
          </cell>
          <cell r="D246" t="str">
            <v>M</v>
          </cell>
        </row>
        <row r="247">
          <cell r="A247">
            <v>6914295</v>
          </cell>
          <cell r="B247" t="str">
            <v>BOONE Sylviane</v>
          </cell>
          <cell r="C247" t="str">
            <v>ALSTOM</v>
          </cell>
          <cell r="D247" t="str">
            <v>F</v>
          </cell>
        </row>
        <row r="248">
          <cell r="A248">
            <v>6926318</v>
          </cell>
          <cell r="B248" t="str">
            <v>BRAIKI Adem</v>
          </cell>
          <cell r="C248" t="str">
            <v>ALSTOM</v>
          </cell>
          <cell r="D248" t="str">
            <v>M</v>
          </cell>
        </row>
        <row r="249">
          <cell r="A249">
            <v>6904949</v>
          </cell>
          <cell r="B249" t="str">
            <v>D'ADAMO Roberto</v>
          </cell>
          <cell r="C249" t="str">
            <v>ALSTOM</v>
          </cell>
          <cell r="D249" t="str">
            <v>M</v>
          </cell>
        </row>
        <row r="250">
          <cell r="A250">
            <v>6908353</v>
          </cell>
          <cell r="B250" t="str">
            <v>ESTEVE Louis</v>
          </cell>
          <cell r="C250" t="str">
            <v>ALSTOM</v>
          </cell>
          <cell r="D250" t="str">
            <v>M</v>
          </cell>
        </row>
        <row r="251">
          <cell r="A251">
            <v>6919951</v>
          </cell>
          <cell r="B251" t="str">
            <v>ESTIER Georges</v>
          </cell>
          <cell r="C251" t="str">
            <v>ALSTOM</v>
          </cell>
          <cell r="D251" t="str">
            <v>M</v>
          </cell>
        </row>
        <row r="252">
          <cell r="A252">
            <v>6919950</v>
          </cell>
          <cell r="B252" t="str">
            <v>ESTIER Eliane</v>
          </cell>
          <cell r="C252" t="str">
            <v>ALSTOM</v>
          </cell>
          <cell r="D252" t="str">
            <v>F</v>
          </cell>
        </row>
        <row r="253">
          <cell r="A253">
            <v>6913203</v>
          </cell>
          <cell r="B253" t="str">
            <v>FANJAT Martine</v>
          </cell>
          <cell r="C253" t="str">
            <v>ALSTOM</v>
          </cell>
          <cell r="D253" t="str">
            <v>F</v>
          </cell>
        </row>
        <row r="254">
          <cell r="A254">
            <v>6902027</v>
          </cell>
          <cell r="B254" t="str">
            <v>FANJAT Christian</v>
          </cell>
          <cell r="C254" t="str">
            <v>ALSTOM</v>
          </cell>
          <cell r="D254" t="str">
            <v>M</v>
          </cell>
        </row>
        <row r="255">
          <cell r="A255">
            <v>6901946</v>
          </cell>
          <cell r="B255" t="str">
            <v>FEREZ Frédéric</v>
          </cell>
          <cell r="C255" t="str">
            <v>ALSTOM</v>
          </cell>
          <cell r="D255" t="str">
            <v>M</v>
          </cell>
        </row>
        <row r="256">
          <cell r="A256">
            <v>6919949</v>
          </cell>
          <cell r="B256" t="str">
            <v>FONSECA Antoine</v>
          </cell>
          <cell r="C256" t="str">
            <v>ALSTOM</v>
          </cell>
          <cell r="D256" t="str">
            <v>M</v>
          </cell>
        </row>
        <row r="257">
          <cell r="A257">
            <v>6901894</v>
          </cell>
          <cell r="B257" t="str">
            <v>FORNONI Alexandre</v>
          </cell>
          <cell r="C257" t="str">
            <v>ALSTOM</v>
          </cell>
          <cell r="D257" t="str">
            <v>M</v>
          </cell>
        </row>
        <row r="258">
          <cell r="A258">
            <v>6901890</v>
          </cell>
          <cell r="B258" t="str">
            <v>FORNONI Georgette</v>
          </cell>
          <cell r="C258" t="str">
            <v>ALSTOM</v>
          </cell>
          <cell r="D258" t="str">
            <v>F</v>
          </cell>
        </row>
        <row r="259">
          <cell r="A259">
            <v>6921144</v>
          </cell>
          <cell r="B259" t="str">
            <v>GUIGUET Jacques</v>
          </cell>
          <cell r="C259" t="str">
            <v>ALSTOM</v>
          </cell>
          <cell r="D259" t="str">
            <v>M</v>
          </cell>
        </row>
        <row r="260">
          <cell r="A260">
            <v>6924085</v>
          </cell>
          <cell r="B260" t="str">
            <v>HASSAPIS Annie</v>
          </cell>
          <cell r="C260" t="str">
            <v>ALSTOM</v>
          </cell>
          <cell r="D260" t="str">
            <v>F</v>
          </cell>
        </row>
        <row r="261">
          <cell r="A261">
            <v>6914899</v>
          </cell>
          <cell r="B261" t="str">
            <v>HASSAPIS Paul</v>
          </cell>
          <cell r="C261" t="str">
            <v>ALSTOM</v>
          </cell>
          <cell r="D261" t="str">
            <v>M</v>
          </cell>
        </row>
        <row r="262">
          <cell r="A262">
            <v>6926319</v>
          </cell>
          <cell r="B262" t="str">
            <v>LALYRE Abraham</v>
          </cell>
          <cell r="C262" t="str">
            <v>ALSTOM</v>
          </cell>
          <cell r="D262" t="str">
            <v>M</v>
          </cell>
        </row>
        <row r="263">
          <cell r="A263">
            <v>6918499</v>
          </cell>
          <cell r="B263" t="str">
            <v>LAPIER Jean Pierre</v>
          </cell>
          <cell r="C263" t="str">
            <v>ALSTOM</v>
          </cell>
          <cell r="D263" t="str">
            <v>M</v>
          </cell>
        </row>
        <row r="264">
          <cell r="A264">
            <v>6910068</v>
          </cell>
          <cell r="B264" t="str">
            <v>LEVYN Michel</v>
          </cell>
          <cell r="C264" t="str">
            <v>ALSTOM</v>
          </cell>
          <cell r="D264" t="str">
            <v>M</v>
          </cell>
        </row>
        <row r="265">
          <cell r="A265">
            <v>6925599</v>
          </cell>
          <cell r="B265" t="str">
            <v>LEVYN Estelle</v>
          </cell>
          <cell r="C265" t="str">
            <v>ALSTOM</v>
          </cell>
          <cell r="D265" t="str">
            <v>F</v>
          </cell>
        </row>
        <row r="266">
          <cell r="A266">
            <v>6924038</v>
          </cell>
          <cell r="B266" t="str">
            <v>LEVYN Elie</v>
          </cell>
          <cell r="C266" t="str">
            <v>ALSTOM</v>
          </cell>
          <cell r="D266" t="str">
            <v>M</v>
          </cell>
        </row>
        <row r="267">
          <cell r="A267">
            <v>6917932</v>
          </cell>
          <cell r="B267" t="str">
            <v>LINGELSER Serge</v>
          </cell>
          <cell r="C267" t="str">
            <v>ALSTOM</v>
          </cell>
          <cell r="D267" t="str">
            <v>M</v>
          </cell>
        </row>
        <row r="268">
          <cell r="A268">
            <v>6920621</v>
          </cell>
          <cell r="B268" t="str">
            <v>MALAURIE Anne Marie</v>
          </cell>
          <cell r="C268" t="str">
            <v>ALSTOM</v>
          </cell>
          <cell r="D268" t="str">
            <v>F</v>
          </cell>
        </row>
        <row r="269">
          <cell r="A269">
            <v>6900710</v>
          </cell>
          <cell r="B269" t="str">
            <v>MALAURIE Jean Claude</v>
          </cell>
          <cell r="C269" t="str">
            <v>ALSTOM</v>
          </cell>
          <cell r="D269" t="str">
            <v>M</v>
          </cell>
        </row>
        <row r="270">
          <cell r="A270">
            <v>6921746</v>
          </cell>
          <cell r="B270" t="str">
            <v>MARCHESE Carmine</v>
          </cell>
          <cell r="C270" t="str">
            <v>ALSTOM</v>
          </cell>
          <cell r="D270" t="str">
            <v>M</v>
          </cell>
        </row>
        <row r="271">
          <cell r="A271">
            <v>6912129</v>
          </cell>
          <cell r="B271" t="str">
            <v>MENAND Maurice</v>
          </cell>
          <cell r="C271" t="str">
            <v>ALSTOM</v>
          </cell>
          <cell r="D271" t="str">
            <v>M</v>
          </cell>
        </row>
        <row r="272">
          <cell r="A272">
            <v>6923503</v>
          </cell>
          <cell r="B272" t="str">
            <v>MINATCHY Jean Claude</v>
          </cell>
          <cell r="C272" t="str">
            <v>ALSTOM</v>
          </cell>
          <cell r="D272" t="str">
            <v>M</v>
          </cell>
        </row>
        <row r="273">
          <cell r="A273">
            <v>6901918</v>
          </cell>
          <cell r="B273" t="str">
            <v>MOREAU Serge</v>
          </cell>
          <cell r="C273" t="str">
            <v>ALSTOM</v>
          </cell>
          <cell r="D273" t="str">
            <v>M</v>
          </cell>
        </row>
        <row r="274">
          <cell r="A274">
            <v>6920944</v>
          </cell>
          <cell r="B274" t="str">
            <v>NISON Jean-Marc</v>
          </cell>
          <cell r="C274" t="str">
            <v>ALSTOM</v>
          </cell>
          <cell r="D274" t="str">
            <v>M</v>
          </cell>
        </row>
        <row r="275">
          <cell r="A275">
            <v>6904952</v>
          </cell>
          <cell r="B275" t="str">
            <v>PENA Féliciano</v>
          </cell>
          <cell r="C275" t="str">
            <v>ALSTOM</v>
          </cell>
          <cell r="D275" t="str">
            <v>M</v>
          </cell>
        </row>
        <row r="276">
          <cell r="A276">
            <v>6920620</v>
          </cell>
          <cell r="B276" t="str">
            <v>QUEUILLE Jean-Pierre</v>
          </cell>
          <cell r="C276" t="str">
            <v>ALSTOM</v>
          </cell>
          <cell r="D276" t="str">
            <v>M</v>
          </cell>
        </row>
        <row r="277">
          <cell r="A277">
            <v>6921141</v>
          </cell>
          <cell r="B277" t="str">
            <v>REVAUX Bernard</v>
          </cell>
          <cell r="C277" t="str">
            <v>ALSTOM</v>
          </cell>
          <cell r="D277" t="str">
            <v>M</v>
          </cell>
        </row>
        <row r="278">
          <cell r="A278">
            <v>6902002</v>
          </cell>
          <cell r="B278" t="str">
            <v>REY Jacques</v>
          </cell>
          <cell r="C278" t="str">
            <v>ALSTOM</v>
          </cell>
          <cell r="D278" t="str">
            <v>M</v>
          </cell>
        </row>
        <row r="279">
          <cell r="A279">
            <v>6902001</v>
          </cell>
          <cell r="B279" t="str">
            <v>REY Françoise</v>
          </cell>
          <cell r="C279" t="str">
            <v>ALSTOM</v>
          </cell>
          <cell r="D279" t="str">
            <v>F</v>
          </cell>
        </row>
        <row r="280">
          <cell r="A280">
            <v>6900004</v>
          </cell>
          <cell r="B280" t="str">
            <v>RICCI Mario</v>
          </cell>
          <cell r="C280" t="str">
            <v>ALSTOM</v>
          </cell>
          <cell r="D280" t="str">
            <v>M</v>
          </cell>
        </row>
        <row r="281">
          <cell r="A281">
            <v>6917996</v>
          </cell>
          <cell r="B281" t="str">
            <v>RULKIN Gérard</v>
          </cell>
          <cell r="C281" t="str">
            <v>ALSTOM</v>
          </cell>
          <cell r="D281" t="str">
            <v>M</v>
          </cell>
        </row>
        <row r="282">
          <cell r="A282">
            <v>6901903</v>
          </cell>
          <cell r="B282" t="str">
            <v>SOLA Jean Claude</v>
          </cell>
          <cell r="C282" t="str">
            <v>ALSTOM</v>
          </cell>
          <cell r="D282" t="str">
            <v>M</v>
          </cell>
        </row>
        <row r="283">
          <cell r="A283">
            <v>6919954</v>
          </cell>
          <cell r="B283" t="str">
            <v>VELLA Concetta</v>
          </cell>
          <cell r="C283" t="str">
            <v>ALSTOM</v>
          </cell>
          <cell r="D283" t="str">
            <v>F</v>
          </cell>
        </row>
        <row r="284">
          <cell r="A284">
            <v>6919953</v>
          </cell>
          <cell r="B284" t="str">
            <v>VELLA Joseph</v>
          </cell>
          <cell r="C284" t="str">
            <v>ALSTOM</v>
          </cell>
          <cell r="D284" t="str">
            <v>M</v>
          </cell>
        </row>
        <row r="285">
          <cell r="A285">
            <v>6922848</v>
          </cell>
          <cell r="B285" t="str">
            <v>VIRGILIO Christine</v>
          </cell>
          <cell r="C285" t="str">
            <v>ALSTOM</v>
          </cell>
          <cell r="D285" t="str">
            <v>F</v>
          </cell>
        </row>
        <row r="286">
          <cell r="A286">
            <v>6918501</v>
          </cell>
          <cell r="B286" t="str">
            <v>VIRGILIO Michel</v>
          </cell>
          <cell r="C286" t="str">
            <v>ALSTOM</v>
          </cell>
          <cell r="D286" t="str">
            <v>M</v>
          </cell>
        </row>
        <row r="287">
          <cell r="A287">
            <v>6901930</v>
          </cell>
          <cell r="B287" t="str">
            <v>VITELLO Carmello</v>
          </cell>
          <cell r="C287" t="str">
            <v>ALSTOM</v>
          </cell>
          <cell r="D287" t="str">
            <v>M</v>
          </cell>
        </row>
        <row r="288">
          <cell r="A288">
            <v>6901926</v>
          </cell>
          <cell r="B288" t="str">
            <v>VITELLO Carmella</v>
          </cell>
          <cell r="C288" t="str">
            <v>ALSTOM</v>
          </cell>
          <cell r="D288" t="str">
            <v>F</v>
          </cell>
        </row>
        <row r="289">
          <cell r="A289">
            <v>6915352</v>
          </cell>
          <cell r="B289" t="str">
            <v>ALCINDOR Clarisse</v>
          </cell>
          <cell r="C289" t="str">
            <v>ATSCAF</v>
          </cell>
          <cell r="D289" t="str">
            <v>M</v>
          </cell>
        </row>
        <row r="290">
          <cell r="A290">
            <v>711309</v>
          </cell>
          <cell r="B290" t="str">
            <v>BREYSSE Frédéric</v>
          </cell>
          <cell r="C290" t="str">
            <v>ATSCAF</v>
          </cell>
          <cell r="D290" t="str">
            <v>M</v>
          </cell>
        </row>
        <row r="291">
          <cell r="A291">
            <v>6918416</v>
          </cell>
          <cell r="B291" t="str">
            <v>CABALLERO Charles</v>
          </cell>
          <cell r="C291" t="str">
            <v>ATSCAF</v>
          </cell>
          <cell r="D291" t="str">
            <v>M</v>
          </cell>
        </row>
        <row r="292">
          <cell r="A292">
            <v>6918472</v>
          </cell>
          <cell r="B292" t="str">
            <v>CORNELOUP Philippe</v>
          </cell>
          <cell r="C292" t="str">
            <v>ATSCAF</v>
          </cell>
          <cell r="D292" t="str">
            <v>M</v>
          </cell>
        </row>
        <row r="293">
          <cell r="A293">
            <v>6921537</v>
          </cell>
          <cell r="B293" t="str">
            <v>DANDEL Serge</v>
          </cell>
          <cell r="C293" t="str">
            <v>ATSCAF</v>
          </cell>
          <cell r="D293" t="str">
            <v>M</v>
          </cell>
        </row>
        <row r="294">
          <cell r="A294">
            <v>6923643</v>
          </cell>
          <cell r="B294" t="str">
            <v>DANDEL Audrey</v>
          </cell>
          <cell r="C294" t="str">
            <v>ATSCAF</v>
          </cell>
          <cell r="D294" t="str">
            <v>F</v>
          </cell>
        </row>
        <row r="295">
          <cell r="A295">
            <v>6919175</v>
          </cell>
          <cell r="B295" t="str">
            <v>DEBRAN Françoise</v>
          </cell>
          <cell r="C295" t="str">
            <v>ATSCAF</v>
          </cell>
          <cell r="D295" t="str">
            <v>F</v>
          </cell>
        </row>
        <row r="296">
          <cell r="A296">
            <v>6917522</v>
          </cell>
          <cell r="B296" t="str">
            <v>DERY Josiane</v>
          </cell>
          <cell r="C296" t="str">
            <v>ATSCAF</v>
          </cell>
          <cell r="D296" t="str">
            <v>F</v>
          </cell>
        </row>
        <row r="297">
          <cell r="A297">
            <v>6900182</v>
          </cell>
          <cell r="B297" t="str">
            <v>DUMOULIN Alain</v>
          </cell>
          <cell r="C297" t="str">
            <v>ATSCAF</v>
          </cell>
          <cell r="D297" t="str">
            <v>M</v>
          </cell>
        </row>
        <row r="298">
          <cell r="A298">
            <v>6918443</v>
          </cell>
          <cell r="B298" t="str">
            <v>FRANCOIS Stéphane</v>
          </cell>
          <cell r="C298" t="str">
            <v>ATSCAF</v>
          </cell>
          <cell r="D298" t="str">
            <v>M</v>
          </cell>
        </row>
        <row r="299">
          <cell r="A299">
            <v>6924355</v>
          </cell>
          <cell r="B299" t="str">
            <v>GAONA Josiane</v>
          </cell>
          <cell r="C299" t="str">
            <v>ATSCAF</v>
          </cell>
          <cell r="D299" t="str">
            <v>F</v>
          </cell>
        </row>
        <row r="300">
          <cell r="A300">
            <v>6901394</v>
          </cell>
          <cell r="B300" t="str">
            <v>GARCIA Dominique</v>
          </cell>
          <cell r="C300" t="str">
            <v>ATSCAF</v>
          </cell>
          <cell r="D300" t="str">
            <v>M</v>
          </cell>
        </row>
        <row r="301">
          <cell r="A301">
            <v>6923809</v>
          </cell>
          <cell r="B301" t="str">
            <v>GARCIA Samantha</v>
          </cell>
          <cell r="C301" t="str">
            <v>ATSCAF</v>
          </cell>
          <cell r="D301" t="str">
            <v>F</v>
          </cell>
        </row>
        <row r="302">
          <cell r="A302">
            <v>6923808</v>
          </cell>
          <cell r="B302" t="str">
            <v>GARCIA Jessica</v>
          </cell>
          <cell r="C302" t="str">
            <v>ATSCAF</v>
          </cell>
          <cell r="D302" t="str">
            <v>F</v>
          </cell>
        </row>
        <row r="303">
          <cell r="A303">
            <v>6917796</v>
          </cell>
          <cell r="B303" t="str">
            <v>GUILHON Laure</v>
          </cell>
          <cell r="C303" t="str">
            <v>ATSCAF</v>
          </cell>
          <cell r="D303" t="str">
            <v>F</v>
          </cell>
        </row>
        <row r="304">
          <cell r="A304">
            <v>6925027</v>
          </cell>
          <cell r="B304" t="str">
            <v>IBOS Isabelle</v>
          </cell>
          <cell r="C304" t="str">
            <v>ATSCAF</v>
          </cell>
          <cell r="D304" t="str">
            <v>F</v>
          </cell>
        </row>
        <row r="305">
          <cell r="A305">
            <v>6919166</v>
          </cell>
          <cell r="B305" t="str">
            <v>LE MAOUT Loïc</v>
          </cell>
          <cell r="C305" t="str">
            <v>ATSCAF</v>
          </cell>
          <cell r="D305" t="str">
            <v>M</v>
          </cell>
        </row>
        <row r="306">
          <cell r="A306">
            <v>6923494</v>
          </cell>
          <cell r="B306" t="str">
            <v>LE MAOUT Marie-Therese</v>
          </cell>
          <cell r="C306" t="str">
            <v>ATSCAF</v>
          </cell>
          <cell r="D306" t="str">
            <v>F</v>
          </cell>
        </row>
        <row r="307">
          <cell r="A307">
            <v>6905903</v>
          </cell>
          <cell r="B307" t="str">
            <v>MANCA Béatrice</v>
          </cell>
          <cell r="C307" t="str">
            <v>ATSCAF</v>
          </cell>
          <cell r="D307" t="str">
            <v>F</v>
          </cell>
        </row>
        <row r="308">
          <cell r="A308">
            <v>6924426</v>
          </cell>
          <cell r="B308" t="str">
            <v>MAS Alain</v>
          </cell>
          <cell r="C308" t="str">
            <v>ATSCAF</v>
          </cell>
          <cell r="D308" t="str">
            <v>M</v>
          </cell>
        </row>
        <row r="309">
          <cell r="A309">
            <v>6907739</v>
          </cell>
          <cell r="B309" t="str">
            <v>MURON Alain</v>
          </cell>
          <cell r="C309" t="str">
            <v>ATSCAF</v>
          </cell>
          <cell r="D309" t="str">
            <v>M</v>
          </cell>
        </row>
        <row r="310">
          <cell r="A310">
            <v>6906680</v>
          </cell>
          <cell r="B310" t="str">
            <v>MURON Michèle</v>
          </cell>
          <cell r="C310" t="str">
            <v>ATSCAF</v>
          </cell>
          <cell r="D310" t="str">
            <v>F</v>
          </cell>
        </row>
        <row r="311">
          <cell r="A311">
            <v>6915916</v>
          </cell>
          <cell r="B311" t="str">
            <v>PAILHES Gilbert</v>
          </cell>
          <cell r="C311" t="str">
            <v>ATSCAF</v>
          </cell>
          <cell r="D311" t="str">
            <v>M</v>
          </cell>
        </row>
        <row r="312">
          <cell r="A312">
            <v>6903022</v>
          </cell>
          <cell r="B312" t="str">
            <v>PARENTI Rosa</v>
          </cell>
          <cell r="C312" t="str">
            <v>ATSCAF</v>
          </cell>
          <cell r="D312" t="str">
            <v>F</v>
          </cell>
        </row>
        <row r="313">
          <cell r="A313">
            <v>6922115</v>
          </cell>
          <cell r="B313" t="str">
            <v>PARENTI Pierre</v>
          </cell>
          <cell r="C313" t="str">
            <v>ATSCAF</v>
          </cell>
          <cell r="D313" t="str">
            <v>M</v>
          </cell>
        </row>
        <row r="314">
          <cell r="A314">
            <v>6925038</v>
          </cell>
          <cell r="B314" t="str">
            <v>RANC Jean Pierre</v>
          </cell>
          <cell r="C314" t="str">
            <v>ATSCAF</v>
          </cell>
          <cell r="D314" t="str">
            <v>M</v>
          </cell>
        </row>
        <row r="315">
          <cell r="A315">
            <v>6919966</v>
          </cell>
          <cell r="B315" t="str">
            <v>REGIS Dominique</v>
          </cell>
          <cell r="C315" t="str">
            <v>ATSCAF</v>
          </cell>
          <cell r="D315" t="str">
            <v>M</v>
          </cell>
        </row>
        <row r="316">
          <cell r="A316">
            <v>6919174</v>
          </cell>
          <cell r="B316" t="str">
            <v>REVEL Gisèle</v>
          </cell>
          <cell r="C316" t="str">
            <v>ATSCAF</v>
          </cell>
          <cell r="D316" t="str">
            <v>F</v>
          </cell>
        </row>
        <row r="317">
          <cell r="A317">
            <v>6917605</v>
          </cell>
          <cell r="B317" t="str">
            <v>REVEL Bernard</v>
          </cell>
          <cell r="C317" t="str">
            <v>ATSCAF</v>
          </cell>
          <cell r="D317" t="str">
            <v>M</v>
          </cell>
        </row>
        <row r="318">
          <cell r="A318">
            <v>6924538</v>
          </cell>
          <cell r="B318" t="str">
            <v>ROSAND Olivier</v>
          </cell>
          <cell r="C318" t="str">
            <v>ATSCAF</v>
          </cell>
          <cell r="D318" t="str">
            <v>M</v>
          </cell>
        </row>
        <row r="319">
          <cell r="A319">
            <v>6901149</v>
          </cell>
          <cell r="B319" t="str">
            <v>TOUILLIER Jean Claude</v>
          </cell>
          <cell r="C319" t="str">
            <v>ATSCAF</v>
          </cell>
          <cell r="D319" t="str">
            <v>M</v>
          </cell>
        </row>
        <row r="320">
          <cell r="A320">
            <v>6923168</v>
          </cell>
          <cell r="B320" t="str">
            <v>VACHEZ Virginie</v>
          </cell>
          <cell r="C320" t="str">
            <v>ATSCAF</v>
          </cell>
          <cell r="D320" t="str">
            <v>F</v>
          </cell>
        </row>
        <row r="321">
          <cell r="A321">
            <v>6925111</v>
          </cell>
          <cell r="B321" t="str">
            <v>VALENTE Patricia</v>
          </cell>
          <cell r="C321" t="str">
            <v>ATSCAF</v>
          </cell>
          <cell r="D321" t="str">
            <v>F</v>
          </cell>
        </row>
        <row r="322">
          <cell r="A322">
            <v>6925837</v>
          </cell>
          <cell r="B322" t="str">
            <v>VEYRENC Christine</v>
          </cell>
          <cell r="C322" t="str">
            <v>ATSCAF</v>
          </cell>
          <cell r="D322" t="str">
            <v>F</v>
          </cell>
        </row>
        <row r="323">
          <cell r="A323">
            <v>6925371</v>
          </cell>
          <cell r="B323" t="str">
            <v>VEYRENC Fernand</v>
          </cell>
          <cell r="C323" t="str">
            <v>ATSCAF</v>
          </cell>
          <cell r="D323" t="str">
            <v>M</v>
          </cell>
        </row>
        <row r="324">
          <cell r="A324">
            <v>8308065</v>
          </cell>
          <cell r="B324" t="str">
            <v>BENEITON Alain</v>
          </cell>
          <cell r="C324" t="str">
            <v>ASPTT</v>
          </cell>
          <cell r="D324" t="str">
            <v>M</v>
          </cell>
        </row>
        <row r="325">
          <cell r="A325">
            <v>6916699</v>
          </cell>
          <cell r="B325" t="str">
            <v>CELMA Raymond</v>
          </cell>
          <cell r="C325" t="str">
            <v>ASPTT</v>
          </cell>
          <cell r="D325" t="str">
            <v>M</v>
          </cell>
        </row>
        <row r="326">
          <cell r="A326">
            <v>6924101</v>
          </cell>
          <cell r="B326" t="str">
            <v>CHARVET Patrick</v>
          </cell>
          <cell r="C326" t="str">
            <v>ASPTT</v>
          </cell>
          <cell r="D326" t="str">
            <v>M</v>
          </cell>
        </row>
        <row r="327">
          <cell r="A327">
            <v>6920532</v>
          </cell>
          <cell r="B327" t="str">
            <v>DELHOMME Patrick</v>
          </cell>
          <cell r="C327" t="str">
            <v>ASPTT</v>
          </cell>
          <cell r="D327" t="str">
            <v>M</v>
          </cell>
        </row>
        <row r="328">
          <cell r="A328">
            <v>6926271</v>
          </cell>
          <cell r="B328" t="str">
            <v>DUPRE Eric</v>
          </cell>
          <cell r="C328" t="str">
            <v>ASPTT</v>
          </cell>
          <cell r="D328" t="str">
            <v>M</v>
          </cell>
        </row>
        <row r="329">
          <cell r="A329">
            <v>6901411</v>
          </cell>
          <cell r="B329" t="str">
            <v>FAUDON Jean Paul</v>
          </cell>
          <cell r="C329" t="str">
            <v>ASPTT</v>
          </cell>
          <cell r="D329" t="str">
            <v>M</v>
          </cell>
        </row>
        <row r="330">
          <cell r="A330">
            <v>4304936</v>
          </cell>
          <cell r="B330" t="str">
            <v>FLORENTIN Patrice</v>
          </cell>
          <cell r="C330" t="str">
            <v>ASPTT</v>
          </cell>
          <cell r="D330" t="str">
            <v>M</v>
          </cell>
        </row>
        <row r="331">
          <cell r="A331">
            <v>6905936</v>
          </cell>
          <cell r="B331" t="str">
            <v>GAYON Eric</v>
          </cell>
          <cell r="C331" t="str">
            <v>ASPTT</v>
          </cell>
          <cell r="D331" t="str">
            <v>M</v>
          </cell>
        </row>
        <row r="332">
          <cell r="A332">
            <v>6920533</v>
          </cell>
          <cell r="B332" t="str">
            <v>GUBIAN Corinne</v>
          </cell>
          <cell r="C332" t="str">
            <v>ASPTT</v>
          </cell>
          <cell r="D332" t="str">
            <v>F</v>
          </cell>
        </row>
        <row r="333">
          <cell r="A333">
            <v>6901410</v>
          </cell>
          <cell r="B333" t="str">
            <v>LEBLANC Jacky</v>
          </cell>
          <cell r="C333" t="str">
            <v>ASPTT</v>
          </cell>
          <cell r="D333" t="str">
            <v>M</v>
          </cell>
        </row>
        <row r="334">
          <cell r="A334">
            <v>6919186</v>
          </cell>
          <cell r="B334" t="str">
            <v>MARTELLINO Nadine</v>
          </cell>
          <cell r="C334" t="str">
            <v>ASPTT</v>
          </cell>
          <cell r="D334" t="str">
            <v>F</v>
          </cell>
        </row>
        <row r="335">
          <cell r="A335">
            <v>6921325</v>
          </cell>
          <cell r="B335" t="str">
            <v>PELLEGRIN Jean Claude</v>
          </cell>
          <cell r="C335" t="str">
            <v>ASPTT</v>
          </cell>
          <cell r="D335" t="str">
            <v>M</v>
          </cell>
        </row>
        <row r="336">
          <cell r="A336">
            <v>6917634</v>
          </cell>
          <cell r="B336" t="str">
            <v>PETIOT Yves</v>
          </cell>
          <cell r="C336" t="str">
            <v>ASPTT</v>
          </cell>
          <cell r="D336" t="str">
            <v>M</v>
          </cell>
        </row>
        <row r="337">
          <cell r="A337">
            <v>6917211</v>
          </cell>
          <cell r="B337" t="str">
            <v>PITARD Serge</v>
          </cell>
          <cell r="C337" t="str">
            <v>ASPTT</v>
          </cell>
          <cell r="D337" t="str">
            <v>M</v>
          </cell>
        </row>
        <row r="338">
          <cell r="A338">
            <v>6924618</v>
          </cell>
          <cell r="B338" t="str">
            <v>SARGNAT Gérard</v>
          </cell>
          <cell r="C338" t="str">
            <v>ASPTT</v>
          </cell>
          <cell r="D338" t="str">
            <v>M</v>
          </cell>
        </row>
        <row r="339">
          <cell r="A339">
            <v>6925053</v>
          </cell>
          <cell r="B339" t="str">
            <v>THEVENON Bérangère</v>
          </cell>
          <cell r="C339" t="str">
            <v>ASPTT</v>
          </cell>
          <cell r="D339" t="str">
            <v>F</v>
          </cell>
        </row>
        <row r="340">
          <cell r="A340">
            <v>6303409</v>
          </cell>
          <cell r="B340" t="str">
            <v>THEVENON Daniel</v>
          </cell>
          <cell r="C340" t="str">
            <v>ASPTT</v>
          </cell>
          <cell r="D340" t="str">
            <v>M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6901446</v>
          </cell>
          <cell r="B5" t="str">
            <v>BEDEJUS Eric</v>
          </cell>
          <cell r="C5" t="str">
            <v>ASCSP</v>
          </cell>
          <cell r="D5" t="str">
            <v>M</v>
          </cell>
        </row>
        <row r="6">
          <cell r="A6">
            <v>6910155</v>
          </cell>
          <cell r="B6" t="str">
            <v>BOS Jean Luc</v>
          </cell>
          <cell r="C6" t="str">
            <v>ASCSP</v>
          </cell>
          <cell r="D6" t="str">
            <v>M</v>
          </cell>
        </row>
        <row r="7">
          <cell r="A7">
            <v>6924899</v>
          </cell>
          <cell r="B7" t="str">
            <v>CHARDENON Philippe</v>
          </cell>
          <cell r="C7" t="str">
            <v>ASCSP</v>
          </cell>
          <cell r="D7" t="str">
            <v>M</v>
          </cell>
        </row>
        <row r="8">
          <cell r="A8">
            <v>6919792</v>
          </cell>
          <cell r="B8" t="str">
            <v>CHARREL Charles</v>
          </cell>
          <cell r="C8" t="str">
            <v>ASCSP</v>
          </cell>
          <cell r="D8" t="str">
            <v>M</v>
          </cell>
        </row>
        <row r="9">
          <cell r="A9">
            <v>6922109</v>
          </cell>
          <cell r="B9" t="str">
            <v>CROZE Christian</v>
          </cell>
          <cell r="C9" t="str">
            <v>ASCSP</v>
          </cell>
          <cell r="D9" t="str">
            <v>M</v>
          </cell>
        </row>
        <row r="10">
          <cell r="A10">
            <v>6926310</v>
          </cell>
          <cell r="B10" t="str">
            <v>DAVID SIMONI Xavier</v>
          </cell>
          <cell r="C10" t="str">
            <v>ASCSP</v>
          </cell>
          <cell r="D10" t="str">
            <v>M</v>
          </cell>
        </row>
        <row r="11">
          <cell r="A11">
            <v>6915212</v>
          </cell>
          <cell r="B11" t="str">
            <v>DESOLME Patrick</v>
          </cell>
          <cell r="C11" t="str">
            <v>ASCSP</v>
          </cell>
          <cell r="D11" t="str">
            <v>M</v>
          </cell>
        </row>
        <row r="12">
          <cell r="A12">
            <v>6923786</v>
          </cell>
          <cell r="B12" t="str">
            <v>DUMONNET Laurence</v>
          </cell>
          <cell r="C12" t="str">
            <v>ASCSP</v>
          </cell>
          <cell r="D12" t="str">
            <v>F</v>
          </cell>
        </row>
        <row r="13">
          <cell r="A13">
            <v>3816803</v>
          </cell>
          <cell r="B13" t="str">
            <v>DUMONNET Gilbert</v>
          </cell>
          <cell r="C13" t="str">
            <v>ASCSP</v>
          </cell>
          <cell r="D13" t="str">
            <v>M</v>
          </cell>
        </row>
        <row r="14">
          <cell r="A14">
            <v>6922743</v>
          </cell>
          <cell r="B14" t="str">
            <v>FRADERA Bruno</v>
          </cell>
          <cell r="C14" t="str">
            <v>ASCSP</v>
          </cell>
          <cell r="D14" t="str">
            <v>M</v>
          </cell>
        </row>
        <row r="15">
          <cell r="A15">
            <v>6901515</v>
          </cell>
          <cell r="B15" t="str">
            <v>GINESTE Alain</v>
          </cell>
          <cell r="C15" t="str">
            <v>ASCSP</v>
          </cell>
          <cell r="D15" t="str">
            <v>M</v>
          </cell>
        </row>
        <row r="16">
          <cell r="A16">
            <v>6926293</v>
          </cell>
          <cell r="B16" t="str">
            <v>GROS Chantal</v>
          </cell>
          <cell r="C16" t="str">
            <v>ASCSP</v>
          </cell>
          <cell r="D16" t="str">
            <v>F</v>
          </cell>
        </row>
        <row r="17">
          <cell r="A17">
            <v>6925913</v>
          </cell>
          <cell r="B17" t="str">
            <v>JACQUET Noël</v>
          </cell>
          <cell r="C17" t="str">
            <v>ASCSP</v>
          </cell>
          <cell r="D17" t="str">
            <v>M</v>
          </cell>
        </row>
        <row r="18">
          <cell r="A18">
            <v>6923861</v>
          </cell>
          <cell r="B18" t="str">
            <v>JAILLOUX Gilbert</v>
          </cell>
          <cell r="C18" t="str">
            <v>ASCSP</v>
          </cell>
          <cell r="D18" t="str">
            <v>M</v>
          </cell>
        </row>
        <row r="19">
          <cell r="A19">
            <v>6922566</v>
          </cell>
          <cell r="B19" t="str">
            <v>JUAREZ Carlos</v>
          </cell>
          <cell r="C19" t="str">
            <v>ASCSP</v>
          </cell>
          <cell r="D19" t="str">
            <v>M</v>
          </cell>
        </row>
        <row r="20">
          <cell r="A20">
            <v>6920386</v>
          </cell>
          <cell r="B20" t="str">
            <v>LACROIX Olivier</v>
          </cell>
          <cell r="C20" t="str">
            <v>ASCSP</v>
          </cell>
          <cell r="D20" t="str">
            <v>M</v>
          </cell>
        </row>
        <row r="21">
          <cell r="A21">
            <v>6920769</v>
          </cell>
          <cell r="B21" t="str">
            <v>LANDRIX Ghislain</v>
          </cell>
          <cell r="C21" t="str">
            <v>ASCSP</v>
          </cell>
          <cell r="D21" t="str">
            <v>M</v>
          </cell>
        </row>
        <row r="22">
          <cell r="A22">
            <v>6910654</v>
          </cell>
          <cell r="B22" t="str">
            <v>LIDON Ignace</v>
          </cell>
          <cell r="C22" t="str">
            <v>ASCSP</v>
          </cell>
          <cell r="D22" t="str">
            <v>M</v>
          </cell>
        </row>
        <row r="23">
          <cell r="A23">
            <v>6923165</v>
          </cell>
          <cell r="B23" t="str">
            <v>LOPEZ Jean Philippe</v>
          </cell>
          <cell r="C23" t="str">
            <v>ASCSP</v>
          </cell>
          <cell r="D23" t="str">
            <v>M</v>
          </cell>
        </row>
        <row r="24">
          <cell r="A24">
            <v>6926226</v>
          </cell>
          <cell r="B24" t="str">
            <v>LUCHT Jean-Pierre</v>
          </cell>
          <cell r="C24" t="str">
            <v>ASCSP</v>
          </cell>
          <cell r="D24" t="str">
            <v>M</v>
          </cell>
        </row>
        <row r="25">
          <cell r="A25">
            <v>6921793</v>
          </cell>
          <cell r="B25" t="str">
            <v>LUCHT Bernard</v>
          </cell>
          <cell r="C25" t="str">
            <v>ASCSP</v>
          </cell>
          <cell r="D25" t="str">
            <v>M</v>
          </cell>
        </row>
        <row r="26">
          <cell r="A26">
            <v>6920770</v>
          </cell>
          <cell r="B26" t="str">
            <v>MARTEAU Didier</v>
          </cell>
          <cell r="C26" t="str">
            <v>ASCSP</v>
          </cell>
          <cell r="D26" t="str">
            <v>M</v>
          </cell>
        </row>
        <row r="27">
          <cell r="A27">
            <v>6901432</v>
          </cell>
          <cell r="B27" t="str">
            <v>MARTIN Daniel</v>
          </cell>
          <cell r="C27" t="str">
            <v>ASCSP</v>
          </cell>
          <cell r="D27" t="str">
            <v>M</v>
          </cell>
        </row>
        <row r="28">
          <cell r="A28">
            <v>5806744</v>
          </cell>
          <cell r="B28" t="str">
            <v>MELLOT Christophe</v>
          </cell>
          <cell r="C28" t="str">
            <v>ASCSP</v>
          </cell>
          <cell r="D28" t="str">
            <v>M</v>
          </cell>
        </row>
        <row r="29">
          <cell r="A29">
            <v>6921796</v>
          </cell>
          <cell r="B29" t="str">
            <v>MELLOT Marie Sarah</v>
          </cell>
          <cell r="C29" t="str">
            <v>ASCSP</v>
          </cell>
          <cell r="D29" t="str">
            <v>F</v>
          </cell>
        </row>
        <row r="30">
          <cell r="A30">
            <v>6921795</v>
          </cell>
          <cell r="B30" t="str">
            <v>MELLOT Ewann</v>
          </cell>
          <cell r="C30" t="str">
            <v>ASCSP</v>
          </cell>
          <cell r="D30" t="str">
            <v>M</v>
          </cell>
        </row>
        <row r="31">
          <cell r="A31">
            <v>6921794</v>
          </cell>
          <cell r="B31" t="str">
            <v>MELLOT Christelle</v>
          </cell>
          <cell r="C31" t="str">
            <v>ASCSP</v>
          </cell>
          <cell r="D31" t="str">
            <v>F</v>
          </cell>
        </row>
        <row r="32">
          <cell r="A32">
            <v>6914947</v>
          </cell>
          <cell r="B32" t="str">
            <v>MOLLARET Daniel</v>
          </cell>
          <cell r="C32" t="str">
            <v>ASCSP</v>
          </cell>
          <cell r="D32" t="str">
            <v>M</v>
          </cell>
        </row>
        <row r="33">
          <cell r="A33">
            <v>6914560</v>
          </cell>
          <cell r="B33" t="str">
            <v>PENET Eric</v>
          </cell>
          <cell r="C33" t="str">
            <v>ASCSP</v>
          </cell>
          <cell r="D33" t="str">
            <v>M</v>
          </cell>
        </row>
        <row r="34">
          <cell r="A34">
            <v>6925402</v>
          </cell>
          <cell r="B34" t="str">
            <v>PORTELETTE Hélène</v>
          </cell>
          <cell r="C34" t="str">
            <v>ASCSP</v>
          </cell>
          <cell r="D34" t="str">
            <v>F</v>
          </cell>
        </row>
        <row r="35">
          <cell r="A35">
            <v>6922667</v>
          </cell>
          <cell r="B35" t="str">
            <v>PORTELETTE JEROME</v>
          </cell>
          <cell r="C35" t="str">
            <v>ASCSP</v>
          </cell>
          <cell r="D35" t="str">
            <v>M</v>
          </cell>
        </row>
        <row r="36">
          <cell r="A36">
            <v>6922666</v>
          </cell>
          <cell r="B36" t="str">
            <v>PORTELETTE Alain</v>
          </cell>
          <cell r="C36" t="str">
            <v>ASCSP</v>
          </cell>
          <cell r="D36" t="str">
            <v>M</v>
          </cell>
        </row>
        <row r="37">
          <cell r="A37">
            <v>6901672</v>
          </cell>
          <cell r="B37" t="str">
            <v>POTZWA Georges</v>
          </cell>
          <cell r="C37" t="str">
            <v>ASCSP</v>
          </cell>
          <cell r="D37" t="str">
            <v>M</v>
          </cell>
        </row>
        <row r="38">
          <cell r="A38">
            <v>6903233</v>
          </cell>
          <cell r="B38" t="str">
            <v>RODRIGUEZ Paul</v>
          </cell>
          <cell r="C38" t="str">
            <v>ASCSP</v>
          </cell>
          <cell r="D38" t="str">
            <v>M</v>
          </cell>
        </row>
        <row r="39">
          <cell r="A39">
            <v>6925432</v>
          </cell>
          <cell r="B39" t="str">
            <v>ROIRON Bryan</v>
          </cell>
          <cell r="C39" t="str">
            <v>ASCSP</v>
          </cell>
          <cell r="D39" t="str">
            <v>M</v>
          </cell>
        </row>
        <row r="40">
          <cell r="A40">
            <v>6901436</v>
          </cell>
          <cell r="B40" t="str">
            <v>ROUSSEL Aimé</v>
          </cell>
          <cell r="C40" t="str">
            <v>ASCSP</v>
          </cell>
          <cell r="D40" t="str">
            <v>M</v>
          </cell>
        </row>
        <row r="41">
          <cell r="A41">
            <v>6925087</v>
          </cell>
          <cell r="B41" t="str">
            <v>ROUVIER Pierre</v>
          </cell>
          <cell r="C41" t="str">
            <v>ASCSP</v>
          </cell>
          <cell r="D41" t="str">
            <v>M</v>
          </cell>
        </row>
        <row r="42">
          <cell r="A42">
            <v>6925403</v>
          </cell>
          <cell r="B42" t="str">
            <v>SONNIER Muriel</v>
          </cell>
          <cell r="C42" t="str">
            <v>ASCSP</v>
          </cell>
          <cell r="D42" t="str">
            <v>F</v>
          </cell>
        </row>
        <row r="43">
          <cell r="A43">
            <v>6908242</v>
          </cell>
          <cell r="B43" t="str">
            <v>SOUCHON Alain</v>
          </cell>
          <cell r="C43" t="str">
            <v>ASCSP</v>
          </cell>
          <cell r="D43" t="str">
            <v>M</v>
          </cell>
        </row>
        <row r="44">
          <cell r="A44">
            <v>6901754</v>
          </cell>
          <cell r="B44" t="str">
            <v>VALETTE Anthony</v>
          </cell>
          <cell r="C44" t="str">
            <v>ASCSP</v>
          </cell>
          <cell r="D44" t="str">
            <v>M</v>
          </cell>
        </row>
        <row r="45">
          <cell r="A45">
            <v>6901752</v>
          </cell>
          <cell r="B45" t="str">
            <v>VALETTE Jean</v>
          </cell>
          <cell r="C45" t="str">
            <v>ASCSP</v>
          </cell>
          <cell r="D45" t="str">
            <v>M</v>
          </cell>
        </row>
        <row r="46">
          <cell r="A46">
            <v>6901534</v>
          </cell>
          <cell r="B46" t="str">
            <v>VARNIER Jean Louis</v>
          </cell>
          <cell r="C46" t="str">
            <v>ASCSP</v>
          </cell>
          <cell r="D46" t="str">
            <v>M</v>
          </cell>
        </row>
        <row r="47">
          <cell r="A47">
            <v>6924512</v>
          </cell>
          <cell r="B47" t="str">
            <v>VASSEUR Luc</v>
          </cell>
          <cell r="C47" t="str">
            <v>ASCSP</v>
          </cell>
          <cell r="D47" t="str">
            <v>M</v>
          </cell>
        </row>
        <row r="48">
          <cell r="A48">
            <v>6901245</v>
          </cell>
          <cell r="B48" t="str">
            <v>ALCARAS Marie Christine</v>
          </cell>
          <cell r="C48" t="str">
            <v>S A L</v>
          </cell>
          <cell r="D48" t="str">
            <v>F</v>
          </cell>
        </row>
        <row r="49">
          <cell r="A49">
            <v>6901220</v>
          </cell>
          <cell r="B49" t="str">
            <v>ANTOINE Jean Luc</v>
          </cell>
          <cell r="C49" t="str">
            <v>S A L</v>
          </cell>
          <cell r="D49" t="str">
            <v>M</v>
          </cell>
        </row>
        <row r="50">
          <cell r="A50">
            <v>6901299</v>
          </cell>
          <cell r="B50" t="str">
            <v>ARNAUD Louis</v>
          </cell>
          <cell r="C50" t="str">
            <v>S A L</v>
          </cell>
          <cell r="D50" t="str">
            <v>M</v>
          </cell>
        </row>
        <row r="51">
          <cell r="A51">
            <v>6925844</v>
          </cell>
          <cell r="B51" t="str">
            <v>BASIRICO Hervé</v>
          </cell>
          <cell r="C51" t="str">
            <v>S A L</v>
          </cell>
          <cell r="D51" t="str">
            <v>M</v>
          </cell>
        </row>
        <row r="52">
          <cell r="A52">
            <v>6922413</v>
          </cell>
          <cell r="B52" t="str">
            <v>BAUTISTA DURAN Noël</v>
          </cell>
          <cell r="C52" t="str">
            <v>S A L</v>
          </cell>
          <cell r="D52" t="str">
            <v>M</v>
          </cell>
        </row>
        <row r="53">
          <cell r="A53">
            <v>103628</v>
          </cell>
          <cell r="B53" t="str">
            <v>BENZACKEN Jérémy</v>
          </cell>
          <cell r="C53" t="str">
            <v>S A L</v>
          </cell>
          <cell r="D53" t="str">
            <v>M</v>
          </cell>
        </row>
        <row r="54">
          <cell r="A54">
            <v>6920064</v>
          </cell>
          <cell r="B54" t="str">
            <v>BOOG Eric</v>
          </cell>
          <cell r="C54" t="str">
            <v>S A L</v>
          </cell>
          <cell r="D54" t="str">
            <v>M</v>
          </cell>
        </row>
        <row r="55">
          <cell r="A55">
            <v>6925624</v>
          </cell>
          <cell r="B55" t="str">
            <v>BOULCH Rémi</v>
          </cell>
          <cell r="C55" t="str">
            <v>S A L</v>
          </cell>
          <cell r="D55" t="str">
            <v>M</v>
          </cell>
        </row>
        <row r="56">
          <cell r="A56">
            <v>6923652</v>
          </cell>
          <cell r="B56" t="str">
            <v>BOUVIER Michel</v>
          </cell>
          <cell r="C56" t="str">
            <v>S A L</v>
          </cell>
          <cell r="D56" t="str">
            <v>M</v>
          </cell>
        </row>
        <row r="57">
          <cell r="A57">
            <v>6904157</v>
          </cell>
          <cell r="B57" t="str">
            <v>BOYER Gilles</v>
          </cell>
          <cell r="C57" t="str">
            <v>S A L</v>
          </cell>
          <cell r="D57" t="str">
            <v>M</v>
          </cell>
        </row>
        <row r="58">
          <cell r="A58">
            <v>6901973</v>
          </cell>
          <cell r="B58" t="str">
            <v>BROTO MUR Bernard</v>
          </cell>
          <cell r="C58" t="str">
            <v>S A L</v>
          </cell>
          <cell r="D58" t="str">
            <v>M</v>
          </cell>
        </row>
        <row r="59">
          <cell r="A59">
            <v>6924102</v>
          </cell>
          <cell r="B59" t="str">
            <v>CAPUANO Eric</v>
          </cell>
          <cell r="C59" t="str">
            <v>S A L</v>
          </cell>
          <cell r="D59" t="str">
            <v>M</v>
          </cell>
        </row>
        <row r="60">
          <cell r="A60">
            <v>6915606</v>
          </cell>
          <cell r="B60" t="str">
            <v>CASCHERA Boris</v>
          </cell>
          <cell r="C60" t="str">
            <v>S A L</v>
          </cell>
          <cell r="D60" t="str">
            <v>M</v>
          </cell>
        </row>
        <row r="61">
          <cell r="A61">
            <v>6919338</v>
          </cell>
          <cell r="B61" t="str">
            <v>CIONI Alain</v>
          </cell>
          <cell r="C61" t="str">
            <v>S A L</v>
          </cell>
          <cell r="D61" t="str">
            <v>M</v>
          </cell>
        </row>
        <row r="62">
          <cell r="A62">
            <v>6925483</v>
          </cell>
          <cell r="B62" t="str">
            <v>DANIEAU Patrick</v>
          </cell>
          <cell r="C62" t="str">
            <v>S A L</v>
          </cell>
          <cell r="D62" t="str">
            <v>M</v>
          </cell>
        </row>
        <row r="63">
          <cell r="A63">
            <v>6900544</v>
          </cell>
          <cell r="B63" t="str">
            <v>DIMITRESCO Germaine</v>
          </cell>
          <cell r="C63" t="str">
            <v>S A L</v>
          </cell>
          <cell r="D63" t="str">
            <v>F</v>
          </cell>
        </row>
        <row r="64">
          <cell r="A64">
            <v>705151</v>
          </cell>
          <cell r="B64" t="str">
            <v>DOUAL Patrick</v>
          </cell>
          <cell r="C64" t="str">
            <v>S A L</v>
          </cell>
          <cell r="D64" t="str">
            <v>M</v>
          </cell>
        </row>
        <row r="65">
          <cell r="A65">
            <v>6903070</v>
          </cell>
          <cell r="B65" t="str">
            <v>DUPONT Christiane</v>
          </cell>
          <cell r="C65" t="str">
            <v>S A L</v>
          </cell>
          <cell r="D65" t="str">
            <v>F</v>
          </cell>
        </row>
        <row r="66">
          <cell r="A66">
            <v>6903003</v>
          </cell>
          <cell r="B66" t="str">
            <v>DUPONT Bernard</v>
          </cell>
          <cell r="C66" t="str">
            <v>S A L</v>
          </cell>
          <cell r="D66" t="str">
            <v>M</v>
          </cell>
        </row>
        <row r="67">
          <cell r="A67">
            <v>6917755</v>
          </cell>
          <cell r="B67" t="str">
            <v>EGEA Nicolas</v>
          </cell>
          <cell r="C67" t="str">
            <v>S A L</v>
          </cell>
          <cell r="D67" t="str">
            <v>M</v>
          </cell>
        </row>
        <row r="68">
          <cell r="A68">
            <v>6923754</v>
          </cell>
          <cell r="B68" t="str">
            <v>ELEFANTE Pietro</v>
          </cell>
          <cell r="C68" t="str">
            <v>S A L</v>
          </cell>
          <cell r="D68" t="str">
            <v>M</v>
          </cell>
        </row>
        <row r="69">
          <cell r="A69">
            <v>6905637</v>
          </cell>
          <cell r="B69" t="str">
            <v>FIORATO Serge</v>
          </cell>
          <cell r="C69" t="str">
            <v>S A L</v>
          </cell>
          <cell r="D69" t="str">
            <v>M</v>
          </cell>
        </row>
        <row r="70">
          <cell r="A70">
            <v>6905211</v>
          </cell>
          <cell r="B70" t="str">
            <v>FLORES Bénito</v>
          </cell>
          <cell r="C70" t="str">
            <v>S A L</v>
          </cell>
          <cell r="D70" t="str">
            <v>M</v>
          </cell>
        </row>
        <row r="71">
          <cell r="A71">
            <v>6902205</v>
          </cell>
          <cell r="B71" t="str">
            <v>FORNASARI Daniel</v>
          </cell>
          <cell r="C71" t="str">
            <v>S A L</v>
          </cell>
          <cell r="D71" t="str">
            <v>M</v>
          </cell>
        </row>
        <row r="72">
          <cell r="A72">
            <v>6926055</v>
          </cell>
          <cell r="B72" t="str">
            <v>FRANCE Alain</v>
          </cell>
          <cell r="C72" t="str">
            <v>S A L</v>
          </cell>
          <cell r="D72" t="str">
            <v>M</v>
          </cell>
        </row>
        <row r="73">
          <cell r="A73">
            <v>6921860</v>
          </cell>
          <cell r="B73" t="str">
            <v>GACON Christian</v>
          </cell>
          <cell r="C73" t="str">
            <v>S A L</v>
          </cell>
          <cell r="D73" t="str">
            <v>M</v>
          </cell>
        </row>
        <row r="74">
          <cell r="A74">
            <v>6924432</v>
          </cell>
          <cell r="B74" t="str">
            <v>GACON Nathalie</v>
          </cell>
          <cell r="C74" t="str">
            <v>S A L</v>
          </cell>
          <cell r="D74" t="str">
            <v>F</v>
          </cell>
        </row>
        <row r="75">
          <cell r="A75">
            <v>6924820</v>
          </cell>
          <cell r="B75" t="str">
            <v>GILLET Sylvain</v>
          </cell>
          <cell r="C75" t="str">
            <v>S A L</v>
          </cell>
          <cell r="D75" t="str">
            <v>M</v>
          </cell>
        </row>
        <row r="76">
          <cell r="A76">
            <v>106403</v>
          </cell>
          <cell r="B76" t="str">
            <v>GUILLE Jean pierre</v>
          </cell>
          <cell r="C76" t="str">
            <v>S A L</v>
          </cell>
          <cell r="D76" t="str">
            <v>M</v>
          </cell>
        </row>
        <row r="77">
          <cell r="A77">
            <v>6920156</v>
          </cell>
          <cell r="B77" t="str">
            <v>GUILLE Kévin</v>
          </cell>
          <cell r="C77" t="str">
            <v>S A L</v>
          </cell>
          <cell r="D77" t="str">
            <v>M</v>
          </cell>
        </row>
        <row r="78">
          <cell r="A78">
            <v>6903133</v>
          </cell>
          <cell r="B78" t="str">
            <v>HANSI Gilles</v>
          </cell>
          <cell r="C78" t="str">
            <v>S A L</v>
          </cell>
          <cell r="D78" t="str">
            <v>M</v>
          </cell>
        </row>
        <row r="79">
          <cell r="A79">
            <v>3802304</v>
          </cell>
          <cell r="B79" t="str">
            <v>JOURDAN Bernard</v>
          </cell>
          <cell r="C79" t="str">
            <v>S A L</v>
          </cell>
          <cell r="D79" t="str">
            <v>M</v>
          </cell>
        </row>
        <row r="80">
          <cell r="A80">
            <v>6925894</v>
          </cell>
          <cell r="B80" t="str">
            <v>JUGE Nathalie</v>
          </cell>
          <cell r="C80" t="str">
            <v>S A L</v>
          </cell>
          <cell r="D80" t="str">
            <v>F</v>
          </cell>
        </row>
        <row r="81">
          <cell r="A81">
            <v>6925155</v>
          </cell>
          <cell r="B81" t="str">
            <v>KAMBRUN Jérôme</v>
          </cell>
          <cell r="C81" t="str">
            <v>S A L</v>
          </cell>
          <cell r="D81" t="str">
            <v>M</v>
          </cell>
        </row>
        <row r="82">
          <cell r="A82">
            <v>6923741</v>
          </cell>
          <cell r="B82" t="str">
            <v>LAGOUTTE Roger</v>
          </cell>
          <cell r="C82" t="str">
            <v>S A L</v>
          </cell>
          <cell r="D82" t="str">
            <v>M</v>
          </cell>
        </row>
        <row r="83">
          <cell r="A83">
            <v>6901424</v>
          </cell>
          <cell r="B83" t="str">
            <v>LATASTE Lamduan</v>
          </cell>
          <cell r="C83" t="str">
            <v>S A L</v>
          </cell>
          <cell r="D83" t="str">
            <v>F</v>
          </cell>
        </row>
        <row r="84">
          <cell r="A84">
            <v>6924452</v>
          </cell>
          <cell r="B84" t="str">
            <v>LAVAL Christian</v>
          </cell>
          <cell r="C84" t="str">
            <v>S A L</v>
          </cell>
          <cell r="D84" t="str">
            <v>M</v>
          </cell>
        </row>
        <row r="85">
          <cell r="A85">
            <v>6901215</v>
          </cell>
          <cell r="B85" t="str">
            <v>LOMBARD Jean Noël</v>
          </cell>
          <cell r="C85" t="str">
            <v>S A L</v>
          </cell>
          <cell r="D85" t="str">
            <v>M</v>
          </cell>
        </row>
        <row r="86">
          <cell r="A86">
            <v>6913614</v>
          </cell>
          <cell r="B86" t="str">
            <v>LOPES José Valentin</v>
          </cell>
          <cell r="C86" t="str">
            <v>S A L</v>
          </cell>
          <cell r="D86" t="str">
            <v>M</v>
          </cell>
        </row>
        <row r="87">
          <cell r="A87">
            <v>6918036</v>
          </cell>
          <cell r="B87" t="str">
            <v>LOUVIOT Robert</v>
          </cell>
          <cell r="C87" t="str">
            <v>S A L</v>
          </cell>
          <cell r="D87" t="str">
            <v>M</v>
          </cell>
        </row>
        <row r="88">
          <cell r="A88">
            <v>6925156</v>
          </cell>
          <cell r="B88" t="str">
            <v>MARCEL Pierre</v>
          </cell>
          <cell r="C88" t="str">
            <v>S A L</v>
          </cell>
          <cell r="D88" t="str">
            <v>M</v>
          </cell>
        </row>
        <row r="89">
          <cell r="A89">
            <v>6925064</v>
          </cell>
          <cell r="B89" t="str">
            <v>MARGATHE Jean</v>
          </cell>
          <cell r="C89" t="str">
            <v>S A L</v>
          </cell>
          <cell r="D89" t="str">
            <v>M</v>
          </cell>
        </row>
        <row r="90">
          <cell r="A90">
            <v>6921433</v>
          </cell>
          <cell r="B90" t="str">
            <v>MARTEAU Loïs</v>
          </cell>
          <cell r="C90" t="str">
            <v>S A L</v>
          </cell>
          <cell r="D90" t="str">
            <v>M</v>
          </cell>
        </row>
        <row r="91">
          <cell r="A91">
            <v>6923030</v>
          </cell>
          <cell r="B91" t="str">
            <v>MARTIN Thierry</v>
          </cell>
          <cell r="C91" t="str">
            <v>S A L</v>
          </cell>
          <cell r="D91" t="str">
            <v>M</v>
          </cell>
        </row>
        <row r="92">
          <cell r="A92">
            <v>6913873</v>
          </cell>
          <cell r="B92" t="str">
            <v>MARTUCCI Lionel</v>
          </cell>
          <cell r="C92" t="str">
            <v>S A L</v>
          </cell>
          <cell r="D92" t="str">
            <v>M</v>
          </cell>
        </row>
        <row r="93">
          <cell r="A93">
            <v>6913500</v>
          </cell>
          <cell r="B93" t="str">
            <v>MASSARD Lucien</v>
          </cell>
          <cell r="C93" t="str">
            <v>S A L</v>
          </cell>
          <cell r="D93" t="str">
            <v>M</v>
          </cell>
        </row>
        <row r="94">
          <cell r="A94">
            <v>6912019</v>
          </cell>
          <cell r="B94" t="str">
            <v>MASTROMATTEO Claude</v>
          </cell>
          <cell r="C94" t="str">
            <v>S A L</v>
          </cell>
          <cell r="D94" t="str">
            <v>M</v>
          </cell>
        </row>
        <row r="95">
          <cell r="A95">
            <v>3011684</v>
          </cell>
          <cell r="B95" t="str">
            <v>MAURINE Jacky</v>
          </cell>
          <cell r="C95" t="str">
            <v>S A L</v>
          </cell>
          <cell r="D95" t="str">
            <v>M</v>
          </cell>
        </row>
        <row r="96">
          <cell r="A96">
            <v>6922450</v>
          </cell>
          <cell r="B96" t="str">
            <v>MILLAN Diego</v>
          </cell>
          <cell r="C96" t="str">
            <v>S A L</v>
          </cell>
          <cell r="D96" t="str">
            <v>M</v>
          </cell>
        </row>
        <row r="97">
          <cell r="A97">
            <v>6913833</v>
          </cell>
          <cell r="B97" t="str">
            <v>MOLLA Daniel</v>
          </cell>
          <cell r="C97" t="str">
            <v>S A L</v>
          </cell>
          <cell r="D97" t="str">
            <v>M</v>
          </cell>
        </row>
        <row r="98">
          <cell r="A98">
            <v>6926245</v>
          </cell>
          <cell r="B98" t="str">
            <v>MUCKE Gilbert</v>
          </cell>
          <cell r="C98" t="str">
            <v>S A L</v>
          </cell>
          <cell r="D98" t="str">
            <v>M</v>
          </cell>
        </row>
        <row r="99">
          <cell r="A99">
            <v>6919181</v>
          </cell>
          <cell r="B99" t="str">
            <v>MULLER Pascal</v>
          </cell>
          <cell r="C99" t="str">
            <v>S A L</v>
          </cell>
          <cell r="D99" t="str">
            <v>M</v>
          </cell>
        </row>
        <row r="100">
          <cell r="A100">
            <v>6924453</v>
          </cell>
          <cell r="B100" t="str">
            <v>NICOLAS Michel</v>
          </cell>
          <cell r="C100" t="str">
            <v>S A L</v>
          </cell>
          <cell r="D100" t="str">
            <v>M</v>
          </cell>
        </row>
        <row r="101">
          <cell r="A101">
            <v>6908870</v>
          </cell>
          <cell r="B101" t="str">
            <v>OGEARD Thierry</v>
          </cell>
          <cell r="C101" t="str">
            <v>S A L</v>
          </cell>
          <cell r="D101" t="str">
            <v>M</v>
          </cell>
        </row>
        <row r="102">
          <cell r="A102">
            <v>6924011</v>
          </cell>
          <cell r="B102" t="str">
            <v>PALLARES Patrick</v>
          </cell>
          <cell r="C102" t="str">
            <v>S A L</v>
          </cell>
          <cell r="D102" t="str">
            <v>M</v>
          </cell>
        </row>
        <row r="103">
          <cell r="A103">
            <v>6924944</v>
          </cell>
          <cell r="B103" t="str">
            <v>PALUMBO Gérard</v>
          </cell>
          <cell r="C103" t="str">
            <v>S A L</v>
          </cell>
          <cell r="D103" t="str">
            <v>M</v>
          </cell>
        </row>
        <row r="104">
          <cell r="A104">
            <v>6924592</v>
          </cell>
          <cell r="B104" t="str">
            <v>PARIZET Eric</v>
          </cell>
          <cell r="C104" t="str">
            <v>S A L</v>
          </cell>
          <cell r="D104" t="str">
            <v>M</v>
          </cell>
        </row>
        <row r="105">
          <cell r="A105">
            <v>6901586</v>
          </cell>
          <cell r="B105" t="str">
            <v>PARRA Roland</v>
          </cell>
          <cell r="C105" t="str">
            <v>S A L</v>
          </cell>
          <cell r="D105" t="str">
            <v>M</v>
          </cell>
        </row>
        <row r="106">
          <cell r="A106">
            <v>6918667</v>
          </cell>
          <cell r="B106" t="str">
            <v>PARTOUCHE Christian</v>
          </cell>
          <cell r="C106" t="str">
            <v>S A L</v>
          </cell>
          <cell r="D106" t="str">
            <v>M</v>
          </cell>
        </row>
        <row r="107">
          <cell r="A107">
            <v>6926056</v>
          </cell>
          <cell r="B107" t="str">
            <v>POLSINELLI Denis</v>
          </cell>
          <cell r="C107" t="str">
            <v>S A L</v>
          </cell>
          <cell r="D107" t="str">
            <v>M</v>
          </cell>
        </row>
        <row r="108">
          <cell r="A108">
            <v>6903159</v>
          </cell>
          <cell r="B108" t="str">
            <v>RAMIREZ François</v>
          </cell>
          <cell r="C108" t="str">
            <v>S A L</v>
          </cell>
          <cell r="D108" t="str">
            <v>M</v>
          </cell>
        </row>
        <row r="109">
          <cell r="A109">
            <v>6904171</v>
          </cell>
          <cell r="B109" t="str">
            <v>SAMPIERI Michel</v>
          </cell>
          <cell r="C109" t="str">
            <v>S A L</v>
          </cell>
          <cell r="D109" t="str">
            <v>M</v>
          </cell>
        </row>
        <row r="110">
          <cell r="A110">
            <v>6920890</v>
          </cell>
          <cell r="B110" t="str">
            <v>SEGHAIER Arafat</v>
          </cell>
          <cell r="C110" t="str">
            <v>S A L</v>
          </cell>
          <cell r="D110" t="str">
            <v>M</v>
          </cell>
        </row>
        <row r="111">
          <cell r="A111">
            <v>6921051</v>
          </cell>
          <cell r="B111" t="str">
            <v>SEON Isabelle</v>
          </cell>
          <cell r="C111" t="str">
            <v>S A L</v>
          </cell>
          <cell r="D111" t="str">
            <v>F</v>
          </cell>
        </row>
        <row r="112">
          <cell r="A112">
            <v>6901249</v>
          </cell>
          <cell r="B112" t="str">
            <v>SICILIA Antoine</v>
          </cell>
          <cell r="C112" t="str">
            <v>S A L</v>
          </cell>
          <cell r="D112" t="str">
            <v>M</v>
          </cell>
        </row>
        <row r="113">
          <cell r="A113">
            <v>6921797</v>
          </cell>
          <cell r="B113" t="str">
            <v>SZYMUSIAK Nattan</v>
          </cell>
          <cell r="C113" t="str">
            <v>S A L</v>
          </cell>
          <cell r="D113" t="str">
            <v>M</v>
          </cell>
        </row>
        <row r="114">
          <cell r="A114">
            <v>6924629</v>
          </cell>
          <cell r="B114" t="str">
            <v>TABAYSE Denis</v>
          </cell>
          <cell r="C114" t="str">
            <v>S A L</v>
          </cell>
          <cell r="D114" t="str">
            <v>M</v>
          </cell>
        </row>
        <row r="115">
          <cell r="A115">
            <v>6914765</v>
          </cell>
          <cell r="B115" t="str">
            <v>TRISTAN Jean Luc</v>
          </cell>
          <cell r="C115" t="str">
            <v>S A L</v>
          </cell>
          <cell r="D115" t="str">
            <v>M</v>
          </cell>
        </row>
        <row r="116">
          <cell r="A116">
            <v>6919646</v>
          </cell>
          <cell r="B116" t="str">
            <v>VENDITTI Stéphane</v>
          </cell>
          <cell r="C116" t="str">
            <v>S A L</v>
          </cell>
          <cell r="D116" t="str">
            <v>M</v>
          </cell>
        </row>
        <row r="117">
          <cell r="A117">
            <v>6925216</v>
          </cell>
          <cell r="B117" t="str">
            <v>VERDONE Italo</v>
          </cell>
          <cell r="C117" t="str">
            <v>S A L</v>
          </cell>
          <cell r="D117" t="str">
            <v>M</v>
          </cell>
        </row>
        <row r="118">
          <cell r="A118">
            <v>6924981</v>
          </cell>
          <cell r="B118" t="str">
            <v>VERDONE Adrien</v>
          </cell>
          <cell r="C118" t="str">
            <v>S A L</v>
          </cell>
          <cell r="D118" t="str">
            <v>M</v>
          </cell>
        </row>
        <row r="119">
          <cell r="A119">
            <v>6915309</v>
          </cell>
          <cell r="B119" t="str">
            <v>VINCENT Jean Pascal</v>
          </cell>
          <cell r="C119" t="str">
            <v>S A L</v>
          </cell>
          <cell r="D119" t="str">
            <v>M</v>
          </cell>
        </row>
        <row r="120">
          <cell r="A120">
            <v>6925199</v>
          </cell>
          <cell r="B120" t="str">
            <v>VOLCKAERT Robert</v>
          </cell>
          <cell r="C120" t="str">
            <v>S A L</v>
          </cell>
          <cell r="D120" t="str">
            <v>M</v>
          </cell>
        </row>
        <row r="121">
          <cell r="A121">
            <v>6913454</v>
          </cell>
          <cell r="B121" t="str">
            <v>YAHIAOUI Ahmed</v>
          </cell>
          <cell r="C121" t="str">
            <v>S A L</v>
          </cell>
          <cell r="D121" t="str">
            <v>M</v>
          </cell>
        </row>
        <row r="122">
          <cell r="A122">
            <v>6925653</v>
          </cell>
          <cell r="B122" t="str">
            <v>ALENDA Jean-Pierre</v>
          </cell>
          <cell r="C122" t="str">
            <v>CASCOL</v>
          </cell>
          <cell r="D122" t="str">
            <v>M</v>
          </cell>
        </row>
        <row r="123">
          <cell r="A123">
            <v>6908333</v>
          </cell>
          <cell r="B123" t="str">
            <v>AUBELEAU Christian</v>
          </cell>
          <cell r="C123" t="str">
            <v>CASCOL</v>
          </cell>
          <cell r="D123" t="str">
            <v>M</v>
          </cell>
        </row>
        <row r="124">
          <cell r="A124">
            <v>6925207</v>
          </cell>
          <cell r="B124" t="str">
            <v>AUDAX Ludovic</v>
          </cell>
          <cell r="C124" t="str">
            <v>CASCOL</v>
          </cell>
          <cell r="D124" t="str">
            <v>M</v>
          </cell>
        </row>
        <row r="125">
          <cell r="A125">
            <v>6901701</v>
          </cell>
          <cell r="B125" t="str">
            <v>BAIN Annie</v>
          </cell>
          <cell r="C125" t="str">
            <v>CASCOL</v>
          </cell>
          <cell r="D125" t="str">
            <v>F</v>
          </cell>
        </row>
        <row r="126">
          <cell r="A126">
            <v>6901700</v>
          </cell>
          <cell r="B126" t="str">
            <v>BAIN Bernard</v>
          </cell>
          <cell r="C126" t="str">
            <v>CASCOL</v>
          </cell>
          <cell r="D126" t="str">
            <v>M</v>
          </cell>
        </row>
        <row r="127">
          <cell r="A127">
            <v>6923276</v>
          </cell>
          <cell r="B127" t="str">
            <v>BENEDIC Jean Noël</v>
          </cell>
          <cell r="C127" t="str">
            <v>CASCOL</v>
          </cell>
          <cell r="D127" t="str">
            <v>M</v>
          </cell>
        </row>
        <row r="128">
          <cell r="A128">
            <v>6901757</v>
          </cell>
          <cell r="B128" t="str">
            <v>BENSAID Yves</v>
          </cell>
          <cell r="C128" t="str">
            <v>CASCOL</v>
          </cell>
          <cell r="D128" t="str">
            <v>M</v>
          </cell>
        </row>
        <row r="129">
          <cell r="A129">
            <v>6901143</v>
          </cell>
          <cell r="B129" t="str">
            <v>BESSON Chrystelle</v>
          </cell>
          <cell r="C129" t="str">
            <v>CASCOL</v>
          </cell>
          <cell r="D129" t="str">
            <v>F</v>
          </cell>
        </row>
        <row r="130">
          <cell r="A130">
            <v>6901129</v>
          </cell>
          <cell r="B130" t="str">
            <v>BOFFY Jean Marie</v>
          </cell>
          <cell r="C130" t="str">
            <v>CASCOL</v>
          </cell>
          <cell r="D130" t="str">
            <v>M</v>
          </cell>
        </row>
        <row r="131">
          <cell r="A131">
            <v>6902530</v>
          </cell>
          <cell r="B131" t="str">
            <v>BOURGUIGNON Patrick</v>
          </cell>
          <cell r="C131" t="str">
            <v>CASCOL</v>
          </cell>
          <cell r="D131" t="str">
            <v>M</v>
          </cell>
        </row>
        <row r="132">
          <cell r="A132">
            <v>6920784</v>
          </cell>
          <cell r="B132" t="str">
            <v>BOURGUIGNON Isabelle</v>
          </cell>
          <cell r="C132" t="str">
            <v>CASCOL</v>
          </cell>
          <cell r="D132" t="str">
            <v>F</v>
          </cell>
        </row>
        <row r="133">
          <cell r="A133">
            <v>6901140</v>
          </cell>
          <cell r="B133" t="str">
            <v>BRUN Danielle</v>
          </cell>
          <cell r="C133" t="str">
            <v>CASCOL</v>
          </cell>
          <cell r="D133" t="str">
            <v>F</v>
          </cell>
        </row>
        <row r="134">
          <cell r="A134">
            <v>6901137</v>
          </cell>
          <cell r="B134" t="str">
            <v>BRUN Jean Claude</v>
          </cell>
          <cell r="C134" t="str">
            <v>CASCOL</v>
          </cell>
          <cell r="D134" t="str">
            <v>M</v>
          </cell>
        </row>
        <row r="135">
          <cell r="A135">
            <v>6901145</v>
          </cell>
          <cell r="B135" t="str">
            <v>BUISSON Robert</v>
          </cell>
          <cell r="C135" t="str">
            <v>CASCOL</v>
          </cell>
          <cell r="D135" t="str">
            <v>M</v>
          </cell>
        </row>
        <row r="136">
          <cell r="A136">
            <v>6926082</v>
          </cell>
          <cell r="B136" t="str">
            <v>CECILLON Daniel</v>
          </cell>
          <cell r="C136" t="str">
            <v>CASCOL</v>
          </cell>
          <cell r="D136" t="str">
            <v>M</v>
          </cell>
        </row>
        <row r="137">
          <cell r="A137">
            <v>6925654</v>
          </cell>
          <cell r="B137" t="str">
            <v>CHOLLIER Guy</v>
          </cell>
          <cell r="C137" t="str">
            <v>CASCOL</v>
          </cell>
          <cell r="D137" t="str">
            <v>M</v>
          </cell>
        </row>
        <row r="138">
          <cell r="A138">
            <v>6906342</v>
          </cell>
          <cell r="B138" t="str">
            <v>COSTE Jean</v>
          </cell>
          <cell r="C138" t="str">
            <v>CASCOL</v>
          </cell>
          <cell r="D138" t="str">
            <v>M</v>
          </cell>
        </row>
        <row r="139">
          <cell r="A139">
            <v>6925925</v>
          </cell>
          <cell r="B139" t="str">
            <v>FAYOLLE Alain</v>
          </cell>
          <cell r="C139" t="str">
            <v>CASCOL</v>
          </cell>
          <cell r="D139" t="str">
            <v>M</v>
          </cell>
        </row>
        <row r="140">
          <cell r="A140">
            <v>6901715</v>
          </cell>
          <cell r="B140" t="str">
            <v>FERRARI Jean Paul</v>
          </cell>
          <cell r="C140" t="str">
            <v>CASCOL</v>
          </cell>
          <cell r="D140" t="str">
            <v>M</v>
          </cell>
        </row>
        <row r="141">
          <cell r="A141">
            <v>6923489</v>
          </cell>
          <cell r="B141" t="str">
            <v>FORET Marc</v>
          </cell>
          <cell r="C141" t="str">
            <v>CASCOL</v>
          </cell>
          <cell r="D141" t="str">
            <v>M</v>
          </cell>
        </row>
        <row r="142">
          <cell r="A142">
            <v>6918831</v>
          </cell>
          <cell r="B142" t="str">
            <v>GALLAND Patrick</v>
          </cell>
          <cell r="C142" t="str">
            <v>CASCOL</v>
          </cell>
          <cell r="D142" t="str">
            <v>M</v>
          </cell>
        </row>
        <row r="143">
          <cell r="A143">
            <v>6901172</v>
          </cell>
          <cell r="B143" t="str">
            <v>GELIN Georges</v>
          </cell>
          <cell r="C143" t="str">
            <v>CASCOL</v>
          </cell>
          <cell r="D143" t="str">
            <v>M</v>
          </cell>
        </row>
        <row r="144">
          <cell r="A144">
            <v>6913221</v>
          </cell>
          <cell r="B144" t="str">
            <v>GENILLIER Patrick</v>
          </cell>
          <cell r="C144" t="str">
            <v>CASCOL</v>
          </cell>
          <cell r="D144" t="str">
            <v>M</v>
          </cell>
        </row>
        <row r="145">
          <cell r="A145">
            <v>6922036</v>
          </cell>
          <cell r="B145" t="str">
            <v>GENILLIER Jonathan</v>
          </cell>
          <cell r="C145" t="str">
            <v>CASCOL</v>
          </cell>
          <cell r="D145" t="str">
            <v>M</v>
          </cell>
        </row>
        <row r="146">
          <cell r="A146">
            <v>6924248</v>
          </cell>
          <cell r="B146" t="str">
            <v>GIRAUDET Maryse</v>
          </cell>
          <cell r="C146" t="str">
            <v>CASCOL</v>
          </cell>
          <cell r="D146" t="str">
            <v>F</v>
          </cell>
        </row>
        <row r="147">
          <cell r="A147">
            <v>6920267</v>
          </cell>
          <cell r="B147" t="str">
            <v>GIRAUDET Patrick</v>
          </cell>
          <cell r="C147" t="str">
            <v>CASCOL</v>
          </cell>
          <cell r="D147" t="str">
            <v>M</v>
          </cell>
        </row>
        <row r="148">
          <cell r="A148">
            <v>6923066</v>
          </cell>
          <cell r="B148" t="str">
            <v>JULLIEN Grégory</v>
          </cell>
          <cell r="C148" t="str">
            <v>CASCOL</v>
          </cell>
          <cell r="D148" t="str">
            <v>M</v>
          </cell>
        </row>
        <row r="149">
          <cell r="A149">
            <v>6901139</v>
          </cell>
          <cell r="B149" t="str">
            <v>MAROTTI Françoise</v>
          </cell>
          <cell r="C149" t="str">
            <v>CASCOL</v>
          </cell>
          <cell r="D149" t="str">
            <v>F</v>
          </cell>
        </row>
        <row r="150">
          <cell r="A150">
            <v>6901106</v>
          </cell>
          <cell r="B150" t="str">
            <v>MAROTTI André</v>
          </cell>
          <cell r="C150" t="str">
            <v>CASCOL</v>
          </cell>
          <cell r="D150" t="str">
            <v>M</v>
          </cell>
        </row>
        <row r="151">
          <cell r="A151">
            <v>6921930</v>
          </cell>
          <cell r="B151" t="str">
            <v>MARQUES Didier</v>
          </cell>
          <cell r="C151" t="str">
            <v>CASCOL</v>
          </cell>
          <cell r="D151" t="str">
            <v>M</v>
          </cell>
        </row>
        <row r="152">
          <cell r="A152">
            <v>6924292</v>
          </cell>
          <cell r="B152" t="str">
            <v>MASCLAUX Yves</v>
          </cell>
          <cell r="C152" t="str">
            <v>CASCOL</v>
          </cell>
          <cell r="D152" t="str">
            <v>M</v>
          </cell>
        </row>
        <row r="153">
          <cell r="A153">
            <v>6913923</v>
          </cell>
          <cell r="B153" t="str">
            <v>MATHIEU Roger</v>
          </cell>
          <cell r="C153" t="str">
            <v>CASCOL</v>
          </cell>
          <cell r="D153" t="str">
            <v>M</v>
          </cell>
        </row>
        <row r="154">
          <cell r="A154">
            <v>6920227</v>
          </cell>
          <cell r="B154" t="str">
            <v>MECHIN Roger</v>
          </cell>
          <cell r="C154" t="str">
            <v>CASCOL</v>
          </cell>
          <cell r="D154" t="str">
            <v>M</v>
          </cell>
        </row>
        <row r="155">
          <cell r="A155">
            <v>6920254</v>
          </cell>
          <cell r="B155" t="str">
            <v>MORTBONTEMPS Stéphane</v>
          </cell>
          <cell r="C155" t="str">
            <v>CASCOL</v>
          </cell>
          <cell r="D155" t="str">
            <v>M</v>
          </cell>
        </row>
        <row r="156">
          <cell r="A156">
            <v>6901617</v>
          </cell>
          <cell r="B156" t="str">
            <v>MOURBRUN Roger</v>
          </cell>
          <cell r="C156" t="str">
            <v>CASCOL</v>
          </cell>
          <cell r="D156" t="str">
            <v>M</v>
          </cell>
        </row>
        <row r="157">
          <cell r="A157">
            <v>6906495</v>
          </cell>
          <cell r="B157" t="str">
            <v>PALANDRE PHILIPPE</v>
          </cell>
          <cell r="C157" t="str">
            <v>CASCOL</v>
          </cell>
          <cell r="D157" t="str">
            <v>M</v>
          </cell>
        </row>
        <row r="158">
          <cell r="A158">
            <v>6924090</v>
          </cell>
          <cell r="B158" t="str">
            <v>PASQUELIN Lionel</v>
          </cell>
          <cell r="C158" t="str">
            <v>CASCOL</v>
          </cell>
          <cell r="D158" t="str">
            <v>M</v>
          </cell>
        </row>
        <row r="159">
          <cell r="A159">
            <v>6908339</v>
          </cell>
          <cell r="B159" t="str">
            <v>PEREZ Rafaël</v>
          </cell>
          <cell r="C159" t="str">
            <v>CASCOL</v>
          </cell>
          <cell r="D159" t="str">
            <v>M</v>
          </cell>
        </row>
        <row r="160">
          <cell r="A160">
            <v>6901134</v>
          </cell>
          <cell r="B160" t="str">
            <v>PERRIN Armand</v>
          </cell>
          <cell r="C160" t="str">
            <v>CASCOL</v>
          </cell>
          <cell r="D160" t="str">
            <v>M</v>
          </cell>
        </row>
        <row r="161">
          <cell r="A161">
            <v>6910523</v>
          </cell>
          <cell r="B161" t="str">
            <v>PEYRON Jean Luc</v>
          </cell>
          <cell r="C161" t="str">
            <v>CASCOL</v>
          </cell>
          <cell r="D161" t="str">
            <v>M</v>
          </cell>
        </row>
        <row r="162">
          <cell r="A162">
            <v>6917395</v>
          </cell>
          <cell r="B162" t="str">
            <v>PIANA Alain</v>
          </cell>
          <cell r="C162" t="str">
            <v>CASCOL</v>
          </cell>
          <cell r="D162" t="str">
            <v>M</v>
          </cell>
        </row>
        <row r="163">
          <cell r="A163">
            <v>4312945</v>
          </cell>
          <cell r="B163" t="str">
            <v>PROFIT André</v>
          </cell>
          <cell r="C163" t="str">
            <v>CASCOL</v>
          </cell>
          <cell r="D163" t="str">
            <v>M</v>
          </cell>
        </row>
        <row r="164">
          <cell r="A164">
            <v>6915413</v>
          </cell>
          <cell r="B164" t="str">
            <v>PROMONET Martine</v>
          </cell>
          <cell r="C164" t="str">
            <v>CASCOL</v>
          </cell>
          <cell r="D164" t="str">
            <v>F</v>
          </cell>
        </row>
        <row r="165">
          <cell r="A165">
            <v>4304466</v>
          </cell>
          <cell r="B165" t="str">
            <v>RAMBERT Pascal</v>
          </cell>
          <cell r="C165" t="str">
            <v>CASCOL</v>
          </cell>
          <cell r="D165" t="str">
            <v>M</v>
          </cell>
        </row>
        <row r="166">
          <cell r="A166">
            <v>6915161</v>
          </cell>
          <cell r="B166" t="str">
            <v>RANC Maurice</v>
          </cell>
          <cell r="C166" t="str">
            <v>CASCOL</v>
          </cell>
          <cell r="D166" t="str">
            <v>M</v>
          </cell>
        </row>
        <row r="167">
          <cell r="A167">
            <v>6908332</v>
          </cell>
          <cell r="B167" t="str">
            <v>RANCHIN André</v>
          </cell>
          <cell r="C167" t="str">
            <v>CASCOL</v>
          </cell>
          <cell r="D167" t="str">
            <v>M</v>
          </cell>
        </row>
        <row r="168">
          <cell r="A168">
            <v>6921729</v>
          </cell>
          <cell r="B168" t="str">
            <v>RIVOIRE René</v>
          </cell>
          <cell r="C168" t="str">
            <v>CASCOL</v>
          </cell>
          <cell r="D168" t="str">
            <v>M</v>
          </cell>
        </row>
        <row r="169">
          <cell r="A169">
            <v>6903234</v>
          </cell>
          <cell r="B169" t="str">
            <v>ROBERT Jacques</v>
          </cell>
          <cell r="C169" t="str">
            <v>CASCOL</v>
          </cell>
          <cell r="D169" t="str">
            <v>M</v>
          </cell>
        </row>
        <row r="170">
          <cell r="A170">
            <v>6901117</v>
          </cell>
          <cell r="B170" t="str">
            <v>RONDEPIERRE André</v>
          </cell>
          <cell r="C170" t="str">
            <v>CASCOL</v>
          </cell>
          <cell r="D170" t="str">
            <v>M</v>
          </cell>
        </row>
        <row r="171">
          <cell r="A171">
            <v>6901103</v>
          </cell>
          <cell r="B171" t="str">
            <v>ROUSSEL René</v>
          </cell>
          <cell r="C171" t="str">
            <v>CASCOL</v>
          </cell>
          <cell r="D171" t="str">
            <v>M</v>
          </cell>
        </row>
        <row r="172">
          <cell r="A172">
            <v>6901105</v>
          </cell>
          <cell r="B172" t="str">
            <v>ROUSSEL René Jean</v>
          </cell>
          <cell r="C172" t="str">
            <v>CASCOL</v>
          </cell>
          <cell r="D172" t="str">
            <v>M</v>
          </cell>
        </row>
        <row r="173">
          <cell r="A173">
            <v>6901104</v>
          </cell>
          <cell r="B173" t="str">
            <v>ROUSSEL Arlette</v>
          </cell>
          <cell r="C173" t="str">
            <v>CASCOL</v>
          </cell>
          <cell r="D173" t="str">
            <v>F</v>
          </cell>
        </row>
        <row r="174">
          <cell r="A174">
            <v>6901758</v>
          </cell>
          <cell r="B174" t="str">
            <v>SABOURIN René</v>
          </cell>
          <cell r="C174" t="str">
            <v>CASCOL</v>
          </cell>
          <cell r="D174" t="str">
            <v>M</v>
          </cell>
        </row>
        <row r="175">
          <cell r="A175">
            <v>6901167</v>
          </cell>
          <cell r="B175" t="str">
            <v>SCHMITT William</v>
          </cell>
          <cell r="C175" t="str">
            <v>CASCOL</v>
          </cell>
          <cell r="D175" t="str">
            <v>M</v>
          </cell>
        </row>
        <row r="176">
          <cell r="A176">
            <v>6905170</v>
          </cell>
          <cell r="B176" t="str">
            <v>SERVENTI Maria Dolores</v>
          </cell>
          <cell r="C176" t="str">
            <v>CASCOL</v>
          </cell>
          <cell r="D176" t="str">
            <v>F</v>
          </cell>
        </row>
        <row r="177">
          <cell r="A177">
            <v>6901108</v>
          </cell>
          <cell r="B177" t="str">
            <v>SERVENTI Paul</v>
          </cell>
          <cell r="C177" t="str">
            <v>CASCOL</v>
          </cell>
          <cell r="D177" t="str">
            <v>M</v>
          </cell>
        </row>
        <row r="178">
          <cell r="A178">
            <v>6901505</v>
          </cell>
          <cell r="B178" t="str">
            <v>SINA Michel</v>
          </cell>
          <cell r="C178" t="str">
            <v>CASCOL</v>
          </cell>
          <cell r="D178" t="str">
            <v>M</v>
          </cell>
        </row>
        <row r="179">
          <cell r="A179">
            <v>6924893</v>
          </cell>
          <cell r="B179" t="str">
            <v>SOFFRAY Ludovic</v>
          </cell>
          <cell r="C179" t="str">
            <v>CASCOL</v>
          </cell>
          <cell r="D179" t="str">
            <v>M</v>
          </cell>
        </row>
        <row r="180">
          <cell r="A180">
            <v>6914956</v>
          </cell>
          <cell r="B180" t="str">
            <v>TARTARIN Roland</v>
          </cell>
          <cell r="C180" t="str">
            <v>CASCOL</v>
          </cell>
          <cell r="D180" t="str">
            <v>M</v>
          </cell>
        </row>
        <row r="181">
          <cell r="A181">
            <v>6914865</v>
          </cell>
          <cell r="B181" t="str">
            <v>THEVENET Gérard</v>
          </cell>
          <cell r="C181" t="str">
            <v>CASCOL</v>
          </cell>
          <cell r="D181" t="str">
            <v>M</v>
          </cell>
        </row>
        <row r="182">
          <cell r="A182">
            <v>6923490</v>
          </cell>
          <cell r="B182" t="str">
            <v>VALETTE Serge</v>
          </cell>
          <cell r="C182" t="str">
            <v>CASCOL</v>
          </cell>
          <cell r="D182" t="str">
            <v>M</v>
          </cell>
        </row>
        <row r="183">
          <cell r="A183">
            <v>6920980</v>
          </cell>
          <cell r="B183" t="str">
            <v>VERA Mickaël</v>
          </cell>
          <cell r="C183" t="str">
            <v>CASCOL</v>
          </cell>
          <cell r="D183" t="str">
            <v>M</v>
          </cell>
        </row>
        <row r="184">
          <cell r="A184">
            <v>3453291</v>
          </cell>
          <cell r="B184" t="str">
            <v>WANTIER Jean-François</v>
          </cell>
          <cell r="C184" t="str">
            <v>CASCOL</v>
          </cell>
          <cell r="D184" t="str">
            <v>M</v>
          </cell>
        </row>
        <row r="185">
          <cell r="A185">
            <v>6926316</v>
          </cell>
          <cell r="B185" t="str">
            <v>ERRACHIDI Choukri</v>
          </cell>
          <cell r="C185" t="str">
            <v>Lyon Sport Métropole</v>
          </cell>
          <cell r="D185" t="str">
            <v>M</v>
          </cell>
        </row>
        <row r="186">
          <cell r="A186">
            <v>6926314</v>
          </cell>
          <cell r="B186" t="str">
            <v>HORENKRYS Claude</v>
          </cell>
          <cell r="C186" t="str">
            <v>Lyon Sport Métropole</v>
          </cell>
          <cell r="D186" t="str">
            <v>M</v>
          </cell>
        </row>
        <row r="187">
          <cell r="A187">
            <v>6926315</v>
          </cell>
          <cell r="B187" t="str">
            <v>ZANET Cristina</v>
          </cell>
          <cell r="C187" t="str">
            <v>Lyon Sport Métropole</v>
          </cell>
          <cell r="D187" t="str">
            <v>F</v>
          </cell>
        </row>
        <row r="188">
          <cell r="A188">
            <v>6926107</v>
          </cell>
          <cell r="B188" t="str">
            <v>ALASSEUR Laurent</v>
          </cell>
          <cell r="C188" t="str">
            <v>TROLLSPORT</v>
          </cell>
          <cell r="D188" t="str">
            <v>M</v>
          </cell>
        </row>
        <row r="189">
          <cell r="A189">
            <v>6903034</v>
          </cell>
          <cell r="B189" t="str">
            <v>ALONZO Marie Josephe</v>
          </cell>
          <cell r="C189" t="str">
            <v>TROLLSPORT</v>
          </cell>
          <cell r="D189" t="str">
            <v>F</v>
          </cell>
        </row>
        <row r="190">
          <cell r="A190">
            <v>6924535</v>
          </cell>
          <cell r="B190" t="str">
            <v>ARPARIN Franck</v>
          </cell>
          <cell r="C190" t="str">
            <v>TROLLSPORT</v>
          </cell>
          <cell r="D190" t="str">
            <v>M</v>
          </cell>
        </row>
        <row r="191">
          <cell r="A191">
            <v>6926352</v>
          </cell>
          <cell r="B191" t="str">
            <v>ARS Ludovic</v>
          </cell>
          <cell r="C191" t="str">
            <v>TROLLSPORT</v>
          </cell>
          <cell r="D191" t="str">
            <v>M</v>
          </cell>
        </row>
        <row r="192">
          <cell r="A192">
            <v>6925753</v>
          </cell>
          <cell r="B192" t="str">
            <v>AVELINE Isabelle</v>
          </cell>
          <cell r="C192" t="str">
            <v>TROLLSPORT</v>
          </cell>
          <cell r="D192" t="str">
            <v>F</v>
          </cell>
        </row>
        <row r="193">
          <cell r="A193">
            <v>6925190</v>
          </cell>
          <cell r="B193" t="str">
            <v>BERETTA Jean-Louis</v>
          </cell>
          <cell r="C193" t="str">
            <v>TROLLSPORT</v>
          </cell>
          <cell r="D193" t="str">
            <v>M</v>
          </cell>
        </row>
        <row r="194">
          <cell r="A194">
            <v>6924827</v>
          </cell>
          <cell r="B194" t="str">
            <v>BERGE-MONTANAT Pascal</v>
          </cell>
          <cell r="C194" t="str">
            <v>TROLLSPORT</v>
          </cell>
          <cell r="D194" t="str">
            <v>M</v>
          </cell>
        </row>
        <row r="195">
          <cell r="A195">
            <v>6925255</v>
          </cell>
          <cell r="B195" t="str">
            <v>BIONDI Norbert</v>
          </cell>
          <cell r="C195" t="str">
            <v>TROLLSPORT</v>
          </cell>
          <cell r="D195" t="str">
            <v>M</v>
          </cell>
        </row>
        <row r="196">
          <cell r="A196">
            <v>6913757</v>
          </cell>
          <cell r="B196" t="str">
            <v>BLASCO Gilles</v>
          </cell>
          <cell r="C196" t="str">
            <v>TROLLSPORT</v>
          </cell>
          <cell r="D196" t="str">
            <v>M</v>
          </cell>
        </row>
        <row r="197">
          <cell r="A197">
            <v>6926109</v>
          </cell>
          <cell r="B197" t="str">
            <v>BOISSIEUX Pascal</v>
          </cell>
          <cell r="C197" t="str">
            <v>TROLLSPORT</v>
          </cell>
          <cell r="D197" t="str">
            <v>M</v>
          </cell>
        </row>
        <row r="198">
          <cell r="A198">
            <v>6926181</v>
          </cell>
          <cell r="B198" t="str">
            <v>BRUYAT Patrick</v>
          </cell>
          <cell r="C198" t="str">
            <v>TROLLSPORT</v>
          </cell>
          <cell r="D198" t="str">
            <v>M</v>
          </cell>
        </row>
        <row r="199">
          <cell r="A199">
            <v>6926182</v>
          </cell>
          <cell r="B199" t="str">
            <v>CABOUX Pascal</v>
          </cell>
          <cell r="C199" t="str">
            <v>TROLLSPORT</v>
          </cell>
          <cell r="D199" t="str">
            <v>M</v>
          </cell>
        </row>
        <row r="200">
          <cell r="A200">
            <v>6925358</v>
          </cell>
          <cell r="B200" t="str">
            <v>CASTELLA Frédéric</v>
          </cell>
          <cell r="C200" t="str">
            <v>TROLLSPORT</v>
          </cell>
          <cell r="D200" t="str">
            <v>M</v>
          </cell>
        </row>
        <row r="201">
          <cell r="A201">
            <v>6925334</v>
          </cell>
          <cell r="B201" t="str">
            <v>CERCLERAT Alain</v>
          </cell>
          <cell r="C201" t="str">
            <v>TROLLSPORT</v>
          </cell>
          <cell r="D201" t="str">
            <v>M</v>
          </cell>
        </row>
        <row r="202">
          <cell r="A202">
            <v>6925757</v>
          </cell>
          <cell r="B202" t="str">
            <v>DEFINOD Jean-Marc</v>
          </cell>
          <cell r="C202" t="str">
            <v>TROLLSPORT</v>
          </cell>
          <cell r="D202" t="str">
            <v>M</v>
          </cell>
        </row>
        <row r="203">
          <cell r="A203">
            <v>6925752</v>
          </cell>
          <cell r="B203" t="str">
            <v>DI MASCIO Christian</v>
          </cell>
          <cell r="C203" t="str">
            <v>TROLLSPORT</v>
          </cell>
          <cell r="D203" t="str">
            <v>M</v>
          </cell>
        </row>
        <row r="204">
          <cell r="A204">
            <v>6925489</v>
          </cell>
          <cell r="B204" t="str">
            <v>FAZZANI Nourredine</v>
          </cell>
          <cell r="C204" t="str">
            <v>TROLLSPORT</v>
          </cell>
          <cell r="D204" t="str">
            <v>M</v>
          </cell>
        </row>
        <row r="205">
          <cell r="A205">
            <v>6926019</v>
          </cell>
          <cell r="B205" t="str">
            <v>GARCIA José</v>
          </cell>
          <cell r="C205" t="str">
            <v>TROLLSPORT</v>
          </cell>
          <cell r="D205" t="str">
            <v>M</v>
          </cell>
        </row>
        <row r="206">
          <cell r="A206">
            <v>6925448</v>
          </cell>
          <cell r="B206" t="str">
            <v>GENETOY Sylvain</v>
          </cell>
          <cell r="C206" t="str">
            <v>TROLLSPORT</v>
          </cell>
          <cell r="D206" t="str">
            <v>M</v>
          </cell>
        </row>
        <row r="207">
          <cell r="A207">
            <v>6901799</v>
          </cell>
          <cell r="B207" t="str">
            <v>GUICHON Patrice</v>
          </cell>
          <cell r="C207" t="str">
            <v>TROLLSPORT</v>
          </cell>
          <cell r="D207" t="str">
            <v>M</v>
          </cell>
        </row>
        <row r="208">
          <cell r="A208">
            <v>6920243</v>
          </cell>
          <cell r="B208" t="str">
            <v>HANESSE Sébastien</v>
          </cell>
          <cell r="C208" t="str">
            <v>TROLLSPORT</v>
          </cell>
          <cell r="D208" t="str">
            <v>M</v>
          </cell>
        </row>
        <row r="209">
          <cell r="A209">
            <v>6919371</v>
          </cell>
          <cell r="B209" t="str">
            <v>HANESSE Claude</v>
          </cell>
          <cell r="C209" t="str">
            <v>TROLLSPORT</v>
          </cell>
          <cell r="D209" t="str">
            <v>M</v>
          </cell>
        </row>
        <row r="210">
          <cell r="A210">
            <v>6901983</v>
          </cell>
          <cell r="B210" t="str">
            <v>JANER Jean Paul</v>
          </cell>
          <cell r="C210" t="str">
            <v>TROLLSPORT</v>
          </cell>
          <cell r="D210" t="str">
            <v>M</v>
          </cell>
        </row>
        <row r="211">
          <cell r="A211">
            <v>6914199</v>
          </cell>
          <cell r="B211" t="str">
            <v>JOLBIT Joseph</v>
          </cell>
          <cell r="C211" t="str">
            <v>TROLLSPORT</v>
          </cell>
          <cell r="D211" t="str">
            <v>M</v>
          </cell>
        </row>
        <row r="212">
          <cell r="A212">
            <v>6925256</v>
          </cell>
          <cell r="B212" t="str">
            <v>LEBRUN Yves</v>
          </cell>
          <cell r="C212" t="str">
            <v>TROLLSPORT</v>
          </cell>
          <cell r="D212" t="str">
            <v>M</v>
          </cell>
        </row>
        <row r="213">
          <cell r="A213">
            <v>6925756</v>
          </cell>
          <cell r="B213" t="str">
            <v>LEBRUN Véronique</v>
          </cell>
          <cell r="C213" t="str">
            <v>TROLLSPORT</v>
          </cell>
          <cell r="D213" t="str">
            <v>F</v>
          </cell>
        </row>
        <row r="214">
          <cell r="A214">
            <v>6925755</v>
          </cell>
          <cell r="B214" t="str">
            <v>LEBRUN Florian</v>
          </cell>
          <cell r="C214" t="str">
            <v>TROLLSPORT</v>
          </cell>
          <cell r="D214" t="str">
            <v>M</v>
          </cell>
        </row>
        <row r="215">
          <cell r="A215">
            <v>6925357</v>
          </cell>
          <cell r="B215" t="str">
            <v>LEFEBVRE Jérôme</v>
          </cell>
          <cell r="C215" t="str">
            <v>TROLLSPORT</v>
          </cell>
          <cell r="D215" t="str">
            <v>M</v>
          </cell>
        </row>
        <row r="216">
          <cell r="A216">
            <v>6925957</v>
          </cell>
          <cell r="B216" t="str">
            <v>MARTINEZ Louisa</v>
          </cell>
          <cell r="C216" t="str">
            <v>TROLLSPORT</v>
          </cell>
          <cell r="D216" t="str">
            <v>F</v>
          </cell>
        </row>
        <row r="217">
          <cell r="A217">
            <v>6925806</v>
          </cell>
          <cell r="B217" t="str">
            <v>MARTINEZ Jean Luc</v>
          </cell>
          <cell r="C217" t="str">
            <v>TROLLSPORT</v>
          </cell>
          <cell r="D217" t="str">
            <v>M</v>
          </cell>
        </row>
        <row r="218">
          <cell r="A218">
            <v>6925931</v>
          </cell>
          <cell r="B218" t="str">
            <v>MAS SARD Gilles</v>
          </cell>
          <cell r="C218" t="str">
            <v>TROLLSPORT</v>
          </cell>
          <cell r="D218" t="str">
            <v>M</v>
          </cell>
        </row>
        <row r="219">
          <cell r="A219">
            <v>6925257</v>
          </cell>
          <cell r="B219" t="str">
            <v>MONTAGNE Serge</v>
          </cell>
          <cell r="C219" t="str">
            <v>TROLLSPORT</v>
          </cell>
          <cell r="D219" t="str">
            <v>M</v>
          </cell>
        </row>
        <row r="220">
          <cell r="A220">
            <v>6925754</v>
          </cell>
          <cell r="B220" t="str">
            <v>NALLIT Jocelyn</v>
          </cell>
          <cell r="C220" t="str">
            <v>TROLLSPORT</v>
          </cell>
          <cell r="D220" t="str">
            <v>M</v>
          </cell>
        </row>
        <row r="221">
          <cell r="A221">
            <v>6921863</v>
          </cell>
          <cell r="B221" t="str">
            <v>PARISE Christopher</v>
          </cell>
          <cell r="C221" t="str">
            <v>TROLLSPORT</v>
          </cell>
          <cell r="D221" t="str">
            <v>M</v>
          </cell>
        </row>
        <row r="222">
          <cell r="A222">
            <v>6924431</v>
          </cell>
          <cell r="B222" t="str">
            <v>PAYA Jacky</v>
          </cell>
          <cell r="C222" t="str">
            <v>TROLLSPORT</v>
          </cell>
          <cell r="D222" t="str">
            <v>M</v>
          </cell>
        </row>
        <row r="223">
          <cell r="A223">
            <v>6921833</v>
          </cell>
          <cell r="B223" t="str">
            <v>PERENON Roland</v>
          </cell>
          <cell r="C223" t="str">
            <v>TROLLSPORT</v>
          </cell>
          <cell r="D223" t="str">
            <v>M</v>
          </cell>
        </row>
        <row r="224">
          <cell r="A224">
            <v>6913729</v>
          </cell>
          <cell r="B224" t="str">
            <v>PERRET Stephane</v>
          </cell>
          <cell r="C224" t="str">
            <v>TROLLSPORT</v>
          </cell>
          <cell r="D224" t="str">
            <v>M</v>
          </cell>
        </row>
        <row r="225">
          <cell r="A225">
            <v>6926108</v>
          </cell>
          <cell r="B225" t="str">
            <v>PERROUD Gilles</v>
          </cell>
          <cell r="C225" t="str">
            <v>TROLLSPORT</v>
          </cell>
          <cell r="D225" t="str">
            <v>M</v>
          </cell>
        </row>
        <row r="226">
          <cell r="A226">
            <v>6926452</v>
          </cell>
          <cell r="B226" t="str">
            <v>PLANTIER Richard</v>
          </cell>
          <cell r="C226" t="str">
            <v>TROLLSPORT</v>
          </cell>
          <cell r="D226" t="str">
            <v>M</v>
          </cell>
        </row>
        <row r="227">
          <cell r="A227">
            <v>6917994</v>
          </cell>
          <cell r="B227" t="str">
            <v>RAFAEL Mario</v>
          </cell>
          <cell r="C227" t="str">
            <v>TROLLSPORT</v>
          </cell>
          <cell r="D227" t="str">
            <v>M</v>
          </cell>
        </row>
        <row r="228">
          <cell r="A228">
            <v>6901974</v>
          </cell>
          <cell r="B228" t="str">
            <v>RAQUIN Pierre</v>
          </cell>
          <cell r="C228" t="str">
            <v>TROLLSPORT</v>
          </cell>
          <cell r="D228" t="str">
            <v>M</v>
          </cell>
        </row>
        <row r="229">
          <cell r="A229">
            <v>6922896</v>
          </cell>
          <cell r="B229" t="str">
            <v>RAVOAJANAHARY Luca</v>
          </cell>
          <cell r="C229" t="str">
            <v>TROLLSPORT</v>
          </cell>
          <cell r="D229" t="str">
            <v>M</v>
          </cell>
        </row>
        <row r="230">
          <cell r="A230">
            <v>6925543</v>
          </cell>
          <cell r="B230" t="str">
            <v>REYNAUD Loan</v>
          </cell>
          <cell r="C230" t="str">
            <v>TROLLSPORT</v>
          </cell>
          <cell r="D230" t="str">
            <v>M</v>
          </cell>
        </row>
        <row r="231">
          <cell r="A231">
            <v>6925542</v>
          </cell>
          <cell r="B231" t="str">
            <v>REYNAUD Jefferson</v>
          </cell>
          <cell r="C231" t="str">
            <v>TROLLSPORT</v>
          </cell>
          <cell r="D231" t="str">
            <v>M</v>
          </cell>
        </row>
        <row r="232">
          <cell r="A232">
            <v>6918441</v>
          </cell>
          <cell r="B232" t="str">
            <v>RICCI Vincent</v>
          </cell>
          <cell r="C232" t="str">
            <v>TROLLSPORT</v>
          </cell>
          <cell r="D232" t="str">
            <v>M</v>
          </cell>
        </row>
        <row r="233">
          <cell r="A233">
            <v>6925191</v>
          </cell>
          <cell r="B233" t="str">
            <v>RODRIGUEZ Alain</v>
          </cell>
          <cell r="C233" t="str">
            <v>TROLLSPORT</v>
          </cell>
          <cell r="D233" t="str">
            <v>M</v>
          </cell>
        </row>
        <row r="234">
          <cell r="A234">
            <v>6924842</v>
          </cell>
          <cell r="B234" t="str">
            <v>SABAINI Anne-Marie</v>
          </cell>
          <cell r="C234" t="str">
            <v>TROLLSPORT</v>
          </cell>
          <cell r="D234" t="str">
            <v>F</v>
          </cell>
        </row>
        <row r="235">
          <cell r="A235">
            <v>6921762</v>
          </cell>
          <cell r="B235" t="str">
            <v>SABAINI Didier</v>
          </cell>
          <cell r="C235" t="str">
            <v>TROLLSPORT</v>
          </cell>
          <cell r="D235" t="str">
            <v>M</v>
          </cell>
        </row>
        <row r="236">
          <cell r="A236">
            <v>6921525</v>
          </cell>
          <cell r="B236" t="str">
            <v>SOPHA Ludovic</v>
          </cell>
          <cell r="C236" t="str">
            <v>TROLLSPORT</v>
          </cell>
          <cell r="D236" t="str">
            <v>M</v>
          </cell>
        </row>
        <row r="237">
          <cell r="A237">
            <v>6920524</v>
          </cell>
          <cell r="B237" t="str">
            <v>TARDIO Maria</v>
          </cell>
          <cell r="C237" t="str">
            <v>TROLLSPORT</v>
          </cell>
          <cell r="D237" t="str">
            <v>F</v>
          </cell>
        </row>
        <row r="238">
          <cell r="A238">
            <v>6920244</v>
          </cell>
          <cell r="B238" t="str">
            <v>TARDIO Antonio</v>
          </cell>
          <cell r="C238" t="str">
            <v>TROLLSPORT</v>
          </cell>
          <cell r="D238" t="str">
            <v>M</v>
          </cell>
        </row>
        <row r="239">
          <cell r="A239">
            <v>3825314</v>
          </cell>
          <cell r="B239" t="str">
            <v>TROTIN Frédéric</v>
          </cell>
          <cell r="C239" t="str">
            <v>TROLLSPORT</v>
          </cell>
          <cell r="D239" t="str">
            <v>M</v>
          </cell>
        </row>
        <row r="240">
          <cell r="A240">
            <v>6906470</v>
          </cell>
          <cell r="B240" t="str">
            <v>TROVISI Tony</v>
          </cell>
          <cell r="C240" t="str">
            <v>TROLLSPORT</v>
          </cell>
          <cell r="D240" t="str">
            <v>M</v>
          </cell>
        </row>
        <row r="241">
          <cell r="A241">
            <v>6925759</v>
          </cell>
          <cell r="B241" t="str">
            <v>VANEL Christophe</v>
          </cell>
          <cell r="C241" t="str">
            <v>TROLLSPORT</v>
          </cell>
          <cell r="D241" t="str">
            <v>M</v>
          </cell>
        </row>
        <row r="242">
          <cell r="A242">
            <v>6922983</v>
          </cell>
          <cell r="B242" t="str">
            <v>VENA Vincent</v>
          </cell>
          <cell r="C242" t="str">
            <v>TROLLSPORT</v>
          </cell>
          <cell r="D242" t="str">
            <v>M</v>
          </cell>
        </row>
        <row r="243">
          <cell r="A243">
            <v>6907646</v>
          </cell>
          <cell r="B243" t="str">
            <v>ADELINE Rolland</v>
          </cell>
          <cell r="C243" t="str">
            <v>ALSTOM</v>
          </cell>
          <cell r="D243" t="str">
            <v>M</v>
          </cell>
        </row>
        <row r="244">
          <cell r="A244">
            <v>6915079</v>
          </cell>
          <cell r="B244" t="str">
            <v>BACONIN Daniel</v>
          </cell>
          <cell r="C244" t="str">
            <v>ALSTOM</v>
          </cell>
          <cell r="D244" t="str">
            <v>M</v>
          </cell>
        </row>
        <row r="245">
          <cell r="A245">
            <v>6901893</v>
          </cell>
          <cell r="B245" t="str">
            <v>BICHARD André</v>
          </cell>
          <cell r="C245" t="str">
            <v>ALSTOM</v>
          </cell>
          <cell r="D245" t="str">
            <v>M</v>
          </cell>
        </row>
        <row r="246">
          <cell r="A246">
            <v>6901891</v>
          </cell>
          <cell r="B246" t="str">
            <v>BICHARD Yvette</v>
          </cell>
          <cell r="C246" t="str">
            <v>ALSTOM</v>
          </cell>
          <cell r="D246" t="str">
            <v>F</v>
          </cell>
        </row>
        <row r="247">
          <cell r="A247">
            <v>6921170</v>
          </cell>
          <cell r="B247" t="str">
            <v>BINET Anne-Marie</v>
          </cell>
          <cell r="C247" t="str">
            <v>ALSTOM</v>
          </cell>
          <cell r="D247" t="str">
            <v>F</v>
          </cell>
        </row>
        <row r="248">
          <cell r="A248">
            <v>6925598</v>
          </cell>
          <cell r="B248" t="str">
            <v>BLANC Bernard</v>
          </cell>
          <cell r="C248" t="str">
            <v>ALSTOM</v>
          </cell>
          <cell r="D248" t="str">
            <v>M</v>
          </cell>
        </row>
        <row r="249">
          <cell r="A249">
            <v>6914295</v>
          </cell>
          <cell r="B249" t="str">
            <v>BOONE Sylviane</v>
          </cell>
          <cell r="C249" t="str">
            <v>ALSTOM</v>
          </cell>
          <cell r="D249" t="str">
            <v>F</v>
          </cell>
        </row>
        <row r="250">
          <cell r="A250">
            <v>6926318</v>
          </cell>
          <cell r="B250" t="str">
            <v>BRAIKI Adem</v>
          </cell>
          <cell r="C250" t="str">
            <v>ALSTOM</v>
          </cell>
          <cell r="D250" t="str">
            <v>M</v>
          </cell>
        </row>
        <row r="251">
          <cell r="A251">
            <v>6904949</v>
          </cell>
          <cell r="B251" t="str">
            <v>D'ADAMO Roberto</v>
          </cell>
          <cell r="C251" t="str">
            <v>ALSTOM</v>
          </cell>
          <cell r="D251" t="str">
            <v>M</v>
          </cell>
        </row>
        <row r="252">
          <cell r="A252">
            <v>6908353</v>
          </cell>
          <cell r="B252" t="str">
            <v>ESTEVE Louis</v>
          </cell>
          <cell r="C252" t="str">
            <v>ALSTOM</v>
          </cell>
          <cell r="D252" t="str">
            <v>M</v>
          </cell>
        </row>
        <row r="253">
          <cell r="A253">
            <v>6919951</v>
          </cell>
          <cell r="B253" t="str">
            <v>ESTIER Georges</v>
          </cell>
          <cell r="C253" t="str">
            <v>ALSTOM</v>
          </cell>
          <cell r="D253" t="str">
            <v>M</v>
          </cell>
        </row>
        <row r="254">
          <cell r="A254">
            <v>6919950</v>
          </cell>
          <cell r="B254" t="str">
            <v>ESTIER Eliane</v>
          </cell>
          <cell r="C254" t="str">
            <v>ALSTOM</v>
          </cell>
          <cell r="D254" t="str">
            <v>F</v>
          </cell>
        </row>
        <row r="255">
          <cell r="A255">
            <v>6913203</v>
          </cell>
          <cell r="B255" t="str">
            <v>FANJAT Martine</v>
          </cell>
          <cell r="C255" t="str">
            <v>ALSTOM</v>
          </cell>
          <cell r="D255" t="str">
            <v>F</v>
          </cell>
        </row>
        <row r="256">
          <cell r="A256">
            <v>6902027</v>
          </cell>
          <cell r="B256" t="str">
            <v>FANJAT Christian</v>
          </cell>
          <cell r="C256" t="str">
            <v>ALSTOM</v>
          </cell>
          <cell r="D256" t="str">
            <v>M</v>
          </cell>
        </row>
        <row r="257">
          <cell r="A257">
            <v>6901946</v>
          </cell>
          <cell r="B257" t="str">
            <v>FEREZ Frédéric</v>
          </cell>
          <cell r="C257" t="str">
            <v>ALSTOM</v>
          </cell>
          <cell r="D257" t="str">
            <v>M</v>
          </cell>
        </row>
        <row r="258">
          <cell r="A258">
            <v>6919949</v>
          </cell>
          <cell r="B258" t="str">
            <v>FONSECA Antoine</v>
          </cell>
          <cell r="C258" t="str">
            <v>ALSTOM</v>
          </cell>
          <cell r="D258" t="str">
            <v>M</v>
          </cell>
        </row>
        <row r="259">
          <cell r="A259">
            <v>6901894</v>
          </cell>
          <cell r="B259" t="str">
            <v>FORNONI Alexandre</v>
          </cell>
          <cell r="C259" t="str">
            <v>ALSTOM</v>
          </cell>
          <cell r="D259" t="str">
            <v>M</v>
          </cell>
        </row>
        <row r="260">
          <cell r="A260">
            <v>6901890</v>
          </cell>
          <cell r="B260" t="str">
            <v>FORNONI Georgette</v>
          </cell>
          <cell r="C260" t="str">
            <v>ALSTOM</v>
          </cell>
          <cell r="D260" t="str">
            <v>F</v>
          </cell>
        </row>
        <row r="261">
          <cell r="A261">
            <v>6921144</v>
          </cell>
          <cell r="B261" t="str">
            <v>GUIGUET Jacques</v>
          </cell>
          <cell r="C261" t="str">
            <v>ALSTOM</v>
          </cell>
          <cell r="D261" t="str">
            <v>M</v>
          </cell>
        </row>
        <row r="262">
          <cell r="A262">
            <v>6924085</v>
          </cell>
          <cell r="B262" t="str">
            <v>HASSAPIS Annie</v>
          </cell>
          <cell r="C262" t="str">
            <v>ALSTOM</v>
          </cell>
          <cell r="D262" t="str">
            <v>F</v>
          </cell>
        </row>
        <row r="263">
          <cell r="A263">
            <v>6914899</v>
          </cell>
          <cell r="B263" t="str">
            <v>HASSAPIS Paul</v>
          </cell>
          <cell r="C263" t="str">
            <v>ALSTOM</v>
          </cell>
          <cell r="D263" t="str">
            <v>M</v>
          </cell>
        </row>
        <row r="264">
          <cell r="A264">
            <v>6926319</v>
          </cell>
          <cell r="B264" t="str">
            <v>LALYRE Abraham</v>
          </cell>
          <cell r="C264" t="str">
            <v>ALSTOM</v>
          </cell>
          <cell r="D264" t="str">
            <v>M</v>
          </cell>
        </row>
        <row r="265">
          <cell r="A265">
            <v>6918499</v>
          </cell>
          <cell r="B265" t="str">
            <v>LAPIER Jean Pierre</v>
          </cell>
          <cell r="C265" t="str">
            <v>ALSTOM</v>
          </cell>
          <cell r="D265" t="str">
            <v>M</v>
          </cell>
        </row>
        <row r="266">
          <cell r="A266">
            <v>6910068</v>
          </cell>
          <cell r="B266" t="str">
            <v>LEVYN Michel</v>
          </cell>
          <cell r="C266" t="str">
            <v>ALSTOM</v>
          </cell>
          <cell r="D266" t="str">
            <v>M</v>
          </cell>
        </row>
        <row r="267">
          <cell r="A267">
            <v>6925599</v>
          </cell>
          <cell r="B267" t="str">
            <v>LEVYN Estelle</v>
          </cell>
          <cell r="C267" t="str">
            <v>ALSTOM</v>
          </cell>
          <cell r="D267" t="str">
            <v>F</v>
          </cell>
        </row>
        <row r="268">
          <cell r="A268">
            <v>6924038</v>
          </cell>
          <cell r="B268" t="str">
            <v>LEVYN Elie</v>
          </cell>
          <cell r="C268" t="str">
            <v>ALSTOM</v>
          </cell>
          <cell r="D268" t="str">
            <v>M</v>
          </cell>
        </row>
        <row r="269">
          <cell r="A269">
            <v>6917932</v>
          </cell>
          <cell r="B269" t="str">
            <v>LINGELSER Serge</v>
          </cell>
          <cell r="C269" t="str">
            <v>ALSTOM</v>
          </cell>
          <cell r="D269" t="str">
            <v>M</v>
          </cell>
        </row>
        <row r="270">
          <cell r="A270">
            <v>6920621</v>
          </cell>
          <cell r="B270" t="str">
            <v>MALAURIE Anne Marie</v>
          </cell>
          <cell r="C270" t="str">
            <v>ALSTOM</v>
          </cell>
          <cell r="D270" t="str">
            <v>F</v>
          </cell>
        </row>
        <row r="271">
          <cell r="A271">
            <v>6900710</v>
          </cell>
          <cell r="B271" t="str">
            <v>MALAURIE Jean Claude</v>
          </cell>
          <cell r="C271" t="str">
            <v>ALSTOM</v>
          </cell>
          <cell r="D271" t="str">
            <v>M</v>
          </cell>
        </row>
        <row r="272">
          <cell r="A272">
            <v>6921746</v>
          </cell>
          <cell r="B272" t="str">
            <v>MARCHESE Carmine</v>
          </cell>
          <cell r="C272" t="str">
            <v>ALSTOM</v>
          </cell>
          <cell r="D272" t="str">
            <v>M</v>
          </cell>
        </row>
        <row r="273">
          <cell r="A273">
            <v>6912129</v>
          </cell>
          <cell r="B273" t="str">
            <v>MENAND Maurice</v>
          </cell>
          <cell r="C273" t="str">
            <v>ALSTOM</v>
          </cell>
          <cell r="D273" t="str">
            <v>M</v>
          </cell>
        </row>
        <row r="274">
          <cell r="A274">
            <v>6923503</v>
          </cell>
          <cell r="B274" t="str">
            <v>MINATCHY Jean Claude</v>
          </cell>
          <cell r="C274" t="str">
            <v>ALSTOM</v>
          </cell>
          <cell r="D274" t="str">
            <v>M</v>
          </cell>
        </row>
        <row r="275">
          <cell r="A275">
            <v>6901918</v>
          </cell>
          <cell r="B275" t="str">
            <v>MOREAU Serge</v>
          </cell>
          <cell r="C275" t="str">
            <v>ALSTOM</v>
          </cell>
          <cell r="D275" t="str">
            <v>M</v>
          </cell>
        </row>
        <row r="276">
          <cell r="A276">
            <v>6920944</v>
          </cell>
          <cell r="B276" t="str">
            <v>NISON Jean-Marc</v>
          </cell>
          <cell r="C276" t="str">
            <v>ALSTOM</v>
          </cell>
          <cell r="D276" t="str">
            <v>M</v>
          </cell>
        </row>
        <row r="277">
          <cell r="A277">
            <v>6904952</v>
          </cell>
          <cell r="B277" t="str">
            <v>PENA Féliciano</v>
          </cell>
          <cell r="C277" t="str">
            <v>ALSTOM</v>
          </cell>
          <cell r="D277" t="str">
            <v>M</v>
          </cell>
        </row>
        <row r="278">
          <cell r="A278">
            <v>6920620</v>
          </cell>
          <cell r="B278" t="str">
            <v>QUEUILLE Jean-Pierre</v>
          </cell>
          <cell r="C278" t="str">
            <v>ALSTOM</v>
          </cell>
          <cell r="D278" t="str">
            <v>M</v>
          </cell>
        </row>
        <row r="279">
          <cell r="A279">
            <v>6921141</v>
          </cell>
          <cell r="B279" t="str">
            <v>REVAUX Bernard</v>
          </cell>
          <cell r="C279" t="str">
            <v>ALSTOM</v>
          </cell>
          <cell r="D279" t="str">
            <v>M</v>
          </cell>
        </row>
        <row r="280">
          <cell r="A280">
            <v>6902002</v>
          </cell>
          <cell r="B280" t="str">
            <v>REY Jacques</v>
          </cell>
          <cell r="C280" t="str">
            <v>ALSTOM</v>
          </cell>
          <cell r="D280" t="str">
            <v>M</v>
          </cell>
        </row>
        <row r="281">
          <cell r="A281">
            <v>6902001</v>
          </cell>
          <cell r="B281" t="str">
            <v>REY Françoise</v>
          </cell>
          <cell r="C281" t="str">
            <v>ALSTOM</v>
          </cell>
          <cell r="D281" t="str">
            <v>F</v>
          </cell>
        </row>
        <row r="282">
          <cell r="A282">
            <v>6900004</v>
          </cell>
          <cell r="B282" t="str">
            <v>RICCI Mario</v>
          </cell>
          <cell r="C282" t="str">
            <v>ALSTOM</v>
          </cell>
          <cell r="D282" t="str">
            <v>M</v>
          </cell>
        </row>
        <row r="283">
          <cell r="A283">
            <v>6917996</v>
          </cell>
          <cell r="B283" t="str">
            <v>RULKIN Gérard</v>
          </cell>
          <cell r="C283" t="str">
            <v>ALSTOM</v>
          </cell>
          <cell r="D283" t="str">
            <v>M</v>
          </cell>
        </row>
        <row r="284">
          <cell r="A284">
            <v>6901903</v>
          </cell>
          <cell r="B284" t="str">
            <v>SOLA Jean Claude</v>
          </cell>
          <cell r="C284" t="str">
            <v>ALSTOM</v>
          </cell>
          <cell r="D284" t="str">
            <v>M</v>
          </cell>
        </row>
        <row r="285">
          <cell r="A285">
            <v>6919954</v>
          </cell>
          <cell r="B285" t="str">
            <v>VELLA Concetta</v>
          </cell>
          <cell r="C285" t="str">
            <v>ALSTOM</v>
          </cell>
          <cell r="D285" t="str">
            <v>F</v>
          </cell>
        </row>
        <row r="286">
          <cell r="A286">
            <v>6919953</v>
          </cell>
          <cell r="B286" t="str">
            <v>VELLA Joseph</v>
          </cell>
          <cell r="C286" t="str">
            <v>ALSTOM</v>
          </cell>
          <cell r="D286" t="str">
            <v>M</v>
          </cell>
        </row>
        <row r="287">
          <cell r="A287">
            <v>6922848</v>
          </cell>
          <cell r="B287" t="str">
            <v>VIRGILIO Christine</v>
          </cell>
          <cell r="C287" t="str">
            <v>ALSTOM</v>
          </cell>
          <cell r="D287" t="str">
            <v>F</v>
          </cell>
        </row>
        <row r="288">
          <cell r="A288">
            <v>6918501</v>
          </cell>
          <cell r="B288" t="str">
            <v>VIRGILIO Michel</v>
          </cell>
          <cell r="C288" t="str">
            <v>ALSTOM</v>
          </cell>
          <cell r="D288" t="str">
            <v>M</v>
          </cell>
        </row>
        <row r="289">
          <cell r="A289">
            <v>6901930</v>
          </cell>
          <cell r="B289" t="str">
            <v>VITELLO Carmello</v>
          </cell>
          <cell r="C289" t="str">
            <v>ALSTOM</v>
          </cell>
          <cell r="D289" t="str">
            <v>M</v>
          </cell>
        </row>
        <row r="290">
          <cell r="A290">
            <v>6901926</v>
          </cell>
          <cell r="B290" t="str">
            <v>VITELLO Carmella</v>
          </cell>
          <cell r="C290" t="str">
            <v>ALSTOM</v>
          </cell>
          <cell r="D290" t="str">
            <v>F</v>
          </cell>
        </row>
        <row r="291">
          <cell r="A291">
            <v>6915352</v>
          </cell>
          <cell r="B291" t="str">
            <v>ALCINDOR Clarisse</v>
          </cell>
          <cell r="C291" t="str">
            <v>ATSCAF</v>
          </cell>
          <cell r="D291" t="str">
            <v>M</v>
          </cell>
        </row>
        <row r="292">
          <cell r="A292">
            <v>711309</v>
          </cell>
          <cell r="B292" t="str">
            <v>BREYSSE Frédéric</v>
          </cell>
          <cell r="C292" t="str">
            <v>ATSCAF</v>
          </cell>
          <cell r="D292" t="str">
            <v>M</v>
          </cell>
        </row>
        <row r="293">
          <cell r="A293">
            <v>6918416</v>
          </cell>
          <cell r="B293" t="str">
            <v>CABALLERO Charles</v>
          </cell>
          <cell r="C293" t="str">
            <v>ATSCAF</v>
          </cell>
          <cell r="D293" t="str">
            <v>M</v>
          </cell>
        </row>
        <row r="294">
          <cell r="A294">
            <v>6918472</v>
          </cell>
          <cell r="B294" t="str">
            <v>CORNELOUP Philippe</v>
          </cell>
          <cell r="C294" t="str">
            <v>ATSCAF</v>
          </cell>
          <cell r="D294" t="str">
            <v>M</v>
          </cell>
        </row>
        <row r="295">
          <cell r="A295">
            <v>6921537</v>
          </cell>
          <cell r="B295" t="str">
            <v>DANDEL Serge</v>
          </cell>
          <cell r="C295" t="str">
            <v>ATSCAF</v>
          </cell>
          <cell r="D295" t="str">
            <v>M</v>
          </cell>
        </row>
        <row r="296">
          <cell r="A296">
            <v>6923643</v>
          </cell>
          <cell r="B296" t="str">
            <v>DANDEL Audrey</v>
          </cell>
          <cell r="C296" t="str">
            <v>ATSCAF</v>
          </cell>
          <cell r="D296" t="str">
            <v>F</v>
          </cell>
        </row>
        <row r="297">
          <cell r="A297">
            <v>6919175</v>
          </cell>
          <cell r="B297" t="str">
            <v>DEBRAN Françoise</v>
          </cell>
          <cell r="C297" t="str">
            <v>ATSCAF</v>
          </cell>
          <cell r="D297" t="str">
            <v>F</v>
          </cell>
        </row>
        <row r="298">
          <cell r="A298">
            <v>6917522</v>
          </cell>
          <cell r="B298" t="str">
            <v>DERY Josiane</v>
          </cell>
          <cell r="C298" t="str">
            <v>ATSCAF</v>
          </cell>
          <cell r="D298" t="str">
            <v>F</v>
          </cell>
        </row>
        <row r="299">
          <cell r="A299">
            <v>6900182</v>
          </cell>
          <cell r="B299" t="str">
            <v>DUMOULIN Alain</v>
          </cell>
          <cell r="C299" t="str">
            <v>ATSCAF</v>
          </cell>
          <cell r="D299" t="str">
            <v>M</v>
          </cell>
        </row>
        <row r="300">
          <cell r="A300">
            <v>6918443</v>
          </cell>
          <cell r="B300" t="str">
            <v>FRANCOIS Stéphane</v>
          </cell>
          <cell r="C300" t="str">
            <v>ATSCAF</v>
          </cell>
          <cell r="D300" t="str">
            <v>M</v>
          </cell>
        </row>
        <row r="301">
          <cell r="A301">
            <v>6924355</v>
          </cell>
          <cell r="B301" t="str">
            <v>GAONA Josiane</v>
          </cell>
          <cell r="C301" t="str">
            <v>ATSCAF</v>
          </cell>
          <cell r="D301" t="str">
            <v>F</v>
          </cell>
        </row>
        <row r="302">
          <cell r="A302">
            <v>6901394</v>
          </cell>
          <cell r="B302" t="str">
            <v>GARCIA Dominique</v>
          </cell>
          <cell r="C302" t="str">
            <v>ATSCAF</v>
          </cell>
          <cell r="D302" t="str">
            <v>M</v>
          </cell>
        </row>
        <row r="303">
          <cell r="A303">
            <v>6923809</v>
          </cell>
          <cell r="B303" t="str">
            <v>GARCIA Samantha</v>
          </cell>
          <cell r="C303" t="str">
            <v>ATSCAF</v>
          </cell>
          <cell r="D303" t="str">
            <v>F</v>
          </cell>
        </row>
        <row r="304">
          <cell r="A304">
            <v>6923808</v>
          </cell>
          <cell r="B304" t="str">
            <v>GARCIA Jessica</v>
          </cell>
          <cell r="C304" t="str">
            <v>ATSCAF</v>
          </cell>
          <cell r="D304" t="str">
            <v>F</v>
          </cell>
        </row>
        <row r="305">
          <cell r="A305">
            <v>6917796</v>
          </cell>
          <cell r="B305" t="str">
            <v>GUILHON Laure</v>
          </cell>
          <cell r="C305" t="str">
            <v>ATSCAF</v>
          </cell>
          <cell r="D305" t="str">
            <v>F</v>
          </cell>
        </row>
        <row r="306">
          <cell r="A306">
            <v>6925027</v>
          </cell>
          <cell r="B306" t="str">
            <v>IBOS Isabelle</v>
          </cell>
          <cell r="C306" t="str">
            <v>ATSCAF</v>
          </cell>
          <cell r="D306" t="str">
            <v>F</v>
          </cell>
        </row>
        <row r="307">
          <cell r="A307">
            <v>6919166</v>
          </cell>
          <cell r="B307" t="str">
            <v>LE MAOUT Loïc</v>
          </cell>
          <cell r="C307" t="str">
            <v>ATSCAF</v>
          </cell>
          <cell r="D307" t="str">
            <v>M</v>
          </cell>
        </row>
        <row r="308">
          <cell r="A308">
            <v>6923494</v>
          </cell>
          <cell r="B308" t="str">
            <v>LE MAOUT Marie-Therese</v>
          </cell>
          <cell r="C308" t="str">
            <v>ATSCAF</v>
          </cell>
          <cell r="D308" t="str">
            <v>F</v>
          </cell>
        </row>
        <row r="309">
          <cell r="A309">
            <v>6905903</v>
          </cell>
          <cell r="B309" t="str">
            <v>MANCA Béatrice</v>
          </cell>
          <cell r="C309" t="str">
            <v>ATSCAF</v>
          </cell>
          <cell r="D309" t="str">
            <v>F</v>
          </cell>
        </row>
        <row r="310">
          <cell r="A310">
            <v>6924426</v>
          </cell>
          <cell r="B310" t="str">
            <v>MAS Alain</v>
          </cell>
          <cell r="C310" t="str">
            <v>ATSCAF</v>
          </cell>
          <cell r="D310" t="str">
            <v>M</v>
          </cell>
        </row>
        <row r="311">
          <cell r="A311">
            <v>6907739</v>
          </cell>
          <cell r="B311" t="str">
            <v>MURON Alain</v>
          </cell>
          <cell r="C311" t="str">
            <v>ATSCAF</v>
          </cell>
          <cell r="D311" t="str">
            <v>M</v>
          </cell>
        </row>
        <row r="312">
          <cell r="A312">
            <v>6906680</v>
          </cell>
          <cell r="B312" t="str">
            <v>MURON Michèle</v>
          </cell>
          <cell r="C312" t="str">
            <v>ATSCAF</v>
          </cell>
          <cell r="D312" t="str">
            <v>F</v>
          </cell>
        </row>
        <row r="313">
          <cell r="A313">
            <v>6915916</v>
          </cell>
          <cell r="B313" t="str">
            <v>PAILHES Gilbert</v>
          </cell>
          <cell r="C313" t="str">
            <v>ATSCAF</v>
          </cell>
          <cell r="D313" t="str">
            <v>M</v>
          </cell>
        </row>
        <row r="314">
          <cell r="A314">
            <v>6903022</v>
          </cell>
          <cell r="B314" t="str">
            <v>PARENTI Rosa</v>
          </cell>
          <cell r="C314" t="str">
            <v>ATSCAF</v>
          </cell>
          <cell r="D314" t="str">
            <v>F</v>
          </cell>
        </row>
        <row r="315">
          <cell r="A315">
            <v>6922115</v>
          </cell>
          <cell r="B315" t="str">
            <v>PARENTI Pierre</v>
          </cell>
          <cell r="C315" t="str">
            <v>ATSCAF</v>
          </cell>
          <cell r="D315" t="str">
            <v>M</v>
          </cell>
        </row>
        <row r="316">
          <cell r="A316">
            <v>6925038</v>
          </cell>
          <cell r="B316" t="str">
            <v>RANC Jean Pierre</v>
          </cell>
          <cell r="C316" t="str">
            <v>ATSCAF</v>
          </cell>
          <cell r="D316" t="str">
            <v>M</v>
          </cell>
        </row>
        <row r="317">
          <cell r="A317">
            <v>6919966</v>
          </cell>
          <cell r="B317" t="str">
            <v>REGIS Dominique</v>
          </cell>
          <cell r="C317" t="str">
            <v>ATSCAF</v>
          </cell>
          <cell r="D317" t="str">
            <v>M</v>
          </cell>
        </row>
        <row r="318">
          <cell r="A318">
            <v>6919174</v>
          </cell>
          <cell r="B318" t="str">
            <v>REVEL Gisèle</v>
          </cell>
          <cell r="C318" t="str">
            <v>ATSCAF</v>
          </cell>
          <cell r="D318" t="str">
            <v>F</v>
          </cell>
        </row>
        <row r="319">
          <cell r="A319">
            <v>6917605</v>
          </cell>
          <cell r="B319" t="str">
            <v>REVEL Bernard</v>
          </cell>
          <cell r="C319" t="str">
            <v>ATSCAF</v>
          </cell>
          <cell r="D319" t="str">
            <v>M</v>
          </cell>
        </row>
        <row r="320">
          <cell r="A320">
            <v>6924538</v>
          </cell>
          <cell r="B320" t="str">
            <v>ROSAND Olivier</v>
          </cell>
          <cell r="C320" t="str">
            <v>ATSCAF</v>
          </cell>
          <cell r="D320" t="str">
            <v>M</v>
          </cell>
        </row>
        <row r="321">
          <cell r="A321">
            <v>6901149</v>
          </cell>
          <cell r="B321" t="str">
            <v>TOUILLIER Jean Claude</v>
          </cell>
          <cell r="C321" t="str">
            <v>ATSCAF</v>
          </cell>
          <cell r="D321" t="str">
            <v>M</v>
          </cell>
        </row>
        <row r="322">
          <cell r="A322">
            <v>6923168</v>
          </cell>
          <cell r="B322" t="str">
            <v>VACHEZ Virginie</v>
          </cell>
          <cell r="C322" t="str">
            <v>ATSCAF</v>
          </cell>
          <cell r="D322" t="str">
            <v>F</v>
          </cell>
        </row>
        <row r="323">
          <cell r="A323">
            <v>6925111</v>
          </cell>
          <cell r="B323" t="str">
            <v>VALENTE Patricia</v>
          </cell>
          <cell r="C323" t="str">
            <v>ATSCAF</v>
          </cell>
          <cell r="D323" t="str">
            <v>F</v>
          </cell>
        </row>
        <row r="324">
          <cell r="A324">
            <v>6925837</v>
          </cell>
          <cell r="B324" t="str">
            <v>VEYRENC Christine</v>
          </cell>
          <cell r="C324" t="str">
            <v>ATSCAF</v>
          </cell>
          <cell r="D324" t="str">
            <v>F</v>
          </cell>
        </row>
        <row r="325">
          <cell r="A325">
            <v>6925371</v>
          </cell>
          <cell r="B325" t="str">
            <v>VEYRENC Fernand</v>
          </cell>
          <cell r="C325" t="str">
            <v>ATSCAF</v>
          </cell>
          <cell r="D325" t="str">
            <v>M</v>
          </cell>
        </row>
        <row r="326">
          <cell r="A326">
            <v>8308065</v>
          </cell>
          <cell r="B326" t="str">
            <v>BENEITON Alain</v>
          </cell>
          <cell r="C326" t="str">
            <v>ASPTT</v>
          </cell>
          <cell r="D326" t="str">
            <v>M</v>
          </cell>
        </row>
        <row r="327">
          <cell r="A327">
            <v>6916699</v>
          </cell>
          <cell r="B327" t="str">
            <v>CELMA Raymond</v>
          </cell>
          <cell r="C327" t="str">
            <v>ASPTT</v>
          </cell>
          <cell r="D327" t="str">
            <v>M</v>
          </cell>
        </row>
        <row r="328">
          <cell r="A328">
            <v>6924101</v>
          </cell>
          <cell r="B328" t="str">
            <v>CHARVET Patrick</v>
          </cell>
          <cell r="C328" t="str">
            <v>ASPTT</v>
          </cell>
          <cell r="D328" t="str">
            <v>M</v>
          </cell>
        </row>
        <row r="329">
          <cell r="A329">
            <v>6920532</v>
          </cell>
          <cell r="B329" t="str">
            <v>DELHOMME Patrick</v>
          </cell>
          <cell r="C329" t="str">
            <v>ASPTT</v>
          </cell>
          <cell r="D329" t="str">
            <v>M</v>
          </cell>
        </row>
        <row r="330">
          <cell r="A330">
            <v>6926271</v>
          </cell>
          <cell r="B330" t="str">
            <v>DUPRE Eric</v>
          </cell>
          <cell r="C330" t="str">
            <v>ASPTT</v>
          </cell>
          <cell r="D330" t="str">
            <v>M</v>
          </cell>
        </row>
        <row r="331">
          <cell r="A331">
            <v>6901411</v>
          </cell>
          <cell r="B331" t="str">
            <v>FAUDON Jean Paul</v>
          </cell>
          <cell r="C331" t="str">
            <v>ASPTT</v>
          </cell>
          <cell r="D331" t="str">
            <v>M</v>
          </cell>
        </row>
        <row r="332">
          <cell r="A332">
            <v>4304936</v>
          </cell>
          <cell r="B332" t="str">
            <v>FLORENTIN Patrice</v>
          </cell>
          <cell r="C332" t="str">
            <v>ASPTT</v>
          </cell>
          <cell r="D332" t="str">
            <v>M</v>
          </cell>
        </row>
        <row r="333">
          <cell r="A333">
            <v>6905936</v>
          </cell>
          <cell r="B333" t="str">
            <v>GAYON Eric</v>
          </cell>
          <cell r="C333" t="str">
            <v>ASPTT</v>
          </cell>
          <cell r="D333" t="str">
            <v>M</v>
          </cell>
        </row>
        <row r="334">
          <cell r="A334">
            <v>6920533</v>
          </cell>
          <cell r="B334" t="str">
            <v>GUBIAN Corinne</v>
          </cell>
          <cell r="C334" t="str">
            <v>ASPTT</v>
          </cell>
          <cell r="D334" t="str">
            <v>F</v>
          </cell>
        </row>
        <row r="335">
          <cell r="A335">
            <v>6901410</v>
          </cell>
          <cell r="B335" t="str">
            <v>LEBLANC Jacky</v>
          </cell>
          <cell r="C335" t="str">
            <v>ASPTT</v>
          </cell>
          <cell r="D335" t="str">
            <v>M</v>
          </cell>
        </row>
        <row r="336">
          <cell r="A336">
            <v>6919186</v>
          </cell>
          <cell r="B336" t="str">
            <v>MARTELLINO Nadine</v>
          </cell>
          <cell r="C336" t="str">
            <v>ASPTT</v>
          </cell>
          <cell r="D336" t="str">
            <v>F</v>
          </cell>
        </row>
        <row r="337">
          <cell r="A337">
            <v>6921325</v>
          </cell>
          <cell r="B337" t="str">
            <v>PELLEGRIN Jean Claude</v>
          </cell>
          <cell r="C337" t="str">
            <v>ASPTT</v>
          </cell>
          <cell r="D337" t="str">
            <v>M</v>
          </cell>
        </row>
        <row r="338">
          <cell r="A338">
            <v>6917634</v>
          </cell>
          <cell r="B338" t="str">
            <v>PETIOT Yves</v>
          </cell>
          <cell r="C338" t="str">
            <v>ASPTT</v>
          </cell>
          <cell r="D338" t="str">
            <v>M</v>
          </cell>
        </row>
        <row r="339">
          <cell r="A339">
            <v>6917211</v>
          </cell>
          <cell r="B339" t="str">
            <v>PITARD Serge</v>
          </cell>
          <cell r="C339" t="str">
            <v>ASPTT</v>
          </cell>
          <cell r="D339" t="str">
            <v>M</v>
          </cell>
        </row>
        <row r="340">
          <cell r="A340">
            <v>6924618</v>
          </cell>
          <cell r="B340" t="str">
            <v>SARGNAT Gérard</v>
          </cell>
          <cell r="C340" t="str">
            <v>ASPTT</v>
          </cell>
          <cell r="D340" t="str">
            <v>M</v>
          </cell>
        </row>
        <row r="341">
          <cell r="A341">
            <v>6925053</v>
          </cell>
          <cell r="B341" t="str">
            <v>THEVENON Bérangère</v>
          </cell>
          <cell r="C341" t="str">
            <v>ASPTT</v>
          </cell>
          <cell r="D341" t="str">
            <v>F</v>
          </cell>
        </row>
        <row r="342">
          <cell r="A342">
            <v>6303409</v>
          </cell>
          <cell r="B342" t="str">
            <v>THEVENON Daniel</v>
          </cell>
          <cell r="C342" t="str">
            <v>ASPTT</v>
          </cell>
          <cell r="D342" t="str">
            <v>M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6901446</v>
          </cell>
          <cell r="B5" t="str">
            <v>BEDEJUS Eric</v>
          </cell>
          <cell r="C5" t="str">
            <v>ASCSP</v>
          </cell>
          <cell r="D5" t="str">
            <v>M</v>
          </cell>
        </row>
        <row r="6">
          <cell r="A6">
            <v>6910155</v>
          </cell>
          <cell r="B6" t="str">
            <v>BOS Jean Luc</v>
          </cell>
          <cell r="C6" t="str">
            <v>ASCSP</v>
          </cell>
          <cell r="D6" t="str">
            <v>M</v>
          </cell>
        </row>
        <row r="7">
          <cell r="A7">
            <v>6924899</v>
          </cell>
          <cell r="B7" t="str">
            <v>CHARDENON Philippe</v>
          </cell>
          <cell r="C7" t="str">
            <v>ASCSP</v>
          </cell>
          <cell r="D7" t="str">
            <v>M</v>
          </cell>
        </row>
        <row r="8">
          <cell r="A8">
            <v>6919792</v>
          </cell>
          <cell r="B8" t="str">
            <v>CHARREL Charles</v>
          </cell>
          <cell r="C8" t="str">
            <v>ASCSP</v>
          </cell>
          <cell r="D8" t="str">
            <v>M</v>
          </cell>
        </row>
        <row r="9">
          <cell r="A9">
            <v>6922109</v>
          </cell>
          <cell r="B9" t="str">
            <v>CROZE Christian</v>
          </cell>
          <cell r="C9" t="str">
            <v>ASCSP</v>
          </cell>
          <cell r="D9" t="str">
            <v>M</v>
          </cell>
        </row>
        <row r="10">
          <cell r="A10">
            <v>6926310</v>
          </cell>
          <cell r="B10" t="str">
            <v>DAVID SIMONI Xavier</v>
          </cell>
          <cell r="C10" t="str">
            <v>ASCSP</v>
          </cell>
          <cell r="D10" t="str">
            <v>M</v>
          </cell>
        </row>
        <row r="11">
          <cell r="A11">
            <v>6915212</v>
          </cell>
          <cell r="B11" t="str">
            <v>DESOLME Patrick</v>
          </cell>
          <cell r="C11" t="str">
            <v>ASCSP</v>
          </cell>
          <cell r="D11" t="str">
            <v>M</v>
          </cell>
        </row>
        <row r="12">
          <cell r="A12">
            <v>6923786</v>
          </cell>
          <cell r="B12" t="str">
            <v>DUMONNET Laurence</v>
          </cell>
          <cell r="C12" t="str">
            <v>ASCSP</v>
          </cell>
          <cell r="D12" t="str">
            <v>F</v>
          </cell>
        </row>
        <row r="13">
          <cell r="A13">
            <v>3816803</v>
          </cell>
          <cell r="B13" t="str">
            <v>DUMONNET Gilbert</v>
          </cell>
          <cell r="C13" t="str">
            <v>ASCSP</v>
          </cell>
          <cell r="D13" t="str">
            <v>M</v>
          </cell>
        </row>
        <row r="14">
          <cell r="A14">
            <v>6922743</v>
          </cell>
          <cell r="B14" t="str">
            <v>FRADERA Bruno</v>
          </cell>
          <cell r="C14" t="str">
            <v>ASCSP</v>
          </cell>
          <cell r="D14" t="str">
            <v>M</v>
          </cell>
        </row>
        <row r="15">
          <cell r="A15">
            <v>6901515</v>
          </cell>
          <cell r="B15" t="str">
            <v>GINESTE Alain</v>
          </cell>
          <cell r="C15" t="str">
            <v>ASCSP</v>
          </cell>
          <cell r="D15" t="str">
            <v>M</v>
          </cell>
        </row>
        <row r="16">
          <cell r="A16">
            <v>6926293</v>
          </cell>
          <cell r="B16" t="str">
            <v>GROS Chantal</v>
          </cell>
          <cell r="C16" t="str">
            <v>ASCSP</v>
          </cell>
          <cell r="D16" t="str">
            <v>F</v>
          </cell>
        </row>
        <row r="17">
          <cell r="A17">
            <v>6925913</v>
          </cell>
          <cell r="B17" t="str">
            <v>JACQUET Noël</v>
          </cell>
          <cell r="C17" t="str">
            <v>ASCSP</v>
          </cell>
          <cell r="D17" t="str">
            <v>M</v>
          </cell>
        </row>
        <row r="18">
          <cell r="A18">
            <v>6923861</v>
          </cell>
          <cell r="B18" t="str">
            <v>JAILLOUX Gilbert</v>
          </cell>
          <cell r="C18" t="str">
            <v>ASCSP</v>
          </cell>
          <cell r="D18" t="str">
            <v>M</v>
          </cell>
        </row>
        <row r="19">
          <cell r="A19">
            <v>6922566</v>
          </cell>
          <cell r="B19" t="str">
            <v>JUAREZ Carlos</v>
          </cell>
          <cell r="C19" t="str">
            <v>ASCSP</v>
          </cell>
          <cell r="D19" t="str">
            <v>M</v>
          </cell>
        </row>
        <row r="20">
          <cell r="A20">
            <v>6920386</v>
          </cell>
          <cell r="B20" t="str">
            <v>LACROIX Olivier</v>
          </cell>
          <cell r="C20" t="str">
            <v>ASCSP</v>
          </cell>
          <cell r="D20" t="str">
            <v>M</v>
          </cell>
        </row>
        <row r="21">
          <cell r="A21">
            <v>6920769</v>
          </cell>
          <cell r="B21" t="str">
            <v>LANDRIX Ghislain</v>
          </cell>
          <cell r="C21" t="str">
            <v>ASCSP</v>
          </cell>
          <cell r="D21" t="str">
            <v>M</v>
          </cell>
        </row>
        <row r="22">
          <cell r="A22">
            <v>6910654</v>
          </cell>
          <cell r="B22" t="str">
            <v>LIDON Ignace</v>
          </cell>
          <cell r="C22" t="str">
            <v>ASCSP</v>
          </cell>
          <cell r="D22" t="str">
            <v>M</v>
          </cell>
        </row>
        <row r="23">
          <cell r="A23">
            <v>6923165</v>
          </cell>
          <cell r="B23" t="str">
            <v>LOPEZ Jean Philippe</v>
          </cell>
          <cell r="C23" t="str">
            <v>ASCSP</v>
          </cell>
          <cell r="D23" t="str">
            <v>M</v>
          </cell>
        </row>
        <row r="24">
          <cell r="A24">
            <v>6926226</v>
          </cell>
          <cell r="B24" t="str">
            <v>LUCHT Jean-Pierre</v>
          </cell>
          <cell r="C24" t="str">
            <v>ASCSP</v>
          </cell>
          <cell r="D24" t="str">
            <v>M</v>
          </cell>
        </row>
        <row r="25">
          <cell r="A25">
            <v>6921793</v>
          </cell>
          <cell r="B25" t="str">
            <v>LUCHT Bernard</v>
          </cell>
          <cell r="C25" t="str">
            <v>ASCSP</v>
          </cell>
          <cell r="D25" t="str">
            <v>M</v>
          </cell>
        </row>
        <row r="26">
          <cell r="A26">
            <v>6920770</v>
          </cell>
          <cell r="B26" t="str">
            <v>MARTEAU Didier</v>
          </cell>
          <cell r="C26" t="str">
            <v>ASCSP</v>
          </cell>
          <cell r="D26" t="str">
            <v>M</v>
          </cell>
        </row>
        <row r="27">
          <cell r="A27">
            <v>6901432</v>
          </cell>
          <cell r="B27" t="str">
            <v>MARTIN Daniel</v>
          </cell>
          <cell r="C27" t="str">
            <v>ASCSP</v>
          </cell>
          <cell r="D27" t="str">
            <v>M</v>
          </cell>
        </row>
        <row r="28">
          <cell r="A28">
            <v>5806744</v>
          </cell>
          <cell r="B28" t="str">
            <v>MELLOT Christophe</v>
          </cell>
          <cell r="C28" t="str">
            <v>ASCSP</v>
          </cell>
          <cell r="D28" t="str">
            <v>M</v>
          </cell>
        </row>
        <row r="29">
          <cell r="A29">
            <v>6921796</v>
          </cell>
          <cell r="B29" t="str">
            <v>MELLOT Marie Sarah</v>
          </cell>
          <cell r="C29" t="str">
            <v>ASCSP</v>
          </cell>
          <cell r="D29" t="str">
            <v>F</v>
          </cell>
        </row>
        <row r="30">
          <cell r="A30">
            <v>6921795</v>
          </cell>
          <cell r="B30" t="str">
            <v>MELLOT Ewann</v>
          </cell>
          <cell r="C30" t="str">
            <v>ASCSP</v>
          </cell>
          <cell r="D30" t="str">
            <v>M</v>
          </cell>
        </row>
        <row r="31">
          <cell r="A31">
            <v>6921794</v>
          </cell>
          <cell r="B31" t="str">
            <v>MELLOT Christelle</v>
          </cell>
          <cell r="C31" t="str">
            <v>ASCSP</v>
          </cell>
          <cell r="D31" t="str">
            <v>F</v>
          </cell>
        </row>
        <row r="32">
          <cell r="A32">
            <v>6914947</v>
          </cell>
          <cell r="B32" t="str">
            <v>MOLLARET Daniel</v>
          </cell>
          <cell r="C32" t="str">
            <v>ASCSP</v>
          </cell>
          <cell r="D32" t="str">
            <v>M</v>
          </cell>
        </row>
        <row r="33">
          <cell r="A33">
            <v>6914560</v>
          </cell>
          <cell r="B33" t="str">
            <v>PENET Eric</v>
          </cell>
          <cell r="C33" t="str">
            <v>ASCSP</v>
          </cell>
          <cell r="D33" t="str">
            <v>M</v>
          </cell>
        </row>
        <row r="34">
          <cell r="A34">
            <v>6925402</v>
          </cell>
          <cell r="B34" t="str">
            <v>PORTELETTE Hélène</v>
          </cell>
          <cell r="C34" t="str">
            <v>ASCSP</v>
          </cell>
          <cell r="D34" t="str">
            <v>F</v>
          </cell>
        </row>
        <row r="35">
          <cell r="A35">
            <v>6922667</v>
          </cell>
          <cell r="B35" t="str">
            <v>PORTELETTE JEROME</v>
          </cell>
          <cell r="C35" t="str">
            <v>ASCSP</v>
          </cell>
          <cell r="D35" t="str">
            <v>M</v>
          </cell>
        </row>
        <row r="36">
          <cell r="A36">
            <v>6922666</v>
          </cell>
          <cell r="B36" t="str">
            <v>PORTELETTE Alain</v>
          </cell>
          <cell r="C36" t="str">
            <v>ASCSP</v>
          </cell>
          <cell r="D36" t="str">
            <v>M</v>
          </cell>
        </row>
        <row r="37">
          <cell r="A37">
            <v>6901672</v>
          </cell>
          <cell r="B37" t="str">
            <v>POTZWA Georges</v>
          </cell>
          <cell r="C37" t="str">
            <v>ASCSP</v>
          </cell>
          <cell r="D37" t="str">
            <v>M</v>
          </cell>
        </row>
        <row r="38">
          <cell r="A38">
            <v>6903233</v>
          </cell>
          <cell r="B38" t="str">
            <v>RODRIGUEZ Paul</v>
          </cell>
          <cell r="C38" t="str">
            <v>ASCSP</v>
          </cell>
          <cell r="D38" t="str">
            <v>M</v>
          </cell>
        </row>
        <row r="39">
          <cell r="A39">
            <v>6925432</v>
          </cell>
          <cell r="B39" t="str">
            <v>ROIRON Bryan</v>
          </cell>
          <cell r="C39" t="str">
            <v>ASCSP</v>
          </cell>
          <cell r="D39" t="str">
            <v>M</v>
          </cell>
        </row>
        <row r="40">
          <cell r="A40">
            <v>6901436</v>
          </cell>
          <cell r="B40" t="str">
            <v>ROUSSEL Aimé</v>
          </cell>
          <cell r="C40" t="str">
            <v>ASCSP</v>
          </cell>
          <cell r="D40" t="str">
            <v>M</v>
          </cell>
        </row>
        <row r="41">
          <cell r="A41">
            <v>6925087</v>
          </cell>
          <cell r="B41" t="str">
            <v>ROUVIER Pierre</v>
          </cell>
          <cell r="C41" t="str">
            <v>ASCSP</v>
          </cell>
          <cell r="D41" t="str">
            <v>M</v>
          </cell>
        </row>
        <row r="42">
          <cell r="A42">
            <v>6925403</v>
          </cell>
          <cell r="B42" t="str">
            <v>SONNIER Muriel</v>
          </cell>
          <cell r="C42" t="str">
            <v>ASCSP</v>
          </cell>
          <cell r="D42" t="str">
            <v>F</v>
          </cell>
        </row>
        <row r="43">
          <cell r="A43">
            <v>6908242</v>
          </cell>
          <cell r="B43" t="str">
            <v>SOUCHON Alain</v>
          </cell>
          <cell r="C43" t="str">
            <v>ASCSP</v>
          </cell>
          <cell r="D43" t="str">
            <v>M</v>
          </cell>
        </row>
        <row r="44">
          <cell r="A44">
            <v>6901754</v>
          </cell>
          <cell r="B44" t="str">
            <v>VALETTE Anthony</v>
          </cell>
          <cell r="C44" t="str">
            <v>ASCSP</v>
          </cell>
          <cell r="D44" t="str">
            <v>M</v>
          </cell>
        </row>
        <row r="45">
          <cell r="A45">
            <v>6901752</v>
          </cell>
          <cell r="B45" t="str">
            <v>VALETTE Jean</v>
          </cell>
          <cell r="C45" t="str">
            <v>ASCSP</v>
          </cell>
          <cell r="D45" t="str">
            <v>M</v>
          </cell>
        </row>
        <row r="46">
          <cell r="A46">
            <v>6901534</v>
          </cell>
          <cell r="B46" t="str">
            <v>VARNIER Jean Louis</v>
          </cell>
          <cell r="C46" t="str">
            <v>ASCSP</v>
          </cell>
          <cell r="D46" t="str">
            <v>M</v>
          </cell>
        </row>
        <row r="47">
          <cell r="A47">
            <v>6924512</v>
          </cell>
          <cell r="B47" t="str">
            <v>VASSEUR Luc</v>
          </cell>
          <cell r="C47" t="str">
            <v>ASCSP</v>
          </cell>
          <cell r="D47" t="str">
            <v>M</v>
          </cell>
        </row>
        <row r="48">
          <cell r="A48">
            <v>6901245</v>
          </cell>
          <cell r="B48" t="str">
            <v>ALCARAS Marie Christine</v>
          </cell>
          <cell r="C48" t="str">
            <v>S A L</v>
          </cell>
          <cell r="D48" t="str">
            <v>F</v>
          </cell>
        </row>
        <row r="49">
          <cell r="A49">
            <v>6901220</v>
          </cell>
          <cell r="B49" t="str">
            <v>ANTOINE Jean Luc</v>
          </cell>
          <cell r="C49" t="str">
            <v>S A L</v>
          </cell>
          <cell r="D49" t="str">
            <v>M</v>
          </cell>
        </row>
        <row r="50">
          <cell r="A50">
            <v>6901299</v>
          </cell>
          <cell r="B50" t="str">
            <v>ARNAUD Louis</v>
          </cell>
          <cell r="C50" t="str">
            <v>S A L</v>
          </cell>
          <cell r="D50" t="str">
            <v>M</v>
          </cell>
        </row>
        <row r="51">
          <cell r="A51">
            <v>6925844</v>
          </cell>
          <cell r="B51" t="str">
            <v>BASIRICO Hervé</v>
          </cell>
          <cell r="C51" t="str">
            <v>S A L</v>
          </cell>
          <cell r="D51" t="str">
            <v>M</v>
          </cell>
        </row>
        <row r="52">
          <cell r="A52">
            <v>6922413</v>
          </cell>
          <cell r="B52" t="str">
            <v>BAUTISTA DURAN Noël</v>
          </cell>
          <cell r="C52" t="str">
            <v>S A L</v>
          </cell>
          <cell r="D52" t="str">
            <v>M</v>
          </cell>
        </row>
        <row r="53">
          <cell r="A53">
            <v>103628</v>
          </cell>
          <cell r="B53" t="str">
            <v>BENZACKEN Jérémy</v>
          </cell>
          <cell r="C53" t="str">
            <v>S A L</v>
          </cell>
          <cell r="D53" t="str">
            <v>M</v>
          </cell>
        </row>
        <row r="54">
          <cell r="A54">
            <v>6920064</v>
          </cell>
          <cell r="B54" t="str">
            <v>BOOG Eric</v>
          </cell>
          <cell r="C54" t="str">
            <v>S A L</v>
          </cell>
          <cell r="D54" t="str">
            <v>M</v>
          </cell>
        </row>
        <row r="55">
          <cell r="A55">
            <v>6925624</v>
          </cell>
          <cell r="B55" t="str">
            <v>BOULCH Rémi</v>
          </cell>
          <cell r="C55" t="str">
            <v>S A L</v>
          </cell>
          <cell r="D55" t="str">
            <v>M</v>
          </cell>
        </row>
        <row r="56">
          <cell r="A56">
            <v>6923652</v>
          </cell>
          <cell r="B56" t="str">
            <v>BOUVIER Michel</v>
          </cell>
          <cell r="C56" t="str">
            <v>S A L</v>
          </cell>
          <cell r="D56" t="str">
            <v>M</v>
          </cell>
        </row>
        <row r="57">
          <cell r="A57">
            <v>6904157</v>
          </cell>
          <cell r="B57" t="str">
            <v>BOYER Gilles</v>
          </cell>
          <cell r="C57" t="str">
            <v>S A L</v>
          </cell>
          <cell r="D57" t="str">
            <v>M</v>
          </cell>
        </row>
        <row r="58">
          <cell r="A58">
            <v>6901973</v>
          </cell>
          <cell r="B58" t="str">
            <v>BROTO MUR Bernard</v>
          </cell>
          <cell r="C58" t="str">
            <v>S A L</v>
          </cell>
          <cell r="D58" t="str">
            <v>M</v>
          </cell>
        </row>
        <row r="59">
          <cell r="A59">
            <v>6924102</v>
          </cell>
          <cell r="B59" t="str">
            <v>CAPUANO Eric</v>
          </cell>
          <cell r="C59" t="str">
            <v>S A L</v>
          </cell>
          <cell r="D59" t="str">
            <v>M</v>
          </cell>
        </row>
        <row r="60">
          <cell r="A60">
            <v>6915606</v>
          </cell>
          <cell r="B60" t="str">
            <v>CASCHERA Boris</v>
          </cell>
          <cell r="C60" t="str">
            <v>S A L</v>
          </cell>
          <cell r="D60" t="str">
            <v>M</v>
          </cell>
        </row>
        <row r="61">
          <cell r="A61">
            <v>6919338</v>
          </cell>
          <cell r="B61" t="str">
            <v>CIONI Alain</v>
          </cell>
          <cell r="C61" t="str">
            <v>S A L</v>
          </cell>
          <cell r="D61" t="str">
            <v>M</v>
          </cell>
        </row>
        <row r="62">
          <cell r="A62">
            <v>6925483</v>
          </cell>
          <cell r="B62" t="str">
            <v>DANIEAU Patrick</v>
          </cell>
          <cell r="C62" t="str">
            <v>S A L</v>
          </cell>
          <cell r="D62" t="str">
            <v>M</v>
          </cell>
        </row>
        <row r="63">
          <cell r="A63">
            <v>6900544</v>
          </cell>
          <cell r="B63" t="str">
            <v>DIMITRESCO Germaine</v>
          </cell>
          <cell r="C63" t="str">
            <v>S A L</v>
          </cell>
          <cell r="D63" t="str">
            <v>F</v>
          </cell>
        </row>
        <row r="64">
          <cell r="A64">
            <v>705151</v>
          </cell>
          <cell r="B64" t="str">
            <v>DOUAL Patrick</v>
          </cell>
          <cell r="C64" t="str">
            <v>S A L</v>
          </cell>
          <cell r="D64" t="str">
            <v>M</v>
          </cell>
        </row>
        <row r="65">
          <cell r="A65">
            <v>6903070</v>
          </cell>
          <cell r="B65" t="str">
            <v>DUPONT Christiane</v>
          </cell>
          <cell r="C65" t="str">
            <v>S A L</v>
          </cell>
          <cell r="D65" t="str">
            <v>F</v>
          </cell>
        </row>
        <row r="66">
          <cell r="A66">
            <v>6903003</v>
          </cell>
          <cell r="B66" t="str">
            <v>DUPONT Bernard</v>
          </cell>
          <cell r="C66" t="str">
            <v>S A L</v>
          </cell>
          <cell r="D66" t="str">
            <v>M</v>
          </cell>
        </row>
        <row r="67">
          <cell r="A67">
            <v>6917755</v>
          </cell>
          <cell r="B67" t="str">
            <v>EGEA Nicolas</v>
          </cell>
          <cell r="C67" t="str">
            <v>S A L</v>
          </cell>
          <cell r="D67" t="str">
            <v>M</v>
          </cell>
        </row>
        <row r="68">
          <cell r="A68">
            <v>6923754</v>
          </cell>
          <cell r="B68" t="str">
            <v>ELEFANTE Pietro</v>
          </cell>
          <cell r="C68" t="str">
            <v>S A L</v>
          </cell>
          <cell r="D68" t="str">
            <v>M</v>
          </cell>
        </row>
        <row r="69">
          <cell r="A69">
            <v>6905637</v>
          </cell>
          <cell r="B69" t="str">
            <v>FIORATO Serge</v>
          </cell>
          <cell r="C69" t="str">
            <v>S A L</v>
          </cell>
          <cell r="D69" t="str">
            <v>M</v>
          </cell>
        </row>
        <row r="70">
          <cell r="A70">
            <v>6905211</v>
          </cell>
          <cell r="B70" t="str">
            <v>FLORES Bénito</v>
          </cell>
          <cell r="C70" t="str">
            <v>S A L</v>
          </cell>
          <cell r="D70" t="str">
            <v>M</v>
          </cell>
        </row>
        <row r="71">
          <cell r="A71">
            <v>6902205</v>
          </cell>
          <cell r="B71" t="str">
            <v>FORNASARI Daniel</v>
          </cell>
          <cell r="C71" t="str">
            <v>S A L</v>
          </cell>
          <cell r="D71" t="str">
            <v>M</v>
          </cell>
        </row>
        <row r="72">
          <cell r="A72">
            <v>6926055</v>
          </cell>
          <cell r="B72" t="str">
            <v>FRANCE Alain</v>
          </cell>
          <cell r="C72" t="str">
            <v>S A L</v>
          </cell>
          <cell r="D72" t="str">
            <v>M</v>
          </cell>
        </row>
        <row r="73">
          <cell r="A73">
            <v>6921860</v>
          </cell>
          <cell r="B73" t="str">
            <v>GACON Christian</v>
          </cell>
          <cell r="C73" t="str">
            <v>S A L</v>
          </cell>
          <cell r="D73" t="str">
            <v>M</v>
          </cell>
        </row>
        <row r="74">
          <cell r="A74">
            <v>6924432</v>
          </cell>
          <cell r="B74" t="str">
            <v>GACON Nathalie</v>
          </cell>
          <cell r="C74" t="str">
            <v>S A L</v>
          </cell>
          <cell r="D74" t="str">
            <v>F</v>
          </cell>
        </row>
        <row r="75">
          <cell r="A75">
            <v>6924820</v>
          </cell>
          <cell r="B75" t="str">
            <v>GILLET Sylvain</v>
          </cell>
          <cell r="C75" t="str">
            <v>S A L</v>
          </cell>
          <cell r="D75" t="str">
            <v>M</v>
          </cell>
        </row>
        <row r="76">
          <cell r="A76">
            <v>106403</v>
          </cell>
          <cell r="B76" t="str">
            <v>GUILLE Jean pierre</v>
          </cell>
          <cell r="C76" t="str">
            <v>S A L</v>
          </cell>
          <cell r="D76" t="str">
            <v>M</v>
          </cell>
        </row>
        <row r="77">
          <cell r="A77">
            <v>6921196</v>
          </cell>
          <cell r="B77" t="str">
            <v>GUILLE Jordan</v>
          </cell>
          <cell r="C77" t="str">
            <v>S A L</v>
          </cell>
          <cell r="D77" t="str">
            <v>M</v>
          </cell>
        </row>
        <row r="78">
          <cell r="A78">
            <v>6920156</v>
          </cell>
          <cell r="B78" t="str">
            <v>GUILLE Kévin</v>
          </cell>
          <cell r="C78" t="str">
            <v>SAL</v>
          </cell>
          <cell r="D78" t="str">
            <v>M</v>
          </cell>
        </row>
        <row r="79">
          <cell r="A79">
            <v>6903133</v>
          </cell>
          <cell r="B79" t="str">
            <v>HANSI Gilles</v>
          </cell>
          <cell r="C79" t="str">
            <v>S A L</v>
          </cell>
          <cell r="D79" t="str">
            <v>M</v>
          </cell>
        </row>
        <row r="80">
          <cell r="A80">
            <v>3802304</v>
          </cell>
          <cell r="B80" t="str">
            <v>JOURDAN Bernard</v>
          </cell>
          <cell r="C80" t="str">
            <v>S A L</v>
          </cell>
          <cell r="D80" t="str">
            <v>M</v>
          </cell>
        </row>
        <row r="81">
          <cell r="A81">
            <v>6925894</v>
          </cell>
          <cell r="B81" t="str">
            <v>JUGE Nathalie</v>
          </cell>
          <cell r="C81" t="str">
            <v>S A L</v>
          </cell>
          <cell r="D81" t="str">
            <v>F</v>
          </cell>
        </row>
        <row r="82">
          <cell r="A82">
            <v>6925155</v>
          </cell>
          <cell r="B82" t="str">
            <v>KAMBRUN Jérôme</v>
          </cell>
          <cell r="C82" t="str">
            <v>S A L</v>
          </cell>
          <cell r="D82" t="str">
            <v>M</v>
          </cell>
        </row>
        <row r="83">
          <cell r="A83">
            <v>6923741</v>
          </cell>
          <cell r="B83" t="str">
            <v>LAGOUTTE Roger</v>
          </cell>
          <cell r="C83" t="str">
            <v>S A L</v>
          </cell>
          <cell r="D83" t="str">
            <v>M</v>
          </cell>
        </row>
        <row r="84">
          <cell r="A84">
            <v>6901424</v>
          </cell>
          <cell r="B84" t="str">
            <v>LATASTE Lamduan</v>
          </cell>
          <cell r="C84" t="str">
            <v>S A L</v>
          </cell>
          <cell r="D84" t="str">
            <v>F</v>
          </cell>
        </row>
        <row r="85">
          <cell r="A85">
            <v>6924452</v>
          </cell>
          <cell r="B85" t="str">
            <v>LAVAL Christian</v>
          </cell>
          <cell r="C85" t="str">
            <v>S A L</v>
          </cell>
          <cell r="D85" t="str">
            <v>M</v>
          </cell>
        </row>
        <row r="86">
          <cell r="A86">
            <v>6901215</v>
          </cell>
          <cell r="B86" t="str">
            <v>LOMBARD Jean Noël</v>
          </cell>
          <cell r="C86" t="str">
            <v>S A L</v>
          </cell>
          <cell r="D86" t="str">
            <v>M</v>
          </cell>
        </row>
        <row r="87">
          <cell r="A87">
            <v>6913614</v>
          </cell>
          <cell r="B87" t="str">
            <v>LOPES José Valentin</v>
          </cell>
          <cell r="C87" t="str">
            <v>S A L</v>
          </cell>
          <cell r="D87" t="str">
            <v>M</v>
          </cell>
        </row>
        <row r="88">
          <cell r="A88">
            <v>6918036</v>
          </cell>
          <cell r="B88" t="str">
            <v>LOUVIOT Robert</v>
          </cell>
          <cell r="C88" t="str">
            <v>S A L</v>
          </cell>
          <cell r="D88" t="str">
            <v>M</v>
          </cell>
        </row>
        <row r="89">
          <cell r="A89">
            <v>6925156</v>
          </cell>
          <cell r="B89" t="str">
            <v>MARCEL Pierre</v>
          </cell>
          <cell r="C89" t="str">
            <v>S A L</v>
          </cell>
          <cell r="D89" t="str">
            <v>M</v>
          </cell>
        </row>
        <row r="90">
          <cell r="A90">
            <v>6925064</v>
          </cell>
          <cell r="B90" t="str">
            <v>MARGATHE Jean</v>
          </cell>
          <cell r="C90" t="str">
            <v>S A L</v>
          </cell>
          <cell r="D90" t="str">
            <v>M</v>
          </cell>
        </row>
        <row r="91">
          <cell r="A91">
            <v>6921433</v>
          </cell>
          <cell r="B91" t="str">
            <v>MARTEAU Loïs</v>
          </cell>
          <cell r="C91" t="str">
            <v>S A L</v>
          </cell>
          <cell r="D91" t="str">
            <v>M</v>
          </cell>
        </row>
        <row r="92">
          <cell r="A92">
            <v>6923030</v>
          </cell>
          <cell r="B92" t="str">
            <v>MARTIN Thierry</v>
          </cell>
          <cell r="C92" t="str">
            <v>S A L</v>
          </cell>
          <cell r="D92" t="str">
            <v>M</v>
          </cell>
        </row>
        <row r="93">
          <cell r="A93">
            <v>6913873</v>
          </cell>
          <cell r="B93" t="str">
            <v>MARTUCCI Lionel</v>
          </cell>
          <cell r="C93" t="str">
            <v>S A L</v>
          </cell>
          <cell r="D93" t="str">
            <v>M</v>
          </cell>
        </row>
        <row r="94">
          <cell r="A94">
            <v>6913500</v>
          </cell>
          <cell r="B94" t="str">
            <v>MASSARD Lucien</v>
          </cell>
          <cell r="C94" t="str">
            <v>S A L</v>
          </cell>
          <cell r="D94" t="str">
            <v>M</v>
          </cell>
        </row>
        <row r="95">
          <cell r="A95">
            <v>6912019</v>
          </cell>
          <cell r="B95" t="str">
            <v>MASTROMATTEO Claude</v>
          </cell>
          <cell r="C95" t="str">
            <v>S A L</v>
          </cell>
          <cell r="D95" t="str">
            <v>M</v>
          </cell>
        </row>
        <row r="96">
          <cell r="A96">
            <v>3011684</v>
          </cell>
          <cell r="B96" t="str">
            <v>MAURINE Jacky</v>
          </cell>
          <cell r="C96" t="str">
            <v>S A L</v>
          </cell>
          <cell r="D96" t="str">
            <v>M</v>
          </cell>
        </row>
        <row r="97">
          <cell r="A97">
            <v>6922450</v>
          </cell>
          <cell r="B97" t="str">
            <v>MILLAN Diego</v>
          </cell>
          <cell r="C97" t="str">
            <v>S A L</v>
          </cell>
          <cell r="D97" t="str">
            <v>M</v>
          </cell>
        </row>
        <row r="98">
          <cell r="A98">
            <v>6913833</v>
          </cell>
          <cell r="B98" t="str">
            <v>MOLLA Daniel</v>
          </cell>
          <cell r="C98" t="str">
            <v>S A L</v>
          </cell>
          <cell r="D98" t="str">
            <v>M</v>
          </cell>
        </row>
        <row r="99">
          <cell r="A99">
            <v>6926245</v>
          </cell>
          <cell r="B99" t="str">
            <v>MUCKE Gilbert</v>
          </cell>
          <cell r="C99" t="str">
            <v>S A L</v>
          </cell>
          <cell r="D99" t="str">
            <v>M</v>
          </cell>
        </row>
        <row r="100">
          <cell r="A100">
            <v>6919181</v>
          </cell>
          <cell r="B100" t="str">
            <v>MULLER Pascal</v>
          </cell>
          <cell r="C100" t="str">
            <v>S A L</v>
          </cell>
          <cell r="D100" t="str">
            <v>M</v>
          </cell>
        </row>
        <row r="101">
          <cell r="A101">
            <v>6924453</v>
          </cell>
          <cell r="B101" t="str">
            <v>NICOLAS Michel</v>
          </cell>
          <cell r="C101" t="str">
            <v>S A L</v>
          </cell>
          <cell r="D101" t="str">
            <v>M</v>
          </cell>
        </row>
        <row r="102">
          <cell r="A102">
            <v>6908870</v>
          </cell>
          <cell r="B102" t="str">
            <v>OGEARD Thierry</v>
          </cell>
          <cell r="C102" t="str">
            <v>S A L</v>
          </cell>
          <cell r="D102" t="str">
            <v>M</v>
          </cell>
        </row>
        <row r="103">
          <cell r="A103">
            <v>6924011</v>
          </cell>
          <cell r="B103" t="str">
            <v>PALLARES Patrick</v>
          </cell>
          <cell r="C103" t="str">
            <v>S A L</v>
          </cell>
          <cell r="D103" t="str">
            <v>M</v>
          </cell>
        </row>
        <row r="104">
          <cell r="A104">
            <v>6924944</v>
          </cell>
          <cell r="B104" t="str">
            <v>PALUMBO Gérard</v>
          </cell>
          <cell r="C104" t="str">
            <v>S A L</v>
          </cell>
          <cell r="D104" t="str">
            <v>M</v>
          </cell>
        </row>
        <row r="105">
          <cell r="A105">
            <v>6924592</v>
          </cell>
          <cell r="B105" t="str">
            <v>PARIZET Eric</v>
          </cell>
          <cell r="C105" t="str">
            <v>S A L</v>
          </cell>
          <cell r="D105" t="str">
            <v>M</v>
          </cell>
        </row>
        <row r="106">
          <cell r="A106">
            <v>6901586</v>
          </cell>
          <cell r="B106" t="str">
            <v>PARRA Roland</v>
          </cell>
          <cell r="C106" t="str">
            <v>S A L</v>
          </cell>
          <cell r="D106" t="str">
            <v>M</v>
          </cell>
        </row>
        <row r="107">
          <cell r="A107">
            <v>6918667</v>
          </cell>
          <cell r="B107" t="str">
            <v>PARTOUCHE Christian</v>
          </cell>
          <cell r="C107" t="str">
            <v>S A L</v>
          </cell>
          <cell r="D107" t="str">
            <v>M</v>
          </cell>
        </row>
        <row r="108">
          <cell r="A108">
            <v>6926056</v>
          </cell>
          <cell r="B108" t="str">
            <v>POLSINELLI Denis</v>
          </cell>
          <cell r="C108" t="str">
            <v>S A L</v>
          </cell>
          <cell r="D108" t="str">
            <v>M</v>
          </cell>
        </row>
        <row r="109">
          <cell r="A109">
            <v>6903159</v>
          </cell>
          <cell r="B109" t="str">
            <v>RAMIREZ François</v>
          </cell>
          <cell r="C109" t="str">
            <v>S A L</v>
          </cell>
          <cell r="D109" t="str">
            <v>M</v>
          </cell>
        </row>
        <row r="110">
          <cell r="A110">
            <v>6904171</v>
          </cell>
          <cell r="B110" t="str">
            <v>SAMPIERI Michel</v>
          </cell>
          <cell r="C110" t="str">
            <v>S A L</v>
          </cell>
          <cell r="D110" t="str">
            <v>M</v>
          </cell>
        </row>
        <row r="111">
          <cell r="A111">
            <v>6920890</v>
          </cell>
          <cell r="B111" t="str">
            <v>SEGHAIER Arafat</v>
          </cell>
          <cell r="C111" t="str">
            <v>S A L</v>
          </cell>
          <cell r="D111" t="str">
            <v>M</v>
          </cell>
        </row>
        <row r="112">
          <cell r="A112">
            <v>6921051</v>
          </cell>
          <cell r="B112" t="str">
            <v>SEON Isabelle</v>
          </cell>
          <cell r="C112" t="str">
            <v>S A L</v>
          </cell>
          <cell r="D112" t="str">
            <v>F</v>
          </cell>
        </row>
        <row r="113">
          <cell r="A113">
            <v>6901249</v>
          </cell>
          <cell r="B113" t="str">
            <v>SICILIA Antoine</v>
          </cell>
          <cell r="C113" t="str">
            <v>S A L</v>
          </cell>
          <cell r="D113" t="str">
            <v>M</v>
          </cell>
        </row>
        <row r="114">
          <cell r="A114">
            <v>6921797</v>
          </cell>
          <cell r="B114" t="str">
            <v>SZYMUSIAK Nattan</v>
          </cell>
          <cell r="C114" t="str">
            <v>S A L</v>
          </cell>
          <cell r="D114" t="str">
            <v>M</v>
          </cell>
        </row>
        <row r="115">
          <cell r="A115">
            <v>6924629</v>
          </cell>
          <cell r="B115" t="str">
            <v>TABAYSE Denis</v>
          </cell>
          <cell r="C115" t="str">
            <v>S A L</v>
          </cell>
          <cell r="D115" t="str">
            <v>M</v>
          </cell>
        </row>
        <row r="116">
          <cell r="A116">
            <v>6914765</v>
          </cell>
          <cell r="B116" t="str">
            <v>TRISTAN Jean Luc</v>
          </cell>
          <cell r="C116" t="str">
            <v>S A L</v>
          </cell>
          <cell r="D116" t="str">
            <v>M</v>
          </cell>
        </row>
        <row r="117">
          <cell r="A117">
            <v>6919646</v>
          </cell>
          <cell r="B117" t="str">
            <v>VENDITTI Stéphane</v>
          </cell>
          <cell r="C117" t="str">
            <v>S A L</v>
          </cell>
          <cell r="D117" t="str">
            <v>M</v>
          </cell>
        </row>
        <row r="118">
          <cell r="A118">
            <v>6925216</v>
          </cell>
          <cell r="B118" t="str">
            <v>VERDONE Italo</v>
          </cell>
          <cell r="C118" t="str">
            <v>S A L</v>
          </cell>
          <cell r="D118" t="str">
            <v>M</v>
          </cell>
        </row>
        <row r="119">
          <cell r="A119">
            <v>6924981</v>
          </cell>
          <cell r="B119" t="str">
            <v>VERDONE Adrien</v>
          </cell>
          <cell r="C119" t="str">
            <v>S A L</v>
          </cell>
          <cell r="D119" t="str">
            <v>M</v>
          </cell>
        </row>
        <row r="120">
          <cell r="A120">
            <v>6915309</v>
          </cell>
          <cell r="B120" t="str">
            <v>VINCENT Jean Pascal</v>
          </cell>
          <cell r="C120" t="str">
            <v>S A L</v>
          </cell>
          <cell r="D120" t="str">
            <v>M</v>
          </cell>
        </row>
        <row r="121">
          <cell r="A121">
            <v>6925199</v>
          </cell>
          <cell r="B121" t="str">
            <v>VOLCKAERT Robert</v>
          </cell>
          <cell r="C121" t="str">
            <v>S A L</v>
          </cell>
          <cell r="D121" t="str">
            <v>M</v>
          </cell>
        </row>
        <row r="122">
          <cell r="A122">
            <v>6913454</v>
          </cell>
          <cell r="B122" t="str">
            <v>YAHIAOUI Ahmed</v>
          </cell>
          <cell r="C122" t="str">
            <v>S A L</v>
          </cell>
          <cell r="D122" t="str">
            <v>M</v>
          </cell>
        </row>
        <row r="123">
          <cell r="A123">
            <v>6925653</v>
          </cell>
          <cell r="B123" t="str">
            <v>ALENDA Jean-Pierre</v>
          </cell>
          <cell r="C123" t="str">
            <v>CASCOL</v>
          </cell>
          <cell r="D123" t="str">
            <v>M</v>
          </cell>
        </row>
        <row r="124">
          <cell r="A124">
            <v>6908333</v>
          </cell>
          <cell r="B124" t="str">
            <v>AUBELEAU Christian</v>
          </cell>
          <cell r="C124" t="str">
            <v>CASCOL</v>
          </cell>
          <cell r="D124" t="str">
            <v>M</v>
          </cell>
        </row>
        <row r="125">
          <cell r="A125">
            <v>6925207</v>
          </cell>
          <cell r="B125" t="str">
            <v>AUDAX Ludovic</v>
          </cell>
          <cell r="C125" t="str">
            <v>CASCOL</v>
          </cell>
          <cell r="D125" t="str">
            <v>M</v>
          </cell>
        </row>
        <row r="126">
          <cell r="A126">
            <v>6901701</v>
          </cell>
          <cell r="B126" t="str">
            <v>BAIN Annie</v>
          </cell>
          <cell r="C126" t="str">
            <v>CASCOL</v>
          </cell>
          <cell r="D126" t="str">
            <v>F</v>
          </cell>
        </row>
        <row r="127">
          <cell r="A127">
            <v>6901700</v>
          </cell>
          <cell r="B127" t="str">
            <v>BAIN Bernard</v>
          </cell>
          <cell r="C127" t="str">
            <v>CASCOL</v>
          </cell>
          <cell r="D127" t="str">
            <v>M</v>
          </cell>
        </row>
        <row r="128">
          <cell r="A128">
            <v>6923276</v>
          </cell>
          <cell r="B128" t="str">
            <v>BENEDIC Jean Noël</v>
          </cell>
          <cell r="C128" t="str">
            <v>CASCOL</v>
          </cell>
          <cell r="D128" t="str">
            <v>M</v>
          </cell>
        </row>
        <row r="129">
          <cell r="A129">
            <v>6901757</v>
          </cell>
          <cell r="B129" t="str">
            <v>BENSAID Yves</v>
          </cell>
          <cell r="C129" t="str">
            <v>CASCOL</v>
          </cell>
          <cell r="D129" t="str">
            <v>M</v>
          </cell>
        </row>
        <row r="130">
          <cell r="A130">
            <v>6901143</v>
          </cell>
          <cell r="B130" t="str">
            <v>BESSON Chrystelle</v>
          </cell>
          <cell r="C130" t="str">
            <v>CASCOL</v>
          </cell>
          <cell r="D130" t="str">
            <v>F</v>
          </cell>
        </row>
        <row r="131">
          <cell r="A131">
            <v>6901129</v>
          </cell>
          <cell r="B131" t="str">
            <v>BOFFY Jean Marie</v>
          </cell>
          <cell r="C131" t="str">
            <v>CASCOL</v>
          </cell>
          <cell r="D131" t="str">
            <v>M</v>
          </cell>
        </row>
        <row r="132">
          <cell r="A132">
            <v>6902530</v>
          </cell>
          <cell r="B132" t="str">
            <v>BOURGUIGNON Patrick</v>
          </cell>
          <cell r="C132" t="str">
            <v>CASCOL</v>
          </cell>
          <cell r="D132" t="str">
            <v>M</v>
          </cell>
        </row>
        <row r="133">
          <cell r="A133">
            <v>6920784</v>
          </cell>
          <cell r="B133" t="str">
            <v>BOURGUIGNON Isabelle</v>
          </cell>
          <cell r="C133" t="str">
            <v>CASCOL</v>
          </cell>
          <cell r="D133" t="str">
            <v>F</v>
          </cell>
        </row>
        <row r="134">
          <cell r="A134">
            <v>6901140</v>
          </cell>
          <cell r="B134" t="str">
            <v>BRUN Danielle</v>
          </cell>
          <cell r="C134" t="str">
            <v>CASCOL</v>
          </cell>
          <cell r="D134" t="str">
            <v>F</v>
          </cell>
        </row>
        <row r="135">
          <cell r="A135">
            <v>6901137</v>
          </cell>
          <cell r="B135" t="str">
            <v>BRUN Jean Claude</v>
          </cell>
          <cell r="C135" t="str">
            <v>CASCOL</v>
          </cell>
          <cell r="D135" t="str">
            <v>M</v>
          </cell>
        </row>
        <row r="136">
          <cell r="A136">
            <v>6901145</v>
          </cell>
          <cell r="B136" t="str">
            <v>BUISSON Robert</v>
          </cell>
          <cell r="C136" t="str">
            <v>CASCOL</v>
          </cell>
          <cell r="D136" t="str">
            <v>M</v>
          </cell>
        </row>
        <row r="137">
          <cell r="A137">
            <v>6926082</v>
          </cell>
          <cell r="B137" t="str">
            <v>CECILLON Daniel</v>
          </cell>
          <cell r="C137" t="str">
            <v>CASCOL</v>
          </cell>
          <cell r="D137" t="str">
            <v>M</v>
          </cell>
        </row>
        <row r="138">
          <cell r="A138">
            <v>6925654</v>
          </cell>
          <cell r="B138" t="str">
            <v>CHOLLIER Guy</v>
          </cell>
          <cell r="C138" t="str">
            <v>CASCOL</v>
          </cell>
          <cell r="D138" t="str">
            <v>M</v>
          </cell>
        </row>
        <row r="139">
          <cell r="A139">
            <v>6906342</v>
          </cell>
          <cell r="B139" t="str">
            <v>COSTE Jean</v>
          </cell>
          <cell r="C139" t="str">
            <v>CASCOL</v>
          </cell>
          <cell r="D139" t="str">
            <v>M</v>
          </cell>
        </row>
        <row r="140">
          <cell r="A140">
            <v>6925925</v>
          </cell>
          <cell r="B140" t="str">
            <v>FAYOLLE Alain</v>
          </cell>
          <cell r="C140" t="str">
            <v>CASCOL</v>
          </cell>
          <cell r="D140" t="str">
            <v>M</v>
          </cell>
        </row>
        <row r="141">
          <cell r="A141">
            <v>6901715</v>
          </cell>
          <cell r="B141" t="str">
            <v>FERRARI Jean Paul</v>
          </cell>
          <cell r="C141" t="str">
            <v>CASCOL</v>
          </cell>
          <cell r="D141" t="str">
            <v>M</v>
          </cell>
        </row>
        <row r="142">
          <cell r="A142">
            <v>6923489</v>
          </cell>
          <cell r="B142" t="str">
            <v>FORET Marc</v>
          </cell>
          <cell r="C142" t="str">
            <v>CASCOL</v>
          </cell>
          <cell r="D142" t="str">
            <v>M</v>
          </cell>
        </row>
        <row r="143">
          <cell r="A143">
            <v>6918831</v>
          </cell>
          <cell r="B143" t="str">
            <v>GALLAND Patrick</v>
          </cell>
          <cell r="C143" t="str">
            <v>CASCOL</v>
          </cell>
          <cell r="D143" t="str">
            <v>M</v>
          </cell>
        </row>
        <row r="144">
          <cell r="A144">
            <v>6901172</v>
          </cell>
          <cell r="B144" t="str">
            <v>GELIN Georges</v>
          </cell>
          <cell r="C144" t="str">
            <v>CASCOL</v>
          </cell>
          <cell r="D144" t="str">
            <v>M</v>
          </cell>
        </row>
        <row r="145">
          <cell r="A145">
            <v>6913221</v>
          </cell>
          <cell r="B145" t="str">
            <v>GENILLIER Patrick</v>
          </cell>
          <cell r="C145" t="str">
            <v>CASCOL</v>
          </cell>
          <cell r="D145" t="str">
            <v>M</v>
          </cell>
        </row>
        <row r="146">
          <cell r="A146">
            <v>6922036</v>
          </cell>
          <cell r="B146" t="str">
            <v>GENILLIER Jonathan</v>
          </cell>
          <cell r="C146" t="str">
            <v>CASCOL</v>
          </cell>
          <cell r="D146" t="str">
            <v>M</v>
          </cell>
        </row>
        <row r="147">
          <cell r="A147">
            <v>6924248</v>
          </cell>
          <cell r="B147" t="str">
            <v>GIRAUDET Maryse</v>
          </cell>
          <cell r="C147" t="str">
            <v>CASCOL</v>
          </cell>
          <cell r="D147" t="str">
            <v>F</v>
          </cell>
        </row>
        <row r="148">
          <cell r="A148">
            <v>6920267</v>
          </cell>
          <cell r="B148" t="str">
            <v>GIRAUDET Patrick</v>
          </cell>
          <cell r="C148" t="str">
            <v>CASCOL</v>
          </cell>
          <cell r="D148" t="str">
            <v>M</v>
          </cell>
        </row>
        <row r="149">
          <cell r="A149">
            <v>6923066</v>
          </cell>
          <cell r="B149" t="str">
            <v>JULLIEN Grégory</v>
          </cell>
          <cell r="C149" t="str">
            <v>CASCOL</v>
          </cell>
          <cell r="D149" t="str">
            <v>M</v>
          </cell>
        </row>
        <row r="150">
          <cell r="A150">
            <v>6901139</v>
          </cell>
          <cell r="B150" t="str">
            <v>MAROTTI Françoise</v>
          </cell>
          <cell r="C150" t="str">
            <v>CASCOL</v>
          </cell>
          <cell r="D150" t="str">
            <v>F</v>
          </cell>
        </row>
        <row r="151">
          <cell r="A151">
            <v>6901106</v>
          </cell>
          <cell r="B151" t="str">
            <v>MAROTTI André</v>
          </cell>
          <cell r="C151" t="str">
            <v>CASCOL</v>
          </cell>
          <cell r="D151" t="str">
            <v>M</v>
          </cell>
        </row>
        <row r="152">
          <cell r="A152">
            <v>6921930</v>
          </cell>
          <cell r="B152" t="str">
            <v>MARQUES Didier</v>
          </cell>
          <cell r="C152" t="str">
            <v>CASCOL</v>
          </cell>
          <cell r="D152" t="str">
            <v>M</v>
          </cell>
        </row>
        <row r="153">
          <cell r="A153">
            <v>6924292</v>
          </cell>
          <cell r="B153" t="str">
            <v>MASCLAUX Yves</v>
          </cell>
          <cell r="C153" t="str">
            <v>CASCOL</v>
          </cell>
          <cell r="D153" t="str">
            <v>M</v>
          </cell>
        </row>
        <row r="154">
          <cell r="A154">
            <v>6913923</v>
          </cell>
          <cell r="B154" t="str">
            <v>MATHIEU Roger</v>
          </cell>
          <cell r="C154" t="str">
            <v>CASCOL</v>
          </cell>
          <cell r="D154" t="str">
            <v>M</v>
          </cell>
        </row>
        <row r="155">
          <cell r="A155">
            <v>6920227</v>
          </cell>
          <cell r="B155" t="str">
            <v>MECHIN Roger</v>
          </cell>
          <cell r="C155" t="str">
            <v>CASCOL</v>
          </cell>
          <cell r="D155" t="str">
            <v>M</v>
          </cell>
        </row>
        <row r="156">
          <cell r="A156">
            <v>6920254</v>
          </cell>
          <cell r="B156" t="str">
            <v>MORTBONTEMPS Stéphane</v>
          </cell>
          <cell r="C156" t="str">
            <v>CASCOL</v>
          </cell>
          <cell r="D156" t="str">
            <v>M</v>
          </cell>
        </row>
        <row r="157">
          <cell r="A157">
            <v>6901617</v>
          </cell>
          <cell r="B157" t="str">
            <v>MOURBRUN Roger</v>
          </cell>
          <cell r="C157" t="str">
            <v>CASCOL</v>
          </cell>
          <cell r="D157" t="str">
            <v>M</v>
          </cell>
        </row>
        <row r="158">
          <cell r="A158">
            <v>6906495</v>
          </cell>
          <cell r="B158" t="str">
            <v>PALANDRE PHILIPPE</v>
          </cell>
          <cell r="C158" t="str">
            <v>CASCOL</v>
          </cell>
          <cell r="D158" t="str">
            <v>M</v>
          </cell>
        </row>
        <row r="159">
          <cell r="A159">
            <v>6924090</v>
          </cell>
          <cell r="B159" t="str">
            <v>PASQUELIN Lionel</v>
          </cell>
          <cell r="C159" t="str">
            <v>CASCOL</v>
          </cell>
          <cell r="D159" t="str">
            <v>M</v>
          </cell>
        </row>
        <row r="160">
          <cell r="A160">
            <v>6908339</v>
          </cell>
          <cell r="B160" t="str">
            <v>PEREZ Rafaël</v>
          </cell>
          <cell r="C160" t="str">
            <v>CASCOL</v>
          </cell>
          <cell r="D160" t="str">
            <v>M</v>
          </cell>
        </row>
        <row r="161">
          <cell r="A161">
            <v>6901134</v>
          </cell>
          <cell r="B161" t="str">
            <v>PERRIN Armand</v>
          </cell>
          <cell r="C161" t="str">
            <v>CASCOL</v>
          </cell>
          <cell r="D161" t="str">
            <v>M</v>
          </cell>
        </row>
        <row r="162">
          <cell r="A162">
            <v>6910523</v>
          </cell>
          <cell r="B162" t="str">
            <v>PEYRON Jean Luc</v>
          </cell>
          <cell r="C162" t="str">
            <v>CASCOL</v>
          </cell>
          <cell r="D162" t="str">
            <v>M</v>
          </cell>
        </row>
        <row r="163">
          <cell r="A163">
            <v>6917395</v>
          </cell>
          <cell r="B163" t="str">
            <v>PIANA Alain</v>
          </cell>
          <cell r="C163" t="str">
            <v>CASCOL</v>
          </cell>
          <cell r="D163" t="str">
            <v>M</v>
          </cell>
        </row>
        <row r="164">
          <cell r="A164">
            <v>4312945</v>
          </cell>
          <cell r="B164" t="str">
            <v>PROFIT André</v>
          </cell>
          <cell r="C164" t="str">
            <v>CASCOL</v>
          </cell>
          <cell r="D164" t="str">
            <v>M</v>
          </cell>
        </row>
        <row r="165">
          <cell r="A165">
            <v>6915413</v>
          </cell>
          <cell r="B165" t="str">
            <v>PROMONET Martine</v>
          </cell>
          <cell r="C165" t="str">
            <v>CASCOL</v>
          </cell>
          <cell r="D165" t="str">
            <v>F</v>
          </cell>
        </row>
        <row r="166">
          <cell r="A166">
            <v>4304466</v>
          </cell>
          <cell r="B166" t="str">
            <v>RAMBERT Pascal</v>
          </cell>
          <cell r="C166" t="str">
            <v>CASCOL</v>
          </cell>
          <cell r="D166" t="str">
            <v>M</v>
          </cell>
        </row>
        <row r="167">
          <cell r="A167">
            <v>6915161</v>
          </cell>
          <cell r="B167" t="str">
            <v>RANC Maurice</v>
          </cell>
          <cell r="C167" t="str">
            <v>CASCOL</v>
          </cell>
          <cell r="D167" t="str">
            <v>M</v>
          </cell>
        </row>
        <row r="168">
          <cell r="A168">
            <v>6908332</v>
          </cell>
          <cell r="B168" t="str">
            <v>RANCHIN André</v>
          </cell>
          <cell r="C168" t="str">
            <v>CASCOL</v>
          </cell>
          <cell r="D168" t="str">
            <v>M</v>
          </cell>
        </row>
        <row r="169">
          <cell r="A169">
            <v>6921729</v>
          </cell>
          <cell r="B169" t="str">
            <v>RIVOIRE René</v>
          </cell>
          <cell r="C169" t="str">
            <v>CASCOL</v>
          </cell>
          <cell r="D169" t="str">
            <v>M</v>
          </cell>
        </row>
        <row r="170">
          <cell r="A170">
            <v>6903234</v>
          </cell>
          <cell r="B170" t="str">
            <v>ROBERT Jacques</v>
          </cell>
          <cell r="C170" t="str">
            <v>CASCOL</v>
          </cell>
          <cell r="D170" t="str">
            <v>M</v>
          </cell>
        </row>
        <row r="171">
          <cell r="A171">
            <v>6901117</v>
          </cell>
          <cell r="B171" t="str">
            <v>RONDEPIERRE André</v>
          </cell>
          <cell r="C171" t="str">
            <v>CASCOL</v>
          </cell>
          <cell r="D171" t="str">
            <v>M</v>
          </cell>
        </row>
        <row r="172">
          <cell r="A172">
            <v>6901103</v>
          </cell>
          <cell r="B172" t="str">
            <v>ROUSSEL René</v>
          </cell>
          <cell r="C172" t="str">
            <v>CASCOL</v>
          </cell>
          <cell r="D172" t="str">
            <v>M</v>
          </cell>
        </row>
        <row r="173">
          <cell r="A173">
            <v>6901105</v>
          </cell>
          <cell r="B173" t="str">
            <v>ROUSSEL René Jean</v>
          </cell>
          <cell r="C173" t="str">
            <v>CASCOL</v>
          </cell>
          <cell r="D173" t="str">
            <v>M</v>
          </cell>
        </row>
        <row r="174">
          <cell r="A174">
            <v>6901104</v>
          </cell>
          <cell r="B174" t="str">
            <v>ROUSSEL Arlette</v>
          </cell>
          <cell r="C174" t="str">
            <v>CASCOL</v>
          </cell>
          <cell r="D174" t="str">
            <v>F</v>
          </cell>
        </row>
        <row r="175">
          <cell r="A175">
            <v>6901758</v>
          </cell>
          <cell r="B175" t="str">
            <v>SABOURIN René</v>
          </cell>
          <cell r="C175" t="str">
            <v>CASCOL</v>
          </cell>
          <cell r="D175" t="str">
            <v>M</v>
          </cell>
        </row>
        <row r="176">
          <cell r="A176">
            <v>6901167</v>
          </cell>
          <cell r="B176" t="str">
            <v>SCHMITT William</v>
          </cell>
          <cell r="C176" t="str">
            <v>CASCOL</v>
          </cell>
          <cell r="D176" t="str">
            <v>M</v>
          </cell>
        </row>
        <row r="177">
          <cell r="A177">
            <v>6905170</v>
          </cell>
          <cell r="B177" t="str">
            <v>SERVENTI Maria Dolores</v>
          </cell>
          <cell r="C177" t="str">
            <v>CASCOL</v>
          </cell>
          <cell r="D177" t="str">
            <v>F</v>
          </cell>
        </row>
        <row r="178">
          <cell r="A178">
            <v>6901108</v>
          </cell>
          <cell r="B178" t="str">
            <v>SERVENTI Paul</v>
          </cell>
          <cell r="C178" t="str">
            <v>CASCOL</v>
          </cell>
          <cell r="D178" t="str">
            <v>M</v>
          </cell>
        </row>
        <row r="179">
          <cell r="A179">
            <v>6901505</v>
          </cell>
          <cell r="B179" t="str">
            <v>SINA Michel</v>
          </cell>
          <cell r="C179" t="str">
            <v>CASCOL</v>
          </cell>
          <cell r="D179" t="str">
            <v>M</v>
          </cell>
        </row>
        <row r="180">
          <cell r="A180">
            <v>6924893</v>
          </cell>
          <cell r="B180" t="str">
            <v>SOFFRAY Ludovic</v>
          </cell>
          <cell r="C180" t="str">
            <v>CASCOL</v>
          </cell>
          <cell r="D180" t="str">
            <v>M</v>
          </cell>
        </row>
        <row r="181">
          <cell r="A181">
            <v>6914956</v>
          </cell>
          <cell r="B181" t="str">
            <v>TARTARIN Roland</v>
          </cell>
          <cell r="C181" t="str">
            <v>CASCOL</v>
          </cell>
          <cell r="D181" t="str">
            <v>M</v>
          </cell>
        </row>
        <row r="182">
          <cell r="A182">
            <v>6914865</v>
          </cell>
          <cell r="B182" t="str">
            <v>THEVENET Gérard</v>
          </cell>
          <cell r="C182" t="str">
            <v>CASCOL</v>
          </cell>
          <cell r="D182" t="str">
            <v>M</v>
          </cell>
        </row>
        <row r="183">
          <cell r="A183">
            <v>6923490</v>
          </cell>
          <cell r="B183" t="str">
            <v>VALETTE Serge</v>
          </cell>
          <cell r="C183" t="str">
            <v>CASCOL</v>
          </cell>
          <cell r="D183" t="str">
            <v>M</v>
          </cell>
        </row>
        <row r="184">
          <cell r="A184">
            <v>6920980</v>
          </cell>
          <cell r="B184" t="str">
            <v>VERA Mickaël</v>
          </cell>
          <cell r="C184" t="str">
            <v>CASCOL</v>
          </cell>
          <cell r="D184" t="str">
            <v>M</v>
          </cell>
        </row>
        <row r="185">
          <cell r="A185">
            <v>3453291</v>
          </cell>
          <cell r="B185" t="str">
            <v>WANTIER Jean-François</v>
          </cell>
          <cell r="C185" t="str">
            <v>CASCOL</v>
          </cell>
          <cell r="D185" t="str">
            <v>M</v>
          </cell>
        </row>
        <row r="186">
          <cell r="A186">
            <v>6926316</v>
          </cell>
          <cell r="B186" t="str">
            <v>ERRACHIDI Choukri</v>
          </cell>
          <cell r="C186" t="str">
            <v>Lyon Sport Métropole</v>
          </cell>
          <cell r="D186" t="str">
            <v>M</v>
          </cell>
        </row>
        <row r="187">
          <cell r="A187">
            <v>6926314</v>
          </cell>
          <cell r="B187" t="str">
            <v>HORENKRYS Claude</v>
          </cell>
          <cell r="C187" t="str">
            <v>Lyon Sport Métropole</v>
          </cell>
          <cell r="D187" t="str">
            <v>M</v>
          </cell>
        </row>
        <row r="188">
          <cell r="A188">
            <v>6926315</v>
          </cell>
          <cell r="B188" t="str">
            <v>ZANET Cristina</v>
          </cell>
          <cell r="C188" t="str">
            <v>Lyon Sport Métropole</v>
          </cell>
          <cell r="D188" t="str">
            <v>F</v>
          </cell>
        </row>
        <row r="189">
          <cell r="A189">
            <v>6926107</v>
          </cell>
          <cell r="B189" t="str">
            <v>ALASSEUR Laurent</v>
          </cell>
          <cell r="C189" t="str">
            <v>TROLLSPORT</v>
          </cell>
          <cell r="D189" t="str">
            <v>M</v>
          </cell>
        </row>
        <row r="190">
          <cell r="A190">
            <v>6903034</v>
          </cell>
          <cell r="B190" t="str">
            <v>ALONZO Marie Josephe</v>
          </cell>
          <cell r="C190" t="str">
            <v>TROLLSPORT</v>
          </cell>
          <cell r="D190" t="str">
            <v>F</v>
          </cell>
        </row>
        <row r="191">
          <cell r="A191">
            <v>6924535</v>
          </cell>
          <cell r="B191" t="str">
            <v>ARPARIN Franck</v>
          </cell>
          <cell r="C191" t="str">
            <v>TROLLSPORT</v>
          </cell>
          <cell r="D191" t="str">
            <v>M</v>
          </cell>
        </row>
        <row r="192">
          <cell r="A192">
            <v>6926352</v>
          </cell>
          <cell r="B192" t="str">
            <v>ARS Ludovic</v>
          </cell>
          <cell r="C192" t="str">
            <v>TROLLSPORT</v>
          </cell>
          <cell r="D192" t="str">
            <v>M</v>
          </cell>
        </row>
        <row r="193">
          <cell r="A193">
            <v>6925753</v>
          </cell>
          <cell r="B193" t="str">
            <v>AVELINE Isabelle</v>
          </cell>
          <cell r="C193" t="str">
            <v>TROLLSPORT</v>
          </cell>
          <cell r="D193" t="str">
            <v>F</v>
          </cell>
        </row>
        <row r="194">
          <cell r="A194">
            <v>6925190</v>
          </cell>
          <cell r="B194" t="str">
            <v>BERETTA Jean-Louis</v>
          </cell>
          <cell r="C194" t="str">
            <v>TROLLSPORT</v>
          </cell>
          <cell r="D194" t="str">
            <v>M</v>
          </cell>
        </row>
        <row r="195">
          <cell r="A195">
            <v>6924827</v>
          </cell>
          <cell r="B195" t="str">
            <v>BERGE-MONTANAT Pascal</v>
          </cell>
          <cell r="C195" t="str">
            <v>TROLLSPORT</v>
          </cell>
          <cell r="D195" t="str">
            <v>M</v>
          </cell>
        </row>
        <row r="196">
          <cell r="A196">
            <v>6925255</v>
          </cell>
          <cell r="B196" t="str">
            <v>BIONDI Norbert</v>
          </cell>
          <cell r="C196" t="str">
            <v>TROLLSPORT</v>
          </cell>
          <cell r="D196" t="str">
            <v>M</v>
          </cell>
        </row>
        <row r="197">
          <cell r="A197">
            <v>6913757</v>
          </cell>
          <cell r="B197" t="str">
            <v>BLASCO Gilles</v>
          </cell>
          <cell r="C197" t="str">
            <v>TROLLSPORT</v>
          </cell>
          <cell r="D197" t="str">
            <v>M</v>
          </cell>
        </row>
        <row r="198">
          <cell r="A198">
            <v>6926109</v>
          </cell>
          <cell r="B198" t="str">
            <v>BOISSIEUX Pascal</v>
          </cell>
          <cell r="C198" t="str">
            <v>TROLLSPORT</v>
          </cell>
          <cell r="D198" t="str">
            <v>M</v>
          </cell>
        </row>
        <row r="199">
          <cell r="A199">
            <v>6926181</v>
          </cell>
          <cell r="B199" t="str">
            <v>BRUYAT Patrick</v>
          </cell>
          <cell r="C199" t="str">
            <v>TROLLSPORT</v>
          </cell>
          <cell r="D199" t="str">
            <v>M</v>
          </cell>
        </row>
        <row r="200">
          <cell r="A200">
            <v>6926182</v>
          </cell>
          <cell r="B200" t="str">
            <v>CABOUX Pascal</v>
          </cell>
          <cell r="C200" t="str">
            <v>TROLLSPORT</v>
          </cell>
          <cell r="D200" t="str">
            <v>M</v>
          </cell>
        </row>
        <row r="201">
          <cell r="A201">
            <v>6925358</v>
          </cell>
          <cell r="B201" t="str">
            <v>CASTELLA Frédéric</v>
          </cell>
          <cell r="C201" t="str">
            <v>TROLLSPORT</v>
          </cell>
          <cell r="D201" t="str">
            <v>M</v>
          </cell>
        </row>
        <row r="202">
          <cell r="A202">
            <v>6925334</v>
          </cell>
          <cell r="B202" t="str">
            <v>CERCLERAT Alain</v>
          </cell>
          <cell r="C202" t="str">
            <v>TROLLSPORT</v>
          </cell>
          <cell r="D202" t="str">
            <v>M</v>
          </cell>
        </row>
        <row r="203">
          <cell r="A203">
            <v>6925757</v>
          </cell>
          <cell r="B203" t="str">
            <v>DEFINOD Jean-Marc</v>
          </cell>
          <cell r="C203" t="str">
            <v>TROLLSPORT</v>
          </cell>
          <cell r="D203" t="str">
            <v>M</v>
          </cell>
        </row>
        <row r="204">
          <cell r="A204">
            <v>6925752</v>
          </cell>
          <cell r="B204" t="str">
            <v>DI MASCIO Christian</v>
          </cell>
          <cell r="C204" t="str">
            <v>TROLLSPORT</v>
          </cell>
          <cell r="D204" t="str">
            <v>M</v>
          </cell>
        </row>
        <row r="205">
          <cell r="A205">
            <v>6925489</v>
          </cell>
          <cell r="B205" t="str">
            <v>FAZZANI Nourredine</v>
          </cell>
          <cell r="C205" t="str">
            <v>TROLLSPORT</v>
          </cell>
          <cell r="D205" t="str">
            <v>M</v>
          </cell>
        </row>
        <row r="206">
          <cell r="A206">
            <v>6926019</v>
          </cell>
          <cell r="B206" t="str">
            <v>GARCIA José</v>
          </cell>
          <cell r="C206" t="str">
            <v>TROLLSPORT</v>
          </cell>
          <cell r="D206" t="str">
            <v>M</v>
          </cell>
        </row>
        <row r="207">
          <cell r="A207">
            <v>6925448</v>
          </cell>
          <cell r="B207" t="str">
            <v>GENETOY Sylvain</v>
          </cell>
          <cell r="C207" t="str">
            <v>TROLLSPORT</v>
          </cell>
          <cell r="D207" t="str">
            <v>M</v>
          </cell>
        </row>
        <row r="208">
          <cell r="A208">
            <v>6901799</v>
          </cell>
          <cell r="B208" t="str">
            <v>GUICHON Patrice</v>
          </cell>
          <cell r="C208" t="str">
            <v>TROLLSPORT</v>
          </cell>
          <cell r="D208" t="str">
            <v>M</v>
          </cell>
        </row>
        <row r="209">
          <cell r="A209">
            <v>6920243</v>
          </cell>
          <cell r="B209" t="str">
            <v>HANESSE Sébastien</v>
          </cell>
          <cell r="C209" t="str">
            <v>TROLLSPORT</v>
          </cell>
          <cell r="D209" t="str">
            <v>M</v>
          </cell>
        </row>
        <row r="210">
          <cell r="A210">
            <v>6919371</v>
          </cell>
          <cell r="B210" t="str">
            <v>HANESSE Claude</v>
          </cell>
          <cell r="C210" t="str">
            <v>TROLLSPORT</v>
          </cell>
          <cell r="D210" t="str">
            <v>M</v>
          </cell>
        </row>
        <row r="211">
          <cell r="A211">
            <v>6901983</v>
          </cell>
          <cell r="B211" t="str">
            <v>JANER Jean Paul</v>
          </cell>
          <cell r="C211" t="str">
            <v>TROLLSPORT</v>
          </cell>
          <cell r="D211" t="str">
            <v>M</v>
          </cell>
        </row>
        <row r="212">
          <cell r="A212">
            <v>6914199</v>
          </cell>
          <cell r="B212" t="str">
            <v>JOLBIT Joseph</v>
          </cell>
          <cell r="C212" t="str">
            <v>TROLLSPORT</v>
          </cell>
          <cell r="D212" t="str">
            <v>M</v>
          </cell>
        </row>
        <row r="213">
          <cell r="A213">
            <v>6925256</v>
          </cell>
          <cell r="B213" t="str">
            <v>LEBRUN Yves</v>
          </cell>
          <cell r="C213" t="str">
            <v>TROLLSPORT</v>
          </cell>
          <cell r="D213" t="str">
            <v>M</v>
          </cell>
        </row>
        <row r="214">
          <cell r="A214">
            <v>6925756</v>
          </cell>
          <cell r="B214" t="str">
            <v>LEBRUN Véronique</v>
          </cell>
          <cell r="C214" t="str">
            <v>TROLLSPORT</v>
          </cell>
          <cell r="D214" t="str">
            <v>F</v>
          </cell>
        </row>
        <row r="215">
          <cell r="A215">
            <v>6925755</v>
          </cell>
          <cell r="B215" t="str">
            <v>LEBRUN Florian</v>
          </cell>
          <cell r="C215" t="str">
            <v>TROLLSPORT</v>
          </cell>
          <cell r="D215" t="str">
            <v>M</v>
          </cell>
        </row>
        <row r="216">
          <cell r="A216">
            <v>6925357</v>
          </cell>
          <cell r="B216" t="str">
            <v>LEFEBVRE Jérôme</v>
          </cell>
          <cell r="C216" t="str">
            <v>TROLLSPORT</v>
          </cell>
          <cell r="D216" t="str">
            <v>M</v>
          </cell>
        </row>
        <row r="217">
          <cell r="A217">
            <v>6925957</v>
          </cell>
          <cell r="B217" t="str">
            <v>MARTINEZ Louisa</v>
          </cell>
          <cell r="C217" t="str">
            <v>TROLLSPORT</v>
          </cell>
          <cell r="D217" t="str">
            <v>F</v>
          </cell>
        </row>
        <row r="218">
          <cell r="A218">
            <v>6925806</v>
          </cell>
          <cell r="B218" t="str">
            <v>MARTINEZ Jean Luc</v>
          </cell>
          <cell r="C218" t="str">
            <v>TROLLSPORT</v>
          </cell>
          <cell r="D218" t="str">
            <v>M</v>
          </cell>
        </row>
        <row r="219">
          <cell r="A219">
            <v>6925931</v>
          </cell>
          <cell r="B219" t="str">
            <v>MAS SARD Gilles</v>
          </cell>
          <cell r="C219" t="str">
            <v>TROLLSPORT</v>
          </cell>
          <cell r="D219" t="str">
            <v>M</v>
          </cell>
        </row>
        <row r="220">
          <cell r="A220">
            <v>6925257</v>
          </cell>
          <cell r="B220" t="str">
            <v>MONTAGNE Serge</v>
          </cell>
          <cell r="C220" t="str">
            <v>TROLLSPORT</v>
          </cell>
          <cell r="D220" t="str">
            <v>M</v>
          </cell>
        </row>
        <row r="221">
          <cell r="A221">
            <v>6925754</v>
          </cell>
          <cell r="B221" t="str">
            <v>NALLIT Jocelyn</v>
          </cell>
          <cell r="C221" t="str">
            <v>TROLLSPORT</v>
          </cell>
          <cell r="D221" t="str">
            <v>M</v>
          </cell>
        </row>
        <row r="222">
          <cell r="A222">
            <v>6921863</v>
          </cell>
          <cell r="B222" t="str">
            <v>PARISE Christopher</v>
          </cell>
          <cell r="C222" t="str">
            <v>TROLLSPORT</v>
          </cell>
          <cell r="D222" t="str">
            <v>M</v>
          </cell>
        </row>
        <row r="223">
          <cell r="A223">
            <v>6924431</v>
          </cell>
          <cell r="B223" t="str">
            <v>PAYA Jacky</v>
          </cell>
          <cell r="C223" t="str">
            <v>TROLLSPORT</v>
          </cell>
          <cell r="D223" t="str">
            <v>M</v>
          </cell>
        </row>
        <row r="224">
          <cell r="A224">
            <v>6921833</v>
          </cell>
          <cell r="B224" t="str">
            <v>PERENON Roland</v>
          </cell>
          <cell r="C224" t="str">
            <v>TROLLSPORT</v>
          </cell>
          <cell r="D224" t="str">
            <v>M</v>
          </cell>
        </row>
        <row r="225">
          <cell r="A225">
            <v>6913729</v>
          </cell>
          <cell r="B225" t="str">
            <v>PERRET Stephane</v>
          </cell>
          <cell r="C225" t="str">
            <v>TROLLSPORT</v>
          </cell>
          <cell r="D225" t="str">
            <v>M</v>
          </cell>
        </row>
        <row r="226">
          <cell r="A226">
            <v>6926108</v>
          </cell>
          <cell r="B226" t="str">
            <v>PERROUD Gilles</v>
          </cell>
          <cell r="C226" t="str">
            <v>TROLLSPORT</v>
          </cell>
          <cell r="D226" t="str">
            <v>M</v>
          </cell>
        </row>
        <row r="227">
          <cell r="A227">
            <v>6917994</v>
          </cell>
          <cell r="B227" t="str">
            <v>RAFAEL Mario</v>
          </cell>
          <cell r="C227" t="str">
            <v>TROLLSPORT</v>
          </cell>
          <cell r="D227" t="str">
            <v>M</v>
          </cell>
        </row>
        <row r="228">
          <cell r="A228">
            <v>6901974</v>
          </cell>
          <cell r="B228" t="str">
            <v>RAQUIN Pierre</v>
          </cell>
          <cell r="C228" t="str">
            <v>TROLLSPORT</v>
          </cell>
          <cell r="D228" t="str">
            <v>M</v>
          </cell>
        </row>
        <row r="229">
          <cell r="A229">
            <v>6922896</v>
          </cell>
          <cell r="B229" t="str">
            <v>RAVOAJANAHARY Luca</v>
          </cell>
          <cell r="C229" t="str">
            <v>TROLLSPORT</v>
          </cell>
          <cell r="D229" t="str">
            <v>M</v>
          </cell>
        </row>
        <row r="230">
          <cell r="A230">
            <v>6925543</v>
          </cell>
          <cell r="B230" t="str">
            <v>REYNAUD Loan</v>
          </cell>
          <cell r="C230" t="str">
            <v>TROLLSPORT</v>
          </cell>
          <cell r="D230" t="str">
            <v>M</v>
          </cell>
        </row>
        <row r="231">
          <cell r="A231">
            <v>6925542</v>
          </cell>
          <cell r="B231" t="str">
            <v>REYNAUD Jefferson</v>
          </cell>
          <cell r="C231" t="str">
            <v>TROLLSPORT</v>
          </cell>
          <cell r="D231" t="str">
            <v>M</v>
          </cell>
        </row>
        <row r="232">
          <cell r="A232">
            <v>6918441</v>
          </cell>
          <cell r="B232" t="str">
            <v>RICCI Vincent</v>
          </cell>
          <cell r="C232" t="str">
            <v>TROLLSPORT</v>
          </cell>
          <cell r="D232" t="str">
            <v>M</v>
          </cell>
        </row>
        <row r="233">
          <cell r="A233">
            <v>6925191</v>
          </cell>
          <cell r="B233" t="str">
            <v>RODRIGUEZ Alain</v>
          </cell>
          <cell r="C233" t="str">
            <v>TROLLSPORT</v>
          </cell>
          <cell r="D233" t="str">
            <v>M</v>
          </cell>
        </row>
        <row r="234">
          <cell r="A234">
            <v>6924842</v>
          </cell>
          <cell r="B234" t="str">
            <v>SABAINI Anne-Marie</v>
          </cell>
          <cell r="C234" t="str">
            <v>TROLLSPORT</v>
          </cell>
          <cell r="D234" t="str">
            <v>F</v>
          </cell>
        </row>
        <row r="235">
          <cell r="A235">
            <v>6921762</v>
          </cell>
          <cell r="B235" t="str">
            <v>SABAINI Didier</v>
          </cell>
          <cell r="C235" t="str">
            <v>TROLLSPORT</v>
          </cell>
          <cell r="D235" t="str">
            <v>M</v>
          </cell>
        </row>
        <row r="236">
          <cell r="A236">
            <v>6921525</v>
          </cell>
          <cell r="B236" t="str">
            <v>SOPHA Ludovic</v>
          </cell>
          <cell r="C236" t="str">
            <v>TROLLSPORT</v>
          </cell>
          <cell r="D236" t="str">
            <v>M</v>
          </cell>
        </row>
        <row r="237">
          <cell r="A237">
            <v>6920524</v>
          </cell>
          <cell r="B237" t="str">
            <v>TARDIO Maria</v>
          </cell>
          <cell r="C237" t="str">
            <v>TROLLSPORT</v>
          </cell>
          <cell r="D237" t="str">
            <v>F</v>
          </cell>
        </row>
        <row r="238">
          <cell r="A238">
            <v>6920244</v>
          </cell>
          <cell r="B238" t="str">
            <v>TARDIO Antonio</v>
          </cell>
          <cell r="C238" t="str">
            <v>TROLLSPORT</v>
          </cell>
          <cell r="D238" t="str">
            <v>M</v>
          </cell>
        </row>
        <row r="239">
          <cell r="A239">
            <v>3825314</v>
          </cell>
          <cell r="B239" t="str">
            <v>TROTIN Frédéric</v>
          </cell>
          <cell r="C239" t="str">
            <v>TROLLSPORT</v>
          </cell>
          <cell r="D239" t="str">
            <v>M</v>
          </cell>
        </row>
        <row r="240">
          <cell r="A240">
            <v>6906470</v>
          </cell>
          <cell r="B240" t="str">
            <v>TROVISI Tony</v>
          </cell>
          <cell r="C240" t="str">
            <v>TROLLSPORT</v>
          </cell>
          <cell r="D240" t="str">
            <v>M</v>
          </cell>
        </row>
        <row r="241">
          <cell r="A241">
            <v>6925759</v>
          </cell>
          <cell r="B241" t="str">
            <v>VANEL Christophe</v>
          </cell>
          <cell r="C241" t="str">
            <v>TROLLSPORT</v>
          </cell>
          <cell r="D241" t="str">
            <v>M</v>
          </cell>
        </row>
        <row r="242">
          <cell r="A242">
            <v>6922983</v>
          </cell>
          <cell r="B242" t="str">
            <v>VENA Vincent</v>
          </cell>
          <cell r="C242" t="str">
            <v>TROLLSPORT</v>
          </cell>
          <cell r="D242" t="str">
            <v>M</v>
          </cell>
        </row>
        <row r="243">
          <cell r="A243">
            <v>6907646</v>
          </cell>
          <cell r="B243" t="str">
            <v>ADELINE Rolland</v>
          </cell>
          <cell r="C243" t="str">
            <v>ALSTOM</v>
          </cell>
          <cell r="D243" t="str">
            <v>M</v>
          </cell>
        </row>
        <row r="244">
          <cell r="A244">
            <v>6915079</v>
          </cell>
          <cell r="B244" t="str">
            <v>BACONIN Daniel</v>
          </cell>
          <cell r="C244" t="str">
            <v>ALSTOM</v>
          </cell>
          <cell r="D244" t="str">
            <v>M</v>
          </cell>
        </row>
        <row r="245">
          <cell r="A245">
            <v>6901893</v>
          </cell>
          <cell r="B245" t="str">
            <v>BICHARD André</v>
          </cell>
          <cell r="C245" t="str">
            <v>ALSTOM</v>
          </cell>
          <cell r="D245" t="str">
            <v>M</v>
          </cell>
        </row>
        <row r="246">
          <cell r="A246">
            <v>6901891</v>
          </cell>
          <cell r="B246" t="str">
            <v>BICHARD Yvette</v>
          </cell>
          <cell r="C246" t="str">
            <v>ALSTOM</v>
          </cell>
          <cell r="D246" t="str">
            <v>F</v>
          </cell>
        </row>
        <row r="247">
          <cell r="A247">
            <v>6921170</v>
          </cell>
          <cell r="B247" t="str">
            <v>BINET Anne-Marie</v>
          </cell>
          <cell r="C247" t="str">
            <v>ALSTOM</v>
          </cell>
          <cell r="D247" t="str">
            <v>F</v>
          </cell>
        </row>
        <row r="248">
          <cell r="A248">
            <v>6925598</v>
          </cell>
          <cell r="B248" t="str">
            <v>BLANC Bernard</v>
          </cell>
          <cell r="C248" t="str">
            <v>ALSTOM</v>
          </cell>
          <cell r="D248" t="str">
            <v>M</v>
          </cell>
        </row>
        <row r="249">
          <cell r="A249">
            <v>6914295</v>
          </cell>
          <cell r="B249" t="str">
            <v>BOONE Sylviane</v>
          </cell>
          <cell r="C249" t="str">
            <v>ALSTOM</v>
          </cell>
          <cell r="D249" t="str">
            <v>F</v>
          </cell>
        </row>
        <row r="250">
          <cell r="A250">
            <v>6926318</v>
          </cell>
          <cell r="B250" t="str">
            <v>BRAIKI Adem</v>
          </cell>
          <cell r="C250" t="str">
            <v>ALSTOM</v>
          </cell>
          <cell r="D250" t="str">
            <v>M</v>
          </cell>
        </row>
        <row r="251">
          <cell r="A251">
            <v>6904949</v>
          </cell>
          <cell r="B251" t="str">
            <v>D'ADAMO Roberto</v>
          </cell>
          <cell r="C251" t="str">
            <v>ALSTOM</v>
          </cell>
          <cell r="D251" t="str">
            <v>M</v>
          </cell>
        </row>
        <row r="252">
          <cell r="A252">
            <v>6908353</v>
          </cell>
          <cell r="B252" t="str">
            <v>ESTEVE Louis</v>
          </cell>
          <cell r="C252" t="str">
            <v>ALSTOM</v>
          </cell>
          <cell r="D252" t="str">
            <v>M</v>
          </cell>
        </row>
        <row r="253">
          <cell r="A253">
            <v>6919951</v>
          </cell>
          <cell r="B253" t="str">
            <v>ESTIER Georges</v>
          </cell>
          <cell r="C253" t="str">
            <v>ALSTOM</v>
          </cell>
          <cell r="D253" t="str">
            <v>M</v>
          </cell>
        </row>
        <row r="254">
          <cell r="A254">
            <v>6919950</v>
          </cell>
          <cell r="B254" t="str">
            <v>ESTIER Eliane</v>
          </cell>
          <cell r="C254" t="str">
            <v>ALSTOM</v>
          </cell>
          <cell r="D254" t="str">
            <v>F</v>
          </cell>
        </row>
        <row r="255">
          <cell r="A255">
            <v>6913203</v>
          </cell>
          <cell r="B255" t="str">
            <v>FANJAT Martine</v>
          </cell>
          <cell r="C255" t="str">
            <v>ALSTOM</v>
          </cell>
          <cell r="D255" t="str">
            <v>F</v>
          </cell>
        </row>
        <row r="256">
          <cell r="A256">
            <v>6902027</v>
          </cell>
          <cell r="B256" t="str">
            <v>FANJAT Christian</v>
          </cell>
          <cell r="C256" t="str">
            <v>ALSTOM</v>
          </cell>
          <cell r="D256" t="str">
            <v>M</v>
          </cell>
        </row>
        <row r="257">
          <cell r="A257">
            <v>6901946</v>
          </cell>
          <cell r="B257" t="str">
            <v>FEREZ Frédéric</v>
          </cell>
          <cell r="C257" t="str">
            <v>ALSTOM</v>
          </cell>
          <cell r="D257" t="str">
            <v>M</v>
          </cell>
        </row>
        <row r="258">
          <cell r="A258">
            <v>6919949</v>
          </cell>
          <cell r="B258" t="str">
            <v>FONSECA Antoine</v>
          </cell>
          <cell r="C258" t="str">
            <v>ALSTOM</v>
          </cell>
          <cell r="D258" t="str">
            <v>M</v>
          </cell>
        </row>
        <row r="259">
          <cell r="A259">
            <v>6901894</v>
          </cell>
          <cell r="B259" t="str">
            <v>FORNONI Alexandre</v>
          </cell>
          <cell r="C259" t="str">
            <v>ALSTOM</v>
          </cell>
          <cell r="D259" t="str">
            <v>M</v>
          </cell>
        </row>
        <row r="260">
          <cell r="A260">
            <v>6901890</v>
          </cell>
          <cell r="B260" t="str">
            <v>FORNONI Georgette</v>
          </cell>
          <cell r="C260" t="str">
            <v>ALSTOM</v>
          </cell>
          <cell r="D260" t="str">
            <v>F</v>
          </cell>
        </row>
        <row r="261">
          <cell r="A261">
            <v>6921144</v>
          </cell>
          <cell r="B261" t="str">
            <v>GUIGUET Jacques</v>
          </cell>
          <cell r="C261" t="str">
            <v>ALSTOM</v>
          </cell>
          <cell r="D261" t="str">
            <v>M</v>
          </cell>
        </row>
        <row r="262">
          <cell r="A262">
            <v>6924085</v>
          </cell>
          <cell r="B262" t="str">
            <v>HASSAPIS Annie</v>
          </cell>
          <cell r="C262" t="str">
            <v>ALSTOM</v>
          </cell>
          <cell r="D262" t="str">
            <v>F</v>
          </cell>
        </row>
        <row r="263">
          <cell r="A263">
            <v>6914899</v>
          </cell>
          <cell r="B263" t="str">
            <v>HASSAPIS Paul</v>
          </cell>
          <cell r="C263" t="str">
            <v>ALSTOM</v>
          </cell>
          <cell r="D263" t="str">
            <v>M</v>
          </cell>
        </row>
        <row r="264">
          <cell r="A264">
            <v>6926319</v>
          </cell>
          <cell r="B264" t="str">
            <v>LALYRE Abraham</v>
          </cell>
          <cell r="C264" t="str">
            <v>ALSTOM</v>
          </cell>
          <cell r="D264" t="str">
            <v>M</v>
          </cell>
        </row>
        <row r="265">
          <cell r="A265">
            <v>6918499</v>
          </cell>
          <cell r="B265" t="str">
            <v>LAPIER Jean Pierre</v>
          </cell>
          <cell r="C265" t="str">
            <v>ALSTOM</v>
          </cell>
          <cell r="D265" t="str">
            <v>M</v>
          </cell>
        </row>
        <row r="266">
          <cell r="A266">
            <v>6910068</v>
          </cell>
          <cell r="B266" t="str">
            <v>LEVYN Michel</v>
          </cell>
          <cell r="C266" t="str">
            <v>ALSTOM</v>
          </cell>
          <cell r="D266" t="str">
            <v>M</v>
          </cell>
        </row>
        <row r="267">
          <cell r="A267">
            <v>6925599</v>
          </cell>
          <cell r="B267" t="str">
            <v>LEVYN Estelle</v>
          </cell>
          <cell r="C267" t="str">
            <v>ALSTOM</v>
          </cell>
          <cell r="D267" t="str">
            <v>F</v>
          </cell>
        </row>
        <row r="268">
          <cell r="A268">
            <v>6924038</v>
          </cell>
          <cell r="B268" t="str">
            <v>LEVYN Elie</v>
          </cell>
          <cell r="C268" t="str">
            <v>ALSTOM</v>
          </cell>
          <cell r="D268" t="str">
            <v>M</v>
          </cell>
        </row>
        <row r="269">
          <cell r="A269">
            <v>6917932</v>
          </cell>
          <cell r="B269" t="str">
            <v>LINGELSER Serge</v>
          </cell>
          <cell r="C269" t="str">
            <v>ALSTOM</v>
          </cell>
          <cell r="D269" t="str">
            <v>M</v>
          </cell>
        </row>
        <row r="270">
          <cell r="A270">
            <v>6920621</v>
          </cell>
          <cell r="B270" t="str">
            <v>MALAURIE Anne Marie</v>
          </cell>
          <cell r="C270" t="str">
            <v>ALSTOM</v>
          </cell>
          <cell r="D270" t="str">
            <v>F</v>
          </cell>
        </row>
        <row r="271">
          <cell r="A271">
            <v>6900710</v>
          </cell>
          <cell r="B271" t="str">
            <v>MALAURIE Jean Claude</v>
          </cell>
          <cell r="C271" t="str">
            <v>ALSTOM</v>
          </cell>
          <cell r="D271" t="str">
            <v>M</v>
          </cell>
        </row>
        <row r="272">
          <cell r="A272">
            <v>6921746</v>
          </cell>
          <cell r="B272" t="str">
            <v>MARCHESE Carmine</v>
          </cell>
          <cell r="C272" t="str">
            <v>ALSTOM</v>
          </cell>
          <cell r="D272" t="str">
            <v>M</v>
          </cell>
        </row>
        <row r="273">
          <cell r="A273">
            <v>6912129</v>
          </cell>
          <cell r="B273" t="str">
            <v>MENAND Maurice</v>
          </cell>
          <cell r="C273" t="str">
            <v>ALSTOM</v>
          </cell>
          <cell r="D273" t="str">
            <v>M</v>
          </cell>
        </row>
        <row r="274">
          <cell r="A274">
            <v>6923503</v>
          </cell>
          <cell r="B274" t="str">
            <v>MINATCHY Jean Claude</v>
          </cell>
          <cell r="C274" t="str">
            <v>ALSTOM</v>
          </cell>
          <cell r="D274" t="str">
            <v>M</v>
          </cell>
        </row>
        <row r="275">
          <cell r="A275">
            <v>6901918</v>
          </cell>
          <cell r="B275" t="str">
            <v>MOREAU Serge</v>
          </cell>
          <cell r="C275" t="str">
            <v>ALSTOM</v>
          </cell>
          <cell r="D275" t="str">
            <v>M</v>
          </cell>
        </row>
        <row r="276">
          <cell r="A276">
            <v>6920944</v>
          </cell>
          <cell r="B276" t="str">
            <v>NISON Jean-Marc</v>
          </cell>
          <cell r="C276" t="str">
            <v>ALSTOM</v>
          </cell>
          <cell r="D276" t="str">
            <v>M</v>
          </cell>
        </row>
        <row r="277">
          <cell r="A277">
            <v>6904952</v>
          </cell>
          <cell r="B277" t="str">
            <v>PENA Féliciano</v>
          </cell>
          <cell r="C277" t="str">
            <v>ALSTOM</v>
          </cell>
          <cell r="D277" t="str">
            <v>M</v>
          </cell>
        </row>
        <row r="278">
          <cell r="A278">
            <v>6920620</v>
          </cell>
          <cell r="B278" t="str">
            <v>QUEUILLE Jean-Pierre</v>
          </cell>
          <cell r="C278" t="str">
            <v>ALSTOM</v>
          </cell>
          <cell r="D278" t="str">
            <v>M</v>
          </cell>
        </row>
        <row r="279">
          <cell r="A279">
            <v>6921141</v>
          </cell>
          <cell r="B279" t="str">
            <v>REVAUX Bernard</v>
          </cell>
          <cell r="C279" t="str">
            <v>ALSTOM</v>
          </cell>
          <cell r="D279" t="str">
            <v>M</v>
          </cell>
        </row>
        <row r="280">
          <cell r="A280">
            <v>6902002</v>
          </cell>
          <cell r="B280" t="str">
            <v>REY Jacques</v>
          </cell>
          <cell r="C280" t="str">
            <v>ALSTOM</v>
          </cell>
          <cell r="D280" t="str">
            <v>M</v>
          </cell>
        </row>
        <row r="281">
          <cell r="A281">
            <v>6902001</v>
          </cell>
          <cell r="B281" t="str">
            <v>REY Françoise</v>
          </cell>
          <cell r="C281" t="str">
            <v>ALSTOM</v>
          </cell>
          <cell r="D281" t="str">
            <v>F</v>
          </cell>
        </row>
        <row r="282">
          <cell r="A282">
            <v>6900004</v>
          </cell>
          <cell r="B282" t="str">
            <v>RICCI Mario</v>
          </cell>
          <cell r="C282" t="str">
            <v>ALSTOM</v>
          </cell>
          <cell r="D282" t="str">
            <v>M</v>
          </cell>
        </row>
        <row r="283">
          <cell r="A283">
            <v>6917996</v>
          </cell>
          <cell r="B283" t="str">
            <v>RULKIN Gérard</v>
          </cell>
          <cell r="C283" t="str">
            <v>ALSTOM</v>
          </cell>
          <cell r="D283" t="str">
            <v>M</v>
          </cell>
        </row>
        <row r="284">
          <cell r="A284">
            <v>6901903</v>
          </cell>
          <cell r="B284" t="str">
            <v>SOLA Jean Claude</v>
          </cell>
          <cell r="C284" t="str">
            <v>ALSTOM</v>
          </cell>
          <cell r="D284" t="str">
            <v>M</v>
          </cell>
        </row>
        <row r="285">
          <cell r="A285">
            <v>6919954</v>
          </cell>
          <cell r="B285" t="str">
            <v>VELLA Concetta</v>
          </cell>
          <cell r="C285" t="str">
            <v>ALSTOM</v>
          </cell>
          <cell r="D285" t="str">
            <v>F</v>
          </cell>
        </row>
        <row r="286">
          <cell r="A286">
            <v>6919953</v>
          </cell>
          <cell r="B286" t="str">
            <v>VELLA Joseph</v>
          </cell>
          <cell r="C286" t="str">
            <v>ALSTOM</v>
          </cell>
          <cell r="D286" t="str">
            <v>M</v>
          </cell>
        </row>
        <row r="287">
          <cell r="A287">
            <v>6922848</v>
          </cell>
          <cell r="B287" t="str">
            <v>VIRGILIO Christine</v>
          </cell>
          <cell r="C287" t="str">
            <v>ALSTOM</v>
          </cell>
          <cell r="D287" t="str">
            <v>F</v>
          </cell>
        </row>
        <row r="288">
          <cell r="A288">
            <v>6918501</v>
          </cell>
          <cell r="B288" t="str">
            <v>VIRGILIO Michel</v>
          </cell>
          <cell r="C288" t="str">
            <v>ALSTOM</v>
          </cell>
          <cell r="D288" t="str">
            <v>M</v>
          </cell>
        </row>
        <row r="289">
          <cell r="A289">
            <v>6901930</v>
          </cell>
          <cell r="B289" t="str">
            <v>VITELLO Carmello</v>
          </cell>
          <cell r="C289" t="str">
            <v>ALSTOM</v>
          </cell>
          <cell r="D289" t="str">
            <v>M</v>
          </cell>
        </row>
        <row r="290">
          <cell r="A290">
            <v>6901926</v>
          </cell>
          <cell r="B290" t="str">
            <v>VITELLO Carmella</v>
          </cell>
          <cell r="C290" t="str">
            <v>ALSTOM</v>
          </cell>
          <cell r="D290" t="str">
            <v>F</v>
          </cell>
        </row>
        <row r="291">
          <cell r="A291">
            <v>6915352</v>
          </cell>
          <cell r="B291" t="str">
            <v>ALCINDOR Clarisse</v>
          </cell>
          <cell r="C291" t="str">
            <v>ATSCAF</v>
          </cell>
          <cell r="D291" t="str">
            <v>M</v>
          </cell>
        </row>
        <row r="292">
          <cell r="A292">
            <v>711309</v>
          </cell>
          <cell r="B292" t="str">
            <v>BREYSSE Frédéric</v>
          </cell>
          <cell r="C292" t="str">
            <v>ATSCAF</v>
          </cell>
          <cell r="D292" t="str">
            <v>M</v>
          </cell>
        </row>
        <row r="293">
          <cell r="A293">
            <v>6918416</v>
          </cell>
          <cell r="B293" t="str">
            <v>CABALLERO Charles</v>
          </cell>
          <cell r="C293" t="str">
            <v>ATSCAF</v>
          </cell>
          <cell r="D293" t="str">
            <v>M</v>
          </cell>
        </row>
        <row r="294">
          <cell r="A294">
            <v>6918472</v>
          </cell>
          <cell r="B294" t="str">
            <v>CORNELOUP Philippe</v>
          </cell>
          <cell r="C294" t="str">
            <v>ATSCAF</v>
          </cell>
          <cell r="D294" t="str">
            <v>M</v>
          </cell>
        </row>
        <row r="295">
          <cell r="A295">
            <v>6921537</v>
          </cell>
          <cell r="B295" t="str">
            <v>DANDEL Serge</v>
          </cell>
          <cell r="C295" t="str">
            <v>ATSCAF</v>
          </cell>
          <cell r="D295" t="str">
            <v>M</v>
          </cell>
        </row>
        <row r="296">
          <cell r="A296">
            <v>6923643</v>
          </cell>
          <cell r="B296" t="str">
            <v>DANDEL Audrey</v>
          </cell>
          <cell r="C296" t="str">
            <v>ATSCAF</v>
          </cell>
          <cell r="D296" t="str">
            <v>F</v>
          </cell>
        </row>
        <row r="297">
          <cell r="A297">
            <v>6919175</v>
          </cell>
          <cell r="B297" t="str">
            <v>DEBRAN Françoise</v>
          </cell>
          <cell r="C297" t="str">
            <v>ATSCAF</v>
          </cell>
          <cell r="D297" t="str">
            <v>F</v>
          </cell>
        </row>
        <row r="298">
          <cell r="A298">
            <v>6917522</v>
          </cell>
          <cell r="B298" t="str">
            <v>DERY Josiane</v>
          </cell>
          <cell r="C298" t="str">
            <v>ATSCAF</v>
          </cell>
          <cell r="D298" t="str">
            <v>F</v>
          </cell>
        </row>
        <row r="299">
          <cell r="A299">
            <v>6900182</v>
          </cell>
          <cell r="B299" t="str">
            <v>DUMOULIN Alain</v>
          </cell>
          <cell r="C299" t="str">
            <v>ATSCAF</v>
          </cell>
          <cell r="D299" t="str">
            <v>M</v>
          </cell>
        </row>
        <row r="300">
          <cell r="A300">
            <v>6918443</v>
          </cell>
          <cell r="B300" t="str">
            <v>FRANCOIS Stéphane</v>
          </cell>
          <cell r="C300" t="str">
            <v>ATSCAF</v>
          </cell>
          <cell r="D300" t="str">
            <v>M</v>
          </cell>
        </row>
        <row r="301">
          <cell r="A301">
            <v>6924355</v>
          </cell>
          <cell r="B301" t="str">
            <v>GAONA Josiane</v>
          </cell>
          <cell r="C301" t="str">
            <v>ATSCAF</v>
          </cell>
          <cell r="D301" t="str">
            <v>F</v>
          </cell>
        </row>
        <row r="302">
          <cell r="A302">
            <v>6901394</v>
          </cell>
          <cell r="B302" t="str">
            <v>GARCIA Dominique</v>
          </cell>
          <cell r="C302" t="str">
            <v>ATSCAF</v>
          </cell>
          <cell r="D302" t="str">
            <v>M</v>
          </cell>
        </row>
        <row r="303">
          <cell r="A303">
            <v>6923809</v>
          </cell>
          <cell r="B303" t="str">
            <v>GARCIA Samantha</v>
          </cell>
          <cell r="C303" t="str">
            <v>ATSCAF</v>
          </cell>
          <cell r="D303" t="str">
            <v>F</v>
          </cell>
        </row>
        <row r="304">
          <cell r="A304">
            <v>6923808</v>
          </cell>
          <cell r="B304" t="str">
            <v>GARCIA Jessica</v>
          </cell>
          <cell r="C304" t="str">
            <v>ATSCAF</v>
          </cell>
          <cell r="D304" t="str">
            <v>F</v>
          </cell>
        </row>
        <row r="305">
          <cell r="A305">
            <v>6917796</v>
          </cell>
          <cell r="B305" t="str">
            <v>GUILHON Laure</v>
          </cell>
          <cell r="C305" t="str">
            <v>ATSCAF</v>
          </cell>
          <cell r="D305" t="str">
            <v>F</v>
          </cell>
        </row>
        <row r="306">
          <cell r="A306">
            <v>6925027</v>
          </cell>
          <cell r="B306" t="str">
            <v>IBOS Isabelle</v>
          </cell>
          <cell r="C306" t="str">
            <v>ATSCAF</v>
          </cell>
          <cell r="D306" t="str">
            <v>F</v>
          </cell>
        </row>
        <row r="307">
          <cell r="A307">
            <v>6919166</v>
          </cell>
          <cell r="B307" t="str">
            <v>LE MAOUT Loïc</v>
          </cell>
          <cell r="C307" t="str">
            <v>ATSCAF</v>
          </cell>
          <cell r="D307" t="str">
            <v>M</v>
          </cell>
        </row>
        <row r="308">
          <cell r="A308">
            <v>6923494</v>
          </cell>
          <cell r="B308" t="str">
            <v>LE MAOUT Marie-Therese</v>
          </cell>
          <cell r="C308" t="str">
            <v>ATSCAF</v>
          </cell>
          <cell r="D308" t="str">
            <v>F</v>
          </cell>
        </row>
        <row r="309">
          <cell r="A309">
            <v>6905903</v>
          </cell>
          <cell r="B309" t="str">
            <v>MANCA Béatrice</v>
          </cell>
          <cell r="C309" t="str">
            <v>ATSCAF</v>
          </cell>
          <cell r="D309" t="str">
            <v>F</v>
          </cell>
        </row>
        <row r="310">
          <cell r="A310">
            <v>6924426</v>
          </cell>
          <cell r="B310" t="str">
            <v>MAS Alain</v>
          </cell>
          <cell r="C310" t="str">
            <v>ATSCAF</v>
          </cell>
          <cell r="D310" t="str">
            <v>M</v>
          </cell>
        </row>
        <row r="311">
          <cell r="A311">
            <v>6907739</v>
          </cell>
          <cell r="B311" t="str">
            <v>MURON Alain</v>
          </cell>
          <cell r="C311" t="str">
            <v>ATSCAF</v>
          </cell>
          <cell r="D311" t="str">
            <v>M</v>
          </cell>
        </row>
        <row r="312">
          <cell r="A312">
            <v>6906680</v>
          </cell>
          <cell r="B312" t="str">
            <v>MURON Michèle</v>
          </cell>
          <cell r="C312" t="str">
            <v>ATSCAF</v>
          </cell>
          <cell r="D312" t="str">
            <v>F</v>
          </cell>
        </row>
        <row r="313">
          <cell r="A313">
            <v>6915916</v>
          </cell>
          <cell r="B313" t="str">
            <v>PAILHES Gilbert</v>
          </cell>
          <cell r="C313" t="str">
            <v>ATSCAF</v>
          </cell>
          <cell r="D313" t="str">
            <v>M</v>
          </cell>
        </row>
        <row r="314">
          <cell r="A314">
            <v>6903022</v>
          </cell>
          <cell r="B314" t="str">
            <v>PARENTI Rosa</v>
          </cell>
          <cell r="C314" t="str">
            <v>ATSCAF</v>
          </cell>
          <cell r="D314" t="str">
            <v>F</v>
          </cell>
        </row>
        <row r="315">
          <cell r="A315">
            <v>6922115</v>
          </cell>
          <cell r="B315" t="str">
            <v>PARENTI Pierre</v>
          </cell>
          <cell r="C315" t="str">
            <v>ATSCAF</v>
          </cell>
          <cell r="D315" t="str">
            <v>M</v>
          </cell>
        </row>
        <row r="316">
          <cell r="A316">
            <v>6925038</v>
          </cell>
          <cell r="B316" t="str">
            <v>RANC Jean Pierre</v>
          </cell>
          <cell r="C316" t="str">
            <v>ATSCAF</v>
          </cell>
          <cell r="D316" t="str">
            <v>M</v>
          </cell>
        </row>
        <row r="317">
          <cell r="A317">
            <v>6919966</v>
          </cell>
          <cell r="B317" t="str">
            <v>REGIS Dominique</v>
          </cell>
          <cell r="C317" t="str">
            <v>ATSCAF</v>
          </cell>
          <cell r="D317" t="str">
            <v>M</v>
          </cell>
        </row>
        <row r="318">
          <cell r="A318">
            <v>6919174</v>
          </cell>
          <cell r="B318" t="str">
            <v>REVEL Gisèle</v>
          </cell>
          <cell r="C318" t="str">
            <v>ATSCAF</v>
          </cell>
          <cell r="D318" t="str">
            <v>F</v>
          </cell>
        </row>
        <row r="319">
          <cell r="A319">
            <v>6917605</v>
          </cell>
          <cell r="B319" t="str">
            <v>REVEL Bernard</v>
          </cell>
          <cell r="C319" t="str">
            <v>ATSCAF</v>
          </cell>
          <cell r="D319" t="str">
            <v>M</v>
          </cell>
        </row>
        <row r="320">
          <cell r="A320">
            <v>6924538</v>
          </cell>
          <cell r="B320" t="str">
            <v>ROSAND Olivier</v>
          </cell>
          <cell r="C320" t="str">
            <v>ATSCAF</v>
          </cell>
          <cell r="D320" t="str">
            <v>M</v>
          </cell>
        </row>
        <row r="321">
          <cell r="A321">
            <v>6901149</v>
          </cell>
          <cell r="B321" t="str">
            <v>TOUILLIER Jean Claude</v>
          </cell>
          <cell r="C321" t="str">
            <v>ATSCAF</v>
          </cell>
          <cell r="D321" t="str">
            <v>M</v>
          </cell>
        </row>
        <row r="322">
          <cell r="A322">
            <v>6923168</v>
          </cell>
          <cell r="B322" t="str">
            <v>VACHEZ Virginie</v>
          </cell>
          <cell r="C322" t="str">
            <v>ATSCAF</v>
          </cell>
          <cell r="D322" t="str">
            <v>F</v>
          </cell>
        </row>
        <row r="323">
          <cell r="A323">
            <v>6925111</v>
          </cell>
          <cell r="B323" t="str">
            <v>VALENTE Patricia</v>
          </cell>
          <cell r="C323" t="str">
            <v>ATSCAF</v>
          </cell>
          <cell r="D323" t="str">
            <v>F</v>
          </cell>
        </row>
        <row r="324">
          <cell r="A324">
            <v>6925837</v>
          </cell>
          <cell r="B324" t="str">
            <v>VEYRENC Christine</v>
          </cell>
          <cell r="C324" t="str">
            <v>ATSCAF</v>
          </cell>
          <cell r="D324" t="str">
            <v>F</v>
          </cell>
        </row>
        <row r="325">
          <cell r="A325">
            <v>6925371</v>
          </cell>
          <cell r="B325" t="str">
            <v>VEYRENC Fernand</v>
          </cell>
          <cell r="C325" t="str">
            <v>ATSCAF</v>
          </cell>
          <cell r="D325" t="str">
            <v>M</v>
          </cell>
        </row>
        <row r="326">
          <cell r="A326">
            <v>8308065</v>
          </cell>
          <cell r="B326" t="str">
            <v>BENEITON Alain</v>
          </cell>
          <cell r="C326" t="str">
            <v>ASPTT</v>
          </cell>
          <cell r="D326" t="str">
            <v>M</v>
          </cell>
        </row>
        <row r="327">
          <cell r="A327">
            <v>6916699</v>
          </cell>
          <cell r="B327" t="str">
            <v>CELMA Raymond</v>
          </cell>
          <cell r="C327" t="str">
            <v>ASPTT</v>
          </cell>
          <cell r="D327" t="str">
            <v>M</v>
          </cell>
        </row>
        <row r="328">
          <cell r="A328">
            <v>6924101</v>
          </cell>
          <cell r="B328" t="str">
            <v>CHARVET Patrick</v>
          </cell>
          <cell r="C328" t="str">
            <v>ASPTT</v>
          </cell>
          <cell r="D328" t="str">
            <v>M</v>
          </cell>
        </row>
        <row r="329">
          <cell r="A329">
            <v>6920532</v>
          </cell>
          <cell r="B329" t="str">
            <v>DELHOMME Patrick</v>
          </cell>
          <cell r="C329" t="str">
            <v>ASPTT</v>
          </cell>
          <cell r="D329" t="str">
            <v>M</v>
          </cell>
        </row>
        <row r="330">
          <cell r="A330">
            <v>6926271</v>
          </cell>
          <cell r="B330" t="str">
            <v>DUPRE Eric</v>
          </cell>
          <cell r="C330" t="str">
            <v>ASPTT</v>
          </cell>
          <cell r="D330" t="str">
            <v>M</v>
          </cell>
        </row>
        <row r="331">
          <cell r="A331">
            <v>6901411</v>
          </cell>
          <cell r="B331" t="str">
            <v>FAUDON Jean Paul</v>
          </cell>
          <cell r="C331" t="str">
            <v>ASPTT</v>
          </cell>
          <cell r="D331" t="str">
            <v>M</v>
          </cell>
        </row>
        <row r="332">
          <cell r="A332">
            <v>4304936</v>
          </cell>
          <cell r="B332" t="str">
            <v>FLORENTIN Patrice</v>
          </cell>
          <cell r="C332" t="str">
            <v>ASPTT</v>
          </cell>
          <cell r="D332" t="str">
            <v>M</v>
          </cell>
        </row>
        <row r="333">
          <cell r="A333">
            <v>6905936</v>
          </cell>
          <cell r="B333" t="str">
            <v>GAYON Eric</v>
          </cell>
          <cell r="C333" t="str">
            <v>ASPTT</v>
          </cell>
          <cell r="D333" t="str">
            <v>M</v>
          </cell>
        </row>
        <row r="334">
          <cell r="A334">
            <v>6920533</v>
          </cell>
          <cell r="B334" t="str">
            <v>GUBIAN Corinne</v>
          </cell>
          <cell r="C334" t="str">
            <v>ASPTT</v>
          </cell>
          <cell r="D334" t="str">
            <v>F</v>
          </cell>
        </row>
        <row r="335">
          <cell r="A335">
            <v>6901410</v>
          </cell>
          <cell r="B335" t="str">
            <v>LEBLANC Jacky</v>
          </cell>
          <cell r="C335" t="str">
            <v>ASPTT</v>
          </cell>
          <cell r="D335" t="str">
            <v>M</v>
          </cell>
        </row>
        <row r="336">
          <cell r="A336">
            <v>6919186</v>
          </cell>
          <cell r="B336" t="str">
            <v>MARTELLINO Nadine</v>
          </cell>
          <cell r="C336" t="str">
            <v>ASPTT</v>
          </cell>
          <cell r="D336" t="str">
            <v>F</v>
          </cell>
        </row>
        <row r="337">
          <cell r="A337">
            <v>6921325</v>
          </cell>
          <cell r="B337" t="str">
            <v>PELLEGRIN Jean Claude</v>
          </cell>
          <cell r="C337" t="str">
            <v>ASPTT</v>
          </cell>
          <cell r="D337" t="str">
            <v>M</v>
          </cell>
        </row>
        <row r="338">
          <cell r="A338">
            <v>6917634</v>
          </cell>
          <cell r="B338" t="str">
            <v>PETIOT Yves</v>
          </cell>
          <cell r="C338" t="str">
            <v>ASPTT</v>
          </cell>
          <cell r="D338" t="str">
            <v>M</v>
          </cell>
        </row>
        <row r="339">
          <cell r="A339">
            <v>6917211</v>
          </cell>
          <cell r="B339" t="str">
            <v>PITARD Serge</v>
          </cell>
          <cell r="C339" t="str">
            <v>ASPTT</v>
          </cell>
          <cell r="D339" t="str">
            <v>M</v>
          </cell>
        </row>
        <row r="340">
          <cell r="A340">
            <v>6924618</v>
          </cell>
          <cell r="B340" t="str">
            <v>SARGNAT Gérard</v>
          </cell>
          <cell r="C340" t="str">
            <v>ASPTT</v>
          </cell>
          <cell r="D340" t="str">
            <v>M</v>
          </cell>
        </row>
        <row r="341">
          <cell r="A341">
            <v>6925053</v>
          </cell>
          <cell r="B341" t="str">
            <v>THEVENON Bérangère</v>
          </cell>
          <cell r="C341" t="str">
            <v>ASPTT</v>
          </cell>
          <cell r="D341" t="str">
            <v>F</v>
          </cell>
        </row>
        <row r="342">
          <cell r="A342">
            <v>6303409</v>
          </cell>
          <cell r="B342" t="str">
            <v>THEVENON Daniel</v>
          </cell>
          <cell r="C342" t="str">
            <v>ASPTT</v>
          </cell>
          <cell r="D342" t="str">
            <v>M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6922563</v>
          </cell>
          <cell r="B5" t="str">
            <v>BARRIDON Gilles</v>
          </cell>
          <cell r="C5" t="str">
            <v>ASCSP</v>
          </cell>
          <cell r="D5" t="str">
            <v>M</v>
          </cell>
        </row>
        <row r="6">
          <cell r="A6">
            <v>6901446</v>
          </cell>
          <cell r="B6" t="str">
            <v>BEDEJUS Eric</v>
          </cell>
          <cell r="C6" t="str">
            <v>ASCSP</v>
          </cell>
          <cell r="D6" t="str">
            <v>M</v>
          </cell>
        </row>
        <row r="7">
          <cell r="A7">
            <v>6910155</v>
          </cell>
          <cell r="B7" t="str">
            <v>BOS Jean Luc</v>
          </cell>
          <cell r="C7" t="str">
            <v>ASCSP</v>
          </cell>
          <cell r="D7" t="str">
            <v>M</v>
          </cell>
        </row>
        <row r="8">
          <cell r="A8">
            <v>6924899</v>
          </cell>
          <cell r="B8" t="str">
            <v>CHARDENON Philippe</v>
          </cell>
          <cell r="C8" t="str">
            <v>ASCSP</v>
          </cell>
          <cell r="D8" t="str">
            <v>M</v>
          </cell>
        </row>
        <row r="9">
          <cell r="A9">
            <v>6919792</v>
          </cell>
          <cell r="B9" t="str">
            <v>CHARREL Charles</v>
          </cell>
          <cell r="C9" t="str">
            <v>ASCSP</v>
          </cell>
          <cell r="D9" t="str">
            <v>M</v>
          </cell>
        </row>
        <row r="10">
          <cell r="A10">
            <v>6922109</v>
          </cell>
          <cell r="B10" t="str">
            <v>CROZE Christian</v>
          </cell>
          <cell r="C10" t="str">
            <v>ASCSP</v>
          </cell>
          <cell r="D10" t="str">
            <v>M</v>
          </cell>
        </row>
        <row r="11">
          <cell r="A11">
            <v>6926310</v>
          </cell>
          <cell r="B11" t="str">
            <v>DAVID SIMONI Xavier</v>
          </cell>
          <cell r="C11" t="str">
            <v>ASCSP</v>
          </cell>
          <cell r="D11" t="str">
            <v>M</v>
          </cell>
        </row>
        <row r="12">
          <cell r="A12">
            <v>6915212</v>
          </cell>
          <cell r="B12" t="str">
            <v>DESOLME Patrick</v>
          </cell>
          <cell r="C12" t="str">
            <v>ASCSP</v>
          </cell>
          <cell r="D12" t="str">
            <v>M</v>
          </cell>
        </row>
        <row r="13">
          <cell r="A13">
            <v>6923786</v>
          </cell>
          <cell r="B13" t="str">
            <v>DUMONNET Laurence</v>
          </cell>
          <cell r="C13" t="str">
            <v>ASCSP</v>
          </cell>
          <cell r="D13" t="str">
            <v>F</v>
          </cell>
        </row>
        <row r="14">
          <cell r="A14">
            <v>3816803</v>
          </cell>
          <cell r="B14" t="str">
            <v>DUMONNET Gilbert</v>
          </cell>
          <cell r="C14" t="str">
            <v>ASCSP</v>
          </cell>
          <cell r="D14" t="str">
            <v>M</v>
          </cell>
        </row>
        <row r="15">
          <cell r="A15">
            <v>6922743</v>
          </cell>
          <cell r="B15" t="str">
            <v>FRADERA Bruno</v>
          </cell>
          <cell r="C15" t="str">
            <v>ASCSP</v>
          </cell>
          <cell r="D15" t="str">
            <v>M</v>
          </cell>
        </row>
        <row r="16">
          <cell r="A16">
            <v>6901515</v>
          </cell>
          <cell r="B16" t="str">
            <v>GINESTE Alain</v>
          </cell>
          <cell r="C16" t="str">
            <v>ASCSP</v>
          </cell>
          <cell r="D16" t="str">
            <v>M</v>
          </cell>
        </row>
        <row r="17">
          <cell r="A17">
            <v>6926293</v>
          </cell>
          <cell r="B17" t="str">
            <v>GROS Chantal</v>
          </cell>
          <cell r="C17" t="str">
            <v>ASCSP</v>
          </cell>
          <cell r="D17" t="str">
            <v>F</v>
          </cell>
        </row>
        <row r="18">
          <cell r="A18">
            <v>6925913</v>
          </cell>
          <cell r="B18" t="str">
            <v>JACQUET Noël</v>
          </cell>
          <cell r="C18" t="str">
            <v>ASCSP</v>
          </cell>
          <cell r="D18" t="str">
            <v>M</v>
          </cell>
        </row>
        <row r="19">
          <cell r="A19">
            <v>6923861</v>
          </cell>
          <cell r="B19" t="str">
            <v>JAILLOUX Gilbert</v>
          </cell>
          <cell r="C19" t="str">
            <v>ASCSP</v>
          </cell>
          <cell r="D19" t="str">
            <v>M</v>
          </cell>
        </row>
        <row r="20">
          <cell r="A20">
            <v>6922566</v>
          </cell>
          <cell r="B20" t="str">
            <v>JUAREZ Carlos</v>
          </cell>
          <cell r="C20" t="str">
            <v>ASCSP</v>
          </cell>
          <cell r="D20" t="str">
            <v>M</v>
          </cell>
        </row>
        <row r="21">
          <cell r="A21">
            <v>6920386</v>
          </cell>
          <cell r="B21" t="str">
            <v>LACROIX Olivier</v>
          </cell>
          <cell r="C21" t="str">
            <v>ASCSP</v>
          </cell>
          <cell r="D21" t="str">
            <v>M</v>
          </cell>
        </row>
        <row r="22">
          <cell r="A22">
            <v>6920769</v>
          </cell>
          <cell r="B22" t="str">
            <v>LANDRIX Ghislain</v>
          </cell>
          <cell r="C22" t="str">
            <v>ASCSP</v>
          </cell>
          <cell r="D22" t="str">
            <v>M</v>
          </cell>
        </row>
        <row r="23">
          <cell r="A23">
            <v>6910654</v>
          </cell>
          <cell r="B23" t="str">
            <v>LIDON Ignace</v>
          </cell>
          <cell r="C23" t="str">
            <v>ASCSP</v>
          </cell>
          <cell r="D23" t="str">
            <v>M</v>
          </cell>
        </row>
        <row r="24">
          <cell r="A24">
            <v>6923165</v>
          </cell>
          <cell r="B24" t="str">
            <v>LOPEZ Jean Philippe</v>
          </cell>
          <cell r="C24" t="str">
            <v>ASCSP</v>
          </cell>
          <cell r="D24" t="str">
            <v>M</v>
          </cell>
        </row>
        <row r="25">
          <cell r="A25">
            <v>6926226</v>
          </cell>
          <cell r="B25" t="str">
            <v>LUCHT Jean-Pierre</v>
          </cell>
          <cell r="C25" t="str">
            <v>ASCSP</v>
          </cell>
          <cell r="D25" t="str">
            <v>M</v>
          </cell>
        </row>
        <row r="26">
          <cell r="A26">
            <v>6921793</v>
          </cell>
          <cell r="B26" t="str">
            <v>LUCHT Bernard</v>
          </cell>
          <cell r="C26" t="str">
            <v>ASCSP</v>
          </cell>
          <cell r="D26" t="str">
            <v>M</v>
          </cell>
        </row>
        <row r="27">
          <cell r="A27">
            <v>6920770</v>
          </cell>
          <cell r="B27" t="str">
            <v>MARTEAU Didier</v>
          </cell>
          <cell r="C27" t="str">
            <v>ASCSP</v>
          </cell>
          <cell r="D27" t="str">
            <v>M</v>
          </cell>
        </row>
        <row r="28">
          <cell r="A28">
            <v>6901432</v>
          </cell>
          <cell r="B28" t="str">
            <v>MARTIN Daniel</v>
          </cell>
          <cell r="C28" t="str">
            <v>ASCSP</v>
          </cell>
          <cell r="D28" t="str">
            <v>M</v>
          </cell>
        </row>
        <row r="29">
          <cell r="A29">
            <v>5806744</v>
          </cell>
          <cell r="B29" t="str">
            <v>MELLOT Christophe</v>
          </cell>
          <cell r="C29" t="str">
            <v>ASCSP</v>
          </cell>
          <cell r="D29" t="str">
            <v>M</v>
          </cell>
        </row>
        <row r="30">
          <cell r="A30">
            <v>6921796</v>
          </cell>
          <cell r="B30" t="str">
            <v>MELLOT Marie Sarah</v>
          </cell>
          <cell r="C30" t="str">
            <v>ASCSP</v>
          </cell>
          <cell r="D30" t="str">
            <v>F</v>
          </cell>
        </row>
        <row r="31">
          <cell r="A31">
            <v>6921795</v>
          </cell>
          <cell r="B31" t="str">
            <v>MELLOT Ewann</v>
          </cell>
          <cell r="C31" t="str">
            <v>ASCSP</v>
          </cell>
          <cell r="D31" t="str">
            <v>M</v>
          </cell>
        </row>
        <row r="32">
          <cell r="A32">
            <v>6921794</v>
          </cell>
          <cell r="B32" t="str">
            <v>MELLOT Christelle</v>
          </cell>
          <cell r="C32" t="str">
            <v>ASCSP</v>
          </cell>
          <cell r="D32" t="str">
            <v>F</v>
          </cell>
        </row>
        <row r="33">
          <cell r="A33">
            <v>6914947</v>
          </cell>
          <cell r="B33" t="str">
            <v>MOLLARET Daniel</v>
          </cell>
          <cell r="C33" t="str">
            <v>ASCSP</v>
          </cell>
          <cell r="D33" t="str">
            <v>M</v>
          </cell>
        </row>
        <row r="34">
          <cell r="A34">
            <v>6914560</v>
          </cell>
          <cell r="B34" t="str">
            <v>PENET Eric</v>
          </cell>
          <cell r="C34" t="str">
            <v>ASCSP</v>
          </cell>
          <cell r="D34" t="str">
            <v>M</v>
          </cell>
        </row>
        <row r="35">
          <cell r="A35">
            <v>6925402</v>
          </cell>
          <cell r="B35" t="str">
            <v>PORTELETTE Hélène</v>
          </cell>
          <cell r="C35" t="str">
            <v>ASCSP</v>
          </cell>
          <cell r="D35" t="str">
            <v>F</v>
          </cell>
        </row>
        <row r="36">
          <cell r="A36">
            <v>6922667</v>
          </cell>
          <cell r="B36" t="str">
            <v>PORTELETTE JEROME</v>
          </cell>
          <cell r="C36" t="str">
            <v>ASCSP</v>
          </cell>
          <cell r="D36" t="str">
            <v>M</v>
          </cell>
        </row>
        <row r="37">
          <cell r="A37">
            <v>6922666</v>
          </cell>
          <cell r="B37" t="str">
            <v>PORTELETTE Alain</v>
          </cell>
          <cell r="C37" t="str">
            <v>ASCSP</v>
          </cell>
          <cell r="D37" t="str">
            <v>M</v>
          </cell>
        </row>
        <row r="38">
          <cell r="A38">
            <v>6901672</v>
          </cell>
          <cell r="B38" t="str">
            <v>POTZWA Georges</v>
          </cell>
          <cell r="C38" t="str">
            <v>ASCSP</v>
          </cell>
          <cell r="D38" t="str">
            <v>M</v>
          </cell>
        </row>
        <row r="39">
          <cell r="A39">
            <v>6903233</v>
          </cell>
          <cell r="B39" t="str">
            <v>RODRIGUEZ Paul</v>
          </cell>
          <cell r="C39" t="str">
            <v>ASCSP</v>
          </cell>
          <cell r="D39" t="str">
            <v>M</v>
          </cell>
        </row>
        <row r="40">
          <cell r="A40">
            <v>6925432</v>
          </cell>
          <cell r="B40" t="str">
            <v>ROIRON Bryan</v>
          </cell>
          <cell r="C40" t="str">
            <v>ASCSP</v>
          </cell>
          <cell r="D40" t="str">
            <v>M</v>
          </cell>
        </row>
        <row r="41">
          <cell r="A41">
            <v>6901436</v>
          </cell>
          <cell r="B41" t="str">
            <v>ROUSSEL Aimé</v>
          </cell>
          <cell r="C41" t="str">
            <v>ASCSP</v>
          </cell>
          <cell r="D41" t="str">
            <v>M</v>
          </cell>
        </row>
        <row r="42">
          <cell r="A42">
            <v>6925087</v>
          </cell>
          <cell r="B42" t="str">
            <v>ROUVIER Pierre</v>
          </cell>
          <cell r="C42" t="str">
            <v>ASCSP</v>
          </cell>
          <cell r="D42" t="str">
            <v>M</v>
          </cell>
        </row>
        <row r="43">
          <cell r="A43">
            <v>6925403</v>
          </cell>
          <cell r="B43" t="str">
            <v>SONNIER Muriel</v>
          </cell>
          <cell r="C43" t="str">
            <v>ASCSP</v>
          </cell>
          <cell r="D43" t="str">
            <v>F</v>
          </cell>
        </row>
        <row r="44">
          <cell r="A44">
            <v>6908242</v>
          </cell>
          <cell r="B44" t="str">
            <v>SOUCHON Alain</v>
          </cell>
          <cell r="C44" t="str">
            <v>ASCSP</v>
          </cell>
          <cell r="D44" t="str">
            <v>M</v>
          </cell>
        </row>
        <row r="45">
          <cell r="A45">
            <v>6901754</v>
          </cell>
          <cell r="B45" t="str">
            <v>VALETTE Anthony</v>
          </cell>
          <cell r="C45" t="str">
            <v>ASCSP</v>
          </cell>
          <cell r="D45" t="str">
            <v>M</v>
          </cell>
        </row>
        <row r="46">
          <cell r="A46">
            <v>6901752</v>
          </cell>
          <cell r="B46" t="str">
            <v>VALETTE Jean</v>
          </cell>
          <cell r="C46" t="str">
            <v>ASCSP</v>
          </cell>
          <cell r="D46" t="str">
            <v>M</v>
          </cell>
        </row>
        <row r="47">
          <cell r="A47">
            <v>6901534</v>
          </cell>
          <cell r="B47" t="str">
            <v>VARNIER Jean Louis</v>
          </cell>
          <cell r="C47" t="str">
            <v>ASCSP</v>
          </cell>
          <cell r="D47" t="str">
            <v>M</v>
          </cell>
        </row>
        <row r="48">
          <cell r="A48">
            <v>6924512</v>
          </cell>
          <cell r="B48" t="str">
            <v>VASSEUR Luc</v>
          </cell>
          <cell r="C48" t="str">
            <v>ASCSP</v>
          </cell>
          <cell r="D48" t="str">
            <v>M</v>
          </cell>
        </row>
        <row r="49">
          <cell r="A49">
            <v>6901245</v>
          </cell>
          <cell r="B49" t="str">
            <v>ALCARAS Marie Christine</v>
          </cell>
          <cell r="C49" t="str">
            <v>S A L</v>
          </cell>
          <cell r="D49" t="str">
            <v>F</v>
          </cell>
        </row>
        <row r="50">
          <cell r="A50">
            <v>6901220</v>
          </cell>
          <cell r="B50" t="str">
            <v>ANTOINE Jean Luc</v>
          </cell>
          <cell r="C50" t="str">
            <v>S A L</v>
          </cell>
          <cell r="D50" t="str">
            <v>M</v>
          </cell>
        </row>
        <row r="51">
          <cell r="A51">
            <v>6901299</v>
          </cell>
          <cell r="B51" t="str">
            <v>ARNAUD Louis</v>
          </cell>
          <cell r="C51" t="str">
            <v>S A L</v>
          </cell>
          <cell r="D51" t="str">
            <v>M</v>
          </cell>
        </row>
        <row r="52">
          <cell r="A52">
            <v>6925844</v>
          </cell>
          <cell r="B52" t="str">
            <v>BASIRICO Hervé</v>
          </cell>
          <cell r="C52" t="str">
            <v>S A L</v>
          </cell>
          <cell r="D52" t="str">
            <v>M</v>
          </cell>
        </row>
        <row r="53">
          <cell r="A53">
            <v>6922413</v>
          </cell>
          <cell r="B53" t="str">
            <v>BAUTISTA DURAN Noël</v>
          </cell>
          <cell r="C53" t="str">
            <v>S A L</v>
          </cell>
          <cell r="D53" t="str">
            <v>M</v>
          </cell>
        </row>
        <row r="54">
          <cell r="A54">
            <v>103628</v>
          </cell>
          <cell r="B54" t="str">
            <v>BENZACKEN Jérémy</v>
          </cell>
          <cell r="C54" t="str">
            <v>S A L</v>
          </cell>
          <cell r="D54" t="str">
            <v>M</v>
          </cell>
        </row>
        <row r="55">
          <cell r="A55">
            <v>6920064</v>
          </cell>
          <cell r="B55" t="str">
            <v>BOOG Eric</v>
          </cell>
          <cell r="C55" t="str">
            <v>S A L</v>
          </cell>
          <cell r="D55" t="str">
            <v>M</v>
          </cell>
        </row>
        <row r="56">
          <cell r="A56">
            <v>6925624</v>
          </cell>
          <cell r="B56" t="str">
            <v>BOULCH Rémi</v>
          </cell>
          <cell r="C56" t="str">
            <v>S A L</v>
          </cell>
          <cell r="D56" t="str">
            <v>M</v>
          </cell>
        </row>
        <row r="57">
          <cell r="A57">
            <v>6923652</v>
          </cell>
          <cell r="B57" t="str">
            <v>BOUVIER Michel</v>
          </cell>
          <cell r="C57" t="str">
            <v>S A L</v>
          </cell>
          <cell r="D57" t="str">
            <v>M</v>
          </cell>
        </row>
        <row r="58">
          <cell r="A58">
            <v>6904157</v>
          </cell>
          <cell r="B58" t="str">
            <v>BOYER Gilles</v>
          </cell>
          <cell r="C58" t="str">
            <v>S A L</v>
          </cell>
          <cell r="D58" t="str">
            <v>M</v>
          </cell>
        </row>
        <row r="59">
          <cell r="A59">
            <v>6901973</v>
          </cell>
          <cell r="B59" t="str">
            <v>BROTO MUR Bernard</v>
          </cell>
          <cell r="C59" t="str">
            <v>S A L</v>
          </cell>
          <cell r="D59" t="str">
            <v>M</v>
          </cell>
        </row>
        <row r="60">
          <cell r="A60">
            <v>6924102</v>
          </cell>
          <cell r="B60" t="str">
            <v>CAPUANO Eric</v>
          </cell>
          <cell r="C60" t="str">
            <v>S A L</v>
          </cell>
          <cell r="D60" t="str">
            <v>M</v>
          </cell>
        </row>
        <row r="61">
          <cell r="A61">
            <v>6915606</v>
          </cell>
          <cell r="B61" t="str">
            <v>CASCHERA Boris</v>
          </cell>
          <cell r="C61" t="str">
            <v>S A L</v>
          </cell>
          <cell r="D61" t="str">
            <v>M</v>
          </cell>
        </row>
        <row r="62">
          <cell r="A62">
            <v>6919338</v>
          </cell>
          <cell r="B62" t="str">
            <v>CIONI Alain</v>
          </cell>
          <cell r="C62" t="str">
            <v>S A L</v>
          </cell>
          <cell r="D62" t="str">
            <v>M</v>
          </cell>
        </row>
        <row r="63">
          <cell r="A63">
            <v>6925483</v>
          </cell>
          <cell r="B63" t="str">
            <v>DANIEAU Patrick</v>
          </cell>
          <cell r="C63" t="str">
            <v>S A L</v>
          </cell>
          <cell r="D63" t="str">
            <v>M</v>
          </cell>
        </row>
        <row r="64">
          <cell r="A64">
            <v>6900544</v>
          </cell>
          <cell r="B64" t="str">
            <v>DIMITRESCO Germaine</v>
          </cell>
          <cell r="C64" t="str">
            <v>S A L</v>
          </cell>
          <cell r="D64" t="str">
            <v>F</v>
          </cell>
        </row>
        <row r="65">
          <cell r="A65">
            <v>705151</v>
          </cell>
          <cell r="B65" t="str">
            <v>DOUAL Patrick</v>
          </cell>
          <cell r="C65" t="str">
            <v>S A L</v>
          </cell>
          <cell r="D65" t="str">
            <v>M</v>
          </cell>
        </row>
        <row r="66">
          <cell r="A66">
            <v>6903070</v>
          </cell>
          <cell r="B66" t="str">
            <v>DUPONT Christiane</v>
          </cell>
          <cell r="C66" t="str">
            <v>S A L</v>
          </cell>
          <cell r="D66" t="str">
            <v>F</v>
          </cell>
        </row>
        <row r="67">
          <cell r="A67">
            <v>6903003</v>
          </cell>
          <cell r="B67" t="str">
            <v>DUPONT Bernard</v>
          </cell>
          <cell r="C67" t="str">
            <v>S A L</v>
          </cell>
          <cell r="D67" t="str">
            <v>M</v>
          </cell>
        </row>
        <row r="68">
          <cell r="A68">
            <v>6917755</v>
          </cell>
          <cell r="B68" t="str">
            <v>EGEA Nicolas</v>
          </cell>
          <cell r="C68" t="str">
            <v>S A L</v>
          </cell>
          <cell r="D68" t="str">
            <v>M</v>
          </cell>
        </row>
        <row r="69">
          <cell r="A69">
            <v>6923754</v>
          </cell>
          <cell r="B69" t="str">
            <v>ELEFANTE Pietro</v>
          </cell>
          <cell r="C69" t="str">
            <v>S A L</v>
          </cell>
          <cell r="D69" t="str">
            <v>M</v>
          </cell>
        </row>
        <row r="70">
          <cell r="A70">
            <v>6905637</v>
          </cell>
          <cell r="B70" t="str">
            <v>FIORATO Serge</v>
          </cell>
          <cell r="C70" t="str">
            <v>S A L</v>
          </cell>
          <cell r="D70" t="str">
            <v>M</v>
          </cell>
        </row>
        <row r="71">
          <cell r="A71">
            <v>6905211</v>
          </cell>
          <cell r="B71" t="str">
            <v>FLORES Bénito</v>
          </cell>
          <cell r="C71" t="str">
            <v>S A L</v>
          </cell>
          <cell r="D71" t="str">
            <v>M</v>
          </cell>
        </row>
        <row r="72">
          <cell r="A72">
            <v>6902205</v>
          </cell>
          <cell r="B72" t="str">
            <v>FORNASARI Daniel</v>
          </cell>
          <cell r="C72" t="str">
            <v>S A L</v>
          </cell>
          <cell r="D72" t="str">
            <v>M</v>
          </cell>
        </row>
        <row r="73">
          <cell r="A73">
            <v>6926055</v>
          </cell>
          <cell r="B73" t="str">
            <v>FRANCE Alain</v>
          </cell>
          <cell r="C73" t="str">
            <v>S A L</v>
          </cell>
          <cell r="D73" t="str">
            <v>M</v>
          </cell>
        </row>
        <row r="74">
          <cell r="A74">
            <v>6921860</v>
          </cell>
          <cell r="B74" t="str">
            <v>GACON Christian</v>
          </cell>
          <cell r="C74" t="str">
            <v>S A L</v>
          </cell>
          <cell r="D74" t="str">
            <v>M</v>
          </cell>
        </row>
        <row r="75">
          <cell r="A75">
            <v>6924432</v>
          </cell>
          <cell r="B75" t="str">
            <v>GACON Nathalie</v>
          </cell>
          <cell r="C75" t="str">
            <v>S A L</v>
          </cell>
          <cell r="D75" t="str">
            <v>F</v>
          </cell>
        </row>
        <row r="76">
          <cell r="A76">
            <v>6924820</v>
          </cell>
          <cell r="B76" t="str">
            <v>GILLET Sylvain</v>
          </cell>
          <cell r="C76" t="str">
            <v>S A L</v>
          </cell>
          <cell r="D76" t="str">
            <v>M</v>
          </cell>
        </row>
        <row r="77">
          <cell r="A77">
            <v>106403</v>
          </cell>
          <cell r="B77" t="str">
            <v>GUILLE Jean pierre</v>
          </cell>
          <cell r="C77" t="str">
            <v>S A L</v>
          </cell>
          <cell r="D77" t="str">
            <v>M</v>
          </cell>
        </row>
        <row r="78">
          <cell r="A78">
            <v>6920156</v>
          </cell>
          <cell r="B78" t="str">
            <v>GUILLE Kévin</v>
          </cell>
          <cell r="C78" t="str">
            <v>S A L</v>
          </cell>
          <cell r="D78" t="str">
            <v>M</v>
          </cell>
        </row>
        <row r="79">
          <cell r="A79">
            <v>6903133</v>
          </cell>
          <cell r="B79" t="str">
            <v>HANSI Gilles</v>
          </cell>
          <cell r="C79" t="str">
            <v>S A L</v>
          </cell>
          <cell r="D79" t="str">
            <v>M</v>
          </cell>
        </row>
        <row r="80">
          <cell r="A80">
            <v>3802304</v>
          </cell>
          <cell r="B80" t="str">
            <v>JOURDAN Bernard</v>
          </cell>
          <cell r="C80" t="str">
            <v>S A L</v>
          </cell>
          <cell r="D80" t="str">
            <v>M</v>
          </cell>
        </row>
        <row r="81">
          <cell r="A81">
            <v>6925894</v>
          </cell>
          <cell r="B81" t="str">
            <v>JUGE Nathalie</v>
          </cell>
          <cell r="C81" t="str">
            <v>S A L</v>
          </cell>
          <cell r="D81" t="str">
            <v>F</v>
          </cell>
        </row>
        <row r="82">
          <cell r="A82">
            <v>6925155</v>
          </cell>
          <cell r="B82" t="str">
            <v>KAMBRUN Jérôme</v>
          </cell>
          <cell r="C82" t="str">
            <v>S A L</v>
          </cell>
          <cell r="D82" t="str">
            <v>M</v>
          </cell>
        </row>
        <row r="83">
          <cell r="A83">
            <v>6923741</v>
          </cell>
          <cell r="B83" t="str">
            <v>LAGOUTTE Roger</v>
          </cell>
          <cell r="C83" t="str">
            <v>S A L</v>
          </cell>
          <cell r="D83" t="str">
            <v>M</v>
          </cell>
        </row>
        <row r="84">
          <cell r="A84">
            <v>6901424</v>
          </cell>
          <cell r="B84" t="str">
            <v>LATASTE Lamduan</v>
          </cell>
          <cell r="C84" t="str">
            <v>S A L</v>
          </cell>
          <cell r="D84" t="str">
            <v>F</v>
          </cell>
        </row>
        <row r="85">
          <cell r="A85">
            <v>6924452</v>
          </cell>
          <cell r="B85" t="str">
            <v>LAVAL Christian</v>
          </cell>
          <cell r="C85" t="str">
            <v>S A L</v>
          </cell>
          <cell r="D85" t="str">
            <v>M</v>
          </cell>
        </row>
        <row r="86">
          <cell r="A86">
            <v>6901215</v>
          </cell>
          <cell r="B86" t="str">
            <v>LOMBARD Jean Noël</v>
          </cell>
          <cell r="C86" t="str">
            <v>S A L</v>
          </cell>
          <cell r="D86" t="str">
            <v>M</v>
          </cell>
        </row>
        <row r="87">
          <cell r="A87">
            <v>6913614</v>
          </cell>
          <cell r="B87" t="str">
            <v>LOPES José Valentin</v>
          </cell>
          <cell r="C87" t="str">
            <v>S A L</v>
          </cell>
          <cell r="D87" t="str">
            <v>M</v>
          </cell>
        </row>
        <row r="88">
          <cell r="A88">
            <v>6918036</v>
          </cell>
          <cell r="B88" t="str">
            <v>LOUVIOT Robert</v>
          </cell>
          <cell r="C88" t="str">
            <v>S A L</v>
          </cell>
          <cell r="D88" t="str">
            <v>M</v>
          </cell>
        </row>
        <row r="89">
          <cell r="A89">
            <v>6925156</v>
          </cell>
          <cell r="B89" t="str">
            <v>MARCEL Pierre</v>
          </cell>
          <cell r="C89" t="str">
            <v>S A L</v>
          </cell>
          <cell r="D89" t="str">
            <v>M</v>
          </cell>
        </row>
        <row r="90">
          <cell r="A90">
            <v>6925064</v>
          </cell>
          <cell r="B90" t="str">
            <v>MARGATHE Jean</v>
          </cell>
          <cell r="C90" t="str">
            <v>S A L</v>
          </cell>
          <cell r="D90" t="str">
            <v>M</v>
          </cell>
        </row>
        <row r="91">
          <cell r="A91">
            <v>6921433</v>
          </cell>
          <cell r="B91" t="str">
            <v>MARTEAU Loïs</v>
          </cell>
          <cell r="C91" t="str">
            <v>S A L</v>
          </cell>
          <cell r="D91" t="str">
            <v>M</v>
          </cell>
        </row>
        <row r="92">
          <cell r="A92">
            <v>6923030</v>
          </cell>
          <cell r="B92" t="str">
            <v>MARTIN Thierry</v>
          </cell>
          <cell r="C92" t="str">
            <v>S A L</v>
          </cell>
          <cell r="D92" t="str">
            <v>M</v>
          </cell>
        </row>
        <row r="93">
          <cell r="A93">
            <v>6913873</v>
          </cell>
          <cell r="B93" t="str">
            <v>MARTUCCI Lionel</v>
          </cell>
          <cell r="C93" t="str">
            <v>S A L</v>
          </cell>
          <cell r="D93" t="str">
            <v>M</v>
          </cell>
        </row>
        <row r="94">
          <cell r="A94">
            <v>6913500</v>
          </cell>
          <cell r="B94" t="str">
            <v>MASSARD Lucien</v>
          </cell>
          <cell r="C94" t="str">
            <v>S A L</v>
          </cell>
          <cell r="D94" t="str">
            <v>M</v>
          </cell>
        </row>
        <row r="95">
          <cell r="A95">
            <v>6912019</v>
          </cell>
          <cell r="B95" t="str">
            <v>MASTROMATTEO Claude</v>
          </cell>
          <cell r="C95" t="str">
            <v>S A L</v>
          </cell>
          <cell r="D95" t="str">
            <v>M</v>
          </cell>
        </row>
        <row r="96">
          <cell r="A96">
            <v>3011684</v>
          </cell>
          <cell r="B96" t="str">
            <v>MAURINE Jacky</v>
          </cell>
          <cell r="C96" t="str">
            <v>S A L</v>
          </cell>
          <cell r="D96" t="str">
            <v>M</v>
          </cell>
        </row>
        <row r="97">
          <cell r="A97">
            <v>6922450</v>
          </cell>
          <cell r="B97" t="str">
            <v>MILLAN Diego</v>
          </cell>
          <cell r="C97" t="str">
            <v>S A L</v>
          </cell>
          <cell r="D97" t="str">
            <v>M</v>
          </cell>
        </row>
        <row r="98">
          <cell r="A98">
            <v>6913833</v>
          </cell>
          <cell r="B98" t="str">
            <v>MOLLA Daniel</v>
          </cell>
          <cell r="C98" t="str">
            <v>S A L</v>
          </cell>
          <cell r="D98" t="str">
            <v>M</v>
          </cell>
        </row>
        <row r="99">
          <cell r="A99">
            <v>6926245</v>
          </cell>
          <cell r="B99" t="str">
            <v>MUCKE Gilbert</v>
          </cell>
          <cell r="C99" t="str">
            <v>S A L</v>
          </cell>
          <cell r="D99" t="str">
            <v>M</v>
          </cell>
        </row>
        <row r="100">
          <cell r="A100">
            <v>6919181</v>
          </cell>
          <cell r="B100" t="str">
            <v>MULLER Pascal</v>
          </cell>
          <cell r="C100" t="str">
            <v>S A L</v>
          </cell>
          <cell r="D100" t="str">
            <v>M</v>
          </cell>
        </row>
        <row r="101">
          <cell r="A101">
            <v>6924453</v>
          </cell>
          <cell r="B101" t="str">
            <v>NICOLAS Michel</v>
          </cell>
          <cell r="C101" t="str">
            <v>S A L</v>
          </cell>
          <cell r="D101" t="str">
            <v>M</v>
          </cell>
        </row>
        <row r="102">
          <cell r="A102">
            <v>6908870</v>
          </cell>
          <cell r="B102" t="str">
            <v>OGEARD Thierry</v>
          </cell>
          <cell r="C102" t="str">
            <v>S A L</v>
          </cell>
          <cell r="D102" t="str">
            <v>M</v>
          </cell>
        </row>
        <row r="103">
          <cell r="A103">
            <v>6924011</v>
          </cell>
          <cell r="B103" t="str">
            <v>PALLARES Patrick</v>
          </cell>
          <cell r="C103" t="str">
            <v>S A L</v>
          </cell>
          <cell r="D103" t="str">
            <v>M</v>
          </cell>
        </row>
        <row r="104">
          <cell r="A104">
            <v>6924944</v>
          </cell>
          <cell r="B104" t="str">
            <v>PALUMBO Gérard</v>
          </cell>
          <cell r="C104" t="str">
            <v>S A L</v>
          </cell>
          <cell r="D104" t="str">
            <v>M</v>
          </cell>
        </row>
        <row r="105">
          <cell r="A105">
            <v>6924592</v>
          </cell>
          <cell r="B105" t="str">
            <v>PARIZET Eric</v>
          </cell>
          <cell r="C105" t="str">
            <v>S A L</v>
          </cell>
          <cell r="D105" t="str">
            <v>M</v>
          </cell>
        </row>
        <row r="106">
          <cell r="A106">
            <v>6901586</v>
          </cell>
          <cell r="B106" t="str">
            <v>PARRA Roland</v>
          </cell>
          <cell r="C106" t="str">
            <v>S A L</v>
          </cell>
          <cell r="D106" t="str">
            <v>M</v>
          </cell>
        </row>
        <row r="107">
          <cell r="A107">
            <v>6918667</v>
          </cell>
          <cell r="B107" t="str">
            <v>PARTOUCHE Christian</v>
          </cell>
          <cell r="C107" t="str">
            <v>S A L</v>
          </cell>
          <cell r="D107" t="str">
            <v>M</v>
          </cell>
        </row>
        <row r="108">
          <cell r="A108">
            <v>6926056</v>
          </cell>
          <cell r="B108" t="str">
            <v>POLSINELLI Denis</v>
          </cell>
          <cell r="C108" t="str">
            <v>S A L</v>
          </cell>
          <cell r="D108" t="str">
            <v>M</v>
          </cell>
        </row>
        <row r="109">
          <cell r="A109">
            <v>6903159</v>
          </cell>
          <cell r="B109" t="str">
            <v>RAMIREZ François</v>
          </cell>
          <cell r="C109" t="str">
            <v>S A L</v>
          </cell>
          <cell r="D109" t="str">
            <v>M</v>
          </cell>
        </row>
        <row r="110">
          <cell r="A110">
            <v>6904171</v>
          </cell>
          <cell r="B110" t="str">
            <v>SAMPIERI Michel</v>
          </cell>
          <cell r="C110" t="str">
            <v>S A L</v>
          </cell>
          <cell r="D110" t="str">
            <v>M</v>
          </cell>
        </row>
        <row r="111">
          <cell r="A111">
            <v>6920890</v>
          </cell>
          <cell r="B111" t="str">
            <v>SEGHAIER Arafat</v>
          </cell>
          <cell r="C111" t="str">
            <v>S A L</v>
          </cell>
          <cell r="D111" t="str">
            <v>M</v>
          </cell>
        </row>
        <row r="112">
          <cell r="A112">
            <v>6921051</v>
          </cell>
          <cell r="B112" t="str">
            <v>SEON Isabelle</v>
          </cell>
          <cell r="C112" t="str">
            <v>S A L</v>
          </cell>
          <cell r="D112" t="str">
            <v>F</v>
          </cell>
        </row>
        <row r="113">
          <cell r="A113">
            <v>6901249</v>
          </cell>
          <cell r="B113" t="str">
            <v>SICILIA Antoine</v>
          </cell>
          <cell r="C113" t="str">
            <v>S A L</v>
          </cell>
          <cell r="D113" t="str">
            <v>M</v>
          </cell>
        </row>
        <row r="114">
          <cell r="A114">
            <v>6921797</v>
          </cell>
          <cell r="B114" t="str">
            <v>SZYMUSIAK Nattan</v>
          </cell>
          <cell r="C114" t="str">
            <v>S A L</v>
          </cell>
          <cell r="D114" t="str">
            <v>M</v>
          </cell>
        </row>
        <row r="115">
          <cell r="A115">
            <v>6924629</v>
          </cell>
          <cell r="B115" t="str">
            <v>TABAYSE Denis</v>
          </cell>
          <cell r="C115" t="str">
            <v>S A L</v>
          </cell>
          <cell r="D115" t="str">
            <v>M</v>
          </cell>
        </row>
        <row r="116">
          <cell r="A116">
            <v>6914765</v>
          </cell>
          <cell r="B116" t="str">
            <v>TRISTAN Jean Luc</v>
          </cell>
          <cell r="C116" t="str">
            <v>S A L</v>
          </cell>
          <cell r="D116" t="str">
            <v>M</v>
          </cell>
        </row>
        <row r="117">
          <cell r="A117">
            <v>6919646</v>
          </cell>
          <cell r="B117" t="str">
            <v>VENDITTI Stéphane</v>
          </cell>
          <cell r="C117" t="str">
            <v>S A L</v>
          </cell>
          <cell r="D117" t="str">
            <v>M</v>
          </cell>
        </row>
        <row r="118">
          <cell r="A118">
            <v>6925216</v>
          </cell>
          <cell r="B118" t="str">
            <v>VERDONE Italo</v>
          </cell>
          <cell r="C118" t="str">
            <v>S A L</v>
          </cell>
          <cell r="D118" t="str">
            <v>M</v>
          </cell>
        </row>
        <row r="119">
          <cell r="A119">
            <v>6924981</v>
          </cell>
          <cell r="B119" t="str">
            <v>VERDONE Adrien</v>
          </cell>
          <cell r="C119" t="str">
            <v>S A L</v>
          </cell>
          <cell r="D119" t="str">
            <v>M</v>
          </cell>
        </row>
        <row r="120">
          <cell r="A120">
            <v>6915309</v>
          </cell>
          <cell r="B120" t="str">
            <v>VINCENT Jean Pascal</v>
          </cell>
          <cell r="C120" t="str">
            <v>S A L</v>
          </cell>
          <cell r="D120" t="str">
            <v>M</v>
          </cell>
        </row>
        <row r="121">
          <cell r="A121">
            <v>6925199</v>
          </cell>
          <cell r="B121" t="str">
            <v>VOLCKAERT Robert</v>
          </cell>
          <cell r="C121" t="str">
            <v>S A L</v>
          </cell>
          <cell r="D121" t="str">
            <v>M</v>
          </cell>
        </row>
        <row r="122">
          <cell r="A122">
            <v>6913454</v>
          </cell>
          <cell r="B122" t="str">
            <v>YAHIAOUI Ahmed</v>
          </cell>
          <cell r="C122" t="str">
            <v>S A L</v>
          </cell>
          <cell r="D122" t="str">
            <v>M</v>
          </cell>
        </row>
        <row r="123">
          <cell r="A123">
            <v>6925653</v>
          </cell>
          <cell r="B123" t="str">
            <v>ALENDA Jean-Pierre</v>
          </cell>
          <cell r="C123" t="str">
            <v>CASCOL</v>
          </cell>
          <cell r="D123" t="str">
            <v>M</v>
          </cell>
        </row>
        <row r="124">
          <cell r="A124">
            <v>6908333</v>
          </cell>
          <cell r="B124" t="str">
            <v>AUBELEAU Christian</v>
          </cell>
          <cell r="C124" t="str">
            <v>CASCOL</v>
          </cell>
          <cell r="D124" t="str">
            <v>M</v>
          </cell>
        </row>
        <row r="125">
          <cell r="A125">
            <v>6925207</v>
          </cell>
          <cell r="B125" t="str">
            <v>AUDAX Ludovic</v>
          </cell>
          <cell r="C125" t="str">
            <v>CASCOL</v>
          </cell>
          <cell r="D125" t="str">
            <v>M</v>
          </cell>
        </row>
        <row r="126">
          <cell r="A126">
            <v>6901701</v>
          </cell>
          <cell r="B126" t="str">
            <v>BAIN Annie</v>
          </cell>
          <cell r="C126" t="str">
            <v>CASCOL</v>
          </cell>
          <cell r="D126" t="str">
            <v>F</v>
          </cell>
        </row>
        <row r="127">
          <cell r="A127">
            <v>6901700</v>
          </cell>
          <cell r="B127" t="str">
            <v>BAIN Bernard</v>
          </cell>
          <cell r="C127" t="str">
            <v>CASCOL</v>
          </cell>
          <cell r="D127" t="str">
            <v>M</v>
          </cell>
        </row>
        <row r="128">
          <cell r="A128">
            <v>6923276</v>
          </cell>
          <cell r="B128" t="str">
            <v>BENEDIC Jean Noël</v>
          </cell>
          <cell r="C128" t="str">
            <v>CASCOL</v>
          </cell>
          <cell r="D128" t="str">
            <v>M</v>
          </cell>
        </row>
        <row r="129">
          <cell r="A129">
            <v>6901757</v>
          </cell>
          <cell r="B129" t="str">
            <v>BENSAID Yves</v>
          </cell>
          <cell r="C129" t="str">
            <v>CASCOL</v>
          </cell>
          <cell r="D129" t="str">
            <v>M</v>
          </cell>
        </row>
        <row r="130">
          <cell r="A130">
            <v>6901143</v>
          </cell>
          <cell r="B130" t="str">
            <v>BESSON Chrystelle</v>
          </cell>
          <cell r="C130" t="str">
            <v>CASCOL</v>
          </cell>
          <cell r="D130" t="str">
            <v>F</v>
          </cell>
        </row>
        <row r="131">
          <cell r="A131">
            <v>6901129</v>
          </cell>
          <cell r="B131" t="str">
            <v>BOFFY Jean Marie</v>
          </cell>
          <cell r="C131" t="str">
            <v>CASCOL</v>
          </cell>
          <cell r="D131" t="str">
            <v>M</v>
          </cell>
        </row>
        <row r="132">
          <cell r="A132">
            <v>6902530</v>
          </cell>
          <cell r="B132" t="str">
            <v>BOURGUIGNON Patrick</v>
          </cell>
          <cell r="C132" t="str">
            <v>CASCOL</v>
          </cell>
          <cell r="D132" t="str">
            <v>M</v>
          </cell>
        </row>
        <row r="133">
          <cell r="A133">
            <v>6920784</v>
          </cell>
          <cell r="B133" t="str">
            <v>BOURGUIGNON Isabelle</v>
          </cell>
          <cell r="C133" t="str">
            <v>CASCOL</v>
          </cell>
          <cell r="D133" t="str">
            <v>F</v>
          </cell>
        </row>
        <row r="134">
          <cell r="A134">
            <v>6901140</v>
          </cell>
          <cell r="B134" t="str">
            <v>BRUN Danielle</v>
          </cell>
          <cell r="C134" t="str">
            <v>CASCOL</v>
          </cell>
          <cell r="D134" t="str">
            <v>F</v>
          </cell>
        </row>
        <row r="135">
          <cell r="A135">
            <v>6901137</v>
          </cell>
          <cell r="B135" t="str">
            <v>BRUN Jean Claude</v>
          </cell>
          <cell r="C135" t="str">
            <v>CASCOL</v>
          </cell>
          <cell r="D135" t="str">
            <v>M</v>
          </cell>
        </row>
        <row r="136">
          <cell r="A136">
            <v>6901145</v>
          </cell>
          <cell r="B136" t="str">
            <v>BUISSON Robert</v>
          </cell>
          <cell r="C136" t="str">
            <v>CASCOL</v>
          </cell>
          <cell r="D136" t="str">
            <v>M</v>
          </cell>
        </row>
        <row r="137">
          <cell r="A137">
            <v>6926082</v>
          </cell>
          <cell r="B137" t="str">
            <v>CECILLON Daniel</v>
          </cell>
          <cell r="C137" t="str">
            <v>CASCOL</v>
          </cell>
          <cell r="D137" t="str">
            <v>M</v>
          </cell>
        </row>
        <row r="138">
          <cell r="A138">
            <v>6925654</v>
          </cell>
          <cell r="B138" t="str">
            <v>CHOLLIER Guy</v>
          </cell>
          <cell r="C138" t="str">
            <v>CASCOL</v>
          </cell>
          <cell r="D138" t="str">
            <v>M</v>
          </cell>
        </row>
        <row r="139">
          <cell r="A139">
            <v>6906342</v>
          </cell>
          <cell r="B139" t="str">
            <v>COSTE Jean</v>
          </cell>
          <cell r="C139" t="str">
            <v>CASCOL</v>
          </cell>
          <cell r="D139" t="str">
            <v>M</v>
          </cell>
        </row>
        <row r="140">
          <cell r="A140">
            <v>6925925</v>
          </cell>
          <cell r="B140" t="str">
            <v>FAYOLLE Alain</v>
          </cell>
          <cell r="C140" t="str">
            <v>CASCOL</v>
          </cell>
          <cell r="D140" t="str">
            <v>M</v>
          </cell>
        </row>
        <row r="141">
          <cell r="A141">
            <v>6901715</v>
          </cell>
          <cell r="B141" t="str">
            <v>FERRARI Jean Paul</v>
          </cell>
          <cell r="C141" t="str">
            <v>CASCOL</v>
          </cell>
          <cell r="D141" t="str">
            <v>M</v>
          </cell>
        </row>
        <row r="142">
          <cell r="A142">
            <v>6923489</v>
          </cell>
          <cell r="B142" t="str">
            <v>FORET Marc</v>
          </cell>
          <cell r="C142" t="str">
            <v>CASCOL</v>
          </cell>
          <cell r="D142" t="str">
            <v>M</v>
          </cell>
        </row>
        <row r="143">
          <cell r="A143">
            <v>6918831</v>
          </cell>
          <cell r="B143" t="str">
            <v>GALLAND Patrick</v>
          </cell>
          <cell r="C143" t="str">
            <v>CASCOL</v>
          </cell>
          <cell r="D143" t="str">
            <v>M</v>
          </cell>
        </row>
        <row r="144">
          <cell r="A144">
            <v>6901172</v>
          </cell>
          <cell r="B144" t="str">
            <v>GELIN Georges</v>
          </cell>
          <cell r="C144" t="str">
            <v>CASCOL</v>
          </cell>
          <cell r="D144" t="str">
            <v>M</v>
          </cell>
        </row>
        <row r="145">
          <cell r="A145">
            <v>6913221</v>
          </cell>
          <cell r="B145" t="str">
            <v>GENILLIER Patrick</v>
          </cell>
          <cell r="C145" t="str">
            <v>CASCOL</v>
          </cell>
          <cell r="D145" t="str">
            <v>M</v>
          </cell>
        </row>
        <row r="146">
          <cell r="A146">
            <v>6922036</v>
          </cell>
          <cell r="B146" t="str">
            <v>GENILLIER Jonathan</v>
          </cell>
          <cell r="C146" t="str">
            <v>CASCOL</v>
          </cell>
          <cell r="D146" t="str">
            <v>M</v>
          </cell>
        </row>
        <row r="147">
          <cell r="A147">
            <v>6924248</v>
          </cell>
          <cell r="B147" t="str">
            <v>GIRAUDET Maryse</v>
          </cell>
          <cell r="C147" t="str">
            <v>CASCOL</v>
          </cell>
          <cell r="D147" t="str">
            <v>F</v>
          </cell>
        </row>
        <row r="148">
          <cell r="A148">
            <v>6920267</v>
          </cell>
          <cell r="B148" t="str">
            <v>GIRAUDET Patrick</v>
          </cell>
          <cell r="C148" t="str">
            <v>CASCOL</v>
          </cell>
          <cell r="D148" t="str">
            <v>M</v>
          </cell>
        </row>
        <row r="149">
          <cell r="A149">
            <v>6923066</v>
          </cell>
          <cell r="B149" t="str">
            <v>JULLIEN Grégory</v>
          </cell>
          <cell r="C149" t="str">
            <v>CASCOL</v>
          </cell>
          <cell r="D149" t="str">
            <v>M</v>
          </cell>
        </row>
        <row r="150">
          <cell r="A150">
            <v>6901139</v>
          </cell>
          <cell r="B150" t="str">
            <v>MAROTTI Françoise</v>
          </cell>
          <cell r="C150" t="str">
            <v>CASCOL</v>
          </cell>
          <cell r="D150" t="str">
            <v>F</v>
          </cell>
        </row>
        <row r="151">
          <cell r="A151">
            <v>6901106</v>
          </cell>
          <cell r="B151" t="str">
            <v>MAROTTI André</v>
          </cell>
          <cell r="C151" t="str">
            <v>CASCOL</v>
          </cell>
          <cell r="D151" t="str">
            <v>M</v>
          </cell>
        </row>
        <row r="152">
          <cell r="A152">
            <v>6921930</v>
          </cell>
          <cell r="B152" t="str">
            <v>MARQUES Didier</v>
          </cell>
          <cell r="C152" t="str">
            <v>CASCOL</v>
          </cell>
          <cell r="D152" t="str">
            <v>M</v>
          </cell>
        </row>
        <row r="153">
          <cell r="A153">
            <v>6924292</v>
          </cell>
          <cell r="B153" t="str">
            <v>MASCLAUX Yves</v>
          </cell>
          <cell r="C153" t="str">
            <v>CASCOL</v>
          </cell>
          <cell r="D153" t="str">
            <v>M</v>
          </cell>
        </row>
        <row r="154">
          <cell r="A154">
            <v>6913923</v>
          </cell>
          <cell r="B154" t="str">
            <v>MATHIEU Roger</v>
          </cell>
          <cell r="C154" t="str">
            <v>CASCOL</v>
          </cell>
          <cell r="D154" t="str">
            <v>M</v>
          </cell>
        </row>
        <row r="155">
          <cell r="A155">
            <v>6920227</v>
          </cell>
          <cell r="B155" t="str">
            <v>MECHIN Roger</v>
          </cell>
          <cell r="C155" t="str">
            <v>CASCOL</v>
          </cell>
          <cell r="D155" t="str">
            <v>M</v>
          </cell>
        </row>
        <row r="156">
          <cell r="A156">
            <v>6920254</v>
          </cell>
          <cell r="B156" t="str">
            <v>MORTBONTEMPS Stéphane</v>
          </cell>
          <cell r="C156" t="str">
            <v>CASCOL</v>
          </cell>
          <cell r="D156" t="str">
            <v>M</v>
          </cell>
        </row>
        <row r="157">
          <cell r="A157">
            <v>6901617</v>
          </cell>
          <cell r="B157" t="str">
            <v>MOURBRUN Roger</v>
          </cell>
          <cell r="C157" t="str">
            <v>CASCOL</v>
          </cell>
          <cell r="D157" t="str">
            <v>M</v>
          </cell>
        </row>
        <row r="158">
          <cell r="A158">
            <v>6906495</v>
          </cell>
          <cell r="B158" t="str">
            <v>PALANDRE PHILIPPE</v>
          </cell>
          <cell r="C158" t="str">
            <v>CASCOL</v>
          </cell>
          <cell r="D158" t="str">
            <v>M</v>
          </cell>
        </row>
        <row r="159">
          <cell r="A159">
            <v>6924090</v>
          </cell>
          <cell r="B159" t="str">
            <v>PASQUELIN Lionel</v>
          </cell>
          <cell r="C159" t="str">
            <v>CASCOL</v>
          </cell>
          <cell r="D159" t="str">
            <v>M</v>
          </cell>
        </row>
        <row r="160">
          <cell r="A160">
            <v>6908339</v>
          </cell>
          <cell r="B160" t="str">
            <v>PEREZ Rafaël</v>
          </cell>
          <cell r="C160" t="str">
            <v>CASCOL</v>
          </cell>
          <cell r="D160" t="str">
            <v>M</v>
          </cell>
        </row>
        <row r="161">
          <cell r="A161">
            <v>6901134</v>
          </cell>
          <cell r="B161" t="str">
            <v>PERRIN Armand</v>
          </cell>
          <cell r="C161" t="str">
            <v>CASCOL</v>
          </cell>
          <cell r="D161" t="str">
            <v>M</v>
          </cell>
        </row>
        <row r="162">
          <cell r="A162">
            <v>6910523</v>
          </cell>
          <cell r="B162" t="str">
            <v>PEYRON Jean Luc</v>
          </cell>
          <cell r="C162" t="str">
            <v>CASCOL</v>
          </cell>
          <cell r="D162" t="str">
            <v>M</v>
          </cell>
        </row>
        <row r="163">
          <cell r="A163">
            <v>6917395</v>
          </cell>
          <cell r="B163" t="str">
            <v>PIANA Alain</v>
          </cell>
          <cell r="C163" t="str">
            <v>CASCOL</v>
          </cell>
          <cell r="D163" t="str">
            <v>M</v>
          </cell>
        </row>
        <row r="164">
          <cell r="A164">
            <v>4312945</v>
          </cell>
          <cell r="B164" t="str">
            <v>PROFIT André</v>
          </cell>
          <cell r="C164" t="str">
            <v>CASCOL</v>
          </cell>
          <cell r="D164" t="str">
            <v>M</v>
          </cell>
        </row>
        <row r="165">
          <cell r="A165">
            <v>6915413</v>
          </cell>
          <cell r="B165" t="str">
            <v>PROMONET Martine</v>
          </cell>
          <cell r="C165" t="str">
            <v>CASCOL</v>
          </cell>
          <cell r="D165" t="str">
            <v>F</v>
          </cell>
        </row>
        <row r="166">
          <cell r="A166">
            <v>4304466</v>
          </cell>
          <cell r="B166" t="str">
            <v>RAMBERT Pascal</v>
          </cell>
          <cell r="C166" t="str">
            <v>CASCOL</v>
          </cell>
          <cell r="D166" t="str">
            <v>M</v>
          </cell>
        </row>
        <row r="167">
          <cell r="A167">
            <v>6915161</v>
          </cell>
          <cell r="B167" t="str">
            <v>RANC Maurice</v>
          </cell>
          <cell r="C167" t="str">
            <v>CASCOL</v>
          </cell>
          <cell r="D167" t="str">
            <v>M</v>
          </cell>
        </row>
        <row r="168">
          <cell r="A168">
            <v>6908332</v>
          </cell>
          <cell r="B168" t="str">
            <v>RANCHIN André</v>
          </cell>
          <cell r="C168" t="str">
            <v>CASCOL</v>
          </cell>
          <cell r="D168" t="str">
            <v>M</v>
          </cell>
        </row>
        <row r="169">
          <cell r="A169">
            <v>6921729</v>
          </cell>
          <cell r="B169" t="str">
            <v>RIVOIRE René</v>
          </cell>
          <cell r="C169" t="str">
            <v>CASCOL</v>
          </cell>
          <cell r="D169" t="str">
            <v>M</v>
          </cell>
        </row>
        <row r="170">
          <cell r="A170">
            <v>6903234</v>
          </cell>
          <cell r="B170" t="str">
            <v>ROBERT Jacques</v>
          </cell>
          <cell r="C170" t="str">
            <v>CASCOL</v>
          </cell>
          <cell r="D170" t="str">
            <v>M</v>
          </cell>
        </row>
        <row r="171">
          <cell r="A171">
            <v>6901117</v>
          </cell>
          <cell r="B171" t="str">
            <v>RONDEPIERRE André</v>
          </cell>
          <cell r="C171" t="str">
            <v>CASCOL</v>
          </cell>
          <cell r="D171" t="str">
            <v>M</v>
          </cell>
        </row>
        <row r="172">
          <cell r="A172">
            <v>6901103</v>
          </cell>
          <cell r="B172" t="str">
            <v>ROUSSEL René</v>
          </cell>
          <cell r="C172" t="str">
            <v>CASCOL</v>
          </cell>
          <cell r="D172" t="str">
            <v>M</v>
          </cell>
        </row>
        <row r="173">
          <cell r="A173">
            <v>6901105</v>
          </cell>
          <cell r="B173" t="str">
            <v>ROUSSEL René Jean</v>
          </cell>
          <cell r="C173" t="str">
            <v>CASCOL</v>
          </cell>
          <cell r="D173" t="str">
            <v>M</v>
          </cell>
        </row>
        <row r="174">
          <cell r="A174">
            <v>6901104</v>
          </cell>
          <cell r="B174" t="str">
            <v>ROUSSEL Arlette</v>
          </cell>
          <cell r="C174" t="str">
            <v>CASCOL</v>
          </cell>
          <cell r="D174" t="str">
            <v>F</v>
          </cell>
        </row>
        <row r="175">
          <cell r="A175">
            <v>6901758</v>
          </cell>
          <cell r="B175" t="str">
            <v>SABOURIN René</v>
          </cell>
          <cell r="C175" t="str">
            <v>CASCOL</v>
          </cell>
          <cell r="D175" t="str">
            <v>M</v>
          </cell>
        </row>
        <row r="176">
          <cell r="A176">
            <v>6901167</v>
          </cell>
          <cell r="B176" t="str">
            <v>SCHMITT William</v>
          </cell>
          <cell r="C176" t="str">
            <v>CASCOL</v>
          </cell>
          <cell r="D176" t="str">
            <v>M</v>
          </cell>
        </row>
        <row r="177">
          <cell r="A177">
            <v>6905170</v>
          </cell>
          <cell r="B177" t="str">
            <v>SERVENTI Maria Dolores</v>
          </cell>
          <cell r="C177" t="str">
            <v>CASCOL</v>
          </cell>
          <cell r="D177" t="str">
            <v>F</v>
          </cell>
        </row>
        <row r="178">
          <cell r="A178">
            <v>6901108</v>
          </cell>
          <cell r="B178" t="str">
            <v>SERVENTI Paul</v>
          </cell>
          <cell r="C178" t="str">
            <v>CASCOL</v>
          </cell>
          <cell r="D178" t="str">
            <v>M</v>
          </cell>
        </row>
        <row r="179">
          <cell r="A179">
            <v>6901505</v>
          </cell>
          <cell r="B179" t="str">
            <v>SINA Michel</v>
          </cell>
          <cell r="C179" t="str">
            <v>CASCOL</v>
          </cell>
          <cell r="D179" t="str">
            <v>M</v>
          </cell>
        </row>
        <row r="180">
          <cell r="A180">
            <v>6924893</v>
          </cell>
          <cell r="B180" t="str">
            <v>SOFFRAY Ludovic</v>
          </cell>
          <cell r="C180" t="str">
            <v>CASCOL</v>
          </cell>
          <cell r="D180" t="str">
            <v>M</v>
          </cell>
        </row>
        <row r="181">
          <cell r="A181">
            <v>6914956</v>
          </cell>
          <cell r="B181" t="str">
            <v>TARTARIN Roland</v>
          </cell>
          <cell r="C181" t="str">
            <v>CASCOL</v>
          </cell>
          <cell r="D181" t="str">
            <v>M</v>
          </cell>
        </row>
        <row r="182">
          <cell r="A182">
            <v>6914865</v>
          </cell>
          <cell r="B182" t="str">
            <v>THEVENET Gérard</v>
          </cell>
          <cell r="C182" t="str">
            <v>CASCOL</v>
          </cell>
          <cell r="D182" t="str">
            <v>M</v>
          </cell>
        </row>
        <row r="183">
          <cell r="A183">
            <v>6923490</v>
          </cell>
          <cell r="B183" t="str">
            <v>VALETTE Serge</v>
          </cell>
          <cell r="C183" t="str">
            <v>CASCOL</v>
          </cell>
          <cell r="D183" t="str">
            <v>M</v>
          </cell>
        </row>
        <row r="184">
          <cell r="A184">
            <v>6920980</v>
          </cell>
          <cell r="B184" t="str">
            <v>VERA Mickaël</v>
          </cell>
          <cell r="C184" t="str">
            <v>CASCOL</v>
          </cell>
          <cell r="D184" t="str">
            <v>M</v>
          </cell>
        </row>
        <row r="185">
          <cell r="A185">
            <v>3453291</v>
          </cell>
          <cell r="B185" t="str">
            <v>WANTIER Jean-François</v>
          </cell>
          <cell r="C185" t="str">
            <v>CASCOL</v>
          </cell>
          <cell r="D185" t="str">
            <v>M</v>
          </cell>
        </row>
        <row r="186">
          <cell r="A186">
            <v>6926316</v>
          </cell>
          <cell r="B186" t="str">
            <v>ERRACHIDI Choukri</v>
          </cell>
          <cell r="C186" t="str">
            <v>Lyon Sport Métropole</v>
          </cell>
          <cell r="D186" t="str">
            <v>M</v>
          </cell>
        </row>
        <row r="187">
          <cell r="A187">
            <v>6926314</v>
          </cell>
          <cell r="B187" t="str">
            <v>HORENKRYS Claude</v>
          </cell>
          <cell r="C187" t="str">
            <v>Lyon Sport Métropole</v>
          </cell>
          <cell r="D187" t="str">
            <v>M</v>
          </cell>
        </row>
        <row r="188">
          <cell r="A188">
            <v>6926315</v>
          </cell>
          <cell r="B188" t="str">
            <v>ZANET Cristina</v>
          </cell>
          <cell r="C188" t="str">
            <v>Lyon Sport Métropole</v>
          </cell>
          <cell r="D188" t="str">
            <v>F</v>
          </cell>
        </row>
        <row r="189">
          <cell r="A189">
            <v>6926107</v>
          </cell>
          <cell r="B189" t="str">
            <v>ALASSEUR Laurent</v>
          </cell>
          <cell r="C189" t="str">
            <v>TROLLSPORT</v>
          </cell>
          <cell r="D189" t="str">
            <v>M</v>
          </cell>
        </row>
        <row r="190">
          <cell r="A190">
            <v>6903034</v>
          </cell>
          <cell r="B190" t="str">
            <v>ALONZO Marie Josephe</v>
          </cell>
          <cell r="C190" t="str">
            <v>TROLLSPORT</v>
          </cell>
          <cell r="D190" t="str">
            <v>F</v>
          </cell>
        </row>
        <row r="191">
          <cell r="A191">
            <v>6924535</v>
          </cell>
          <cell r="B191" t="str">
            <v>ARPARIN Franck</v>
          </cell>
          <cell r="C191" t="str">
            <v>TROLLSPORT</v>
          </cell>
          <cell r="D191" t="str">
            <v>M</v>
          </cell>
        </row>
        <row r="192">
          <cell r="A192">
            <v>6926352</v>
          </cell>
          <cell r="B192" t="str">
            <v>ARS Ludovic</v>
          </cell>
          <cell r="C192" t="str">
            <v>TROLLSPORT</v>
          </cell>
          <cell r="D192" t="str">
            <v>M</v>
          </cell>
        </row>
        <row r="193">
          <cell r="A193">
            <v>6925753</v>
          </cell>
          <cell r="B193" t="str">
            <v>AVELINE Isabelle</v>
          </cell>
          <cell r="C193" t="str">
            <v>TROLLSPORT</v>
          </cell>
          <cell r="D193" t="str">
            <v>F</v>
          </cell>
        </row>
        <row r="194">
          <cell r="A194">
            <v>6925190</v>
          </cell>
          <cell r="B194" t="str">
            <v>BERETTA Jean-Louis</v>
          </cell>
          <cell r="C194" t="str">
            <v>TROLLSPORT</v>
          </cell>
          <cell r="D194" t="str">
            <v>M</v>
          </cell>
        </row>
        <row r="195">
          <cell r="A195">
            <v>6924827</v>
          </cell>
          <cell r="B195" t="str">
            <v>BERGE-MONTANAT Pascal</v>
          </cell>
          <cell r="C195" t="str">
            <v>TROLLSPORT</v>
          </cell>
          <cell r="D195" t="str">
            <v>M</v>
          </cell>
        </row>
        <row r="196">
          <cell r="A196">
            <v>6925255</v>
          </cell>
          <cell r="B196" t="str">
            <v>BIONDI Norbert</v>
          </cell>
          <cell r="C196" t="str">
            <v>TROLLSPORT</v>
          </cell>
          <cell r="D196" t="str">
            <v>M</v>
          </cell>
        </row>
        <row r="197">
          <cell r="A197">
            <v>6913757</v>
          </cell>
          <cell r="B197" t="str">
            <v>BLASCO Gilles</v>
          </cell>
          <cell r="C197" t="str">
            <v>TROLLSPORT</v>
          </cell>
          <cell r="D197" t="str">
            <v>M</v>
          </cell>
        </row>
        <row r="198">
          <cell r="A198">
            <v>6926109</v>
          </cell>
          <cell r="B198" t="str">
            <v>BOISSIEUX Pascal</v>
          </cell>
          <cell r="C198" t="str">
            <v>TROLLSPORT</v>
          </cell>
          <cell r="D198" t="str">
            <v>M</v>
          </cell>
        </row>
        <row r="199">
          <cell r="A199">
            <v>6926181</v>
          </cell>
          <cell r="B199" t="str">
            <v>BRUYAT Patrick</v>
          </cell>
          <cell r="C199" t="str">
            <v>TROLLSPORT</v>
          </cell>
          <cell r="D199" t="str">
            <v>M</v>
          </cell>
        </row>
        <row r="200">
          <cell r="A200">
            <v>6926182</v>
          </cell>
          <cell r="B200" t="str">
            <v>CABOUX Pascal</v>
          </cell>
          <cell r="C200" t="str">
            <v>TROLLSPORT</v>
          </cell>
          <cell r="D200" t="str">
            <v>M</v>
          </cell>
        </row>
        <row r="201">
          <cell r="A201">
            <v>6925358</v>
          </cell>
          <cell r="B201" t="str">
            <v>CASTELLA Frédéric</v>
          </cell>
          <cell r="C201" t="str">
            <v>TROLLSPORT</v>
          </cell>
          <cell r="D201" t="str">
            <v>M</v>
          </cell>
        </row>
        <row r="202">
          <cell r="A202">
            <v>6925334</v>
          </cell>
          <cell r="B202" t="str">
            <v>CERCLERAT Alain</v>
          </cell>
          <cell r="C202" t="str">
            <v>TROLLSPORT</v>
          </cell>
          <cell r="D202" t="str">
            <v>M</v>
          </cell>
        </row>
        <row r="203">
          <cell r="A203">
            <v>6925757</v>
          </cell>
          <cell r="B203" t="str">
            <v>DEFINOD Jean-Marc</v>
          </cell>
          <cell r="C203" t="str">
            <v>TROLLSPORT</v>
          </cell>
          <cell r="D203" t="str">
            <v>M</v>
          </cell>
        </row>
        <row r="204">
          <cell r="A204">
            <v>6925752</v>
          </cell>
          <cell r="B204" t="str">
            <v>DI MASCIO Christian</v>
          </cell>
          <cell r="C204" t="str">
            <v>TROLLSPORT</v>
          </cell>
          <cell r="D204" t="str">
            <v>M</v>
          </cell>
        </row>
        <row r="205">
          <cell r="A205">
            <v>6925489</v>
          </cell>
          <cell r="B205" t="str">
            <v>FAZZANI Nourredine</v>
          </cell>
          <cell r="C205" t="str">
            <v>TROLLSPORT</v>
          </cell>
          <cell r="D205" t="str">
            <v>M</v>
          </cell>
        </row>
        <row r="206">
          <cell r="A206">
            <v>6926019</v>
          </cell>
          <cell r="B206" t="str">
            <v>GARCIA José</v>
          </cell>
          <cell r="C206" t="str">
            <v>TROLLSPORT</v>
          </cell>
          <cell r="D206" t="str">
            <v>M</v>
          </cell>
        </row>
        <row r="207">
          <cell r="A207">
            <v>6925448</v>
          </cell>
          <cell r="B207" t="str">
            <v>GENETOY Sylvain</v>
          </cell>
          <cell r="C207" t="str">
            <v>TROLLSPORT</v>
          </cell>
          <cell r="D207" t="str">
            <v>M</v>
          </cell>
        </row>
        <row r="208">
          <cell r="A208">
            <v>6901799</v>
          </cell>
          <cell r="B208" t="str">
            <v>GUICHON Patrice</v>
          </cell>
          <cell r="C208" t="str">
            <v>TROLLSPORT</v>
          </cell>
          <cell r="D208" t="str">
            <v>M</v>
          </cell>
        </row>
        <row r="209">
          <cell r="A209">
            <v>6920243</v>
          </cell>
          <cell r="B209" t="str">
            <v>HANESSE Sébastien</v>
          </cell>
          <cell r="C209" t="str">
            <v>TROLLSPORT</v>
          </cell>
          <cell r="D209" t="str">
            <v>M</v>
          </cell>
        </row>
        <row r="210">
          <cell r="A210">
            <v>6919371</v>
          </cell>
          <cell r="B210" t="str">
            <v>HANESSE Claude</v>
          </cell>
          <cell r="C210" t="str">
            <v>TROLLSPORT</v>
          </cell>
          <cell r="D210" t="str">
            <v>M</v>
          </cell>
        </row>
        <row r="211">
          <cell r="A211">
            <v>6901983</v>
          </cell>
          <cell r="B211" t="str">
            <v>JANER Jean Paul</v>
          </cell>
          <cell r="C211" t="str">
            <v>TROLLSPORT</v>
          </cell>
          <cell r="D211" t="str">
            <v>M</v>
          </cell>
        </row>
        <row r="212">
          <cell r="A212">
            <v>6914199</v>
          </cell>
          <cell r="B212" t="str">
            <v>JOLBIT Joseph</v>
          </cell>
          <cell r="C212" t="str">
            <v>TROLLSPORT</v>
          </cell>
          <cell r="D212" t="str">
            <v>M</v>
          </cell>
        </row>
        <row r="213">
          <cell r="A213">
            <v>6925256</v>
          </cell>
          <cell r="B213" t="str">
            <v>LEBRUN Yves</v>
          </cell>
          <cell r="C213" t="str">
            <v>TROLLSPORT</v>
          </cell>
          <cell r="D213" t="str">
            <v>M</v>
          </cell>
        </row>
        <row r="214">
          <cell r="A214">
            <v>6925756</v>
          </cell>
          <cell r="B214" t="str">
            <v>LEBRUN Véronique</v>
          </cell>
          <cell r="C214" t="str">
            <v>TROLLSPORT</v>
          </cell>
          <cell r="D214" t="str">
            <v>F</v>
          </cell>
        </row>
        <row r="215">
          <cell r="A215">
            <v>6925755</v>
          </cell>
          <cell r="B215" t="str">
            <v>LEBRUN Florian</v>
          </cell>
          <cell r="C215" t="str">
            <v>TROLLSPORT</v>
          </cell>
          <cell r="D215" t="str">
            <v>M</v>
          </cell>
        </row>
        <row r="216">
          <cell r="A216">
            <v>6925357</v>
          </cell>
          <cell r="B216" t="str">
            <v>LEFEBVRE Jérôme</v>
          </cell>
          <cell r="C216" t="str">
            <v>TROLLSPORT</v>
          </cell>
          <cell r="D216" t="str">
            <v>M</v>
          </cell>
        </row>
        <row r="217">
          <cell r="A217">
            <v>6925957</v>
          </cell>
          <cell r="B217" t="str">
            <v>MARTINEZ Louisa</v>
          </cell>
          <cell r="C217" t="str">
            <v>TROLLSPORT</v>
          </cell>
          <cell r="D217" t="str">
            <v>F</v>
          </cell>
        </row>
        <row r="218">
          <cell r="A218">
            <v>6925806</v>
          </cell>
          <cell r="B218" t="str">
            <v>MARTINEZ Jean Luc</v>
          </cell>
          <cell r="C218" t="str">
            <v>TROLLSPORT</v>
          </cell>
          <cell r="D218" t="str">
            <v>M</v>
          </cell>
        </row>
        <row r="219">
          <cell r="A219">
            <v>6925931</v>
          </cell>
          <cell r="B219" t="str">
            <v>MAS SARD Gilles</v>
          </cell>
          <cell r="C219" t="str">
            <v>TROLLSPORT</v>
          </cell>
          <cell r="D219" t="str">
            <v>M</v>
          </cell>
        </row>
        <row r="220">
          <cell r="A220">
            <v>6925257</v>
          </cell>
          <cell r="B220" t="str">
            <v>MONTAGNE Serge</v>
          </cell>
          <cell r="C220" t="str">
            <v>TROLLSPORT</v>
          </cell>
          <cell r="D220" t="str">
            <v>M</v>
          </cell>
        </row>
        <row r="221">
          <cell r="A221">
            <v>6925754</v>
          </cell>
          <cell r="B221" t="str">
            <v>NALLIT Jocelyn</v>
          </cell>
          <cell r="C221" t="str">
            <v>TROLLSPORT</v>
          </cell>
          <cell r="D221" t="str">
            <v>M</v>
          </cell>
        </row>
        <row r="222">
          <cell r="A222">
            <v>6921863</v>
          </cell>
          <cell r="B222" t="str">
            <v>PARISE Christopher</v>
          </cell>
          <cell r="C222" t="str">
            <v>TROLLSPORT</v>
          </cell>
          <cell r="D222" t="str">
            <v>M</v>
          </cell>
        </row>
        <row r="223">
          <cell r="A223">
            <v>6924431</v>
          </cell>
          <cell r="B223" t="str">
            <v>PAYA Jacky</v>
          </cell>
          <cell r="C223" t="str">
            <v>TROLLSPORT</v>
          </cell>
          <cell r="D223" t="str">
            <v>M</v>
          </cell>
        </row>
        <row r="224">
          <cell r="A224">
            <v>6921833</v>
          </cell>
          <cell r="B224" t="str">
            <v>PERENON Roland</v>
          </cell>
          <cell r="C224" t="str">
            <v>TROLLSPORT</v>
          </cell>
          <cell r="D224" t="str">
            <v>M</v>
          </cell>
        </row>
        <row r="225">
          <cell r="A225">
            <v>6913729</v>
          </cell>
          <cell r="B225" t="str">
            <v>PERRET Stephane</v>
          </cell>
          <cell r="C225" t="str">
            <v>TROLLSPORT</v>
          </cell>
          <cell r="D225" t="str">
            <v>M</v>
          </cell>
        </row>
        <row r="226">
          <cell r="A226">
            <v>6926108</v>
          </cell>
          <cell r="B226" t="str">
            <v>PERROUD Gilles</v>
          </cell>
          <cell r="C226" t="str">
            <v>TROLLSPORT</v>
          </cell>
          <cell r="D226" t="str">
            <v>M</v>
          </cell>
        </row>
        <row r="227">
          <cell r="A227">
            <v>6926452</v>
          </cell>
          <cell r="B227" t="str">
            <v>PLANTIER Richard</v>
          </cell>
          <cell r="C227" t="str">
            <v>TROLLSPORT</v>
          </cell>
          <cell r="D227" t="str">
            <v>M</v>
          </cell>
        </row>
        <row r="228">
          <cell r="A228">
            <v>6917994</v>
          </cell>
          <cell r="B228" t="str">
            <v>RAFAEL Mario</v>
          </cell>
          <cell r="C228" t="str">
            <v>TROLLSPORT</v>
          </cell>
          <cell r="D228" t="str">
            <v>M</v>
          </cell>
        </row>
        <row r="229">
          <cell r="A229">
            <v>6901974</v>
          </cell>
          <cell r="B229" t="str">
            <v>RAQUIN Pierre</v>
          </cell>
          <cell r="C229" t="str">
            <v>TROLLSPORT</v>
          </cell>
          <cell r="D229" t="str">
            <v>M</v>
          </cell>
        </row>
        <row r="230">
          <cell r="A230">
            <v>6922896</v>
          </cell>
          <cell r="B230" t="str">
            <v>RAVOAJANAHARY Luca</v>
          </cell>
          <cell r="C230" t="str">
            <v>TROLLSPORT</v>
          </cell>
          <cell r="D230" t="str">
            <v>M</v>
          </cell>
        </row>
        <row r="231">
          <cell r="A231">
            <v>6925543</v>
          </cell>
          <cell r="B231" t="str">
            <v>REYNAUD Loan</v>
          </cell>
          <cell r="C231" t="str">
            <v>TROLLSPORT</v>
          </cell>
          <cell r="D231" t="str">
            <v>M</v>
          </cell>
        </row>
        <row r="232">
          <cell r="A232">
            <v>6925542</v>
          </cell>
          <cell r="B232" t="str">
            <v>REYNAUD Jefferson</v>
          </cell>
          <cell r="C232" t="str">
            <v>TROLLSPORT</v>
          </cell>
          <cell r="D232" t="str">
            <v>M</v>
          </cell>
        </row>
        <row r="233">
          <cell r="A233">
            <v>6918441</v>
          </cell>
          <cell r="B233" t="str">
            <v>RICCI Vincent</v>
          </cell>
          <cell r="C233" t="str">
            <v>TROLLSPORT</v>
          </cell>
          <cell r="D233" t="str">
            <v>M</v>
          </cell>
        </row>
        <row r="234">
          <cell r="A234">
            <v>6925191</v>
          </cell>
          <cell r="B234" t="str">
            <v>RODRIGUEZ Alain</v>
          </cell>
          <cell r="C234" t="str">
            <v>TROLLSPORT</v>
          </cell>
          <cell r="D234" t="str">
            <v>M</v>
          </cell>
        </row>
        <row r="235">
          <cell r="A235">
            <v>6924842</v>
          </cell>
          <cell r="B235" t="str">
            <v>SABAINI Anne-Marie</v>
          </cell>
          <cell r="C235" t="str">
            <v>TROLLSPORT</v>
          </cell>
          <cell r="D235" t="str">
            <v>F</v>
          </cell>
        </row>
        <row r="236">
          <cell r="A236">
            <v>6921762</v>
          </cell>
          <cell r="B236" t="str">
            <v>SABAINI Didier</v>
          </cell>
          <cell r="C236" t="str">
            <v>TROLLSPORT</v>
          </cell>
          <cell r="D236" t="str">
            <v>M</v>
          </cell>
        </row>
        <row r="237">
          <cell r="A237">
            <v>6921525</v>
          </cell>
          <cell r="B237" t="str">
            <v>SOPHA Ludovic</v>
          </cell>
          <cell r="C237" t="str">
            <v>TROLLSPORT</v>
          </cell>
          <cell r="D237" t="str">
            <v>M</v>
          </cell>
        </row>
        <row r="238">
          <cell r="A238">
            <v>6920524</v>
          </cell>
          <cell r="B238" t="str">
            <v>TARDIO Maria</v>
          </cell>
          <cell r="C238" t="str">
            <v>TROLLSPORT</v>
          </cell>
          <cell r="D238" t="str">
            <v>F</v>
          </cell>
        </row>
        <row r="239">
          <cell r="A239">
            <v>6920244</v>
          </cell>
          <cell r="B239" t="str">
            <v>TARDIO Antonio</v>
          </cell>
          <cell r="C239" t="str">
            <v>TROLLSPORT</v>
          </cell>
          <cell r="D239" t="str">
            <v>M</v>
          </cell>
        </row>
        <row r="240">
          <cell r="A240">
            <v>3825314</v>
          </cell>
          <cell r="B240" t="str">
            <v>TROTIN Frédéric</v>
          </cell>
          <cell r="C240" t="str">
            <v>TROLLSPORT</v>
          </cell>
          <cell r="D240" t="str">
            <v>M</v>
          </cell>
        </row>
        <row r="241">
          <cell r="A241">
            <v>6906470</v>
          </cell>
          <cell r="B241" t="str">
            <v>TROVISI Tony</v>
          </cell>
          <cell r="C241" t="str">
            <v>TROLLSPORT</v>
          </cell>
          <cell r="D241" t="str">
            <v>M</v>
          </cell>
        </row>
        <row r="242">
          <cell r="A242">
            <v>6925759</v>
          </cell>
          <cell r="B242" t="str">
            <v>VANEL Christophe</v>
          </cell>
          <cell r="C242" t="str">
            <v>TROLLSPORT</v>
          </cell>
          <cell r="D242" t="str">
            <v>M</v>
          </cell>
        </row>
        <row r="243">
          <cell r="A243">
            <v>6922983</v>
          </cell>
          <cell r="B243" t="str">
            <v>VENA Vincent</v>
          </cell>
          <cell r="C243" t="str">
            <v>TROLLSPORT</v>
          </cell>
          <cell r="D243" t="str">
            <v>M</v>
          </cell>
        </row>
        <row r="244">
          <cell r="A244">
            <v>6907646</v>
          </cell>
          <cell r="B244" t="str">
            <v>ADELINE Rolland</v>
          </cell>
          <cell r="C244" t="str">
            <v>ALSTOM</v>
          </cell>
          <cell r="D244" t="str">
            <v>M</v>
          </cell>
        </row>
        <row r="245">
          <cell r="A245">
            <v>6915079</v>
          </cell>
          <cell r="B245" t="str">
            <v>BACONIN Daniel</v>
          </cell>
          <cell r="C245" t="str">
            <v>ALSTOM</v>
          </cell>
          <cell r="D245" t="str">
            <v>M</v>
          </cell>
        </row>
        <row r="246">
          <cell r="A246">
            <v>6901893</v>
          </cell>
          <cell r="B246" t="str">
            <v>BICHARD André</v>
          </cell>
          <cell r="C246" t="str">
            <v>ALSTOM</v>
          </cell>
          <cell r="D246" t="str">
            <v>M</v>
          </cell>
        </row>
        <row r="247">
          <cell r="A247">
            <v>6901891</v>
          </cell>
          <cell r="B247" t="str">
            <v>BICHARD Yvette</v>
          </cell>
          <cell r="C247" t="str">
            <v>ALSTOM</v>
          </cell>
          <cell r="D247" t="str">
            <v>F</v>
          </cell>
        </row>
        <row r="248">
          <cell r="A248">
            <v>6921170</v>
          </cell>
          <cell r="B248" t="str">
            <v>BINET Anne-Marie</v>
          </cell>
          <cell r="C248" t="str">
            <v>ALSTOM</v>
          </cell>
          <cell r="D248" t="str">
            <v>F</v>
          </cell>
        </row>
        <row r="249">
          <cell r="A249">
            <v>6925598</v>
          </cell>
          <cell r="B249" t="str">
            <v>BLANC Bernard</v>
          </cell>
          <cell r="C249" t="str">
            <v>ALSTOM</v>
          </cell>
          <cell r="D249" t="str">
            <v>M</v>
          </cell>
        </row>
        <row r="250">
          <cell r="A250">
            <v>6914295</v>
          </cell>
          <cell r="B250" t="str">
            <v>BOONE Sylviane</v>
          </cell>
          <cell r="C250" t="str">
            <v>ALSTOM</v>
          </cell>
          <cell r="D250" t="str">
            <v>F</v>
          </cell>
        </row>
        <row r="251">
          <cell r="A251">
            <v>6926318</v>
          </cell>
          <cell r="B251" t="str">
            <v>BRAIKI Adem</v>
          </cell>
          <cell r="C251" t="str">
            <v>ALSTOM</v>
          </cell>
          <cell r="D251" t="str">
            <v>M</v>
          </cell>
        </row>
        <row r="252">
          <cell r="A252">
            <v>6904949</v>
          </cell>
          <cell r="B252" t="str">
            <v>D'ADAMO Roberto</v>
          </cell>
          <cell r="C252" t="str">
            <v>ALSTOM</v>
          </cell>
          <cell r="D252" t="str">
            <v>M</v>
          </cell>
        </row>
        <row r="253">
          <cell r="A253">
            <v>6908353</v>
          </cell>
          <cell r="B253" t="str">
            <v>ESTEVE Louis</v>
          </cell>
          <cell r="C253" t="str">
            <v>ALSTOM</v>
          </cell>
          <cell r="D253" t="str">
            <v>M</v>
          </cell>
        </row>
        <row r="254">
          <cell r="A254">
            <v>6919951</v>
          </cell>
          <cell r="B254" t="str">
            <v>ESTIER Georges</v>
          </cell>
          <cell r="C254" t="str">
            <v>ALSTOM</v>
          </cell>
          <cell r="D254" t="str">
            <v>M</v>
          </cell>
        </row>
        <row r="255">
          <cell r="A255">
            <v>6919950</v>
          </cell>
          <cell r="B255" t="str">
            <v>ESTIER Eliane</v>
          </cell>
          <cell r="C255" t="str">
            <v>ALSTOM</v>
          </cell>
          <cell r="D255" t="str">
            <v>F</v>
          </cell>
        </row>
        <row r="256">
          <cell r="A256">
            <v>6913203</v>
          </cell>
          <cell r="B256" t="str">
            <v>FANJAT Martine</v>
          </cell>
          <cell r="C256" t="str">
            <v>ALSTOM</v>
          </cell>
          <cell r="D256" t="str">
            <v>F</v>
          </cell>
        </row>
        <row r="257">
          <cell r="A257">
            <v>6902027</v>
          </cell>
          <cell r="B257" t="str">
            <v>FANJAT Christian</v>
          </cell>
          <cell r="C257" t="str">
            <v>ALSTOM</v>
          </cell>
          <cell r="D257" t="str">
            <v>M</v>
          </cell>
        </row>
        <row r="258">
          <cell r="A258">
            <v>6901946</v>
          </cell>
          <cell r="B258" t="str">
            <v>FEREZ Frédéric</v>
          </cell>
          <cell r="C258" t="str">
            <v>ALSTOM</v>
          </cell>
          <cell r="D258" t="str">
            <v>M</v>
          </cell>
        </row>
        <row r="259">
          <cell r="A259">
            <v>6919949</v>
          </cell>
          <cell r="B259" t="str">
            <v>FONSECA Antoine</v>
          </cell>
          <cell r="C259" t="str">
            <v>ALSTOM</v>
          </cell>
          <cell r="D259" t="str">
            <v>M</v>
          </cell>
        </row>
        <row r="260">
          <cell r="A260">
            <v>6901894</v>
          </cell>
          <cell r="B260" t="str">
            <v>FORNONI Alexandre</v>
          </cell>
          <cell r="C260" t="str">
            <v>ALSTOM</v>
          </cell>
          <cell r="D260" t="str">
            <v>M</v>
          </cell>
        </row>
        <row r="261">
          <cell r="A261">
            <v>6901890</v>
          </cell>
          <cell r="B261" t="str">
            <v>FORNONI Georgette</v>
          </cell>
          <cell r="C261" t="str">
            <v>ALSTOM</v>
          </cell>
          <cell r="D261" t="str">
            <v>F</v>
          </cell>
        </row>
        <row r="262">
          <cell r="A262">
            <v>6921144</v>
          </cell>
          <cell r="B262" t="str">
            <v>GUIGUET Jacques</v>
          </cell>
          <cell r="C262" t="str">
            <v>ALSTOM</v>
          </cell>
          <cell r="D262" t="str">
            <v>M</v>
          </cell>
        </row>
        <row r="263">
          <cell r="A263">
            <v>6924085</v>
          </cell>
          <cell r="B263" t="str">
            <v>HASSAPIS Annie</v>
          </cell>
          <cell r="C263" t="str">
            <v>ALSTOM</v>
          </cell>
          <cell r="D263" t="str">
            <v>F</v>
          </cell>
        </row>
        <row r="264">
          <cell r="A264">
            <v>6914899</v>
          </cell>
          <cell r="B264" t="str">
            <v>HASSAPIS Paul</v>
          </cell>
          <cell r="C264" t="str">
            <v>ALSTOM</v>
          </cell>
          <cell r="D264" t="str">
            <v>M</v>
          </cell>
        </row>
        <row r="265">
          <cell r="A265">
            <v>6926319</v>
          </cell>
          <cell r="B265" t="str">
            <v>LALYRE Abraham</v>
          </cell>
          <cell r="C265" t="str">
            <v>ALSTOM</v>
          </cell>
          <cell r="D265" t="str">
            <v>M</v>
          </cell>
        </row>
        <row r="266">
          <cell r="A266">
            <v>6918499</v>
          </cell>
          <cell r="B266" t="str">
            <v>LAPIER Jean Pierre</v>
          </cell>
          <cell r="C266" t="str">
            <v>ALSTOM</v>
          </cell>
          <cell r="D266" t="str">
            <v>M</v>
          </cell>
        </row>
        <row r="267">
          <cell r="A267">
            <v>6910068</v>
          </cell>
          <cell r="B267" t="str">
            <v>LEVYN Michel</v>
          </cell>
          <cell r="C267" t="str">
            <v>ALSTOM</v>
          </cell>
          <cell r="D267" t="str">
            <v>M</v>
          </cell>
        </row>
        <row r="268">
          <cell r="A268">
            <v>6925599</v>
          </cell>
          <cell r="B268" t="str">
            <v>LEVYN Estelle</v>
          </cell>
          <cell r="C268" t="str">
            <v>ALSTOM</v>
          </cell>
          <cell r="D268" t="str">
            <v>F</v>
          </cell>
        </row>
        <row r="269">
          <cell r="A269">
            <v>6924038</v>
          </cell>
          <cell r="B269" t="str">
            <v>LEVYN Elie</v>
          </cell>
          <cell r="C269" t="str">
            <v>ALSTOM</v>
          </cell>
          <cell r="D269" t="str">
            <v>M</v>
          </cell>
        </row>
        <row r="270">
          <cell r="A270">
            <v>6917932</v>
          </cell>
          <cell r="B270" t="str">
            <v>LINGELSER Serge</v>
          </cell>
          <cell r="C270" t="str">
            <v>ALSTOM</v>
          </cell>
          <cell r="D270" t="str">
            <v>M</v>
          </cell>
        </row>
        <row r="271">
          <cell r="A271">
            <v>6920621</v>
          </cell>
          <cell r="B271" t="str">
            <v>MALAURIE Anne Marie</v>
          </cell>
          <cell r="C271" t="str">
            <v>ALSTOM</v>
          </cell>
          <cell r="D271" t="str">
            <v>F</v>
          </cell>
        </row>
        <row r="272">
          <cell r="A272">
            <v>6900710</v>
          </cell>
          <cell r="B272" t="str">
            <v>MALAURIE Jean Claude</v>
          </cell>
          <cell r="C272" t="str">
            <v>ALSTOM</v>
          </cell>
          <cell r="D272" t="str">
            <v>M</v>
          </cell>
        </row>
        <row r="273">
          <cell r="A273">
            <v>6921746</v>
          </cell>
          <cell r="B273" t="str">
            <v>MARCHESE Carmine</v>
          </cell>
          <cell r="C273" t="str">
            <v>ALSTOM</v>
          </cell>
          <cell r="D273" t="str">
            <v>M</v>
          </cell>
        </row>
        <row r="274">
          <cell r="A274">
            <v>6912129</v>
          </cell>
          <cell r="B274" t="str">
            <v>MENAND Maurice</v>
          </cell>
          <cell r="C274" t="str">
            <v>ALSTOM</v>
          </cell>
          <cell r="D274" t="str">
            <v>M</v>
          </cell>
        </row>
        <row r="275">
          <cell r="A275">
            <v>6923503</v>
          </cell>
          <cell r="B275" t="str">
            <v>MINATCHY Jean Claude</v>
          </cell>
          <cell r="C275" t="str">
            <v>ALSTOM</v>
          </cell>
          <cell r="D275" t="str">
            <v>M</v>
          </cell>
        </row>
        <row r="276">
          <cell r="A276">
            <v>6901918</v>
          </cell>
          <cell r="B276" t="str">
            <v>MOREAU Serge</v>
          </cell>
          <cell r="C276" t="str">
            <v>ALSTOM</v>
          </cell>
          <cell r="D276" t="str">
            <v>M</v>
          </cell>
        </row>
        <row r="277">
          <cell r="A277">
            <v>6920944</v>
          </cell>
          <cell r="B277" t="str">
            <v>NISON Jean-Marc</v>
          </cell>
          <cell r="C277" t="str">
            <v>ALSTOM</v>
          </cell>
          <cell r="D277" t="str">
            <v>M</v>
          </cell>
        </row>
        <row r="278">
          <cell r="A278">
            <v>6904952</v>
          </cell>
          <cell r="B278" t="str">
            <v>PENA Féliciano</v>
          </cell>
          <cell r="C278" t="str">
            <v>ALSTOM</v>
          </cell>
          <cell r="D278" t="str">
            <v>M</v>
          </cell>
        </row>
        <row r="279">
          <cell r="A279">
            <v>6920620</v>
          </cell>
          <cell r="B279" t="str">
            <v>QUEUILLE Jean-Pierre</v>
          </cell>
          <cell r="C279" t="str">
            <v>ALSTOM</v>
          </cell>
          <cell r="D279" t="str">
            <v>M</v>
          </cell>
        </row>
        <row r="280">
          <cell r="A280">
            <v>6921141</v>
          </cell>
          <cell r="B280" t="str">
            <v>REVAUX Bernard</v>
          </cell>
          <cell r="C280" t="str">
            <v>ALSTOM</v>
          </cell>
          <cell r="D280" t="str">
            <v>M</v>
          </cell>
        </row>
        <row r="281">
          <cell r="A281">
            <v>6902002</v>
          </cell>
          <cell r="B281" t="str">
            <v>REY Jacques</v>
          </cell>
          <cell r="C281" t="str">
            <v>ALSTOM</v>
          </cell>
          <cell r="D281" t="str">
            <v>M</v>
          </cell>
        </row>
        <row r="282">
          <cell r="A282">
            <v>6902001</v>
          </cell>
          <cell r="B282" t="str">
            <v>REY Françoise</v>
          </cell>
          <cell r="C282" t="str">
            <v>ALSTOM</v>
          </cell>
          <cell r="D282" t="str">
            <v>F</v>
          </cell>
        </row>
        <row r="283">
          <cell r="A283">
            <v>6900004</v>
          </cell>
          <cell r="B283" t="str">
            <v>RICCI Mario</v>
          </cell>
          <cell r="C283" t="str">
            <v>ALSTOM</v>
          </cell>
          <cell r="D283" t="str">
            <v>M</v>
          </cell>
        </row>
        <row r="284">
          <cell r="A284">
            <v>6917996</v>
          </cell>
          <cell r="B284" t="str">
            <v>RULKIN Gérard</v>
          </cell>
          <cell r="C284" t="str">
            <v>ALSTOM</v>
          </cell>
          <cell r="D284" t="str">
            <v>M</v>
          </cell>
        </row>
        <row r="285">
          <cell r="A285">
            <v>6901903</v>
          </cell>
          <cell r="B285" t="str">
            <v>SOLA Jean Claude</v>
          </cell>
          <cell r="C285" t="str">
            <v>ALSTOM</v>
          </cell>
          <cell r="D285" t="str">
            <v>M</v>
          </cell>
        </row>
        <row r="286">
          <cell r="A286">
            <v>6919954</v>
          </cell>
          <cell r="B286" t="str">
            <v>VELLA Concetta</v>
          </cell>
          <cell r="C286" t="str">
            <v>ALSTOM</v>
          </cell>
          <cell r="D286" t="str">
            <v>F</v>
          </cell>
        </row>
        <row r="287">
          <cell r="A287">
            <v>6919953</v>
          </cell>
          <cell r="B287" t="str">
            <v>VELLA Joseph</v>
          </cell>
          <cell r="C287" t="str">
            <v>ALSTOM</v>
          </cell>
          <cell r="D287" t="str">
            <v>M</v>
          </cell>
        </row>
        <row r="288">
          <cell r="A288">
            <v>6922848</v>
          </cell>
          <cell r="B288" t="str">
            <v>VIRGILIO Christine</v>
          </cell>
          <cell r="C288" t="str">
            <v>ALSTOM</v>
          </cell>
          <cell r="D288" t="str">
            <v>F</v>
          </cell>
        </row>
        <row r="289">
          <cell r="A289">
            <v>6918501</v>
          </cell>
          <cell r="B289" t="str">
            <v>VIRGILIO Michel</v>
          </cell>
          <cell r="C289" t="str">
            <v>ALSTOM</v>
          </cell>
          <cell r="D289" t="str">
            <v>M</v>
          </cell>
        </row>
        <row r="290">
          <cell r="A290">
            <v>6901930</v>
          </cell>
          <cell r="B290" t="str">
            <v>VITELLO Carmello</v>
          </cell>
          <cell r="C290" t="str">
            <v>ALSTOM</v>
          </cell>
          <cell r="D290" t="str">
            <v>M</v>
          </cell>
        </row>
        <row r="291">
          <cell r="A291">
            <v>6901926</v>
          </cell>
          <cell r="B291" t="str">
            <v>VITELLO Carmella</v>
          </cell>
          <cell r="C291" t="str">
            <v>ALSTOM</v>
          </cell>
          <cell r="D291" t="str">
            <v>F</v>
          </cell>
        </row>
        <row r="292">
          <cell r="A292">
            <v>6915352</v>
          </cell>
          <cell r="B292" t="str">
            <v>ALCINDOR Clarisse</v>
          </cell>
          <cell r="C292" t="str">
            <v>ATSCAF</v>
          </cell>
          <cell r="D292" t="str">
            <v>M</v>
          </cell>
        </row>
        <row r="293">
          <cell r="A293">
            <v>711309</v>
          </cell>
          <cell r="B293" t="str">
            <v>BREYSSE Frédéric</v>
          </cell>
          <cell r="C293" t="str">
            <v>ATSCAF</v>
          </cell>
          <cell r="D293" t="str">
            <v>M</v>
          </cell>
        </row>
        <row r="294">
          <cell r="A294">
            <v>6918416</v>
          </cell>
          <cell r="B294" t="str">
            <v>CABALLERO Charles</v>
          </cell>
          <cell r="C294" t="str">
            <v>ATSCAF</v>
          </cell>
          <cell r="D294" t="str">
            <v>M</v>
          </cell>
        </row>
        <row r="295">
          <cell r="A295">
            <v>6918472</v>
          </cell>
          <cell r="B295" t="str">
            <v>CORNELOUP Philippe</v>
          </cell>
          <cell r="C295" t="str">
            <v>ATSCAF</v>
          </cell>
          <cell r="D295" t="str">
            <v>M</v>
          </cell>
        </row>
        <row r="296">
          <cell r="A296">
            <v>6921537</v>
          </cell>
          <cell r="B296" t="str">
            <v>DANDEL Serge</v>
          </cell>
          <cell r="C296" t="str">
            <v>ATSCAF</v>
          </cell>
          <cell r="D296" t="str">
            <v>M</v>
          </cell>
        </row>
        <row r="297">
          <cell r="A297">
            <v>6923643</v>
          </cell>
          <cell r="B297" t="str">
            <v>DANDEL Audrey</v>
          </cell>
          <cell r="C297" t="str">
            <v>ATSCAF</v>
          </cell>
          <cell r="D297" t="str">
            <v>F</v>
          </cell>
        </row>
        <row r="298">
          <cell r="A298">
            <v>6919175</v>
          </cell>
          <cell r="B298" t="str">
            <v>DEBRAN Françoise</v>
          </cell>
          <cell r="C298" t="str">
            <v>ATSCAF</v>
          </cell>
          <cell r="D298" t="str">
            <v>F</v>
          </cell>
        </row>
        <row r="299">
          <cell r="A299">
            <v>6917522</v>
          </cell>
          <cell r="B299" t="str">
            <v>DERY Josiane</v>
          </cell>
          <cell r="C299" t="str">
            <v>ATSCAF</v>
          </cell>
          <cell r="D299" t="str">
            <v>F</v>
          </cell>
        </row>
        <row r="300">
          <cell r="A300">
            <v>6900182</v>
          </cell>
          <cell r="B300" t="str">
            <v>DUMOULIN Alain</v>
          </cell>
          <cell r="C300" t="str">
            <v>ATSCAF</v>
          </cell>
          <cell r="D300" t="str">
            <v>M</v>
          </cell>
        </row>
        <row r="301">
          <cell r="A301">
            <v>6918443</v>
          </cell>
          <cell r="B301" t="str">
            <v>FRANCOIS Stéphane</v>
          </cell>
          <cell r="C301" t="str">
            <v>ATSCAF</v>
          </cell>
          <cell r="D301" t="str">
            <v>M</v>
          </cell>
        </row>
        <row r="302">
          <cell r="A302">
            <v>6924355</v>
          </cell>
          <cell r="B302" t="str">
            <v>GAONA Josiane</v>
          </cell>
          <cell r="C302" t="str">
            <v>ATSCAF</v>
          </cell>
          <cell r="D302" t="str">
            <v>F</v>
          </cell>
        </row>
        <row r="303">
          <cell r="A303">
            <v>6901394</v>
          </cell>
          <cell r="B303" t="str">
            <v>GARCIA Dominique</v>
          </cell>
          <cell r="C303" t="str">
            <v>ATSCAF</v>
          </cell>
          <cell r="D303" t="str">
            <v>M</v>
          </cell>
        </row>
        <row r="304">
          <cell r="A304">
            <v>6923809</v>
          </cell>
          <cell r="B304" t="str">
            <v>GARCIA Samantha</v>
          </cell>
          <cell r="C304" t="str">
            <v>ATSCAF</v>
          </cell>
          <cell r="D304" t="str">
            <v>F</v>
          </cell>
        </row>
        <row r="305">
          <cell r="A305">
            <v>6923808</v>
          </cell>
          <cell r="B305" t="str">
            <v>GARCIA Jessica</v>
          </cell>
          <cell r="C305" t="str">
            <v>ATSCAF</v>
          </cell>
          <cell r="D305" t="str">
            <v>F</v>
          </cell>
        </row>
        <row r="306">
          <cell r="A306">
            <v>6917796</v>
          </cell>
          <cell r="B306" t="str">
            <v>GUILHON Laure</v>
          </cell>
          <cell r="C306" t="str">
            <v>ATSCAF</v>
          </cell>
          <cell r="D306" t="str">
            <v>F</v>
          </cell>
        </row>
        <row r="307">
          <cell r="A307">
            <v>6925027</v>
          </cell>
          <cell r="B307" t="str">
            <v>IBOS Isabelle</v>
          </cell>
          <cell r="C307" t="str">
            <v>ATSCAF</v>
          </cell>
          <cell r="D307" t="str">
            <v>F</v>
          </cell>
        </row>
        <row r="308">
          <cell r="A308">
            <v>6919166</v>
          </cell>
          <cell r="B308" t="str">
            <v>LE MAOUT Loïc</v>
          </cell>
          <cell r="C308" t="str">
            <v>ATSCAF</v>
          </cell>
          <cell r="D308" t="str">
            <v>M</v>
          </cell>
        </row>
        <row r="309">
          <cell r="A309">
            <v>6923494</v>
          </cell>
          <cell r="B309" t="str">
            <v>LE MAOUT Marie-Therese</v>
          </cell>
          <cell r="C309" t="str">
            <v>ATSCAF</v>
          </cell>
          <cell r="D309" t="str">
            <v>F</v>
          </cell>
        </row>
        <row r="310">
          <cell r="A310">
            <v>6905903</v>
          </cell>
          <cell r="B310" t="str">
            <v>MANCA Béatrice</v>
          </cell>
          <cell r="C310" t="str">
            <v>ATSCAF</v>
          </cell>
          <cell r="D310" t="str">
            <v>F</v>
          </cell>
        </row>
        <row r="311">
          <cell r="A311">
            <v>6924426</v>
          </cell>
          <cell r="B311" t="str">
            <v>MAS Alain</v>
          </cell>
          <cell r="C311" t="str">
            <v>ATSCAF</v>
          </cell>
          <cell r="D311" t="str">
            <v>M</v>
          </cell>
        </row>
        <row r="312">
          <cell r="A312">
            <v>6907739</v>
          </cell>
          <cell r="B312" t="str">
            <v>MURON Alain</v>
          </cell>
          <cell r="C312" t="str">
            <v>ATSCAF</v>
          </cell>
          <cell r="D312" t="str">
            <v>M</v>
          </cell>
        </row>
        <row r="313">
          <cell r="A313">
            <v>6906680</v>
          </cell>
          <cell r="B313" t="str">
            <v>MURON Michèle</v>
          </cell>
          <cell r="C313" t="str">
            <v>ATSCAF</v>
          </cell>
          <cell r="D313" t="str">
            <v>F</v>
          </cell>
        </row>
        <row r="314">
          <cell r="A314">
            <v>6915916</v>
          </cell>
          <cell r="B314" t="str">
            <v>PAILHES Gilbert</v>
          </cell>
          <cell r="C314" t="str">
            <v>ATSCAF</v>
          </cell>
          <cell r="D314" t="str">
            <v>M</v>
          </cell>
        </row>
        <row r="315">
          <cell r="A315">
            <v>6903022</v>
          </cell>
          <cell r="B315" t="str">
            <v>PARENTI Rosa</v>
          </cell>
          <cell r="C315" t="str">
            <v>ATSCAF</v>
          </cell>
          <cell r="D315" t="str">
            <v>F</v>
          </cell>
        </row>
        <row r="316">
          <cell r="A316">
            <v>6922115</v>
          </cell>
          <cell r="B316" t="str">
            <v>PARENTI Pierre</v>
          </cell>
          <cell r="C316" t="str">
            <v>ATSCAF</v>
          </cell>
          <cell r="D316" t="str">
            <v>M</v>
          </cell>
        </row>
        <row r="317">
          <cell r="A317">
            <v>6925038</v>
          </cell>
          <cell r="B317" t="str">
            <v>RANC Jean Pierre</v>
          </cell>
          <cell r="C317" t="str">
            <v>ATSCAF</v>
          </cell>
          <cell r="D317" t="str">
            <v>M</v>
          </cell>
        </row>
        <row r="318">
          <cell r="A318">
            <v>6919966</v>
          </cell>
          <cell r="B318" t="str">
            <v>REGIS Dominique</v>
          </cell>
          <cell r="C318" t="str">
            <v>ATSCAF</v>
          </cell>
          <cell r="D318" t="str">
            <v>M</v>
          </cell>
        </row>
        <row r="319">
          <cell r="A319">
            <v>6919174</v>
          </cell>
          <cell r="B319" t="str">
            <v>REVEL Gisèle</v>
          </cell>
          <cell r="C319" t="str">
            <v>ATSCAF</v>
          </cell>
          <cell r="D319" t="str">
            <v>F</v>
          </cell>
        </row>
        <row r="320">
          <cell r="A320">
            <v>6917605</v>
          </cell>
          <cell r="B320" t="str">
            <v>REVEL Bernard</v>
          </cell>
          <cell r="C320" t="str">
            <v>ATSCAF</v>
          </cell>
          <cell r="D320" t="str">
            <v>M</v>
          </cell>
        </row>
        <row r="321">
          <cell r="A321">
            <v>6924538</v>
          </cell>
          <cell r="B321" t="str">
            <v>ROSAND Olivier</v>
          </cell>
          <cell r="C321" t="str">
            <v>ATSCAF</v>
          </cell>
          <cell r="D321" t="str">
            <v>M</v>
          </cell>
        </row>
        <row r="322">
          <cell r="A322">
            <v>6901149</v>
          </cell>
          <cell r="B322" t="str">
            <v>TOUILLIER Jean Claude</v>
          </cell>
          <cell r="C322" t="str">
            <v>ATSCAF</v>
          </cell>
          <cell r="D322" t="str">
            <v>M</v>
          </cell>
        </row>
        <row r="323">
          <cell r="A323">
            <v>6923168</v>
          </cell>
          <cell r="B323" t="str">
            <v>VACHEZ Virginie</v>
          </cell>
          <cell r="C323" t="str">
            <v>ATSCAF</v>
          </cell>
          <cell r="D323" t="str">
            <v>F</v>
          </cell>
        </row>
        <row r="324">
          <cell r="A324">
            <v>6925111</v>
          </cell>
          <cell r="B324" t="str">
            <v>VALENTE Patricia</v>
          </cell>
          <cell r="C324" t="str">
            <v>ATSCAF</v>
          </cell>
          <cell r="D324" t="str">
            <v>F</v>
          </cell>
        </row>
        <row r="325">
          <cell r="A325">
            <v>6925837</v>
          </cell>
          <cell r="B325" t="str">
            <v>VEYRENC Christine</v>
          </cell>
          <cell r="C325" t="str">
            <v>ATSCAF</v>
          </cell>
          <cell r="D325" t="str">
            <v>F</v>
          </cell>
        </row>
        <row r="326">
          <cell r="A326">
            <v>6925371</v>
          </cell>
          <cell r="B326" t="str">
            <v>VEYRENC Fernand</v>
          </cell>
          <cell r="C326" t="str">
            <v>ATSCAF</v>
          </cell>
          <cell r="D326" t="str">
            <v>M</v>
          </cell>
        </row>
        <row r="327">
          <cell r="A327">
            <v>8308065</v>
          </cell>
          <cell r="B327" t="str">
            <v>BENEITON Alain</v>
          </cell>
          <cell r="C327" t="str">
            <v>ASPTT</v>
          </cell>
          <cell r="D327" t="str">
            <v>M</v>
          </cell>
        </row>
        <row r="328">
          <cell r="A328">
            <v>6916699</v>
          </cell>
          <cell r="B328" t="str">
            <v>CELMA Raymond</v>
          </cell>
          <cell r="C328" t="str">
            <v>ASPTT</v>
          </cell>
          <cell r="D328" t="str">
            <v>M</v>
          </cell>
        </row>
        <row r="329">
          <cell r="A329">
            <v>6924101</v>
          </cell>
          <cell r="B329" t="str">
            <v>CHARVET Patrick</v>
          </cell>
          <cell r="C329" t="str">
            <v>ASPTT</v>
          </cell>
          <cell r="D329" t="str">
            <v>M</v>
          </cell>
        </row>
        <row r="330">
          <cell r="A330">
            <v>6920532</v>
          </cell>
          <cell r="B330" t="str">
            <v>DELHOMME Patrick</v>
          </cell>
          <cell r="C330" t="str">
            <v>ASPTT</v>
          </cell>
          <cell r="D330" t="str">
            <v>M</v>
          </cell>
        </row>
        <row r="331">
          <cell r="A331">
            <v>6926271</v>
          </cell>
          <cell r="B331" t="str">
            <v>DUPRE Eric</v>
          </cell>
          <cell r="C331" t="str">
            <v>ASPTT</v>
          </cell>
          <cell r="D331" t="str">
            <v>M</v>
          </cell>
        </row>
        <row r="332">
          <cell r="A332">
            <v>6901411</v>
          </cell>
          <cell r="B332" t="str">
            <v>FAUDON Jean Paul</v>
          </cell>
          <cell r="C332" t="str">
            <v>ASPTT</v>
          </cell>
          <cell r="D332" t="str">
            <v>M</v>
          </cell>
        </row>
        <row r="333">
          <cell r="A333">
            <v>4304936</v>
          </cell>
          <cell r="B333" t="str">
            <v>FLORENTIN Patrice</v>
          </cell>
          <cell r="C333" t="str">
            <v>ASPTT</v>
          </cell>
          <cell r="D333" t="str">
            <v>M</v>
          </cell>
        </row>
        <row r="334">
          <cell r="A334">
            <v>6905936</v>
          </cell>
          <cell r="B334" t="str">
            <v>GAYON Eric</v>
          </cell>
          <cell r="C334" t="str">
            <v>ASPTT</v>
          </cell>
          <cell r="D334" t="str">
            <v>M</v>
          </cell>
        </row>
        <row r="335">
          <cell r="A335">
            <v>6920533</v>
          </cell>
          <cell r="B335" t="str">
            <v>GUBIAN Corinne</v>
          </cell>
          <cell r="C335" t="str">
            <v>ASPTT</v>
          </cell>
          <cell r="D335" t="str">
            <v>F</v>
          </cell>
        </row>
        <row r="336">
          <cell r="A336">
            <v>6901410</v>
          </cell>
          <cell r="B336" t="str">
            <v>LEBLANC Jacky</v>
          </cell>
          <cell r="C336" t="str">
            <v>ASPTT</v>
          </cell>
          <cell r="D336" t="str">
            <v>M</v>
          </cell>
        </row>
        <row r="337">
          <cell r="A337">
            <v>6919186</v>
          </cell>
          <cell r="B337" t="str">
            <v>MARTELLINO Nadine</v>
          </cell>
          <cell r="C337" t="str">
            <v>ASPTT</v>
          </cell>
          <cell r="D337" t="str">
            <v>F</v>
          </cell>
        </row>
        <row r="338">
          <cell r="A338">
            <v>6921325</v>
          </cell>
          <cell r="B338" t="str">
            <v>PELLEGRIN Jean Claude</v>
          </cell>
          <cell r="C338" t="str">
            <v>ASPTT</v>
          </cell>
          <cell r="D338" t="str">
            <v>M</v>
          </cell>
        </row>
        <row r="339">
          <cell r="A339">
            <v>6917634</v>
          </cell>
          <cell r="B339" t="str">
            <v>PETIOT Yves</v>
          </cell>
          <cell r="C339" t="str">
            <v>ASPTT</v>
          </cell>
          <cell r="D339" t="str">
            <v>M</v>
          </cell>
        </row>
        <row r="340">
          <cell r="A340">
            <v>6917211</v>
          </cell>
          <cell r="B340" t="str">
            <v>PITARD Serge</v>
          </cell>
          <cell r="C340" t="str">
            <v>ASPTT</v>
          </cell>
          <cell r="D340" t="str">
            <v>M</v>
          </cell>
        </row>
        <row r="341">
          <cell r="A341">
            <v>6924618</v>
          </cell>
          <cell r="B341" t="str">
            <v>SARGNAT Gérard</v>
          </cell>
          <cell r="C341" t="str">
            <v>ASPTT</v>
          </cell>
          <cell r="D341" t="str">
            <v>M</v>
          </cell>
        </row>
        <row r="342">
          <cell r="A342">
            <v>6925053</v>
          </cell>
          <cell r="B342" t="str">
            <v>THEVENON Bérangère</v>
          </cell>
          <cell r="C342" t="str">
            <v>ASPTT</v>
          </cell>
          <cell r="D342" t="str">
            <v>F</v>
          </cell>
        </row>
        <row r="343">
          <cell r="A343">
            <v>6303409</v>
          </cell>
          <cell r="B343" t="str">
            <v>THEVENON Daniel</v>
          </cell>
          <cell r="C343" t="str">
            <v>ASPTT</v>
          </cell>
          <cell r="D343" t="str">
            <v>M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6901446</v>
          </cell>
          <cell r="B5" t="str">
            <v>BEDEJUS Eric</v>
          </cell>
          <cell r="C5" t="str">
            <v>ASCSP</v>
          </cell>
          <cell r="D5" t="str">
            <v>M</v>
          </cell>
        </row>
        <row r="6">
          <cell r="A6">
            <v>6910155</v>
          </cell>
          <cell r="B6" t="str">
            <v>BOS Jean Luc</v>
          </cell>
          <cell r="C6" t="str">
            <v>ASCSP</v>
          </cell>
          <cell r="D6" t="str">
            <v>M</v>
          </cell>
        </row>
        <row r="7">
          <cell r="A7">
            <v>6924899</v>
          </cell>
          <cell r="B7" t="str">
            <v>CHARDENON Philippe</v>
          </cell>
          <cell r="C7" t="str">
            <v>ASCSP</v>
          </cell>
          <cell r="D7" t="str">
            <v>M</v>
          </cell>
        </row>
        <row r="8">
          <cell r="A8">
            <v>6919792</v>
          </cell>
          <cell r="B8" t="str">
            <v>CHARREL Charles</v>
          </cell>
          <cell r="C8" t="str">
            <v>ASCSP</v>
          </cell>
          <cell r="D8" t="str">
            <v>M</v>
          </cell>
        </row>
        <row r="9">
          <cell r="A9">
            <v>6922109</v>
          </cell>
          <cell r="B9" t="str">
            <v>CROZE Christian</v>
          </cell>
          <cell r="C9" t="str">
            <v>ASCSP</v>
          </cell>
          <cell r="D9" t="str">
            <v>M</v>
          </cell>
        </row>
        <row r="10">
          <cell r="A10">
            <v>6926310</v>
          </cell>
          <cell r="B10" t="str">
            <v>DAVID SIMONI Xavier</v>
          </cell>
          <cell r="C10" t="str">
            <v>ASCSP</v>
          </cell>
          <cell r="D10" t="str">
            <v>M</v>
          </cell>
        </row>
        <row r="11">
          <cell r="A11">
            <v>6915212</v>
          </cell>
          <cell r="B11" t="str">
            <v>DESOLME Patrick</v>
          </cell>
          <cell r="C11" t="str">
            <v>ASCSP</v>
          </cell>
          <cell r="D11" t="str">
            <v>M</v>
          </cell>
        </row>
        <row r="12">
          <cell r="A12">
            <v>6923786</v>
          </cell>
          <cell r="B12" t="str">
            <v>DUMONNET Laurence</v>
          </cell>
          <cell r="C12" t="str">
            <v>ASCSP</v>
          </cell>
          <cell r="D12" t="str">
            <v>F</v>
          </cell>
        </row>
        <row r="13">
          <cell r="A13">
            <v>3816803</v>
          </cell>
          <cell r="B13" t="str">
            <v>DUMONNET Gilbert</v>
          </cell>
          <cell r="C13" t="str">
            <v>ASCSP</v>
          </cell>
          <cell r="D13" t="str">
            <v>M</v>
          </cell>
        </row>
        <row r="14">
          <cell r="A14">
            <v>6922743</v>
          </cell>
          <cell r="B14" t="str">
            <v>FRADERA Bruno</v>
          </cell>
          <cell r="C14" t="str">
            <v>ASCSP</v>
          </cell>
          <cell r="D14" t="str">
            <v>M</v>
          </cell>
        </row>
        <row r="15">
          <cell r="A15">
            <v>6901515</v>
          </cell>
          <cell r="B15" t="str">
            <v>GINESTE Alain</v>
          </cell>
          <cell r="C15" t="str">
            <v>ASCSP</v>
          </cell>
          <cell r="D15" t="str">
            <v>M</v>
          </cell>
        </row>
        <row r="16">
          <cell r="A16">
            <v>6926293</v>
          </cell>
          <cell r="B16" t="str">
            <v>GROS Chantal</v>
          </cell>
          <cell r="C16" t="str">
            <v>ASCSP</v>
          </cell>
          <cell r="D16" t="str">
            <v>F</v>
          </cell>
        </row>
        <row r="17">
          <cell r="A17">
            <v>6925913</v>
          </cell>
          <cell r="B17" t="str">
            <v>JACQUET Noël</v>
          </cell>
          <cell r="C17" t="str">
            <v>ASCSP</v>
          </cell>
          <cell r="D17" t="str">
            <v>M</v>
          </cell>
        </row>
        <row r="18">
          <cell r="A18">
            <v>6923861</v>
          </cell>
          <cell r="B18" t="str">
            <v>JAILLOUX Gilbert</v>
          </cell>
          <cell r="C18" t="str">
            <v>ASCSP</v>
          </cell>
          <cell r="D18" t="str">
            <v>M</v>
          </cell>
        </row>
        <row r="19">
          <cell r="A19">
            <v>6922566</v>
          </cell>
          <cell r="B19" t="str">
            <v>JUAREZ Carlos</v>
          </cell>
          <cell r="C19" t="str">
            <v>ASCSP</v>
          </cell>
          <cell r="D19" t="str">
            <v>M</v>
          </cell>
        </row>
        <row r="20">
          <cell r="A20">
            <v>6920386</v>
          </cell>
          <cell r="B20" t="str">
            <v>LACROIX Olivier</v>
          </cell>
          <cell r="C20" t="str">
            <v>ASCSP</v>
          </cell>
          <cell r="D20" t="str">
            <v>M</v>
          </cell>
        </row>
        <row r="21">
          <cell r="A21">
            <v>6920769</v>
          </cell>
          <cell r="B21" t="str">
            <v>LANDRIX Ghislain</v>
          </cell>
          <cell r="C21" t="str">
            <v>ASCSP</v>
          </cell>
          <cell r="D21" t="str">
            <v>M</v>
          </cell>
        </row>
        <row r="22">
          <cell r="A22">
            <v>6910654</v>
          </cell>
          <cell r="B22" t="str">
            <v>LIDON Ignace</v>
          </cell>
          <cell r="C22" t="str">
            <v>ASCSP</v>
          </cell>
          <cell r="D22" t="str">
            <v>M</v>
          </cell>
        </row>
        <row r="23">
          <cell r="A23">
            <v>6923165</v>
          </cell>
          <cell r="B23" t="str">
            <v>LOPEZ Jean Philippe</v>
          </cell>
          <cell r="C23" t="str">
            <v>ASCSP</v>
          </cell>
          <cell r="D23" t="str">
            <v>M</v>
          </cell>
        </row>
        <row r="24">
          <cell r="A24">
            <v>6926226</v>
          </cell>
          <cell r="B24" t="str">
            <v>LUCHT Jean-Pierre</v>
          </cell>
          <cell r="C24" t="str">
            <v>ASCSP</v>
          </cell>
          <cell r="D24" t="str">
            <v>M</v>
          </cell>
        </row>
        <row r="25">
          <cell r="A25">
            <v>6921793</v>
          </cell>
          <cell r="B25" t="str">
            <v>LUCHT Bernard</v>
          </cell>
          <cell r="C25" t="str">
            <v>ASCSP</v>
          </cell>
          <cell r="D25" t="str">
            <v>M</v>
          </cell>
        </row>
        <row r="26">
          <cell r="A26">
            <v>6920770</v>
          </cell>
          <cell r="B26" t="str">
            <v>MARTEAU Didier</v>
          </cell>
          <cell r="C26" t="str">
            <v>ASCSP</v>
          </cell>
          <cell r="D26" t="str">
            <v>M</v>
          </cell>
        </row>
        <row r="27">
          <cell r="A27">
            <v>6901432</v>
          </cell>
          <cell r="B27" t="str">
            <v>MARTIN Daniel</v>
          </cell>
          <cell r="C27" t="str">
            <v>ASCSP</v>
          </cell>
          <cell r="D27" t="str">
            <v>M</v>
          </cell>
        </row>
        <row r="28">
          <cell r="A28">
            <v>5806744</v>
          </cell>
          <cell r="B28" t="str">
            <v>MELLOT Christophe</v>
          </cell>
          <cell r="C28" t="str">
            <v>ASCSP</v>
          </cell>
          <cell r="D28" t="str">
            <v>M</v>
          </cell>
        </row>
        <row r="29">
          <cell r="A29">
            <v>6921796</v>
          </cell>
          <cell r="B29" t="str">
            <v>MELLOT Marie Sarah</v>
          </cell>
          <cell r="C29" t="str">
            <v>ASCSP</v>
          </cell>
          <cell r="D29" t="str">
            <v>F</v>
          </cell>
        </row>
        <row r="30">
          <cell r="A30">
            <v>6921795</v>
          </cell>
          <cell r="B30" t="str">
            <v>MELLOT Ewann</v>
          </cell>
          <cell r="C30" t="str">
            <v>ASCSP</v>
          </cell>
          <cell r="D30" t="str">
            <v>M</v>
          </cell>
        </row>
        <row r="31">
          <cell r="A31">
            <v>6921794</v>
          </cell>
          <cell r="B31" t="str">
            <v>MELLOT Christelle</v>
          </cell>
          <cell r="C31" t="str">
            <v>ASCSP</v>
          </cell>
          <cell r="D31" t="str">
            <v>F</v>
          </cell>
        </row>
        <row r="32">
          <cell r="A32">
            <v>6914947</v>
          </cell>
          <cell r="B32" t="str">
            <v>MOLLARET Daniel</v>
          </cell>
          <cell r="C32" t="str">
            <v>ASCSP</v>
          </cell>
          <cell r="D32" t="str">
            <v>M</v>
          </cell>
        </row>
        <row r="33">
          <cell r="A33">
            <v>6914560</v>
          </cell>
          <cell r="B33" t="str">
            <v>PENET Eric</v>
          </cell>
          <cell r="C33" t="str">
            <v>ASCSP</v>
          </cell>
          <cell r="D33" t="str">
            <v>M</v>
          </cell>
        </row>
        <row r="34">
          <cell r="A34">
            <v>6925402</v>
          </cell>
          <cell r="B34" t="str">
            <v>PORTELETTE Hélène</v>
          </cell>
          <cell r="C34" t="str">
            <v>ASCSP</v>
          </cell>
          <cell r="D34" t="str">
            <v>F</v>
          </cell>
        </row>
        <row r="35">
          <cell r="A35">
            <v>6922667</v>
          </cell>
          <cell r="B35" t="str">
            <v>PORTELETTE JEROME</v>
          </cell>
          <cell r="C35" t="str">
            <v>ASCSP</v>
          </cell>
          <cell r="D35" t="str">
            <v>M</v>
          </cell>
        </row>
        <row r="36">
          <cell r="A36">
            <v>6922666</v>
          </cell>
          <cell r="B36" t="str">
            <v>PORTELETTE Alain</v>
          </cell>
          <cell r="C36" t="str">
            <v>ASCSP</v>
          </cell>
          <cell r="D36" t="str">
            <v>M</v>
          </cell>
        </row>
        <row r="37">
          <cell r="A37">
            <v>6901672</v>
          </cell>
          <cell r="B37" t="str">
            <v>POTZWA Georges</v>
          </cell>
          <cell r="C37" t="str">
            <v>ASCSP</v>
          </cell>
          <cell r="D37" t="str">
            <v>M</v>
          </cell>
        </row>
        <row r="38">
          <cell r="A38">
            <v>6903233</v>
          </cell>
          <cell r="B38" t="str">
            <v>RODRIGUEZ Paul</v>
          </cell>
          <cell r="C38" t="str">
            <v>ASCSP</v>
          </cell>
          <cell r="D38" t="str">
            <v>M</v>
          </cell>
        </row>
        <row r="39">
          <cell r="A39">
            <v>6925432</v>
          </cell>
          <cell r="B39" t="str">
            <v>ROIRON Bryan</v>
          </cell>
          <cell r="C39" t="str">
            <v>ASCSP</v>
          </cell>
          <cell r="D39" t="str">
            <v>M</v>
          </cell>
        </row>
        <row r="40">
          <cell r="A40">
            <v>6901436</v>
          </cell>
          <cell r="B40" t="str">
            <v>ROUSSEL Aimé</v>
          </cell>
          <cell r="C40" t="str">
            <v>ASCSP</v>
          </cell>
          <cell r="D40" t="str">
            <v>M</v>
          </cell>
        </row>
        <row r="41">
          <cell r="A41">
            <v>6925087</v>
          </cell>
          <cell r="B41" t="str">
            <v>ROUVIER Pierre</v>
          </cell>
          <cell r="C41" t="str">
            <v>ASCSP</v>
          </cell>
          <cell r="D41" t="str">
            <v>M</v>
          </cell>
        </row>
        <row r="42">
          <cell r="A42">
            <v>6925403</v>
          </cell>
          <cell r="B42" t="str">
            <v>SONNIER Muriel</v>
          </cell>
          <cell r="C42" t="str">
            <v>ASCSP</v>
          </cell>
          <cell r="D42" t="str">
            <v>F</v>
          </cell>
        </row>
        <row r="43">
          <cell r="A43">
            <v>6908242</v>
          </cell>
          <cell r="B43" t="str">
            <v>SOUCHON Alain</v>
          </cell>
          <cell r="C43" t="str">
            <v>ASCSP</v>
          </cell>
          <cell r="D43" t="str">
            <v>M</v>
          </cell>
        </row>
        <row r="44">
          <cell r="A44">
            <v>6901754</v>
          </cell>
          <cell r="B44" t="str">
            <v>VALETTE Anthony</v>
          </cell>
          <cell r="C44" t="str">
            <v>ASCSP</v>
          </cell>
          <cell r="D44" t="str">
            <v>M</v>
          </cell>
        </row>
        <row r="45">
          <cell r="A45">
            <v>6901752</v>
          </cell>
          <cell r="B45" t="str">
            <v>VALETTE Jean</v>
          </cell>
          <cell r="C45" t="str">
            <v>ASCSP</v>
          </cell>
          <cell r="D45" t="str">
            <v>M</v>
          </cell>
        </row>
        <row r="46">
          <cell r="A46">
            <v>6901534</v>
          </cell>
          <cell r="B46" t="str">
            <v>VARNIER Jean Louis</v>
          </cell>
          <cell r="C46" t="str">
            <v>ASCSP</v>
          </cell>
          <cell r="D46" t="str">
            <v>M</v>
          </cell>
        </row>
        <row r="47">
          <cell r="A47">
            <v>6924512</v>
          </cell>
          <cell r="B47" t="str">
            <v>VASSEUR Luc</v>
          </cell>
          <cell r="C47" t="str">
            <v>ASCSP</v>
          </cell>
          <cell r="D47" t="str">
            <v>M</v>
          </cell>
        </row>
        <row r="48">
          <cell r="A48">
            <v>6901245</v>
          </cell>
          <cell r="B48" t="str">
            <v>ALCARAS Marie Christine</v>
          </cell>
          <cell r="C48" t="str">
            <v>S A L</v>
          </cell>
          <cell r="D48" t="str">
            <v>F</v>
          </cell>
        </row>
        <row r="49">
          <cell r="A49">
            <v>6901220</v>
          </cell>
          <cell r="B49" t="str">
            <v>ANTOINE Jean Luc</v>
          </cell>
          <cell r="C49" t="str">
            <v>S A L</v>
          </cell>
          <cell r="D49" t="str">
            <v>M</v>
          </cell>
        </row>
        <row r="50">
          <cell r="A50">
            <v>6901299</v>
          </cell>
          <cell r="B50" t="str">
            <v>ARNAUD Louis</v>
          </cell>
          <cell r="C50" t="str">
            <v>S A L</v>
          </cell>
          <cell r="D50" t="str">
            <v>M</v>
          </cell>
        </row>
        <row r="51">
          <cell r="A51">
            <v>6925844</v>
          </cell>
          <cell r="B51" t="str">
            <v>BASIRICO Hervé</v>
          </cell>
          <cell r="C51" t="str">
            <v>S A L</v>
          </cell>
          <cell r="D51" t="str">
            <v>M</v>
          </cell>
        </row>
        <row r="52">
          <cell r="A52">
            <v>6922413</v>
          </cell>
          <cell r="B52" t="str">
            <v>BAUTISTA DURAN Noël</v>
          </cell>
          <cell r="C52" t="str">
            <v>S A L</v>
          </cell>
          <cell r="D52" t="str">
            <v>M</v>
          </cell>
        </row>
        <row r="53">
          <cell r="A53">
            <v>103628</v>
          </cell>
          <cell r="B53" t="str">
            <v>BENZACKEN Jérémy</v>
          </cell>
          <cell r="C53" t="str">
            <v>S A L</v>
          </cell>
          <cell r="D53" t="str">
            <v>M</v>
          </cell>
        </row>
        <row r="54">
          <cell r="A54">
            <v>6920064</v>
          </cell>
          <cell r="B54" t="str">
            <v>BOOG Eric</v>
          </cell>
          <cell r="C54" t="str">
            <v>S A L</v>
          </cell>
          <cell r="D54" t="str">
            <v>M</v>
          </cell>
        </row>
        <row r="55">
          <cell r="A55">
            <v>6925624</v>
          </cell>
          <cell r="B55" t="str">
            <v>BOULCH Rémi</v>
          </cell>
          <cell r="C55" t="str">
            <v>S A L</v>
          </cell>
          <cell r="D55" t="str">
            <v>M</v>
          </cell>
        </row>
        <row r="56">
          <cell r="A56">
            <v>6923652</v>
          </cell>
          <cell r="B56" t="str">
            <v>BOUVIER Michel</v>
          </cell>
          <cell r="C56" t="str">
            <v>S A L</v>
          </cell>
          <cell r="D56" t="str">
            <v>M</v>
          </cell>
        </row>
        <row r="57">
          <cell r="A57">
            <v>6904157</v>
          </cell>
          <cell r="B57" t="str">
            <v>BOYER Gilles</v>
          </cell>
          <cell r="C57" t="str">
            <v>S A L</v>
          </cell>
          <cell r="D57" t="str">
            <v>M</v>
          </cell>
        </row>
        <row r="58">
          <cell r="A58">
            <v>6901973</v>
          </cell>
          <cell r="B58" t="str">
            <v>BROTO MUR Bernard</v>
          </cell>
          <cell r="C58" t="str">
            <v>S A L</v>
          </cell>
          <cell r="D58" t="str">
            <v>M</v>
          </cell>
        </row>
        <row r="59">
          <cell r="A59">
            <v>6924102</v>
          </cell>
          <cell r="B59" t="str">
            <v>CAPUANO Eric</v>
          </cell>
          <cell r="C59" t="str">
            <v>S A L</v>
          </cell>
          <cell r="D59" t="str">
            <v>M</v>
          </cell>
        </row>
        <row r="60">
          <cell r="A60">
            <v>6915606</v>
          </cell>
          <cell r="B60" t="str">
            <v>CASCHERA Boris</v>
          </cell>
          <cell r="C60" t="str">
            <v>S A L</v>
          </cell>
          <cell r="D60" t="str">
            <v>M</v>
          </cell>
        </row>
        <row r="61">
          <cell r="A61">
            <v>6919338</v>
          </cell>
          <cell r="B61" t="str">
            <v>CIONI Alain</v>
          </cell>
          <cell r="C61" t="str">
            <v>S A L</v>
          </cell>
          <cell r="D61" t="str">
            <v>M</v>
          </cell>
        </row>
        <row r="62">
          <cell r="A62">
            <v>6925483</v>
          </cell>
          <cell r="B62" t="str">
            <v>DANIEAU Patrick</v>
          </cell>
          <cell r="C62" t="str">
            <v>S A L</v>
          </cell>
          <cell r="D62" t="str">
            <v>M</v>
          </cell>
        </row>
        <row r="63">
          <cell r="A63">
            <v>6900544</v>
          </cell>
          <cell r="B63" t="str">
            <v>DIMITRESCO Germaine</v>
          </cell>
          <cell r="C63" t="str">
            <v>S A L</v>
          </cell>
          <cell r="D63" t="str">
            <v>F</v>
          </cell>
        </row>
        <row r="64">
          <cell r="A64">
            <v>705151</v>
          </cell>
          <cell r="B64" t="str">
            <v>DOUAL Patrick</v>
          </cell>
          <cell r="C64" t="str">
            <v>S A L</v>
          </cell>
          <cell r="D64" t="str">
            <v>M</v>
          </cell>
        </row>
        <row r="65">
          <cell r="A65">
            <v>6903070</v>
          </cell>
          <cell r="B65" t="str">
            <v>DUPONT Christiane</v>
          </cell>
          <cell r="C65" t="str">
            <v>S A L</v>
          </cell>
          <cell r="D65" t="str">
            <v>F</v>
          </cell>
        </row>
        <row r="66">
          <cell r="A66">
            <v>6903003</v>
          </cell>
          <cell r="B66" t="str">
            <v>DUPONT Bernard</v>
          </cell>
          <cell r="C66" t="str">
            <v>S A L</v>
          </cell>
          <cell r="D66" t="str">
            <v>M</v>
          </cell>
        </row>
        <row r="67">
          <cell r="A67">
            <v>6917755</v>
          </cell>
          <cell r="B67" t="str">
            <v>EGEA Nicolas</v>
          </cell>
          <cell r="C67" t="str">
            <v>S A L</v>
          </cell>
          <cell r="D67" t="str">
            <v>M</v>
          </cell>
        </row>
        <row r="68">
          <cell r="A68">
            <v>6923754</v>
          </cell>
          <cell r="B68" t="str">
            <v>ELEFANTE Pietro</v>
          </cell>
          <cell r="C68" t="str">
            <v>S A L</v>
          </cell>
          <cell r="D68" t="str">
            <v>M</v>
          </cell>
        </row>
        <row r="69">
          <cell r="A69">
            <v>6905637</v>
          </cell>
          <cell r="B69" t="str">
            <v>FIORATO Serge</v>
          </cell>
          <cell r="C69" t="str">
            <v>S A L</v>
          </cell>
          <cell r="D69" t="str">
            <v>M</v>
          </cell>
        </row>
        <row r="70">
          <cell r="A70">
            <v>6905211</v>
          </cell>
          <cell r="B70" t="str">
            <v>FLORES Bénito</v>
          </cell>
          <cell r="C70" t="str">
            <v>S A L</v>
          </cell>
          <cell r="D70" t="str">
            <v>M</v>
          </cell>
        </row>
        <row r="71">
          <cell r="A71">
            <v>6902205</v>
          </cell>
          <cell r="B71" t="str">
            <v>FORNASARI Daniel</v>
          </cell>
          <cell r="C71" t="str">
            <v>S A L</v>
          </cell>
          <cell r="D71" t="str">
            <v>M</v>
          </cell>
        </row>
        <row r="72">
          <cell r="A72">
            <v>6926055</v>
          </cell>
          <cell r="B72" t="str">
            <v>FRANCE Alain</v>
          </cell>
          <cell r="C72" t="str">
            <v>S A L</v>
          </cell>
          <cell r="D72" t="str">
            <v>M</v>
          </cell>
        </row>
        <row r="73">
          <cell r="A73">
            <v>6921860</v>
          </cell>
          <cell r="B73" t="str">
            <v>GACON Christian</v>
          </cell>
          <cell r="C73" t="str">
            <v>S A L</v>
          </cell>
          <cell r="D73" t="str">
            <v>M</v>
          </cell>
        </row>
        <row r="74">
          <cell r="A74">
            <v>6924432</v>
          </cell>
          <cell r="B74" t="str">
            <v>GACON Nathalie</v>
          </cell>
          <cell r="C74" t="str">
            <v>S A L</v>
          </cell>
          <cell r="D74" t="str">
            <v>F</v>
          </cell>
        </row>
        <row r="75">
          <cell r="A75">
            <v>6924820</v>
          </cell>
          <cell r="B75" t="str">
            <v>GILLET Sylvain</v>
          </cell>
          <cell r="C75" t="str">
            <v>S A L</v>
          </cell>
          <cell r="D75" t="str">
            <v>M</v>
          </cell>
        </row>
        <row r="76">
          <cell r="A76">
            <v>106403</v>
          </cell>
          <cell r="B76" t="str">
            <v>GUILLE Jean pierre</v>
          </cell>
          <cell r="C76" t="str">
            <v>S A L</v>
          </cell>
          <cell r="D76" t="str">
            <v>M</v>
          </cell>
        </row>
        <row r="77">
          <cell r="A77">
            <v>6903133</v>
          </cell>
          <cell r="B77" t="str">
            <v>HANSI Gilles</v>
          </cell>
          <cell r="C77" t="str">
            <v>S A L</v>
          </cell>
          <cell r="D77" t="str">
            <v>M</v>
          </cell>
        </row>
        <row r="78">
          <cell r="A78">
            <v>3802304</v>
          </cell>
          <cell r="B78" t="str">
            <v>JOURDAN Bernard</v>
          </cell>
          <cell r="C78" t="str">
            <v>S A L</v>
          </cell>
          <cell r="D78" t="str">
            <v>M</v>
          </cell>
        </row>
        <row r="79">
          <cell r="A79">
            <v>6925894</v>
          </cell>
          <cell r="B79" t="str">
            <v>JUGE Nathalie</v>
          </cell>
          <cell r="C79" t="str">
            <v>S A L</v>
          </cell>
          <cell r="D79" t="str">
            <v>F</v>
          </cell>
        </row>
        <row r="80">
          <cell r="A80">
            <v>6925155</v>
          </cell>
          <cell r="B80" t="str">
            <v>KAMBRUN Jérôme</v>
          </cell>
          <cell r="C80" t="str">
            <v>S A L</v>
          </cell>
          <cell r="D80" t="str">
            <v>M</v>
          </cell>
        </row>
        <row r="81">
          <cell r="A81">
            <v>6923741</v>
          </cell>
          <cell r="B81" t="str">
            <v>LAGOUTTE Roger</v>
          </cell>
          <cell r="C81" t="str">
            <v>S A L</v>
          </cell>
          <cell r="D81" t="str">
            <v>M</v>
          </cell>
        </row>
        <row r="82">
          <cell r="A82">
            <v>6901424</v>
          </cell>
          <cell r="B82" t="str">
            <v>LATASTE Lamduan</v>
          </cell>
          <cell r="C82" t="str">
            <v>S A L</v>
          </cell>
          <cell r="D82" t="str">
            <v>F</v>
          </cell>
        </row>
        <row r="83">
          <cell r="A83">
            <v>6924452</v>
          </cell>
          <cell r="B83" t="str">
            <v>LAVAL Christian</v>
          </cell>
          <cell r="C83" t="str">
            <v>S A L</v>
          </cell>
          <cell r="D83" t="str">
            <v>M</v>
          </cell>
        </row>
        <row r="84">
          <cell r="A84">
            <v>6901215</v>
          </cell>
          <cell r="B84" t="str">
            <v>LOMBARD Jean Noël</v>
          </cell>
          <cell r="C84" t="str">
            <v>S A L</v>
          </cell>
          <cell r="D84" t="str">
            <v>M</v>
          </cell>
        </row>
        <row r="85">
          <cell r="A85">
            <v>6913614</v>
          </cell>
          <cell r="B85" t="str">
            <v>LOPES José Valentin</v>
          </cell>
          <cell r="C85" t="str">
            <v>S A L</v>
          </cell>
          <cell r="D85" t="str">
            <v>M</v>
          </cell>
        </row>
        <row r="86">
          <cell r="A86">
            <v>6918036</v>
          </cell>
          <cell r="B86" t="str">
            <v>LOUVIOT Robert</v>
          </cell>
          <cell r="C86" t="str">
            <v>S A L</v>
          </cell>
          <cell r="D86" t="str">
            <v>M</v>
          </cell>
        </row>
        <row r="87">
          <cell r="A87">
            <v>6925156</v>
          </cell>
          <cell r="B87" t="str">
            <v>MARCEL Pierre</v>
          </cell>
          <cell r="C87" t="str">
            <v>S A L</v>
          </cell>
          <cell r="D87" t="str">
            <v>M</v>
          </cell>
        </row>
        <row r="88">
          <cell r="A88">
            <v>6925064</v>
          </cell>
          <cell r="B88" t="str">
            <v>MARGATHE Jean</v>
          </cell>
          <cell r="C88" t="str">
            <v>S A L</v>
          </cell>
          <cell r="D88" t="str">
            <v>M</v>
          </cell>
        </row>
        <row r="89">
          <cell r="A89">
            <v>6921433</v>
          </cell>
          <cell r="B89" t="str">
            <v>MARTEAU Loïs</v>
          </cell>
          <cell r="C89" t="str">
            <v>S A L</v>
          </cell>
          <cell r="D89" t="str">
            <v>M</v>
          </cell>
        </row>
        <row r="90">
          <cell r="A90">
            <v>6923030</v>
          </cell>
          <cell r="B90" t="str">
            <v>MARTIN Thierry</v>
          </cell>
          <cell r="C90" t="str">
            <v>S A L</v>
          </cell>
          <cell r="D90" t="str">
            <v>M</v>
          </cell>
        </row>
        <row r="91">
          <cell r="A91">
            <v>6913873</v>
          </cell>
          <cell r="B91" t="str">
            <v>MARTUCCI Lionel</v>
          </cell>
          <cell r="C91" t="str">
            <v>S A L</v>
          </cell>
          <cell r="D91" t="str">
            <v>M</v>
          </cell>
        </row>
        <row r="92">
          <cell r="A92">
            <v>6913500</v>
          </cell>
          <cell r="B92" t="str">
            <v>MASSARD Lucien</v>
          </cell>
          <cell r="C92" t="str">
            <v>S A L</v>
          </cell>
          <cell r="D92" t="str">
            <v>M</v>
          </cell>
        </row>
        <row r="93">
          <cell r="A93">
            <v>6912019</v>
          </cell>
          <cell r="B93" t="str">
            <v>MASTROMATTEO Claude</v>
          </cell>
          <cell r="C93" t="str">
            <v>S A L</v>
          </cell>
          <cell r="D93" t="str">
            <v>M</v>
          </cell>
        </row>
        <row r="94">
          <cell r="A94">
            <v>3011684</v>
          </cell>
          <cell r="B94" t="str">
            <v>MAURINE Jacky</v>
          </cell>
          <cell r="C94" t="str">
            <v>S A L</v>
          </cell>
          <cell r="D94" t="str">
            <v>M</v>
          </cell>
        </row>
        <row r="95">
          <cell r="A95">
            <v>6922450</v>
          </cell>
          <cell r="B95" t="str">
            <v>MILLAN Diego</v>
          </cell>
          <cell r="C95" t="str">
            <v>S A L</v>
          </cell>
          <cell r="D95" t="str">
            <v>M</v>
          </cell>
        </row>
        <row r="96">
          <cell r="A96">
            <v>6913833</v>
          </cell>
          <cell r="B96" t="str">
            <v>MOLLA Daniel</v>
          </cell>
          <cell r="C96" t="str">
            <v>S A L</v>
          </cell>
          <cell r="D96" t="str">
            <v>M</v>
          </cell>
        </row>
        <row r="97">
          <cell r="A97">
            <v>6926245</v>
          </cell>
          <cell r="B97" t="str">
            <v>MUCKE Gilbert</v>
          </cell>
          <cell r="C97" t="str">
            <v>S A L</v>
          </cell>
          <cell r="D97" t="str">
            <v>M</v>
          </cell>
        </row>
        <row r="98">
          <cell r="A98">
            <v>6919181</v>
          </cell>
          <cell r="B98" t="str">
            <v>MULLER Pascal</v>
          </cell>
          <cell r="C98" t="str">
            <v>S A L</v>
          </cell>
          <cell r="D98" t="str">
            <v>M</v>
          </cell>
        </row>
        <row r="99">
          <cell r="A99">
            <v>6924453</v>
          </cell>
          <cell r="B99" t="str">
            <v>NICOLAS Michel</v>
          </cell>
          <cell r="C99" t="str">
            <v>S A L</v>
          </cell>
          <cell r="D99" t="str">
            <v>M</v>
          </cell>
        </row>
        <row r="100">
          <cell r="A100">
            <v>6908870</v>
          </cell>
          <cell r="B100" t="str">
            <v>OGEARD Thierry</v>
          </cell>
          <cell r="C100" t="str">
            <v>S A L</v>
          </cell>
          <cell r="D100" t="str">
            <v>M</v>
          </cell>
        </row>
        <row r="101">
          <cell r="A101">
            <v>6924011</v>
          </cell>
          <cell r="B101" t="str">
            <v>PALLARES Patrick</v>
          </cell>
          <cell r="C101" t="str">
            <v>S A L</v>
          </cell>
          <cell r="D101" t="str">
            <v>M</v>
          </cell>
        </row>
        <row r="102">
          <cell r="A102">
            <v>6924944</v>
          </cell>
          <cell r="B102" t="str">
            <v>PALUMBO Gérard</v>
          </cell>
          <cell r="C102" t="str">
            <v>S A L</v>
          </cell>
          <cell r="D102" t="str">
            <v>M</v>
          </cell>
        </row>
        <row r="103">
          <cell r="A103">
            <v>6924592</v>
          </cell>
          <cell r="B103" t="str">
            <v>PARIZET Eric</v>
          </cell>
          <cell r="C103" t="str">
            <v>S A L</v>
          </cell>
          <cell r="D103" t="str">
            <v>M</v>
          </cell>
        </row>
        <row r="104">
          <cell r="A104">
            <v>6901586</v>
          </cell>
          <cell r="B104" t="str">
            <v>PARRA Roland</v>
          </cell>
          <cell r="C104" t="str">
            <v>S A L</v>
          </cell>
          <cell r="D104" t="str">
            <v>M</v>
          </cell>
        </row>
        <row r="105">
          <cell r="A105">
            <v>6918667</v>
          </cell>
          <cell r="B105" t="str">
            <v>PARTOUCHE Christian</v>
          </cell>
          <cell r="C105" t="str">
            <v>S A L</v>
          </cell>
          <cell r="D105" t="str">
            <v>M</v>
          </cell>
        </row>
        <row r="106">
          <cell r="A106">
            <v>6926056</v>
          </cell>
          <cell r="B106" t="str">
            <v>POLSINELLI Denis</v>
          </cell>
          <cell r="C106" t="str">
            <v>S A L</v>
          </cell>
          <cell r="D106" t="str">
            <v>M</v>
          </cell>
        </row>
        <row r="107">
          <cell r="A107">
            <v>6903159</v>
          </cell>
          <cell r="B107" t="str">
            <v>RAMIREZ François</v>
          </cell>
          <cell r="C107" t="str">
            <v>S A L</v>
          </cell>
          <cell r="D107" t="str">
            <v>M</v>
          </cell>
        </row>
        <row r="108">
          <cell r="A108">
            <v>6904171</v>
          </cell>
          <cell r="B108" t="str">
            <v>SAMPIERI Michel</v>
          </cell>
          <cell r="C108" t="str">
            <v>S A L</v>
          </cell>
          <cell r="D108" t="str">
            <v>M</v>
          </cell>
        </row>
        <row r="109">
          <cell r="A109">
            <v>6920890</v>
          </cell>
          <cell r="B109" t="str">
            <v>SEGHAIER Arafat</v>
          </cell>
          <cell r="C109" t="str">
            <v>S A L</v>
          </cell>
          <cell r="D109" t="str">
            <v>M</v>
          </cell>
        </row>
        <row r="110">
          <cell r="A110">
            <v>6921051</v>
          </cell>
          <cell r="B110" t="str">
            <v>SEON Isabelle</v>
          </cell>
          <cell r="C110" t="str">
            <v>S A L</v>
          </cell>
          <cell r="D110" t="str">
            <v>F</v>
          </cell>
        </row>
        <row r="111">
          <cell r="A111">
            <v>6901249</v>
          </cell>
          <cell r="B111" t="str">
            <v>SICILIA Antoine</v>
          </cell>
          <cell r="C111" t="str">
            <v>S A L</v>
          </cell>
          <cell r="D111" t="str">
            <v>M</v>
          </cell>
        </row>
        <row r="112">
          <cell r="A112">
            <v>6921797</v>
          </cell>
          <cell r="B112" t="str">
            <v>SZYMUSIAK Nattan</v>
          </cell>
          <cell r="C112" t="str">
            <v>S A L</v>
          </cell>
          <cell r="D112" t="str">
            <v>M</v>
          </cell>
        </row>
        <row r="113">
          <cell r="A113">
            <v>6924629</v>
          </cell>
          <cell r="B113" t="str">
            <v>TABAYSE Denis</v>
          </cell>
          <cell r="C113" t="str">
            <v>S A L</v>
          </cell>
          <cell r="D113" t="str">
            <v>M</v>
          </cell>
        </row>
        <row r="114">
          <cell r="A114">
            <v>6914765</v>
          </cell>
          <cell r="B114" t="str">
            <v>TRISTAN Jean Luc</v>
          </cell>
          <cell r="C114" t="str">
            <v>S A L</v>
          </cell>
          <cell r="D114" t="str">
            <v>M</v>
          </cell>
        </row>
        <row r="115">
          <cell r="A115">
            <v>6919646</v>
          </cell>
          <cell r="B115" t="str">
            <v>VENDITTI Stéphane</v>
          </cell>
          <cell r="C115" t="str">
            <v>S A L</v>
          </cell>
          <cell r="D115" t="str">
            <v>M</v>
          </cell>
        </row>
        <row r="116">
          <cell r="A116">
            <v>6925216</v>
          </cell>
          <cell r="B116" t="str">
            <v>VERDONE Italo</v>
          </cell>
          <cell r="C116" t="str">
            <v>S A L</v>
          </cell>
          <cell r="D116" t="str">
            <v>M</v>
          </cell>
        </row>
        <row r="117">
          <cell r="A117">
            <v>6924981</v>
          </cell>
          <cell r="B117" t="str">
            <v>VERDONE Adrien</v>
          </cell>
          <cell r="C117" t="str">
            <v>S A L</v>
          </cell>
          <cell r="D117" t="str">
            <v>M</v>
          </cell>
        </row>
        <row r="118">
          <cell r="A118">
            <v>6915309</v>
          </cell>
          <cell r="B118" t="str">
            <v>VINCENT Jean Pascal</v>
          </cell>
          <cell r="C118" t="str">
            <v>S A L</v>
          </cell>
          <cell r="D118" t="str">
            <v>M</v>
          </cell>
        </row>
        <row r="119">
          <cell r="A119">
            <v>6925199</v>
          </cell>
          <cell r="B119" t="str">
            <v>VOLCKAERT Robert</v>
          </cell>
          <cell r="C119" t="str">
            <v>S A L</v>
          </cell>
          <cell r="D119" t="str">
            <v>M</v>
          </cell>
        </row>
        <row r="120">
          <cell r="A120">
            <v>6913454</v>
          </cell>
          <cell r="B120" t="str">
            <v>YAHIAOUI Ahmed</v>
          </cell>
          <cell r="C120" t="str">
            <v>S A L</v>
          </cell>
          <cell r="D120" t="str">
            <v>M</v>
          </cell>
        </row>
        <row r="121">
          <cell r="A121">
            <v>6925653</v>
          </cell>
          <cell r="B121" t="str">
            <v>ALENDA Jean-Pierre</v>
          </cell>
          <cell r="C121" t="str">
            <v>CASCOL</v>
          </cell>
          <cell r="D121" t="str">
            <v>M</v>
          </cell>
        </row>
        <row r="122">
          <cell r="A122">
            <v>6908333</v>
          </cell>
          <cell r="B122" t="str">
            <v>AUBELEAU Christian</v>
          </cell>
          <cell r="C122" t="str">
            <v>CASCOL</v>
          </cell>
          <cell r="D122" t="str">
            <v>M</v>
          </cell>
        </row>
        <row r="123">
          <cell r="A123">
            <v>6925207</v>
          </cell>
          <cell r="B123" t="str">
            <v>AUDAX Ludovic</v>
          </cell>
          <cell r="C123" t="str">
            <v>CASCOL</v>
          </cell>
          <cell r="D123" t="str">
            <v>M</v>
          </cell>
        </row>
        <row r="124">
          <cell r="A124">
            <v>6901701</v>
          </cell>
          <cell r="B124" t="str">
            <v>BAIN Annie</v>
          </cell>
          <cell r="C124" t="str">
            <v>CASCOL</v>
          </cell>
          <cell r="D124" t="str">
            <v>F</v>
          </cell>
        </row>
        <row r="125">
          <cell r="A125">
            <v>6901700</v>
          </cell>
          <cell r="B125" t="str">
            <v>BAIN Bernard</v>
          </cell>
          <cell r="C125" t="str">
            <v>CASCOL</v>
          </cell>
          <cell r="D125" t="str">
            <v>M</v>
          </cell>
        </row>
        <row r="126">
          <cell r="A126">
            <v>6923276</v>
          </cell>
          <cell r="B126" t="str">
            <v>BENEDIC Jean Noël</v>
          </cell>
          <cell r="C126" t="str">
            <v>CASCOL</v>
          </cell>
          <cell r="D126" t="str">
            <v>M</v>
          </cell>
        </row>
        <row r="127">
          <cell r="A127">
            <v>6901757</v>
          </cell>
          <cell r="B127" t="str">
            <v>BENSAID Yves</v>
          </cell>
          <cell r="C127" t="str">
            <v>CASCOL</v>
          </cell>
          <cell r="D127" t="str">
            <v>M</v>
          </cell>
        </row>
        <row r="128">
          <cell r="A128">
            <v>6901143</v>
          </cell>
          <cell r="B128" t="str">
            <v>BESSON Chrystelle</v>
          </cell>
          <cell r="C128" t="str">
            <v>CASCOL</v>
          </cell>
          <cell r="D128" t="str">
            <v>F</v>
          </cell>
        </row>
        <row r="129">
          <cell r="A129">
            <v>6901129</v>
          </cell>
          <cell r="B129" t="str">
            <v>BOFFY Jean Marie</v>
          </cell>
          <cell r="C129" t="str">
            <v>CASCOL</v>
          </cell>
          <cell r="D129" t="str">
            <v>M</v>
          </cell>
        </row>
        <row r="130">
          <cell r="A130">
            <v>6902530</v>
          </cell>
          <cell r="B130" t="str">
            <v>BOURGUIGNON Patrick</v>
          </cell>
          <cell r="C130" t="str">
            <v>CASCOL</v>
          </cell>
          <cell r="D130" t="str">
            <v>M</v>
          </cell>
        </row>
        <row r="131">
          <cell r="A131">
            <v>6920784</v>
          </cell>
          <cell r="B131" t="str">
            <v>BOURGUIGNON Isabelle</v>
          </cell>
          <cell r="C131" t="str">
            <v>CASCOL</v>
          </cell>
          <cell r="D131" t="str">
            <v>F</v>
          </cell>
        </row>
        <row r="132">
          <cell r="A132">
            <v>6901140</v>
          </cell>
          <cell r="B132" t="str">
            <v>BRUN Danielle</v>
          </cell>
          <cell r="C132" t="str">
            <v>CASCOL</v>
          </cell>
          <cell r="D132" t="str">
            <v>F</v>
          </cell>
        </row>
        <row r="133">
          <cell r="A133">
            <v>6901137</v>
          </cell>
          <cell r="B133" t="str">
            <v>BRUN Jean Claude</v>
          </cell>
          <cell r="C133" t="str">
            <v>CASCOL</v>
          </cell>
          <cell r="D133" t="str">
            <v>M</v>
          </cell>
        </row>
        <row r="134">
          <cell r="A134">
            <v>6901145</v>
          </cell>
          <cell r="B134" t="str">
            <v>BUISSON Robert</v>
          </cell>
          <cell r="C134" t="str">
            <v>CASCOL</v>
          </cell>
          <cell r="D134" t="str">
            <v>M</v>
          </cell>
        </row>
        <row r="135">
          <cell r="A135">
            <v>6926082</v>
          </cell>
          <cell r="B135" t="str">
            <v>CECILLON Daniel</v>
          </cell>
          <cell r="C135" t="str">
            <v>CASCOL</v>
          </cell>
          <cell r="D135" t="str">
            <v>M</v>
          </cell>
        </row>
        <row r="136">
          <cell r="A136">
            <v>6925654</v>
          </cell>
          <cell r="B136" t="str">
            <v>CHOLLIER Guy</v>
          </cell>
          <cell r="C136" t="str">
            <v>CASCOL</v>
          </cell>
          <cell r="D136" t="str">
            <v>M</v>
          </cell>
        </row>
        <row r="137">
          <cell r="A137">
            <v>6906342</v>
          </cell>
          <cell r="B137" t="str">
            <v>COSTE Jean</v>
          </cell>
          <cell r="C137" t="str">
            <v>CASCOL</v>
          </cell>
          <cell r="D137" t="str">
            <v>M</v>
          </cell>
        </row>
        <row r="138">
          <cell r="A138">
            <v>6925925</v>
          </cell>
          <cell r="B138" t="str">
            <v>FAYOLLE Alain</v>
          </cell>
          <cell r="C138" t="str">
            <v>CASCOL</v>
          </cell>
          <cell r="D138" t="str">
            <v>M</v>
          </cell>
        </row>
        <row r="139">
          <cell r="A139">
            <v>6901715</v>
          </cell>
          <cell r="B139" t="str">
            <v>FERRARI Jean Paul</v>
          </cell>
          <cell r="C139" t="str">
            <v>CASCOL</v>
          </cell>
          <cell r="D139" t="str">
            <v>M</v>
          </cell>
        </row>
        <row r="140">
          <cell r="A140">
            <v>6923489</v>
          </cell>
          <cell r="B140" t="str">
            <v>FORET Marc</v>
          </cell>
          <cell r="C140" t="str">
            <v>CASCOL</v>
          </cell>
          <cell r="D140" t="str">
            <v>M</v>
          </cell>
        </row>
        <row r="141">
          <cell r="A141">
            <v>6918831</v>
          </cell>
          <cell r="B141" t="str">
            <v>GALLAND Patrick</v>
          </cell>
          <cell r="C141" t="str">
            <v>CASCOL</v>
          </cell>
          <cell r="D141" t="str">
            <v>M</v>
          </cell>
        </row>
        <row r="142">
          <cell r="A142">
            <v>6901172</v>
          </cell>
          <cell r="B142" t="str">
            <v>GELIN Georges</v>
          </cell>
          <cell r="C142" t="str">
            <v>CASCOL</v>
          </cell>
          <cell r="D142" t="str">
            <v>M</v>
          </cell>
        </row>
        <row r="143">
          <cell r="A143">
            <v>6913221</v>
          </cell>
          <cell r="B143" t="str">
            <v>GENILLIER Patrick</v>
          </cell>
          <cell r="C143" t="str">
            <v>CASCOL</v>
          </cell>
          <cell r="D143" t="str">
            <v>M</v>
          </cell>
        </row>
        <row r="144">
          <cell r="A144">
            <v>6922036</v>
          </cell>
          <cell r="B144" t="str">
            <v>GENILLIER Jonathan</v>
          </cell>
          <cell r="C144" t="str">
            <v>CASCOL</v>
          </cell>
          <cell r="D144" t="str">
            <v>M</v>
          </cell>
        </row>
        <row r="145">
          <cell r="A145">
            <v>6924248</v>
          </cell>
          <cell r="B145" t="str">
            <v>GIRAUDET Maryse</v>
          </cell>
          <cell r="C145" t="str">
            <v>CASCOL</v>
          </cell>
          <cell r="D145" t="str">
            <v>F</v>
          </cell>
        </row>
        <row r="146">
          <cell r="A146">
            <v>6920267</v>
          </cell>
          <cell r="B146" t="str">
            <v>GIRAUDET Patrick</v>
          </cell>
          <cell r="C146" t="str">
            <v>CASCOL</v>
          </cell>
          <cell r="D146" t="str">
            <v>M</v>
          </cell>
        </row>
        <row r="147">
          <cell r="A147">
            <v>6923066</v>
          </cell>
          <cell r="B147" t="str">
            <v>JULLIEN Grégory</v>
          </cell>
          <cell r="C147" t="str">
            <v>CASCOL</v>
          </cell>
          <cell r="D147" t="str">
            <v>M</v>
          </cell>
        </row>
        <row r="148">
          <cell r="A148">
            <v>6901139</v>
          </cell>
          <cell r="B148" t="str">
            <v>MAROTTI Françoise</v>
          </cell>
          <cell r="C148" t="str">
            <v>CASCOL</v>
          </cell>
          <cell r="D148" t="str">
            <v>F</v>
          </cell>
        </row>
        <row r="149">
          <cell r="A149">
            <v>6901106</v>
          </cell>
          <cell r="B149" t="str">
            <v>MAROTTI André</v>
          </cell>
          <cell r="C149" t="str">
            <v>CASCOL</v>
          </cell>
          <cell r="D149" t="str">
            <v>M</v>
          </cell>
        </row>
        <row r="150">
          <cell r="A150">
            <v>6921930</v>
          </cell>
          <cell r="B150" t="str">
            <v>MARQUES Didier</v>
          </cell>
          <cell r="C150" t="str">
            <v>CASCOL</v>
          </cell>
          <cell r="D150" t="str">
            <v>M</v>
          </cell>
        </row>
        <row r="151">
          <cell r="A151">
            <v>6924292</v>
          </cell>
          <cell r="B151" t="str">
            <v>MASCLAUX Yves</v>
          </cell>
          <cell r="C151" t="str">
            <v>CASCOL</v>
          </cell>
          <cell r="D151" t="str">
            <v>M</v>
          </cell>
        </row>
        <row r="152">
          <cell r="A152">
            <v>6913923</v>
          </cell>
          <cell r="B152" t="str">
            <v>MATHIEU Roger</v>
          </cell>
          <cell r="C152" t="str">
            <v>CASCOL</v>
          </cell>
          <cell r="D152" t="str">
            <v>M</v>
          </cell>
        </row>
        <row r="153">
          <cell r="A153">
            <v>6920227</v>
          </cell>
          <cell r="B153" t="str">
            <v>MECHIN Roger</v>
          </cell>
          <cell r="C153" t="str">
            <v>CASCOL</v>
          </cell>
          <cell r="D153" t="str">
            <v>M</v>
          </cell>
        </row>
        <row r="154">
          <cell r="A154">
            <v>6920254</v>
          </cell>
          <cell r="B154" t="str">
            <v>MORTBONTEMPS Stéphane</v>
          </cell>
          <cell r="C154" t="str">
            <v>CASCOL</v>
          </cell>
          <cell r="D154" t="str">
            <v>M</v>
          </cell>
        </row>
        <row r="155">
          <cell r="A155">
            <v>6901617</v>
          </cell>
          <cell r="B155" t="str">
            <v>MOURBRUN Roger</v>
          </cell>
          <cell r="C155" t="str">
            <v>CASCOL</v>
          </cell>
          <cell r="D155" t="str">
            <v>M</v>
          </cell>
        </row>
        <row r="156">
          <cell r="A156">
            <v>6906495</v>
          </cell>
          <cell r="B156" t="str">
            <v>PALANDRE PHILIPPE</v>
          </cell>
          <cell r="C156" t="str">
            <v>CASCOL</v>
          </cell>
          <cell r="D156" t="str">
            <v>M</v>
          </cell>
        </row>
        <row r="157">
          <cell r="A157">
            <v>6924090</v>
          </cell>
          <cell r="B157" t="str">
            <v>PASQUELIN Lionel</v>
          </cell>
          <cell r="C157" t="str">
            <v>CASCOL</v>
          </cell>
          <cell r="D157" t="str">
            <v>M</v>
          </cell>
        </row>
        <row r="158">
          <cell r="A158">
            <v>6908339</v>
          </cell>
          <cell r="B158" t="str">
            <v>PEREZ Rafaël</v>
          </cell>
          <cell r="C158" t="str">
            <v>CASCOL</v>
          </cell>
          <cell r="D158" t="str">
            <v>M</v>
          </cell>
        </row>
        <row r="159">
          <cell r="A159">
            <v>6901134</v>
          </cell>
          <cell r="B159" t="str">
            <v>PERRIN Armand</v>
          </cell>
          <cell r="C159" t="str">
            <v>CASCOL</v>
          </cell>
          <cell r="D159" t="str">
            <v>M</v>
          </cell>
        </row>
        <row r="160">
          <cell r="A160">
            <v>6910523</v>
          </cell>
          <cell r="B160" t="str">
            <v>PEYRON Jean Luc</v>
          </cell>
          <cell r="C160" t="str">
            <v>CASCOL</v>
          </cell>
          <cell r="D160" t="str">
            <v>M</v>
          </cell>
        </row>
        <row r="161">
          <cell r="A161">
            <v>6917395</v>
          </cell>
          <cell r="B161" t="str">
            <v>PIANA Alain</v>
          </cell>
          <cell r="C161" t="str">
            <v>CASCOL</v>
          </cell>
          <cell r="D161" t="str">
            <v>M</v>
          </cell>
        </row>
        <row r="162">
          <cell r="A162">
            <v>4312945</v>
          </cell>
          <cell r="B162" t="str">
            <v>PROFIT André</v>
          </cell>
          <cell r="C162" t="str">
            <v>CASCOL</v>
          </cell>
          <cell r="D162" t="str">
            <v>M</v>
          </cell>
        </row>
        <row r="163">
          <cell r="A163">
            <v>6915413</v>
          </cell>
          <cell r="B163" t="str">
            <v>PROMONET Martine</v>
          </cell>
          <cell r="C163" t="str">
            <v>CASCOL</v>
          </cell>
          <cell r="D163" t="str">
            <v>F</v>
          </cell>
        </row>
        <row r="164">
          <cell r="A164">
            <v>4304466</v>
          </cell>
          <cell r="B164" t="str">
            <v>RAMBERT Pascal</v>
          </cell>
          <cell r="C164" t="str">
            <v>CASCOL</v>
          </cell>
          <cell r="D164" t="str">
            <v>M</v>
          </cell>
        </row>
        <row r="165">
          <cell r="A165">
            <v>6915161</v>
          </cell>
          <cell r="B165" t="str">
            <v>RANC Maurice</v>
          </cell>
          <cell r="C165" t="str">
            <v>CASCOL</v>
          </cell>
          <cell r="D165" t="str">
            <v>M</v>
          </cell>
        </row>
        <row r="166">
          <cell r="A166">
            <v>6908332</v>
          </cell>
          <cell r="B166" t="str">
            <v>RANCHIN André</v>
          </cell>
          <cell r="C166" t="str">
            <v>CASCOL</v>
          </cell>
          <cell r="D166" t="str">
            <v>M</v>
          </cell>
        </row>
        <row r="167">
          <cell r="A167">
            <v>6921729</v>
          </cell>
          <cell r="B167" t="str">
            <v>RIVOIRE René</v>
          </cell>
          <cell r="C167" t="str">
            <v>CASCOL</v>
          </cell>
          <cell r="D167" t="str">
            <v>M</v>
          </cell>
        </row>
        <row r="168">
          <cell r="A168">
            <v>6903234</v>
          </cell>
          <cell r="B168" t="str">
            <v>ROBERT Jacques</v>
          </cell>
          <cell r="C168" t="str">
            <v>CASCOL</v>
          </cell>
          <cell r="D168" t="str">
            <v>M</v>
          </cell>
        </row>
        <row r="169">
          <cell r="A169">
            <v>6901117</v>
          </cell>
          <cell r="B169" t="str">
            <v>RONDEPIERRE André</v>
          </cell>
          <cell r="C169" t="str">
            <v>CASCOL</v>
          </cell>
          <cell r="D169" t="str">
            <v>M</v>
          </cell>
        </row>
        <row r="170">
          <cell r="A170">
            <v>6901103</v>
          </cell>
          <cell r="B170" t="str">
            <v>ROUSSEL René</v>
          </cell>
          <cell r="C170" t="str">
            <v>CASCOL</v>
          </cell>
          <cell r="D170" t="str">
            <v>M</v>
          </cell>
        </row>
        <row r="171">
          <cell r="A171">
            <v>6901105</v>
          </cell>
          <cell r="B171" t="str">
            <v>ROUSSEL René Jean</v>
          </cell>
          <cell r="C171" t="str">
            <v>CASCOL</v>
          </cell>
          <cell r="D171" t="str">
            <v>M</v>
          </cell>
        </row>
        <row r="172">
          <cell r="A172">
            <v>6901104</v>
          </cell>
          <cell r="B172" t="str">
            <v>ROUSSEL Arlette</v>
          </cell>
          <cell r="C172" t="str">
            <v>CASCOL</v>
          </cell>
          <cell r="D172" t="str">
            <v>F</v>
          </cell>
        </row>
        <row r="173">
          <cell r="A173">
            <v>6901758</v>
          </cell>
          <cell r="B173" t="str">
            <v>SABOURIN René</v>
          </cell>
          <cell r="C173" t="str">
            <v>CASCOL</v>
          </cell>
          <cell r="D173" t="str">
            <v>M</v>
          </cell>
        </row>
        <row r="174">
          <cell r="A174">
            <v>6901167</v>
          </cell>
          <cell r="B174" t="str">
            <v>SCHMITT William</v>
          </cell>
          <cell r="C174" t="str">
            <v>CASCOL</v>
          </cell>
          <cell r="D174" t="str">
            <v>M</v>
          </cell>
        </row>
        <row r="175">
          <cell r="A175">
            <v>6905170</v>
          </cell>
          <cell r="B175" t="str">
            <v>SERVENTI Maria Dolores</v>
          </cell>
          <cell r="C175" t="str">
            <v>CASCOL</v>
          </cell>
          <cell r="D175" t="str">
            <v>F</v>
          </cell>
        </row>
        <row r="176">
          <cell r="A176">
            <v>6901108</v>
          </cell>
          <cell r="B176" t="str">
            <v>SERVENTI Paul</v>
          </cell>
          <cell r="C176" t="str">
            <v>CASCOL</v>
          </cell>
          <cell r="D176" t="str">
            <v>M</v>
          </cell>
        </row>
        <row r="177">
          <cell r="A177">
            <v>6901505</v>
          </cell>
          <cell r="B177" t="str">
            <v>SINA Michel</v>
          </cell>
          <cell r="C177" t="str">
            <v>CASCOL</v>
          </cell>
          <cell r="D177" t="str">
            <v>M</v>
          </cell>
        </row>
        <row r="178">
          <cell r="A178">
            <v>6924893</v>
          </cell>
          <cell r="B178" t="str">
            <v>SOFFRAY Ludovic</v>
          </cell>
          <cell r="C178" t="str">
            <v>CASCOL</v>
          </cell>
          <cell r="D178" t="str">
            <v>M</v>
          </cell>
        </row>
        <row r="179">
          <cell r="A179">
            <v>6914956</v>
          </cell>
          <cell r="B179" t="str">
            <v>TARTARIN Roland</v>
          </cell>
          <cell r="C179" t="str">
            <v>CASCOL</v>
          </cell>
          <cell r="D179" t="str">
            <v>M</v>
          </cell>
        </row>
        <row r="180">
          <cell r="A180">
            <v>6914865</v>
          </cell>
          <cell r="B180" t="str">
            <v>THEVENET Gérard</v>
          </cell>
          <cell r="C180" t="str">
            <v>CASCOL</v>
          </cell>
          <cell r="D180" t="str">
            <v>M</v>
          </cell>
        </row>
        <row r="181">
          <cell r="A181">
            <v>6923490</v>
          </cell>
          <cell r="B181" t="str">
            <v>VALETTE Serge</v>
          </cell>
          <cell r="C181" t="str">
            <v>CASCOL</v>
          </cell>
          <cell r="D181" t="str">
            <v>M</v>
          </cell>
        </row>
        <row r="182">
          <cell r="A182">
            <v>6920980</v>
          </cell>
          <cell r="B182" t="str">
            <v>VERA Mickaël</v>
          </cell>
          <cell r="C182" t="str">
            <v>CASCOL</v>
          </cell>
          <cell r="D182" t="str">
            <v>M</v>
          </cell>
        </row>
        <row r="183">
          <cell r="A183">
            <v>3453291</v>
          </cell>
          <cell r="B183" t="str">
            <v>WANTIER Jean-François</v>
          </cell>
          <cell r="C183" t="str">
            <v>CASCOL</v>
          </cell>
          <cell r="D183" t="str">
            <v>M</v>
          </cell>
        </row>
        <row r="184">
          <cell r="A184">
            <v>6926316</v>
          </cell>
          <cell r="B184" t="str">
            <v>ERRACHIDI Choukri</v>
          </cell>
          <cell r="C184" t="str">
            <v>Lyon Sport Métropole</v>
          </cell>
          <cell r="D184" t="str">
            <v>M</v>
          </cell>
        </row>
        <row r="185">
          <cell r="A185">
            <v>6926314</v>
          </cell>
          <cell r="B185" t="str">
            <v>HORENKRYS Claude</v>
          </cell>
          <cell r="C185" t="str">
            <v>Lyon Sport Métropole</v>
          </cell>
          <cell r="D185" t="str">
            <v>M</v>
          </cell>
        </row>
        <row r="186">
          <cell r="A186">
            <v>6926315</v>
          </cell>
          <cell r="B186" t="str">
            <v>ZANET Cristina</v>
          </cell>
          <cell r="C186" t="str">
            <v>Lyon Sport Métropole</v>
          </cell>
          <cell r="D186" t="str">
            <v>F</v>
          </cell>
        </row>
        <row r="187">
          <cell r="A187">
            <v>6926107</v>
          </cell>
          <cell r="B187" t="str">
            <v>ALASSEUR Laurent</v>
          </cell>
          <cell r="C187" t="str">
            <v>TROLLSPORT</v>
          </cell>
          <cell r="D187" t="str">
            <v>M</v>
          </cell>
        </row>
        <row r="188">
          <cell r="A188">
            <v>6903034</v>
          </cell>
          <cell r="B188" t="str">
            <v>ALONZO Marie Josephe</v>
          </cell>
          <cell r="C188" t="str">
            <v>TROLLSPORT</v>
          </cell>
          <cell r="D188" t="str">
            <v>F</v>
          </cell>
        </row>
        <row r="189">
          <cell r="A189">
            <v>6924535</v>
          </cell>
          <cell r="B189" t="str">
            <v>ARPARIN Franck</v>
          </cell>
          <cell r="C189" t="str">
            <v>TROLLSPORT</v>
          </cell>
          <cell r="D189" t="str">
            <v>M</v>
          </cell>
        </row>
        <row r="190">
          <cell r="A190">
            <v>6926352</v>
          </cell>
          <cell r="B190" t="str">
            <v>ARS Ludovic</v>
          </cell>
          <cell r="C190" t="str">
            <v>TROLLSPORT</v>
          </cell>
          <cell r="D190" t="str">
            <v>M</v>
          </cell>
        </row>
        <row r="191">
          <cell r="A191">
            <v>6925753</v>
          </cell>
          <cell r="B191" t="str">
            <v>AVELINE Isabelle</v>
          </cell>
          <cell r="C191" t="str">
            <v>TROLLSPORT</v>
          </cell>
          <cell r="D191" t="str">
            <v>F</v>
          </cell>
        </row>
        <row r="192">
          <cell r="A192">
            <v>6925190</v>
          </cell>
          <cell r="B192" t="str">
            <v>BERETTA Jean-Louis</v>
          </cell>
          <cell r="C192" t="str">
            <v>TROLLSPORT</v>
          </cell>
          <cell r="D192" t="str">
            <v>M</v>
          </cell>
        </row>
        <row r="193">
          <cell r="A193">
            <v>6924827</v>
          </cell>
          <cell r="B193" t="str">
            <v>BERGE-MONTANAT Pascal</v>
          </cell>
          <cell r="C193" t="str">
            <v>TROLLSPORT</v>
          </cell>
          <cell r="D193" t="str">
            <v>M</v>
          </cell>
        </row>
        <row r="194">
          <cell r="A194">
            <v>6925255</v>
          </cell>
          <cell r="B194" t="str">
            <v>BIONDI Norbert</v>
          </cell>
          <cell r="C194" t="str">
            <v>TROLLSPORT</v>
          </cell>
          <cell r="D194" t="str">
            <v>M</v>
          </cell>
        </row>
        <row r="195">
          <cell r="A195">
            <v>6913757</v>
          </cell>
          <cell r="B195" t="str">
            <v>BLASCO Gilles</v>
          </cell>
          <cell r="C195" t="str">
            <v>TROLLSPORT</v>
          </cell>
          <cell r="D195" t="str">
            <v>M</v>
          </cell>
        </row>
        <row r="196">
          <cell r="A196">
            <v>6926109</v>
          </cell>
          <cell r="B196" t="str">
            <v>BOISSIEUX Pascal</v>
          </cell>
          <cell r="C196" t="str">
            <v>TROLLSPORT</v>
          </cell>
          <cell r="D196" t="str">
            <v>M</v>
          </cell>
        </row>
        <row r="197">
          <cell r="A197">
            <v>6926181</v>
          </cell>
          <cell r="B197" t="str">
            <v>BRUYAT Patrick</v>
          </cell>
          <cell r="C197" t="str">
            <v>TROLLSPORT</v>
          </cell>
          <cell r="D197" t="str">
            <v>M</v>
          </cell>
        </row>
        <row r="198">
          <cell r="A198">
            <v>6926182</v>
          </cell>
          <cell r="B198" t="str">
            <v>CABOUX Pascal</v>
          </cell>
          <cell r="C198" t="str">
            <v>TROLLSPORT</v>
          </cell>
          <cell r="D198" t="str">
            <v>M</v>
          </cell>
        </row>
        <row r="199">
          <cell r="A199">
            <v>6925358</v>
          </cell>
          <cell r="B199" t="str">
            <v>CASTELLA Frédéric</v>
          </cell>
          <cell r="C199" t="str">
            <v>TROLLSPORT</v>
          </cell>
          <cell r="D199" t="str">
            <v>M</v>
          </cell>
        </row>
        <row r="200">
          <cell r="A200">
            <v>6925334</v>
          </cell>
          <cell r="B200" t="str">
            <v>CERCLERAT Alain</v>
          </cell>
          <cell r="C200" t="str">
            <v>TROLLSPORT</v>
          </cell>
          <cell r="D200" t="str">
            <v>M</v>
          </cell>
        </row>
        <row r="201">
          <cell r="A201">
            <v>6925757</v>
          </cell>
          <cell r="B201" t="str">
            <v>DEFINOD Jean-Marc</v>
          </cell>
          <cell r="C201" t="str">
            <v>TROLLSPORT</v>
          </cell>
          <cell r="D201" t="str">
            <v>M</v>
          </cell>
        </row>
        <row r="202">
          <cell r="A202">
            <v>6925752</v>
          </cell>
          <cell r="B202" t="str">
            <v>DI MASCIO Christian</v>
          </cell>
          <cell r="C202" t="str">
            <v>TROLLSPORT</v>
          </cell>
          <cell r="D202" t="str">
            <v>M</v>
          </cell>
        </row>
        <row r="203">
          <cell r="A203">
            <v>6925489</v>
          </cell>
          <cell r="B203" t="str">
            <v>FAZZANI Nourredine</v>
          </cell>
          <cell r="C203" t="str">
            <v>TROLLSPORT</v>
          </cell>
          <cell r="D203" t="str">
            <v>M</v>
          </cell>
        </row>
        <row r="204">
          <cell r="A204">
            <v>6926019</v>
          </cell>
          <cell r="B204" t="str">
            <v>GARCIA José</v>
          </cell>
          <cell r="C204" t="str">
            <v>TROLLSPORT</v>
          </cell>
          <cell r="D204" t="str">
            <v>M</v>
          </cell>
        </row>
        <row r="205">
          <cell r="A205">
            <v>6925448</v>
          </cell>
          <cell r="B205" t="str">
            <v>GENETOY Sylvain</v>
          </cell>
          <cell r="C205" t="str">
            <v>TROLLSPORT</v>
          </cell>
          <cell r="D205" t="str">
            <v>M</v>
          </cell>
        </row>
        <row r="206">
          <cell r="A206">
            <v>6901799</v>
          </cell>
          <cell r="B206" t="str">
            <v>GUICHON Patrice</v>
          </cell>
          <cell r="C206" t="str">
            <v>TROLLSPORT</v>
          </cell>
          <cell r="D206" t="str">
            <v>M</v>
          </cell>
        </row>
        <row r="207">
          <cell r="A207">
            <v>6920243</v>
          </cell>
          <cell r="B207" t="str">
            <v>HANESSE Sébastien</v>
          </cell>
          <cell r="C207" t="str">
            <v>TROLLSPORT</v>
          </cell>
          <cell r="D207" t="str">
            <v>M</v>
          </cell>
        </row>
        <row r="208">
          <cell r="A208">
            <v>6919371</v>
          </cell>
          <cell r="B208" t="str">
            <v>HANESSE Claude</v>
          </cell>
          <cell r="C208" t="str">
            <v>TROLLSPORT</v>
          </cell>
          <cell r="D208" t="str">
            <v>M</v>
          </cell>
        </row>
        <row r="209">
          <cell r="A209">
            <v>6901983</v>
          </cell>
          <cell r="B209" t="str">
            <v>JANER Jean Paul</v>
          </cell>
          <cell r="C209" t="str">
            <v>TROLLSPORT</v>
          </cell>
          <cell r="D209" t="str">
            <v>M</v>
          </cell>
        </row>
        <row r="210">
          <cell r="A210">
            <v>6914199</v>
          </cell>
          <cell r="B210" t="str">
            <v>JOLBIT Joseph</v>
          </cell>
          <cell r="C210" t="str">
            <v>TROLLSPORT</v>
          </cell>
          <cell r="D210" t="str">
            <v>M</v>
          </cell>
        </row>
        <row r="211">
          <cell r="A211">
            <v>6925256</v>
          </cell>
          <cell r="B211" t="str">
            <v>LEBRUN Yves</v>
          </cell>
          <cell r="C211" t="str">
            <v>TROLLSPORT</v>
          </cell>
          <cell r="D211" t="str">
            <v>M</v>
          </cell>
        </row>
        <row r="212">
          <cell r="A212">
            <v>6925756</v>
          </cell>
          <cell r="B212" t="str">
            <v>LEBRUN Véronique</v>
          </cell>
          <cell r="C212" t="str">
            <v>TROLLSPORT</v>
          </cell>
          <cell r="D212" t="str">
            <v>F</v>
          </cell>
        </row>
        <row r="213">
          <cell r="A213">
            <v>6925755</v>
          </cell>
          <cell r="B213" t="str">
            <v>LEBRUN Florian</v>
          </cell>
          <cell r="C213" t="str">
            <v>TROLLSPORT</v>
          </cell>
          <cell r="D213" t="str">
            <v>M</v>
          </cell>
        </row>
        <row r="214">
          <cell r="A214">
            <v>6925357</v>
          </cell>
          <cell r="B214" t="str">
            <v>LEFEBVRE Jérôme</v>
          </cell>
          <cell r="C214" t="str">
            <v>TROLLSPORT</v>
          </cell>
          <cell r="D214" t="str">
            <v>M</v>
          </cell>
        </row>
        <row r="215">
          <cell r="A215">
            <v>6925957</v>
          </cell>
          <cell r="B215" t="str">
            <v>MARTINEZ Louisa</v>
          </cell>
          <cell r="C215" t="str">
            <v>TROLLSPORT</v>
          </cell>
          <cell r="D215" t="str">
            <v>F</v>
          </cell>
        </row>
        <row r="216">
          <cell r="A216">
            <v>6925806</v>
          </cell>
          <cell r="B216" t="str">
            <v>MARTINEZ Jean Luc</v>
          </cell>
          <cell r="C216" t="str">
            <v>TROLLSPORT</v>
          </cell>
          <cell r="D216" t="str">
            <v>M</v>
          </cell>
        </row>
        <row r="217">
          <cell r="A217">
            <v>6925931</v>
          </cell>
          <cell r="B217" t="str">
            <v>MAS SARD Gilles</v>
          </cell>
          <cell r="C217" t="str">
            <v>TROLLSPORT</v>
          </cell>
          <cell r="D217" t="str">
            <v>M</v>
          </cell>
        </row>
        <row r="218">
          <cell r="A218">
            <v>6925257</v>
          </cell>
          <cell r="B218" t="str">
            <v>MONTAGNE Serge</v>
          </cell>
          <cell r="C218" t="str">
            <v>TROLLSPORT</v>
          </cell>
          <cell r="D218" t="str">
            <v>M</v>
          </cell>
        </row>
        <row r="219">
          <cell r="A219">
            <v>6925754</v>
          </cell>
          <cell r="B219" t="str">
            <v>NALLIT Jocelyn</v>
          </cell>
          <cell r="C219" t="str">
            <v>TROLLSPORT</v>
          </cell>
          <cell r="D219" t="str">
            <v>M</v>
          </cell>
        </row>
        <row r="220">
          <cell r="A220">
            <v>6921863</v>
          </cell>
          <cell r="B220" t="str">
            <v>PARISE Christopher</v>
          </cell>
          <cell r="C220" t="str">
            <v>TROLLSPORT</v>
          </cell>
          <cell r="D220" t="str">
            <v>M</v>
          </cell>
        </row>
        <row r="221">
          <cell r="A221">
            <v>6924431</v>
          </cell>
          <cell r="B221" t="str">
            <v>PAYA Jacky</v>
          </cell>
          <cell r="C221" t="str">
            <v>TROLLSPORT</v>
          </cell>
          <cell r="D221" t="str">
            <v>M</v>
          </cell>
        </row>
        <row r="222">
          <cell r="A222">
            <v>6921833</v>
          </cell>
          <cell r="B222" t="str">
            <v>PERENON Roland</v>
          </cell>
          <cell r="C222" t="str">
            <v>TROLLSPORT</v>
          </cell>
          <cell r="D222" t="str">
            <v>M</v>
          </cell>
        </row>
        <row r="223">
          <cell r="A223">
            <v>6913729</v>
          </cell>
          <cell r="B223" t="str">
            <v>PERRET Stephane</v>
          </cell>
          <cell r="C223" t="str">
            <v>TROLLSPORT</v>
          </cell>
          <cell r="D223" t="str">
            <v>M</v>
          </cell>
        </row>
        <row r="224">
          <cell r="A224">
            <v>6926108</v>
          </cell>
          <cell r="B224" t="str">
            <v>PERROUD Gilles</v>
          </cell>
          <cell r="C224" t="str">
            <v>TROLLSPORT</v>
          </cell>
          <cell r="D224" t="str">
            <v>M</v>
          </cell>
        </row>
        <row r="225">
          <cell r="A225">
            <v>6917994</v>
          </cell>
          <cell r="B225" t="str">
            <v>RAFAEL Mario</v>
          </cell>
          <cell r="C225" t="str">
            <v>TROLLSPORT</v>
          </cell>
          <cell r="D225" t="str">
            <v>M</v>
          </cell>
        </row>
        <row r="226">
          <cell r="A226">
            <v>6901974</v>
          </cell>
          <cell r="B226" t="str">
            <v>RAQUIN Pierre</v>
          </cell>
          <cell r="C226" t="str">
            <v>TROLLSPORT</v>
          </cell>
          <cell r="D226" t="str">
            <v>M</v>
          </cell>
        </row>
        <row r="227">
          <cell r="A227">
            <v>6922896</v>
          </cell>
          <cell r="B227" t="str">
            <v>RAVOAJANAHARY Luca</v>
          </cell>
          <cell r="C227" t="str">
            <v>TROLLSPORT</v>
          </cell>
          <cell r="D227" t="str">
            <v>M</v>
          </cell>
        </row>
        <row r="228">
          <cell r="A228">
            <v>6925543</v>
          </cell>
          <cell r="B228" t="str">
            <v>REYNAUD Loan</v>
          </cell>
          <cell r="C228" t="str">
            <v>TROLLSPORT</v>
          </cell>
          <cell r="D228" t="str">
            <v>M</v>
          </cell>
        </row>
        <row r="229">
          <cell r="A229">
            <v>6925542</v>
          </cell>
          <cell r="B229" t="str">
            <v>REYNAUD Jefferson</v>
          </cell>
          <cell r="C229" t="str">
            <v>TROLLSPORT</v>
          </cell>
          <cell r="D229" t="str">
            <v>M</v>
          </cell>
        </row>
        <row r="230">
          <cell r="A230">
            <v>6918441</v>
          </cell>
          <cell r="B230" t="str">
            <v>RICCI Vincent</v>
          </cell>
          <cell r="C230" t="str">
            <v>TROLLSPORT</v>
          </cell>
          <cell r="D230" t="str">
            <v>M</v>
          </cell>
        </row>
        <row r="231">
          <cell r="A231">
            <v>6925191</v>
          </cell>
          <cell r="B231" t="str">
            <v>RODRIGUEZ Alain</v>
          </cell>
          <cell r="C231" t="str">
            <v>TROLLSPORT</v>
          </cell>
          <cell r="D231" t="str">
            <v>M</v>
          </cell>
        </row>
        <row r="232">
          <cell r="A232">
            <v>6924842</v>
          </cell>
          <cell r="B232" t="str">
            <v>SABAINI Anne-Marie</v>
          </cell>
          <cell r="C232" t="str">
            <v>TROLLSPORT</v>
          </cell>
          <cell r="D232" t="str">
            <v>F</v>
          </cell>
        </row>
        <row r="233">
          <cell r="A233">
            <v>6921762</v>
          </cell>
          <cell r="B233" t="str">
            <v>SABAINI Didier</v>
          </cell>
          <cell r="C233" t="str">
            <v>TROLLSPORT</v>
          </cell>
          <cell r="D233" t="str">
            <v>M</v>
          </cell>
        </row>
        <row r="234">
          <cell r="A234">
            <v>6921525</v>
          </cell>
          <cell r="B234" t="str">
            <v>SOPHA Ludovic</v>
          </cell>
          <cell r="C234" t="str">
            <v>TROLLSPORT</v>
          </cell>
          <cell r="D234" t="str">
            <v>M</v>
          </cell>
        </row>
        <row r="235">
          <cell r="A235">
            <v>6920524</v>
          </cell>
          <cell r="B235" t="str">
            <v>TARDIO Maria</v>
          </cell>
          <cell r="C235" t="str">
            <v>TROLLSPORT</v>
          </cell>
          <cell r="D235" t="str">
            <v>F</v>
          </cell>
        </row>
        <row r="236">
          <cell r="A236">
            <v>6920244</v>
          </cell>
          <cell r="B236" t="str">
            <v>TARDIO Antonio</v>
          </cell>
          <cell r="C236" t="str">
            <v>TROLLSPORT</v>
          </cell>
          <cell r="D236" t="str">
            <v>M</v>
          </cell>
        </row>
        <row r="237">
          <cell r="A237">
            <v>3825314</v>
          </cell>
          <cell r="B237" t="str">
            <v>TROTIN Frédéric</v>
          </cell>
          <cell r="C237" t="str">
            <v>TROLLSPORT</v>
          </cell>
          <cell r="D237" t="str">
            <v>M</v>
          </cell>
        </row>
        <row r="238">
          <cell r="A238">
            <v>6906470</v>
          </cell>
          <cell r="B238" t="str">
            <v>TROVISI Tony</v>
          </cell>
          <cell r="C238" t="str">
            <v>TROLLSPORT</v>
          </cell>
          <cell r="D238" t="str">
            <v>M</v>
          </cell>
        </row>
        <row r="239">
          <cell r="A239">
            <v>6925759</v>
          </cell>
          <cell r="B239" t="str">
            <v>VANEL Christophe</v>
          </cell>
          <cell r="C239" t="str">
            <v>TROLLSPORT</v>
          </cell>
          <cell r="D239" t="str">
            <v>M</v>
          </cell>
        </row>
        <row r="240">
          <cell r="A240">
            <v>6922983</v>
          </cell>
          <cell r="B240" t="str">
            <v>VENA Vincent</v>
          </cell>
          <cell r="C240" t="str">
            <v>TROLLSPORT</v>
          </cell>
          <cell r="D240" t="str">
            <v>M</v>
          </cell>
        </row>
        <row r="241">
          <cell r="A241">
            <v>6907646</v>
          </cell>
          <cell r="B241" t="str">
            <v>ADELINE Rolland</v>
          </cell>
          <cell r="C241" t="str">
            <v>ALSTOM</v>
          </cell>
          <cell r="D241" t="str">
            <v>M</v>
          </cell>
        </row>
        <row r="242">
          <cell r="A242">
            <v>6915079</v>
          </cell>
          <cell r="B242" t="str">
            <v>BACONIN Daniel</v>
          </cell>
          <cell r="C242" t="str">
            <v>ALSTOM</v>
          </cell>
          <cell r="D242" t="str">
            <v>M</v>
          </cell>
        </row>
        <row r="243">
          <cell r="A243">
            <v>6901893</v>
          </cell>
          <cell r="B243" t="str">
            <v>BICHARD André</v>
          </cell>
          <cell r="C243" t="str">
            <v>ALSTOM</v>
          </cell>
          <cell r="D243" t="str">
            <v>M</v>
          </cell>
        </row>
        <row r="244">
          <cell r="A244">
            <v>6901891</v>
          </cell>
          <cell r="B244" t="str">
            <v>BICHARD Yvette</v>
          </cell>
          <cell r="C244" t="str">
            <v>ALSTOM</v>
          </cell>
          <cell r="D244" t="str">
            <v>F</v>
          </cell>
        </row>
        <row r="245">
          <cell r="A245">
            <v>6921170</v>
          </cell>
          <cell r="B245" t="str">
            <v>BINET Anne-Marie</v>
          </cell>
          <cell r="C245" t="str">
            <v>ALSTOM</v>
          </cell>
          <cell r="D245" t="str">
            <v>F</v>
          </cell>
        </row>
        <row r="246">
          <cell r="A246">
            <v>6925598</v>
          </cell>
          <cell r="B246" t="str">
            <v>BLANC Bernard</v>
          </cell>
          <cell r="C246" t="str">
            <v>ALSTOM</v>
          </cell>
          <cell r="D246" t="str">
            <v>M</v>
          </cell>
        </row>
        <row r="247">
          <cell r="A247">
            <v>6914295</v>
          </cell>
          <cell r="B247" t="str">
            <v>BOONE Sylviane</v>
          </cell>
          <cell r="C247" t="str">
            <v>ALSTOM</v>
          </cell>
          <cell r="D247" t="str">
            <v>F</v>
          </cell>
        </row>
        <row r="248">
          <cell r="A248">
            <v>6926318</v>
          </cell>
          <cell r="B248" t="str">
            <v>BRAIKI Adem</v>
          </cell>
          <cell r="C248" t="str">
            <v>ALSTOM</v>
          </cell>
          <cell r="D248" t="str">
            <v>M</v>
          </cell>
        </row>
        <row r="249">
          <cell r="A249">
            <v>6904949</v>
          </cell>
          <cell r="B249" t="str">
            <v>D'ADAMO Roberto</v>
          </cell>
          <cell r="C249" t="str">
            <v>ALSTOM</v>
          </cell>
          <cell r="D249" t="str">
            <v>M</v>
          </cell>
        </row>
        <row r="250">
          <cell r="A250">
            <v>6908353</v>
          </cell>
          <cell r="B250" t="str">
            <v>ESTEVE Louis</v>
          </cell>
          <cell r="C250" t="str">
            <v>ALSTOM</v>
          </cell>
          <cell r="D250" t="str">
            <v>M</v>
          </cell>
        </row>
        <row r="251">
          <cell r="A251">
            <v>6919951</v>
          </cell>
          <cell r="B251" t="str">
            <v>ESTIER Georges</v>
          </cell>
          <cell r="C251" t="str">
            <v>ALSTOM</v>
          </cell>
          <cell r="D251" t="str">
            <v>M</v>
          </cell>
        </row>
        <row r="252">
          <cell r="A252">
            <v>6919950</v>
          </cell>
          <cell r="B252" t="str">
            <v>ESTIER Eliane</v>
          </cell>
          <cell r="C252" t="str">
            <v>ALSTOM</v>
          </cell>
          <cell r="D252" t="str">
            <v>F</v>
          </cell>
        </row>
        <row r="253">
          <cell r="A253">
            <v>6913203</v>
          </cell>
          <cell r="B253" t="str">
            <v>FANJAT Martine</v>
          </cell>
          <cell r="C253" t="str">
            <v>ALSTOM</v>
          </cell>
          <cell r="D253" t="str">
            <v>F</v>
          </cell>
        </row>
        <row r="254">
          <cell r="A254">
            <v>6902027</v>
          </cell>
          <cell r="B254" t="str">
            <v>FANJAT Christian</v>
          </cell>
          <cell r="C254" t="str">
            <v>ALSTOM</v>
          </cell>
          <cell r="D254" t="str">
            <v>M</v>
          </cell>
        </row>
        <row r="255">
          <cell r="A255">
            <v>6901946</v>
          </cell>
          <cell r="B255" t="str">
            <v>FEREZ Frédéric</v>
          </cell>
          <cell r="C255" t="str">
            <v>ALSTOM</v>
          </cell>
          <cell r="D255" t="str">
            <v>M</v>
          </cell>
        </row>
        <row r="256">
          <cell r="A256">
            <v>6919949</v>
          </cell>
          <cell r="B256" t="str">
            <v>FONSECA Antoine</v>
          </cell>
          <cell r="C256" t="str">
            <v>ALSTOM</v>
          </cell>
          <cell r="D256" t="str">
            <v>M</v>
          </cell>
        </row>
        <row r="257">
          <cell r="A257">
            <v>6901894</v>
          </cell>
          <cell r="B257" t="str">
            <v>FORNONI Alexandre</v>
          </cell>
          <cell r="C257" t="str">
            <v>ALSTOM</v>
          </cell>
          <cell r="D257" t="str">
            <v>M</v>
          </cell>
        </row>
        <row r="258">
          <cell r="A258">
            <v>6901890</v>
          </cell>
          <cell r="B258" t="str">
            <v>FORNONI Georgette</v>
          </cell>
          <cell r="C258" t="str">
            <v>ALSTOM</v>
          </cell>
          <cell r="D258" t="str">
            <v>F</v>
          </cell>
        </row>
        <row r="259">
          <cell r="A259">
            <v>6921144</v>
          </cell>
          <cell r="B259" t="str">
            <v>GUIGUET Jacques</v>
          </cell>
          <cell r="C259" t="str">
            <v>ALSTOM</v>
          </cell>
          <cell r="D259" t="str">
            <v>M</v>
          </cell>
        </row>
        <row r="260">
          <cell r="A260">
            <v>6924085</v>
          </cell>
          <cell r="B260" t="str">
            <v>HASSAPIS Annie</v>
          </cell>
          <cell r="C260" t="str">
            <v>ALSTOM</v>
          </cell>
          <cell r="D260" t="str">
            <v>F</v>
          </cell>
        </row>
        <row r="261">
          <cell r="A261">
            <v>6914899</v>
          </cell>
          <cell r="B261" t="str">
            <v>HASSAPIS Paul</v>
          </cell>
          <cell r="C261" t="str">
            <v>ALSTOM</v>
          </cell>
          <cell r="D261" t="str">
            <v>M</v>
          </cell>
        </row>
        <row r="262">
          <cell r="A262">
            <v>6926319</v>
          </cell>
          <cell r="B262" t="str">
            <v>LALYRE Abraham</v>
          </cell>
          <cell r="C262" t="str">
            <v>ALSTOM</v>
          </cell>
          <cell r="D262" t="str">
            <v>M</v>
          </cell>
        </row>
        <row r="263">
          <cell r="A263">
            <v>6918499</v>
          </cell>
          <cell r="B263" t="str">
            <v>LAPIER Jean Pierre</v>
          </cell>
          <cell r="C263" t="str">
            <v>ALSTOM</v>
          </cell>
          <cell r="D263" t="str">
            <v>M</v>
          </cell>
        </row>
        <row r="264">
          <cell r="A264">
            <v>6910068</v>
          </cell>
          <cell r="B264" t="str">
            <v>LEVYN Michel</v>
          </cell>
          <cell r="C264" t="str">
            <v>ALSTOM</v>
          </cell>
          <cell r="D264" t="str">
            <v>M</v>
          </cell>
        </row>
        <row r="265">
          <cell r="A265">
            <v>6925599</v>
          </cell>
          <cell r="B265" t="str">
            <v>LEVYN Estelle</v>
          </cell>
          <cell r="C265" t="str">
            <v>ALSTOM</v>
          </cell>
          <cell r="D265" t="str">
            <v>F</v>
          </cell>
        </row>
        <row r="266">
          <cell r="A266">
            <v>6924038</v>
          </cell>
          <cell r="B266" t="str">
            <v>LEVYN Elie</v>
          </cell>
          <cell r="C266" t="str">
            <v>ALSTOM</v>
          </cell>
          <cell r="D266" t="str">
            <v>M</v>
          </cell>
        </row>
        <row r="267">
          <cell r="A267">
            <v>6917932</v>
          </cell>
          <cell r="B267" t="str">
            <v>LINGELSER Serge</v>
          </cell>
          <cell r="C267" t="str">
            <v>ALSTOM</v>
          </cell>
          <cell r="D267" t="str">
            <v>M</v>
          </cell>
        </row>
        <row r="268">
          <cell r="A268">
            <v>6920621</v>
          </cell>
          <cell r="B268" t="str">
            <v>MALAURIE Anne Marie</v>
          </cell>
          <cell r="C268" t="str">
            <v>ALSTOM</v>
          </cell>
          <cell r="D268" t="str">
            <v>F</v>
          </cell>
        </row>
        <row r="269">
          <cell r="A269">
            <v>6900710</v>
          </cell>
          <cell r="B269" t="str">
            <v>MALAURIE Jean Claude</v>
          </cell>
          <cell r="C269" t="str">
            <v>ALSTOM</v>
          </cell>
          <cell r="D269" t="str">
            <v>M</v>
          </cell>
        </row>
        <row r="270">
          <cell r="A270">
            <v>6921746</v>
          </cell>
          <cell r="B270" t="str">
            <v>MARCHESE Carmine</v>
          </cell>
          <cell r="C270" t="str">
            <v>ALSTOM</v>
          </cell>
          <cell r="D270" t="str">
            <v>M</v>
          </cell>
        </row>
        <row r="271">
          <cell r="A271">
            <v>6912129</v>
          </cell>
          <cell r="B271" t="str">
            <v>MENAND Maurice</v>
          </cell>
          <cell r="C271" t="str">
            <v>ALSTOM</v>
          </cell>
          <cell r="D271" t="str">
            <v>M</v>
          </cell>
        </row>
        <row r="272">
          <cell r="A272">
            <v>6923503</v>
          </cell>
          <cell r="B272" t="str">
            <v>MINATCHY Jean Claude</v>
          </cell>
          <cell r="C272" t="str">
            <v>ALSTOM</v>
          </cell>
          <cell r="D272" t="str">
            <v>M</v>
          </cell>
        </row>
        <row r="273">
          <cell r="A273">
            <v>6901918</v>
          </cell>
          <cell r="B273" t="str">
            <v>MOREAU Serge</v>
          </cell>
          <cell r="C273" t="str">
            <v>ALSTOM</v>
          </cell>
          <cell r="D273" t="str">
            <v>M</v>
          </cell>
        </row>
        <row r="274">
          <cell r="A274">
            <v>6920944</v>
          </cell>
          <cell r="B274" t="str">
            <v>NISON Jean-Marc</v>
          </cell>
          <cell r="C274" t="str">
            <v>ALSTOM</v>
          </cell>
          <cell r="D274" t="str">
            <v>M</v>
          </cell>
        </row>
        <row r="275">
          <cell r="A275">
            <v>6904952</v>
          </cell>
          <cell r="B275" t="str">
            <v>PENA Féliciano</v>
          </cell>
          <cell r="C275" t="str">
            <v>ALSTOM</v>
          </cell>
          <cell r="D275" t="str">
            <v>M</v>
          </cell>
        </row>
        <row r="276">
          <cell r="A276">
            <v>6920620</v>
          </cell>
          <cell r="B276" t="str">
            <v>QUEUILLE Jean-Pierre</v>
          </cell>
          <cell r="C276" t="str">
            <v>ALSTOM</v>
          </cell>
          <cell r="D276" t="str">
            <v>M</v>
          </cell>
        </row>
        <row r="277">
          <cell r="A277">
            <v>6921141</v>
          </cell>
          <cell r="B277" t="str">
            <v>REVAUX Bernard</v>
          </cell>
          <cell r="C277" t="str">
            <v>ALSTOM</v>
          </cell>
          <cell r="D277" t="str">
            <v>M</v>
          </cell>
        </row>
        <row r="278">
          <cell r="A278">
            <v>6902002</v>
          </cell>
          <cell r="B278" t="str">
            <v>REY Jacques</v>
          </cell>
          <cell r="C278" t="str">
            <v>ALSTOM</v>
          </cell>
          <cell r="D278" t="str">
            <v>M</v>
          </cell>
        </row>
        <row r="279">
          <cell r="A279">
            <v>6902001</v>
          </cell>
          <cell r="B279" t="str">
            <v>REY Françoise</v>
          </cell>
          <cell r="C279" t="str">
            <v>ALSTOM</v>
          </cell>
          <cell r="D279" t="str">
            <v>F</v>
          </cell>
        </row>
        <row r="280">
          <cell r="A280">
            <v>6900004</v>
          </cell>
          <cell r="B280" t="str">
            <v>RICCI Mario</v>
          </cell>
          <cell r="C280" t="str">
            <v>ALSTOM</v>
          </cell>
          <cell r="D280" t="str">
            <v>M</v>
          </cell>
        </row>
        <row r="281">
          <cell r="A281">
            <v>6917996</v>
          </cell>
          <cell r="B281" t="str">
            <v>RULKIN Gérard</v>
          </cell>
          <cell r="C281" t="str">
            <v>ALSTOM</v>
          </cell>
          <cell r="D281" t="str">
            <v>M</v>
          </cell>
        </row>
        <row r="282">
          <cell r="A282">
            <v>6901903</v>
          </cell>
          <cell r="B282" t="str">
            <v>SOLA Jean Claude</v>
          </cell>
          <cell r="C282" t="str">
            <v>ALSTOM</v>
          </cell>
          <cell r="D282" t="str">
            <v>M</v>
          </cell>
        </row>
        <row r="283">
          <cell r="A283">
            <v>6919954</v>
          </cell>
          <cell r="B283" t="str">
            <v>VELLA Concetta</v>
          </cell>
          <cell r="C283" t="str">
            <v>ALSTOM</v>
          </cell>
          <cell r="D283" t="str">
            <v>F</v>
          </cell>
        </row>
        <row r="284">
          <cell r="A284">
            <v>6919953</v>
          </cell>
          <cell r="B284" t="str">
            <v>VELLA Joseph</v>
          </cell>
          <cell r="C284" t="str">
            <v>ALSTOM</v>
          </cell>
          <cell r="D284" t="str">
            <v>M</v>
          </cell>
        </row>
        <row r="285">
          <cell r="A285">
            <v>6922848</v>
          </cell>
          <cell r="B285" t="str">
            <v>VIRGILIO Christine</v>
          </cell>
          <cell r="C285" t="str">
            <v>ALSTOM</v>
          </cell>
          <cell r="D285" t="str">
            <v>F</v>
          </cell>
        </row>
        <row r="286">
          <cell r="A286">
            <v>6918501</v>
          </cell>
          <cell r="B286" t="str">
            <v>VIRGILIO Michel</v>
          </cell>
          <cell r="C286" t="str">
            <v>ALSTOM</v>
          </cell>
          <cell r="D286" t="str">
            <v>M</v>
          </cell>
        </row>
        <row r="287">
          <cell r="A287">
            <v>6901930</v>
          </cell>
          <cell r="B287" t="str">
            <v>VITELLO Carmello</v>
          </cell>
          <cell r="C287" t="str">
            <v>ALSTOM</v>
          </cell>
          <cell r="D287" t="str">
            <v>M</v>
          </cell>
        </row>
        <row r="288">
          <cell r="A288">
            <v>6901926</v>
          </cell>
          <cell r="B288" t="str">
            <v>VITELLO Carmella</v>
          </cell>
          <cell r="C288" t="str">
            <v>ALSTOM</v>
          </cell>
          <cell r="D288" t="str">
            <v>F</v>
          </cell>
        </row>
        <row r="289">
          <cell r="A289">
            <v>6915352</v>
          </cell>
          <cell r="B289" t="str">
            <v>ALCINDOR Clarisse</v>
          </cell>
          <cell r="C289" t="str">
            <v>ATSCAF</v>
          </cell>
          <cell r="D289" t="str">
            <v>M</v>
          </cell>
        </row>
        <row r="290">
          <cell r="A290">
            <v>711309</v>
          </cell>
          <cell r="B290" t="str">
            <v>BREYSSE Frédéric</v>
          </cell>
          <cell r="C290" t="str">
            <v>ATSCAF</v>
          </cell>
          <cell r="D290" t="str">
            <v>M</v>
          </cell>
        </row>
        <row r="291">
          <cell r="A291">
            <v>6918416</v>
          </cell>
          <cell r="B291" t="str">
            <v>CABALLERO Charles</v>
          </cell>
          <cell r="C291" t="str">
            <v>ATSCAF</v>
          </cell>
          <cell r="D291" t="str">
            <v>M</v>
          </cell>
        </row>
        <row r="292">
          <cell r="A292">
            <v>6918472</v>
          </cell>
          <cell r="B292" t="str">
            <v>CORNELOUP Philippe</v>
          </cell>
          <cell r="C292" t="str">
            <v>ATSCAF</v>
          </cell>
          <cell r="D292" t="str">
            <v>M</v>
          </cell>
        </row>
        <row r="293">
          <cell r="A293">
            <v>6921537</v>
          </cell>
          <cell r="B293" t="str">
            <v>DANDEL Serge</v>
          </cell>
          <cell r="C293" t="str">
            <v>ATSCAF</v>
          </cell>
          <cell r="D293" t="str">
            <v>M</v>
          </cell>
        </row>
        <row r="294">
          <cell r="A294">
            <v>6923643</v>
          </cell>
          <cell r="B294" t="str">
            <v>DANDEL Audrey</v>
          </cell>
          <cell r="C294" t="str">
            <v>ATSCAF</v>
          </cell>
          <cell r="D294" t="str">
            <v>F</v>
          </cell>
        </row>
        <row r="295">
          <cell r="A295">
            <v>6919175</v>
          </cell>
          <cell r="B295" t="str">
            <v>DEBRAN Françoise</v>
          </cell>
          <cell r="C295" t="str">
            <v>ATSCAF</v>
          </cell>
          <cell r="D295" t="str">
            <v>F</v>
          </cell>
        </row>
        <row r="296">
          <cell r="A296">
            <v>6917522</v>
          </cell>
          <cell r="B296" t="str">
            <v>DERY Josiane</v>
          </cell>
          <cell r="C296" t="str">
            <v>ATSCAF</v>
          </cell>
          <cell r="D296" t="str">
            <v>F</v>
          </cell>
        </row>
        <row r="297">
          <cell r="A297">
            <v>6900182</v>
          </cell>
          <cell r="B297" t="str">
            <v>DUMOULIN Alain</v>
          </cell>
          <cell r="C297" t="str">
            <v>ATSCAF</v>
          </cell>
          <cell r="D297" t="str">
            <v>M</v>
          </cell>
        </row>
        <row r="298">
          <cell r="A298">
            <v>6918443</v>
          </cell>
          <cell r="B298" t="str">
            <v>FRANCOIS Stéphane</v>
          </cell>
          <cell r="C298" t="str">
            <v>ATSCAF</v>
          </cell>
          <cell r="D298" t="str">
            <v>M</v>
          </cell>
        </row>
        <row r="299">
          <cell r="A299">
            <v>6924355</v>
          </cell>
          <cell r="B299" t="str">
            <v>GAONA Josiane</v>
          </cell>
          <cell r="C299" t="str">
            <v>ATSCAF</v>
          </cell>
          <cell r="D299" t="str">
            <v>F</v>
          </cell>
        </row>
        <row r="300">
          <cell r="A300">
            <v>6901394</v>
          </cell>
          <cell r="B300" t="str">
            <v>GARCIA Dominique</v>
          </cell>
          <cell r="C300" t="str">
            <v>ATSCAF</v>
          </cell>
          <cell r="D300" t="str">
            <v>M</v>
          </cell>
        </row>
        <row r="301">
          <cell r="A301">
            <v>6923809</v>
          </cell>
          <cell r="B301" t="str">
            <v>GARCIA Samantha</v>
          </cell>
          <cell r="C301" t="str">
            <v>ATSCAF</v>
          </cell>
          <cell r="D301" t="str">
            <v>F</v>
          </cell>
        </row>
        <row r="302">
          <cell r="A302">
            <v>6923808</v>
          </cell>
          <cell r="B302" t="str">
            <v>GARCIA Jessica</v>
          </cell>
          <cell r="C302" t="str">
            <v>ATSCAF</v>
          </cell>
          <cell r="D302" t="str">
            <v>F</v>
          </cell>
        </row>
        <row r="303">
          <cell r="A303">
            <v>6917796</v>
          </cell>
          <cell r="B303" t="str">
            <v>GUILHON Laure</v>
          </cell>
          <cell r="C303" t="str">
            <v>ATSCAF</v>
          </cell>
          <cell r="D303" t="str">
            <v>F</v>
          </cell>
        </row>
        <row r="304">
          <cell r="A304">
            <v>6925027</v>
          </cell>
          <cell r="B304" t="str">
            <v>IBOS Isabelle</v>
          </cell>
          <cell r="C304" t="str">
            <v>ATSCAF</v>
          </cell>
          <cell r="D304" t="str">
            <v>F</v>
          </cell>
        </row>
        <row r="305">
          <cell r="A305">
            <v>6919166</v>
          </cell>
          <cell r="B305" t="str">
            <v>LE MAOUT Loïc</v>
          </cell>
          <cell r="C305" t="str">
            <v>ATSCAF</v>
          </cell>
          <cell r="D305" t="str">
            <v>M</v>
          </cell>
        </row>
        <row r="306">
          <cell r="A306">
            <v>6923494</v>
          </cell>
          <cell r="B306" t="str">
            <v>LE MAOUT Marie-Therese</v>
          </cell>
          <cell r="C306" t="str">
            <v>ATSCAF</v>
          </cell>
          <cell r="D306" t="str">
            <v>F</v>
          </cell>
        </row>
        <row r="307">
          <cell r="A307">
            <v>6905903</v>
          </cell>
          <cell r="B307" t="str">
            <v>MANCA Béatrice</v>
          </cell>
          <cell r="C307" t="str">
            <v>ATSCAF</v>
          </cell>
          <cell r="D307" t="str">
            <v>F</v>
          </cell>
        </row>
        <row r="308">
          <cell r="A308">
            <v>6924426</v>
          </cell>
          <cell r="B308" t="str">
            <v>MAS Alain</v>
          </cell>
          <cell r="C308" t="str">
            <v>ATSCAF</v>
          </cell>
          <cell r="D308" t="str">
            <v>M</v>
          </cell>
        </row>
        <row r="309">
          <cell r="A309">
            <v>6907739</v>
          </cell>
          <cell r="B309" t="str">
            <v>MURON Alain</v>
          </cell>
          <cell r="C309" t="str">
            <v>ATSCAF</v>
          </cell>
          <cell r="D309" t="str">
            <v>M</v>
          </cell>
        </row>
        <row r="310">
          <cell r="A310">
            <v>6906680</v>
          </cell>
          <cell r="B310" t="str">
            <v>MURON Michèle</v>
          </cell>
          <cell r="C310" t="str">
            <v>ATSCAF</v>
          </cell>
          <cell r="D310" t="str">
            <v>F</v>
          </cell>
        </row>
        <row r="311">
          <cell r="A311">
            <v>6915916</v>
          </cell>
          <cell r="B311" t="str">
            <v>PAILHES Gilbert</v>
          </cell>
          <cell r="C311" t="str">
            <v>ATSCAF</v>
          </cell>
          <cell r="D311" t="str">
            <v>M</v>
          </cell>
        </row>
        <row r="312">
          <cell r="A312">
            <v>6903022</v>
          </cell>
          <cell r="B312" t="str">
            <v>PARENTI Rosa</v>
          </cell>
          <cell r="C312" t="str">
            <v>ATSCAF</v>
          </cell>
          <cell r="D312" t="str">
            <v>F</v>
          </cell>
        </row>
        <row r="313">
          <cell r="A313">
            <v>6922115</v>
          </cell>
          <cell r="B313" t="str">
            <v>PARENTI Pierre</v>
          </cell>
          <cell r="C313" t="str">
            <v>ATSCAF</v>
          </cell>
          <cell r="D313" t="str">
            <v>M</v>
          </cell>
        </row>
        <row r="314">
          <cell r="A314">
            <v>6925038</v>
          </cell>
          <cell r="B314" t="str">
            <v>RANC Jean Pierre</v>
          </cell>
          <cell r="C314" t="str">
            <v>ATSCAF</v>
          </cell>
          <cell r="D314" t="str">
            <v>M</v>
          </cell>
        </row>
        <row r="315">
          <cell r="A315">
            <v>6919966</v>
          </cell>
          <cell r="B315" t="str">
            <v>REGIS Dominique</v>
          </cell>
          <cell r="C315" t="str">
            <v>ATSCAF</v>
          </cell>
          <cell r="D315" t="str">
            <v>M</v>
          </cell>
        </row>
        <row r="316">
          <cell r="A316">
            <v>6919174</v>
          </cell>
          <cell r="B316" t="str">
            <v>REVEL Gisèle</v>
          </cell>
          <cell r="C316" t="str">
            <v>ATSCAF</v>
          </cell>
          <cell r="D316" t="str">
            <v>F</v>
          </cell>
        </row>
        <row r="317">
          <cell r="A317">
            <v>6917605</v>
          </cell>
          <cell r="B317" t="str">
            <v>REVEL Bernard</v>
          </cell>
          <cell r="C317" t="str">
            <v>ATSCAF</v>
          </cell>
          <cell r="D317" t="str">
            <v>M</v>
          </cell>
        </row>
        <row r="318">
          <cell r="A318">
            <v>6924538</v>
          </cell>
          <cell r="B318" t="str">
            <v>ROSAND Olivier</v>
          </cell>
          <cell r="C318" t="str">
            <v>ATSCAF</v>
          </cell>
          <cell r="D318" t="str">
            <v>M</v>
          </cell>
        </row>
        <row r="319">
          <cell r="A319">
            <v>6901149</v>
          </cell>
          <cell r="B319" t="str">
            <v>TOUILLIER Jean Claude</v>
          </cell>
          <cell r="C319" t="str">
            <v>ATSCAF</v>
          </cell>
          <cell r="D319" t="str">
            <v>M</v>
          </cell>
        </row>
        <row r="320">
          <cell r="A320">
            <v>6923168</v>
          </cell>
          <cell r="B320" t="str">
            <v>VACHEZ Virginie</v>
          </cell>
          <cell r="C320" t="str">
            <v>ATSCAF</v>
          </cell>
          <cell r="D320" t="str">
            <v>F</v>
          </cell>
        </row>
        <row r="321">
          <cell r="A321">
            <v>6925111</v>
          </cell>
          <cell r="B321" t="str">
            <v>VALENTE Patricia</v>
          </cell>
          <cell r="C321" t="str">
            <v>ATSCAF</v>
          </cell>
          <cell r="D321" t="str">
            <v>F</v>
          </cell>
        </row>
        <row r="322">
          <cell r="A322">
            <v>6925837</v>
          </cell>
          <cell r="B322" t="str">
            <v>VEYRENC Christine</v>
          </cell>
          <cell r="C322" t="str">
            <v>ATSCAF</v>
          </cell>
          <cell r="D322" t="str">
            <v>F</v>
          </cell>
        </row>
        <row r="323">
          <cell r="A323">
            <v>6925371</v>
          </cell>
          <cell r="B323" t="str">
            <v>VEYRENC Fernand</v>
          </cell>
          <cell r="C323" t="str">
            <v>ATSCAF</v>
          </cell>
          <cell r="D323" t="str">
            <v>M</v>
          </cell>
        </row>
        <row r="324">
          <cell r="A324">
            <v>8308065</v>
          </cell>
          <cell r="B324" t="str">
            <v>BENEITON Alain</v>
          </cell>
          <cell r="C324" t="str">
            <v>ASPTT</v>
          </cell>
          <cell r="D324" t="str">
            <v>M</v>
          </cell>
        </row>
        <row r="325">
          <cell r="A325">
            <v>6916699</v>
          </cell>
          <cell r="B325" t="str">
            <v>CELMA Raymond</v>
          </cell>
          <cell r="C325" t="str">
            <v>ASPTT</v>
          </cell>
          <cell r="D325" t="str">
            <v>M</v>
          </cell>
        </row>
        <row r="326">
          <cell r="A326">
            <v>6924101</v>
          </cell>
          <cell r="B326" t="str">
            <v>CHARVET Patrick</v>
          </cell>
          <cell r="C326" t="str">
            <v>ASPTT</v>
          </cell>
          <cell r="D326" t="str">
            <v>M</v>
          </cell>
        </row>
        <row r="327">
          <cell r="A327">
            <v>6920532</v>
          </cell>
          <cell r="B327" t="str">
            <v>DELHOMME Patrick</v>
          </cell>
          <cell r="C327" t="str">
            <v>ASPTT</v>
          </cell>
          <cell r="D327" t="str">
            <v>M</v>
          </cell>
        </row>
        <row r="328">
          <cell r="A328">
            <v>6926271</v>
          </cell>
          <cell r="B328" t="str">
            <v>DUPRE Eric</v>
          </cell>
          <cell r="C328" t="str">
            <v>ASPTT</v>
          </cell>
          <cell r="D328" t="str">
            <v>M</v>
          </cell>
        </row>
        <row r="329">
          <cell r="A329">
            <v>6901411</v>
          </cell>
          <cell r="B329" t="str">
            <v>FAUDON Jean Paul</v>
          </cell>
          <cell r="C329" t="str">
            <v>ASPTT</v>
          </cell>
          <cell r="D329" t="str">
            <v>M</v>
          </cell>
        </row>
        <row r="330">
          <cell r="A330">
            <v>4304936</v>
          </cell>
          <cell r="B330" t="str">
            <v>FLORENTIN Patrice</v>
          </cell>
          <cell r="C330" t="str">
            <v>ASPTT</v>
          </cell>
          <cell r="D330" t="str">
            <v>M</v>
          </cell>
        </row>
        <row r="331">
          <cell r="A331">
            <v>6905936</v>
          </cell>
          <cell r="B331" t="str">
            <v>GAYON Eric</v>
          </cell>
          <cell r="C331" t="str">
            <v>ASPTT</v>
          </cell>
          <cell r="D331" t="str">
            <v>M</v>
          </cell>
        </row>
        <row r="332">
          <cell r="A332">
            <v>6920533</v>
          </cell>
          <cell r="B332" t="str">
            <v>GUBIAN Corinne</v>
          </cell>
          <cell r="C332" t="str">
            <v>ASPTT</v>
          </cell>
          <cell r="D332" t="str">
            <v>F</v>
          </cell>
        </row>
        <row r="333">
          <cell r="A333">
            <v>6901410</v>
          </cell>
          <cell r="B333" t="str">
            <v>LEBLANC Jacky</v>
          </cell>
          <cell r="C333" t="str">
            <v>ASPTT</v>
          </cell>
          <cell r="D333" t="str">
            <v>M</v>
          </cell>
        </row>
        <row r="334">
          <cell r="A334">
            <v>6919186</v>
          </cell>
          <cell r="B334" t="str">
            <v>MARTELLINO Nadine</v>
          </cell>
          <cell r="C334" t="str">
            <v>ASPTT</v>
          </cell>
          <cell r="D334" t="str">
            <v>F</v>
          </cell>
        </row>
        <row r="335">
          <cell r="A335">
            <v>6921325</v>
          </cell>
          <cell r="B335" t="str">
            <v>PELLEGRIN Jean Claude</v>
          </cell>
          <cell r="C335" t="str">
            <v>ASPTT</v>
          </cell>
          <cell r="D335" t="str">
            <v>M</v>
          </cell>
        </row>
        <row r="336">
          <cell r="A336">
            <v>6917634</v>
          </cell>
          <cell r="B336" t="str">
            <v>PETIOT Yves</v>
          </cell>
          <cell r="C336" t="str">
            <v>ASPTT</v>
          </cell>
          <cell r="D336" t="str">
            <v>M</v>
          </cell>
        </row>
        <row r="337">
          <cell r="A337">
            <v>6917211</v>
          </cell>
          <cell r="B337" t="str">
            <v>PITARD Serge</v>
          </cell>
          <cell r="C337" t="str">
            <v>ASPTT</v>
          </cell>
          <cell r="D337" t="str">
            <v>M</v>
          </cell>
        </row>
        <row r="338">
          <cell r="A338">
            <v>6924618</v>
          </cell>
          <cell r="B338" t="str">
            <v>SARGNAT Gérard</v>
          </cell>
          <cell r="C338" t="str">
            <v>ASPTT</v>
          </cell>
          <cell r="D338" t="str">
            <v>M</v>
          </cell>
        </row>
        <row r="339">
          <cell r="A339">
            <v>6925053</v>
          </cell>
          <cell r="B339" t="str">
            <v>THEVENON Bérangère</v>
          </cell>
          <cell r="C339" t="str">
            <v>ASPTT</v>
          </cell>
          <cell r="D339" t="str">
            <v>F</v>
          </cell>
        </row>
        <row r="340">
          <cell r="A340">
            <v>6303409</v>
          </cell>
          <cell r="B340" t="str">
            <v>THEVENON Daniel</v>
          </cell>
          <cell r="C340" t="str">
            <v>ASPTT</v>
          </cell>
          <cell r="D340" t="str">
            <v>M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6901446</v>
          </cell>
          <cell r="B5" t="str">
            <v>BEDEJUS Eric</v>
          </cell>
          <cell r="C5" t="str">
            <v>ASCSP</v>
          </cell>
          <cell r="D5" t="str">
            <v>M</v>
          </cell>
        </row>
        <row r="6">
          <cell r="A6">
            <v>6910155</v>
          </cell>
          <cell r="B6" t="str">
            <v>BOS Jean Luc</v>
          </cell>
          <cell r="C6" t="str">
            <v>ASCSP</v>
          </cell>
          <cell r="D6" t="str">
            <v>M</v>
          </cell>
        </row>
        <row r="7">
          <cell r="A7">
            <v>6924899</v>
          </cell>
          <cell r="B7" t="str">
            <v>CHARDENON Philippe</v>
          </cell>
          <cell r="C7" t="str">
            <v>ASCSP</v>
          </cell>
          <cell r="D7" t="str">
            <v>M</v>
          </cell>
        </row>
        <row r="8">
          <cell r="A8">
            <v>6919792</v>
          </cell>
          <cell r="B8" t="str">
            <v>CHARREL Charles</v>
          </cell>
          <cell r="C8" t="str">
            <v>ASCSP</v>
          </cell>
          <cell r="D8" t="str">
            <v>M</v>
          </cell>
        </row>
        <row r="9">
          <cell r="A9">
            <v>6922109</v>
          </cell>
          <cell r="B9" t="str">
            <v>CROZE Christian</v>
          </cell>
          <cell r="C9" t="str">
            <v>ASCSP</v>
          </cell>
          <cell r="D9" t="str">
            <v>M</v>
          </cell>
        </row>
        <row r="10">
          <cell r="A10">
            <v>6926310</v>
          </cell>
          <cell r="B10" t="str">
            <v>DAVID SIMONI Xavier</v>
          </cell>
          <cell r="C10" t="str">
            <v>ASCSP</v>
          </cell>
          <cell r="D10" t="str">
            <v>M</v>
          </cell>
        </row>
        <row r="11">
          <cell r="A11">
            <v>6915212</v>
          </cell>
          <cell r="B11" t="str">
            <v>DESOLME Patrick</v>
          </cell>
          <cell r="C11" t="str">
            <v>ASCSP</v>
          </cell>
          <cell r="D11" t="str">
            <v>M</v>
          </cell>
        </row>
        <row r="12">
          <cell r="A12">
            <v>6923786</v>
          </cell>
          <cell r="B12" t="str">
            <v>DUMONNET Laurence</v>
          </cell>
          <cell r="C12" t="str">
            <v>ASCSP</v>
          </cell>
          <cell r="D12" t="str">
            <v>F</v>
          </cell>
        </row>
        <row r="13">
          <cell r="A13">
            <v>3816803</v>
          </cell>
          <cell r="B13" t="str">
            <v>DUMONNET Gilbert</v>
          </cell>
          <cell r="C13" t="str">
            <v>ASCSP</v>
          </cell>
          <cell r="D13" t="str">
            <v>M</v>
          </cell>
        </row>
        <row r="14">
          <cell r="A14">
            <v>6922743</v>
          </cell>
          <cell r="B14" t="str">
            <v>FRADERA Bruno</v>
          </cell>
          <cell r="C14" t="str">
            <v>ASCSP</v>
          </cell>
          <cell r="D14" t="str">
            <v>M</v>
          </cell>
        </row>
        <row r="15">
          <cell r="A15">
            <v>6901515</v>
          </cell>
          <cell r="B15" t="str">
            <v>GINESTE Alain</v>
          </cell>
          <cell r="C15" t="str">
            <v>ASCSP</v>
          </cell>
          <cell r="D15" t="str">
            <v>M</v>
          </cell>
        </row>
        <row r="16">
          <cell r="A16">
            <v>6926293</v>
          </cell>
          <cell r="B16" t="str">
            <v>GROS Chantal</v>
          </cell>
          <cell r="C16" t="str">
            <v>ASCSP</v>
          </cell>
          <cell r="D16" t="str">
            <v>F</v>
          </cell>
        </row>
        <row r="17">
          <cell r="A17">
            <v>6925913</v>
          </cell>
          <cell r="B17" t="str">
            <v>JACQUET Noël</v>
          </cell>
          <cell r="C17" t="str">
            <v>ASCSP</v>
          </cell>
          <cell r="D17" t="str">
            <v>M</v>
          </cell>
        </row>
        <row r="18">
          <cell r="A18">
            <v>6923861</v>
          </cell>
          <cell r="B18" t="str">
            <v>JAILLOUX Gilbert</v>
          </cell>
          <cell r="C18" t="str">
            <v>ASCSP</v>
          </cell>
          <cell r="D18" t="str">
            <v>M</v>
          </cell>
        </row>
        <row r="19">
          <cell r="A19">
            <v>6922566</v>
          </cell>
          <cell r="B19" t="str">
            <v>JUAREZ Carlos</v>
          </cell>
          <cell r="C19" t="str">
            <v>ASCSP</v>
          </cell>
          <cell r="D19" t="str">
            <v>M</v>
          </cell>
        </row>
        <row r="20">
          <cell r="A20">
            <v>6920386</v>
          </cell>
          <cell r="B20" t="str">
            <v>LACROIX Olivier</v>
          </cell>
          <cell r="C20" t="str">
            <v>ASCSP</v>
          </cell>
          <cell r="D20" t="str">
            <v>M</v>
          </cell>
        </row>
        <row r="21">
          <cell r="A21">
            <v>6920769</v>
          </cell>
          <cell r="B21" t="str">
            <v>LANDRIX Ghislain</v>
          </cell>
          <cell r="C21" t="str">
            <v>ASCSP</v>
          </cell>
          <cell r="D21" t="str">
            <v>M</v>
          </cell>
        </row>
        <row r="22">
          <cell r="A22">
            <v>6910654</v>
          </cell>
          <cell r="B22" t="str">
            <v>LIDON Ignace</v>
          </cell>
          <cell r="C22" t="str">
            <v>ASCSP</v>
          </cell>
          <cell r="D22" t="str">
            <v>M</v>
          </cell>
        </row>
        <row r="23">
          <cell r="A23">
            <v>6923165</v>
          </cell>
          <cell r="B23" t="str">
            <v>LOPEZ Jean Philippe</v>
          </cell>
          <cell r="C23" t="str">
            <v>ASCSP</v>
          </cell>
          <cell r="D23" t="str">
            <v>M</v>
          </cell>
        </row>
        <row r="24">
          <cell r="A24">
            <v>6926226</v>
          </cell>
          <cell r="B24" t="str">
            <v>LUCHT Jean-Pierre</v>
          </cell>
          <cell r="C24" t="str">
            <v>ASCSP</v>
          </cell>
          <cell r="D24" t="str">
            <v>M</v>
          </cell>
        </row>
        <row r="25">
          <cell r="A25">
            <v>6921793</v>
          </cell>
          <cell r="B25" t="str">
            <v>LUCHT Bernard</v>
          </cell>
          <cell r="C25" t="str">
            <v>ASCSP</v>
          </cell>
          <cell r="D25" t="str">
            <v>M</v>
          </cell>
        </row>
        <row r="26">
          <cell r="A26">
            <v>6920770</v>
          </cell>
          <cell r="B26" t="str">
            <v>MARTEAU Didier</v>
          </cell>
          <cell r="C26" t="str">
            <v>ASCSP</v>
          </cell>
          <cell r="D26" t="str">
            <v>M</v>
          </cell>
        </row>
        <row r="27">
          <cell r="A27">
            <v>6901432</v>
          </cell>
          <cell r="B27" t="str">
            <v>MARTIN Daniel</v>
          </cell>
          <cell r="C27" t="str">
            <v>ASCSP</v>
          </cell>
          <cell r="D27" t="str">
            <v>M</v>
          </cell>
        </row>
        <row r="28">
          <cell r="A28">
            <v>5806744</v>
          </cell>
          <cell r="B28" t="str">
            <v>MELLOT Christophe</v>
          </cell>
          <cell r="C28" t="str">
            <v>ASCSP</v>
          </cell>
          <cell r="D28" t="str">
            <v>M</v>
          </cell>
        </row>
        <row r="29">
          <cell r="A29">
            <v>6921796</v>
          </cell>
          <cell r="B29" t="str">
            <v>MELLOT Marie Sarah</v>
          </cell>
          <cell r="C29" t="str">
            <v>ASCSP</v>
          </cell>
          <cell r="D29" t="str">
            <v>F</v>
          </cell>
        </row>
        <row r="30">
          <cell r="A30">
            <v>6921795</v>
          </cell>
          <cell r="B30" t="str">
            <v>MELLOT Ewann</v>
          </cell>
          <cell r="C30" t="str">
            <v>ASCSP</v>
          </cell>
          <cell r="D30" t="str">
            <v>M</v>
          </cell>
        </row>
        <row r="31">
          <cell r="A31">
            <v>6921794</v>
          </cell>
          <cell r="B31" t="str">
            <v>MELLOT Christelle</v>
          </cell>
          <cell r="C31" t="str">
            <v>ASCSP</v>
          </cell>
          <cell r="D31" t="str">
            <v>F</v>
          </cell>
        </row>
        <row r="32">
          <cell r="A32">
            <v>6914947</v>
          </cell>
          <cell r="B32" t="str">
            <v>MOLLARET Daniel</v>
          </cell>
          <cell r="C32" t="str">
            <v>ASCSP</v>
          </cell>
          <cell r="D32" t="str">
            <v>M</v>
          </cell>
        </row>
        <row r="33">
          <cell r="A33">
            <v>6914560</v>
          </cell>
          <cell r="B33" t="str">
            <v>PENET Eric</v>
          </cell>
          <cell r="C33" t="str">
            <v>ASCSP</v>
          </cell>
          <cell r="D33" t="str">
            <v>M</v>
          </cell>
        </row>
        <row r="34">
          <cell r="A34">
            <v>6925402</v>
          </cell>
          <cell r="B34" t="str">
            <v>PORTELETTE Hélène</v>
          </cell>
          <cell r="C34" t="str">
            <v>ASCSP</v>
          </cell>
          <cell r="D34" t="str">
            <v>F</v>
          </cell>
        </row>
        <row r="35">
          <cell r="A35">
            <v>6922667</v>
          </cell>
          <cell r="B35" t="str">
            <v>PORTELETTE JEROME</v>
          </cell>
          <cell r="C35" t="str">
            <v>ASCSP</v>
          </cell>
          <cell r="D35" t="str">
            <v>M</v>
          </cell>
        </row>
        <row r="36">
          <cell r="A36">
            <v>6922666</v>
          </cell>
          <cell r="B36" t="str">
            <v>PORTELETTE Alain</v>
          </cell>
          <cell r="C36" t="str">
            <v>ASCSP</v>
          </cell>
          <cell r="D36" t="str">
            <v>M</v>
          </cell>
        </row>
        <row r="37">
          <cell r="A37">
            <v>6901672</v>
          </cell>
          <cell r="B37" t="str">
            <v>POTZWA Georges</v>
          </cell>
          <cell r="C37" t="str">
            <v>ASCSP</v>
          </cell>
          <cell r="D37" t="str">
            <v>M</v>
          </cell>
        </row>
        <row r="38">
          <cell r="A38">
            <v>6903233</v>
          </cell>
          <cell r="B38" t="str">
            <v>RODRIGUEZ Paul</v>
          </cell>
          <cell r="C38" t="str">
            <v>ASCSP</v>
          </cell>
          <cell r="D38" t="str">
            <v>M</v>
          </cell>
        </row>
        <row r="39">
          <cell r="A39">
            <v>6925432</v>
          </cell>
          <cell r="B39" t="str">
            <v>ROIRON Bryan</v>
          </cell>
          <cell r="C39" t="str">
            <v>ASCSP</v>
          </cell>
          <cell r="D39" t="str">
            <v>M</v>
          </cell>
        </row>
        <row r="40">
          <cell r="A40">
            <v>6901436</v>
          </cell>
          <cell r="B40" t="str">
            <v>ROUSSEL Aimé</v>
          </cell>
          <cell r="C40" t="str">
            <v>ASCSP</v>
          </cell>
          <cell r="D40" t="str">
            <v>M</v>
          </cell>
        </row>
        <row r="41">
          <cell r="A41">
            <v>6925087</v>
          </cell>
          <cell r="B41" t="str">
            <v>ROUVIER Pierre</v>
          </cell>
          <cell r="C41" t="str">
            <v>ASCSP</v>
          </cell>
          <cell r="D41" t="str">
            <v>M</v>
          </cell>
        </row>
        <row r="42">
          <cell r="A42">
            <v>6925403</v>
          </cell>
          <cell r="B42" t="str">
            <v>SONNIER Muriel</v>
          </cell>
          <cell r="C42" t="str">
            <v>ASCSP</v>
          </cell>
          <cell r="D42" t="str">
            <v>F</v>
          </cell>
        </row>
        <row r="43">
          <cell r="A43">
            <v>6908242</v>
          </cell>
          <cell r="B43" t="str">
            <v>SOUCHON Alain</v>
          </cell>
          <cell r="C43" t="str">
            <v>ASCSP</v>
          </cell>
          <cell r="D43" t="str">
            <v>M</v>
          </cell>
        </row>
        <row r="44">
          <cell r="A44">
            <v>6901754</v>
          </cell>
          <cell r="B44" t="str">
            <v>VALETTE Anthony</v>
          </cell>
          <cell r="C44" t="str">
            <v>ASCSP</v>
          </cell>
          <cell r="D44" t="str">
            <v>M</v>
          </cell>
        </row>
        <row r="45">
          <cell r="A45">
            <v>6901752</v>
          </cell>
          <cell r="B45" t="str">
            <v>VALETTE Jean</v>
          </cell>
          <cell r="C45" t="str">
            <v>ASCSP</v>
          </cell>
          <cell r="D45" t="str">
            <v>M</v>
          </cell>
        </row>
        <row r="46">
          <cell r="A46">
            <v>6901534</v>
          </cell>
          <cell r="B46" t="str">
            <v>VARNIER Jean Louis</v>
          </cell>
          <cell r="C46" t="str">
            <v>ASCSP</v>
          </cell>
          <cell r="D46" t="str">
            <v>M</v>
          </cell>
        </row>
        <row r="47">
          <cell r="A47">
            <v>6924512</v>
          </cell>
          <cell r="B47" t="str">
            <v>VASSEUR Luc</v>
          </cell>
          <cell r="C47" t="str">
            <v>ASCSP</v>
          </cell>
          <cell r="D47" t="str">
            <v>M</v>
          </cell>
        </row>
        <row r="48">
          <cell r="A48">
            <v>6901245</v>
          </cell>
          <cell r="B48" t="str">
            <v>ALCARAS Marie Christine</v>
          </cell>
          <cell r="C48" t="str">
            <v>S A L</v>
          </cell>
          <cell r="D48" t="str">
            <v>F</v>
          </cell>
        </row>
        <row r="49">
          <cell r="A49">
            <v>6901220</v>
          </cell>
          <cell r="B49" t="str">
            <v>ANTOINE Jean Luc</v>
          </cell>
          <cell r="C49" t="str">
            <v>S A L</v>
          </cell>
          <cell r="D49" t="str">
            <v>M</v>
          </cell>
        </row>
        <row r="50">
          <cell r="A50">
            <v>6901299</v>
          </cell>
          <cell r="B50" t="str">
            <v>ARNAUD Louis</v>
          </cell>
          <cell r="C50" t="str">
            <v>S A L</v>
          </cell>
          <cell r="D50" t="str">
            <v>M</v>
          </cell>
        </row>
        <row r="51">
          <cell r="A51">
            <v>6925844</v>
          </cell>
          <cell r="B51" t="str">
            <v>BASIRICO Hervé</v>
          </cell>
          <cell r="C51" t="str">
            <v>S A L</v>
          </cell>
          <cell r="D51" t="str">
            <v>M</v>
          </cell>
        </row>
        <row r="52">
          <cell r="A52">
            <v>6922413</v>
          </cell>
          <cell r="B52" t="str">
            <v>BAUTISTA DURAN Noël</v>
          </cell>
          <cell r="C52" t="str">
            <v>S A L</v>
          </cell>
          <cell r="D52" t="str">
            <v>M</v>
          </cell>
        </row>
        <row r="53">
          <cell r="A53">
            <v>103628</v>
          </cell>
          <cell r="B53" t="str">
            <v>BENZACKEN Jérémy</v>
          </cell>
          <cell r="C53" t="str">
            <v>S A L</v>
          </cell>
          <cell r="D53" t="str">
            <v>M</v>
          </cell>
        </row>
        <row r="54">
          <cell r="A54">
            <v>6920064</v>
          </cell>
          <cell r="B54" t="str">
            <v>BOOG Eric</v>
          </cell>
          <cell r="C54" t="str">
            <v>S A L</v>
          </cell>
          <cell r="D54" t="str">
            <v>M</v>
          </cell>
        </row>
        <row r="55">
          <cell r="A55">
            <v>6925624</v>
          </cell>
          <cell r="B55" t="str">
            <v>BOULCH Rémi</v>
          </cell>
          <cell r="C55" t="str">
            <v>S A L</v>
          </cell>
          <cell r="D55" t="str">
            <v>M</v>
          </cell>
        </row>
        <row r="56">
          <cell r="A56">
            <v>6923652</v>
          </cell>
          <cell r="B56" t="str">
            <v>BOUVIER Michel</v>
          </cell>
          <cell r="C56" t="str">
            <v>S A L</v>
          </cell>
          <cell r="D56" t="str">
            <v>M</v>
          </cell>
        </row>
        <row r="57">
          <cell r="A57">
            <v>6904157</v>
          </cell>
          <cell r="B57" t="str">
            <v>BOYER Gilles</v>
          </cell>
          <cell r="C57" t="str">
            <v>S A L</v>
          </cell>
          <cell r="D57" t="str">
            <v>M</v>
          </cell>
        </row>
        <row r="58">
          <cell r="A58">
            <v>6901973</v>
          </cell>
          <cell r="B58" t="str">
            <v>BROTO MUR Bernard</v>
          </cell>
          <cell r="C58" t="str">
            <v>S A L</v>
          </cell>
          <cell r="D58" t="str">
            <v>M</v>
          </cell>
        </row>
        <row r="59">
          <cell r="A59">
            <v>6924102</v>
          </cell>
          <cell r="B59" t="str">
            <v>CAPUANO Eric</v>
          </cell>
          <cell r="C59" t="str">
            <v>S A L</v>
          </cell>
          <cell r="D59" t="str">
            <v>M</v>
          </cell>
        </row>
        <row r="60">
          <cell r="A60">
            <v>6915606</v>
          </cell>
          <cell r="B60" t="str">
            <v>CASCHERA Boris</v>
          </cell>
          <cell r="C60" t="str">
            <v>S A L</v>
          </cell>
          <cell r="D60" t="str">
            <v>M</v>
          </cell>
        </row>
        <row r="61">
          <cell r="A61">
            <v>6919338</v>
          </cell>
          <cell r="B61" t="str">
            <v>CIONI Alain</v>
          </cell>
          <cell r="C61" t="str">
            <v>S A L</v>
          </cell>
          <cell r="D61" t="str">
            <v>M</v>
          </cell>
        </row>
        <row r="62">
          <cell r="A62">
            <v>6925483</v>
          </cell>
          <cell r="B62" t="str">
            <v>DANIEAU Patrick</v>
          </cell>
          <cell r="C62" t="str">
            <v>S A L</v>
          </cell>
          <cell r="D62" t="str">
            <v>M</v>
          </cell>
        </row>
        <row r="63">
          <cell r="A63">
            <v>6900544</v>
          </cell>
          <cell r="B63" t="str">
            <v>DIMITRESCO Germaine</v>
          </cell>
          <cell r="C63" t="str">
            <v>S A L</v>
          </cell>
          <cell r="D63" t="str">
            <v>F</v>
          </cell>
        </row>
        <row r="64">
          <cell r="A64">
            <v>705151</v>
          </cell>
          <cell r="B64" t="str">
            <v>DOUAL Patrick</v>
          </cell>
          <cell r="C64" t="str">
            <v>S A L</v>
          </cell>
          <cell r="D64" t="str">
            <v>M</v>
          </cell>
        </row>
        <row r="65">
          <cell r="A65">
            <v>6903070</v>
          </cell>
          <cell r="B65" t="str">
            <v>DUPONT Christiane</v>
          </cell>
          <cell r="C65" t="str">
            <v>S A L</v>
          </cell>
          <cell r="D65" t="str">
            <v>F</v>
          </cell>
        </row>
        <row r="66">
          <cell r="A66">
            <v>6903003</v>
          </cell>
          <cell r="B66" t="str">
            <v>DUPONT Bernard</v>
          </cell>
          <cell r="C66" t="str">
            <v>S A L</v>
          </cell>
          <cell r="D66" t="str">
            <v>M</v>
          </cell>
        </row>
        <row r="67">
          <cell r="A67">
            <v>6917755</v>
          </cell>
          <cell r="B67" t="str">
            <v>EGEA Nicolas</v>
          </cell>
          <cell r="C67" t="str">
            <v>S A L</v>
          </cell>
          <cell r="D67" t="str">
            <v>M</v>
          </cell>
        </row>
        <row r="68">
          <cell r="A68">
            <v>6923754</v>
          </cell>
          <cell r="B68" t="str">
            <v>ELEFANTE Pietro</v>
          </cell>
          <cell r="C68" t="str">
            <v>S A L</v>
          </cell>
          <cell r="D68" t="str">
            <v>M</v>
          </cell>
        </row>
        <row r="69">
          <cell r="A69">
            <v>6905637</v>
          </cell>
          <cell r="B69" t="str">
            <v>FIORATO Serge</v>
          </cell>
          <cell r="C69" t="str">
            <v>S A L</v>
          </cell>
          <cell r="D69" t="str">
            <v>M</v>
          </cell>
        </row>
        <row r="70">
          <cell r="A70">
            <v>6905211</v>
          </cell>
          <cell r="B70" t="str">
            <v>FLORES Bénito</v>
          </cell>
          <cell r="C70" t="str">
            <v>S A L</v>
          </cell>
          <cell r="D70" t="str">
            <v>M</v>
          </cell>
        </row>
        <row r="71">
          <cell r="A71">
            <v>6902205</v>
          </cell>
          <cell r="B71" t="str">
            <v>FORNASARI Daniel</v>
          </cell>
          <cell r="C71" t="str">
            <v>S A L</v>
          </cell>
          <cell r="D71" t="str">
            <v>M</v>
          </cell>
        </row>
        <row r="72">
          <cell r="A72">
            <v>6926055</v>
          </cell>
          <cell r="B72" t="str">
            <v>FRANCE Alain</v>
          </cell>
          <cell r="C72" t="str">
            <v>S A L</v>
          </cell>
          <cell r="D72" t="str">
            <v>M</v>
          </cell>
        </row>
        <row r="73">
          <cell r="A73">
            <v>6921860</v>
          </cell>
          <cell r="B73" t="str">
            <v>GACON Christian</v>
          </cell>
          <cell r="C73" t="str">
            <v>S A L</v>
          </cell>
          <cell r="D73" t="str">
            <v>M</v>
          </cell>
        </row>
        <row r="74">
          <cell r="A74">
            <v>6924432</v>
          </cell>
          <cell r="B74" t="str">
            <v>GACON Nathalie</v>
          </cell>
          <cell r="C74" t="str">
            <v>S A L</v>
          </cell>
          <cell r="D74" t="str">
            <v>F</v>
          </cell>
        </row>
        <row r="75">
          <cell r="A75">
            <v>6924820</v>
          </cell>
          <cell r="B75" t="str">
            <v>GILLET Sylvain</v>
          </cell>
          <cell r="C75" t="str">
            <v>S A L</v>
          </cell>
          <cell r="D75" t="str">
            <v>M</v>
          </cell>
        </row>
        <row r="76">
          <cell r="A76">
            <v>106403</v>
          </cell>
          <cell r="B76" t="str">
            <v>GUILLE Jean pierre</v>
          </cell>
          <cell r="C76" t="str">
            <v>S A L</v>
          </cell>
          <cell r="D76" t="str">
            <v>M</v>
          </cell>
        </row>
        <row r="77">
          <cell r="A77">
            <v>6903133</v>
          </cell>
          <cell r="B77" t="str">
            <v>HANSI Gilles</v>
          </cell>
          <cell r="C77" t="str">
            <v>S A L</v>
          </cell>
          <cell r="D77" t="str">
            <v>M</v>
          </cell>
        </row>
        <row r="78">
          <cell r="A78">
            <v>3802304</v>
          </cell>
          <cell r="B78" t="str">
            <v>JOURDAN Bernard</v>
          </cell>
          <cell r="C78" t="str">
            <v>S A L</v>
          </cell>
          <cell r="D78" t="str">
            <v>M</v>
          </cell>
        </row>
        <row r="79">
          <cell r="A79">
            <v>6925894</v>
          </cell>
          <cell r="B79" t="str">
            <v>JUGE Nathalie</v>
          </cell>
          <cell r="C79" t="str">
            <v>S A L</v>
          </cell>
          <cell r="D79" t="str">
            <v>F</v>
          </cell>
        </row>
        <row r="80">
          <cell r="A80">
            <v>6925155</v>
          </cell>
          <cell r="B80" t="str">
            <v>KAMBRUN Jérôme</v>
          </cell>
          <cell r="C80" t="str">
            <v>S A L</v>
          </cell>
          <cell r="D80" t="str">
            <v>M</v>
          </cell>
        </row>
        <row r="81">
          <cell r="A81">
            <v>6923741</v>
          </cell>
          <cell r="B81" t="str">
            <v>LAGOUTTE Roger</v>
          </cell>
          <cell r="C81" t="str">
            <v>S A L</v>
          </cell>
          <cell r="D81" t="str">
            <v>M</v>
          </cell>
        </row>
        <row r="82">
          <cell r="A82">
            <v>6901424</v>
          </cell>
          <cell r="B82" t="str">
            <v>LATASTE Lamduan</v>
          </cell>
          <cell r="C82" t="str">
            <v>S A L</v>
          </cell>
          <cell r="D82" t="str">
            <v>F</v>
          </cell>
        </row>
        <row r="83">
          <cell r="A83">
            <v>6924452</v>
          </cell>
          <cell r="B83" t="str">
            <v>LAVAL Christian</v>
          </cell>
          <cell r="C83" t="str">
            <v>S A L</v>
          </cell>
          <cell r="D83" t="str">
            <v>M</v>
          </cell>
        </row>
        <row r="84">
          <cell r="A84">
            <v>6901215</v>
          </cell>
          <cell r="B84" t="str">
            <v>LOMBARD Jean Noël</v>
          </cell>
          <cell r="C84" t="str">
            <v>S A L</v>
          </cell>
          <cell r="D84" t="str">
            <v>M</v>
          </cell>
        </row>
        <row r="85">
          <cell r="A85">
            <v>6913614</v>
          </cell>
          <cell r="B85" t="str">
            <v>LOPES José Valentin</v>
          </cell>
          <cell r="C85" t="str">
            <v>S A L</v>
          </cell>
          <cell r="D85" t="str">
            <v>M</v>
          </cell>
        </row>
        <row r="86">
          <cell r="A86">
            <v>6918036</v>
          </cell>
          <cell r="B86" t="str">
            <v>LOUVIOT Robert</v>
          </cell>
          <cell r="C86" t="str">
            <v>S A L</v>
          </cell>
          <cell r="D86" t="str">
            <v>M</v>
          </cell>
        </row>
        <row r="87">
          <cell r="A87">
            <v>6925156</v>
          </cell>
          <cell r="B87" t="str">
            <v>MARCEL Pierre</v>
          </cell>
          <cell r="C87" t="str">
            <v>S A L</v>
          </cell>
          <cell r="D87" t="str">
            <v>M</v>
          </cell>
        </row>
        <row r="88">
          <cell r="A88">
            <v>6925064</v>
          </cell>
          <cell r="B88" t="str">
            <v>MARGATHE Jean</v>
          </cell>
          <cell r="C88" t="str">
            <v>S A L</v>
          </cell>
          <cell r="D88" t="str">
            <v>M</v>
          </cell>
        </row>
        <row r="89">
          <cell r="A89">
            <v>6921433</v>
          </cell>
          <cell r="B89" t="str">
            <v>MARTEAU Loïs</v>
          </cell>
          <cell r="C89" t="str">
            <v>S A L</v>
          </cell>
          <cell r="D89" t="str">
            <v>M</v>
          </cell>
        </row>
        <row r="90">
          <cell r="A90">
            <v>6923030</v>
          </cell>
          <cell r="B90" t="str">
            <v>MARTIN Thierry</v>
          </cell>
          <cell r="C90" t="str">
            <v>S A L</v>
          </cell>
          <cell r="D90" t="str">
            <v>M</v>
          </cell>
        </row>
        <row r="91">
          <cell r="A91">
            <v>6913873</v>
          </cell>
          <cell r="B91" t="str">
            <v>MARTUCCI Lionel</v>
          </cell>
          <cell r="C91" t="str">
            <v>S A L</v>
          </cell>
          <cell r="D91" t="str">
            <v>M</v>
          </cell>
        </row>
        <row r="92">
          <cell r="A92">
            <v>6913500</v>
          </cell>
          <cell r="B92" t="str">
            <v>MASSARD Lucien</v>
          </cell>
          <cell r="C92" t="str">
            <v>S A L</v>
          </cell>
          <cell r="D92" t="str">
            <v>M</v>
          </cell>
        </row>
        <row r="93">
          <cell r="A93">
            <v>6912019</v>
          </cell>
          <cell r="B93" t="str">
            <v>MASTROMATTEO Claude</v>
          </cell>
          <cell r="C93" t="str">
            <v>S A L</v>
          </cell>
          <cell r="D93" t="str">
            <v>M</v>
          </cell>
        </row>
        <row r="94">
          <cell r="A94">
            <v>3011684</v>
          </cell>
          <cell r="B94" t="str">
            <v>MAURINE Jacky</v>
          </cell>
          <cell r="C94" t="str">
            <v>S A L</v>
          </cell>
          <cell r="D94" t="str">
            <v>M</v>
          </cell>
        </row>
        <row r="95">
          <cell r="A95">
            <v>6922450</v>
          </cell>
          <cell r="B95" t="str">
            <v>MILLAN Diego</v>
          </cell>
          <cell r="C95" t="str">
            <v>S A L</v>
          </cell>
          <cell r="D95" t="str">
            <v>M</v>
          </cell>
        </row>
        <row r="96">
          <cell r="A96">
            <v>6913833</v>
          </cell>
          <cell r="B96" t="str">
            <v>MOLLA Daniel</v>
          </cell>
          <cell r="C96" t="str">
            <v>S A L</v>
          </cell>
          <cell r="D96" t="str">
            <v>M</v>
          </cell>
        </row>
        <row r="97">
          <cell r="A97">
            <v>6926245</v>
          </cell>
          <cell r="B97" t="str">
            <v>MUCKE Gilbert</v>
          </cell>
          <cell r="C97" t="str">
            <v>S A L</v>
          </cell>
          <cell r="D97" t="str">
            <v>M</v>
          </cell>
        </row>
        <row r="98">
          <cell r="A98">
            <v>6919181</v>
          </cell>
          <cell r="B98" t="str">
            <v>MULLER Pascal</v>
          </cell>
          <cell r="C98" t="str">
            <v>S A L</v>
          </cell>
          <cell r="D98" t="str">
            <v>M</v>
          </cell>
        </row>
        <row r="99">
          <cell r="A99">
            <v>6924453</v>
          </cell>
          <cell r="B99" t="str">
            <v>NICOLAS Michel</v>
          </cell>
          <cell r="C99" t="str">
            <v>S A L</v>
          </cell>
          <cell r="D99" t="str">
            <v>M</v>
          </cell>
        </row>
        <row r="100">
          <cell r="A100">
            <v>6908870</v>
          </cell>
          <cell r="B100" t="str">
            <v>OGEARD Thierry</v>
          </cell>
          <cell r="C100" t="str">
            <v>S A L</v>
          </cell>
          <cell r="D100" t="str">
            <v>M</v>
          </cell>
        </row>
        <row r="101">
          <cell r="A101">
            <v>6924011</v>
          </cell>
          <cell r="B101" t="str">
            <v>PALLARES Patrick</v>
          </cell>
          <cell r="C101" t="str">
            <v>S A L</v>
          </cell>
          <cell r="D101" t="str">
            <v>M</v>
          </cell>
        </row>
        <row r="102">
          <cell r="A102">
            <v>6924944</v>
          </cell>
          <cell r="B102" t="str">
            <v>PALUMBO Gérard</v>
          </cell>
          <cell r="C102" t="str">
            <v>S A L</v>
          </cell>
          <cell r="D102" t="str">
            <v>M</v>
          </cell>
        </row>
        <row r="103">
          <cell r="A103">
            <v>6924592</v>
          </cell>
          <cell r="B103" t="str">
            <v>PARIZET Eric</v>
          </cell>
          <cell r="C103" t="str">
            <v>S A L</v>
          </cell>
          <cell r="D103" t="str">
            <v>M</v>
          </cell>
        </row>
        <row r="104">
          <cell r="A104">
            <v>6901586</v>
          </cell>
          <cell r="B104" t="str">
            <v>PARRA Roland</v>
          </cell>
          <cell r="C104" t="str">
            <v>S A L</v>
          </cell>
          <cell r="D104" t="str">
            <v>M</v>
          </cell>
        </row>
        <row r="105">
          <cell r="A105">
            <v>6918667</v>
          </cell>
          <cell r="B105" t="str">
            <v>PARTOUCHE Christian</v>
          </cell>
          <cell r="C105" t="str">
            <v>S A L</v>
          </cell>
          <cell r="D105" t="str">
            <v>M</v>
          </cell>
        </row>
        <row r="106">
          <cell r="A106">
            <v>6926056</v>
          </cell>
          <cell r="B106" t="str">
            <v>POLSINELLI Denis</v>
          </cell>
          <cell r="C106" t="str">
            <v>S A L</v>
          </cell>
          <cell r="D106" t="str">
            <v>M</v>
          </cell>
        </row>
        <row r="107">
          <cell r="A107">
            <v>6903159</v>
          </cell>
          <cell r="B107" t="str">
            <v>RAMIREZ François</v>
          </cell>
          <cell r="C107" t="str">
            <v>S A L</v>
          </cell>
          <cell r="D107" t="str">
            <v>M</v>
          </cell>
        </row>
        <row r="108">
          <cell r="A108">
            <v>6904171</v>
          </cell>
          <cell r="B108" t="str">
            <v>SAMPIERI Michel</v>
          </cell>
          <cell r="C108" t="str">
            <v>S A L</v>
          </cell>
          <cell r="D108" t="str">
            <v>M</v>
          </cell>
        </row>
        <row r="109">
          <cell r="A109">
            <v>6920890</v>
          </cell>
          <cell r="B109" t="str">
            <v>SEGHAIER Arafat</v>
          </cell>
          <cell r="C109" t="str">
            <v>S A L</v>
          </cell>
          <cell r="D109" t="str">
            <v>M</v>
          </cell>
        </row>
        <row r="110">
          <cell r="A110">
            <v>6921051</v>
          </cell>
          <cell r="B110" t="str">
            <v>SEON Isabelle</v>
          </cell>
          <cell r="C110" t="str">
            <v>S A L</v>
          </cell>
          <cell r="D110" t="str">
            <v>F</v>
          </cell>
        </row>
        <row r="111">
          <cell r="A111">
            <v>6901249</v>
          </cell>
          <cell r="B111" t="str">
            <v>SICILIA Antoine</v>
          </cell>
          <cell r="C111" t="str">
            <v>S A L</v>
          </cell>
          <cell r="D111" t="str">
            <v>M</v>
          </cell>
        </row>
        <row r="112">
          <cell r="A112">
            <v>6921797</v>
          </cell>
          <cell r="B112" t="str">
            <v>SZYMUSIAK Nattan</v>
          </cell>
          <cell r="C112" t="str">
            <v>S A L</v>
          </cell>
          <cell r="D112" t="str">
            <v>M</v>
          </cell>
        </row>
        <row r="113">
          <cell r="A113">
            <v>6924629</v>
          </cell>
          <cell r="B113" t="str">
            <v>TABAYSE Denis</v>
          </cell>
          <cell r="C113" t="str">
            <v>S A L</v>
          </cell>
          <cell r="D113" t="str">
            <v>M</v>
          </cell>
        </row>
        <row r="114">
          <cell r="A114">
            <v>6914765</v>
          </cell>
          <cell r="B114" t="str">
            <v>TRISTAN Jean Luc</v>
          </cell>
          <cell r="C114" t="str">
            <v>S A L</v>
          </cell>
          <cell r="D114" t="str">
            <v>M</v>
          </cell>
        </row>
        <row r="115">
          <cell r="A115">
            <v>6919646</v>
          </cell>
          <cell r="B115" t="str">
            <v>VENDITTI Stéphane</v>
          </cell>
          <cell r="C115" t="str">
            <v>S A L</v>
          </cell>
          <cell r="D115" t="str">
            <v>M</v>
          </cell>
        </row>
        <row r="116">
          <cell r="A116">
            <v>6925216</v>
          </cell>
          <cell r="B116" t="str">
            <v>VERDONE Italo</v>
          </cell>
          <cell r="C116" t="str">
            <v>S A L</v>
          </cell>
          <cell r="D116" t="str">
            <v>M</v>
          </cell>
        </row>
        <row r="117">
          <cell r="A117">
            <v>6924981</v>
          </cell>
          <cell r="B117" t="str">
            <v>VERDONE Adrien</v>
          </cell>
          <cell r="C117" t="str">
            <v>S A L</v>
          </cell>
          <cell r="D117" t="str">
            <v>M</v>
          </cell>
        </row>
        <row r="118">
          <cell r="A118">
            <v>6915309</v>
          </cell>
          <cell r="B118" t="str">
            <v>VINCENT Jean Pascal</v>
          </cell>
          <cell r="C118" t="str">
            <v>S A L</v>
          </cell>
          <cell r="D118" t="str">
            <v>M</v>
          </cell>
        </row>
        <row r="119">
          <cell r="A119">
            <v>6925199</v>
          </cell>
          <cell r="B119" t="str">
            <v>VOLCKAERT Robert</v>
          </cell>
          <cell r="C119" t="str">
            <v>S A L</v>
          </cell>
          <cell r="D119" t="str">
            <v>M</v>
          </cell>
        </row>
        <row r="120">
          <cell r="A120">
            <v>6913454</v>
          </cell>
          <cell r="B120" t="str">
            <v>YAHIAOUI Ahmed</v>
          </cell>
          <cell r="C120" t="str">
            <v>S A L</v>
          </cell>
          <cell r="D120" t="str">
            <v>M</v>
          </cell>
        </row>
        <row r="121">
          <cell r="A121">
            <v>6925653</v>
          </cell>
          <cell r="B121" t="str">
            <v>ALENDA Jean-Pierre</v>
          </cell>
          <cell r="C121" t="str">
            <v>CASCOL</v>
          </cell>
          <cell r="D121" t="str">
            <v>M</v>
          </cell>
        </row>
        <row r="122">
          <cell r="A122">
            <v>6908333</v>
          </cell>
          <cell r="B122" t="str">
            <v>AUBELEAU Christian</v>
          </cell>
          <cell r="C122" t="str">
            <v>CASCOL</v>
          </cell>
          <cell r="D122" t="str">
            <v>M</v>
          </cell>
        </row>
        <row r="123">
          <cell r="A123">
            <v>6925207</v>
          </cell>
          <cell r="B123" t="str">
            <v>AUDAX Ludovic</v>
          </cell>
          <cell r="C123" t="str">
            <v>CASCOL</v>
          </cell>
          <cell r="D123" t="str">
            <v>M</v>
          </cell>
        </row>
        <row r="124">
          <cell r="A124">
            <v>6901701</v>
          </cell>
          <cell r="B124" t="str">
            <v>BAIN Annie</v>
          </cell>
          <cell r="C124" t="str">
            <v>CASCOL</v>
          </cell>
          <cell r="D124" t="str">
            <v>F</v>
          </cell>
        </row>
        <row r="125">
          <cell r="A125">
            <v>6901700</v>
          </cell>
          <cell r="B125" t="str">
            <v>BAIN Bernard</v>
          </cell>
          <cell r="C125" t="str">
            <v>CASCOL</v>
          </cell>
          <cell r="D125" t="str">
            <v>M</v>
          </cell>
        </row>
        <row r="126">
          <cell r="A126">
            <v>6923276</v>
          </cell>
          <cell r="B126" t="str">
            <v>BENEDIC Jean Noël</v>
          </cell>
          <cell r="C126" t="str">
            <v>CASCOL</v>
          </cell>
          <cell r="D126" t="str">
            <v>M</v>
          </cell>
        </row>
        <row r="127">
          <cell r="A127">
            <v>6901757</v>
          </cell>
          <cell r="B127" t="str">
            <v>BENSAID Yves</v>
          </cell>
          <cell r="C127" t="str">
            <v>CASCOL</v>
          </cell>
          <cell r="D127" t="str">
            <v>M</v>
          </cell>
        </row>
        <row r="128">
          <cell r="A128">
            <v>6901143</v>
          </cell>
          <cell r="B128" t="str">
            <v>BESSON Chrystelle</v>
          </cell>
          <cell r="C128" t="str">
            <v>CASCOL</v>
          </cell>
          <cell r="D128" t="str">
            <v>F</v>
          </cell>
        </row>
        <row r="129">
          <cell r="A129">
            <v>6901129</v>
          </cell>
          <cell r="B129" t="str">
            <v>BOFFY Jean Marie</v>
          </cell>
          <cell r="C129" t="str">
            <v>CASCOL</v>
          </cell>
          <cell r="D129" t="str">
            <v>M</v>
          </cell>
        </row>
        <row r="130">
          <cell r="A130">
            <v>6902530</v>
          </cell>
          <cell r="B130" t="str">
            <v>BOURGUIGNON Patrick</v>
          </cell>
          <cell r="C130" t="str">
            <v>CASCOL</v>
          </cell>
          <cell r="D130" t="str">
            <v>M</v>
          </cell>
        </row>
        <row r="131">
          <cell r="A131">
            <v>6920784</v>
          </cell>
          <cell r="B131" t="str">
            <v>BOURGUIGNON Isabelle</v>
          </cell>
          <cell r="C131" t="str">
            <v>CASCOL</v>
          </cell>
          <cell r="D131" t="str">
            <v>F</v>
          </cell>
        </row>
        <row r="132">
          <cell r="A132">
            <v>6901140</v>
          </cell>
          <cell r="B132" t="str">
            <v>BRUN Danielle</v>
          </cell>
          <cell r="C132" t="str">
            <v>CASCOL</v>
          </cell>
          <cell r="D132" t="str">
            <v>F</v>
          </cell>
        </row>
        <row r="133">
          <cell r="A133">
            <v>6901137</v>
          </cell>
          <cell r="B133" t="str">
            <v>BRUN Jean Claude</v>
          </cell>
          <cell r="C133" t="str">
            <v>CASCOL</v>
          </cell>
          <cell r="D133" t="str">
            <v>M</v>
          </cell>
        </row>
        <row r="134">
          <cell r="A134">
            <v>6901145</v>
          </cell>
          <cell r="B134" t="str">
            <v>BUISSON Robert</v>
          </cell>
          <cell r="C134" t="str">
            <v>CASCOL</v>
          </cell>
          <cell r="D134" t="str">
            <v>M</v>
          </cell>
        </row>
        <row r="135">
          <cell r="A135">
            <v>6926082</v>
          </cell>
          <cell r="B135" t="str">
            <v>CECILLON Daniel</v>
          </cell>
          <cell r="C135" t="str">
            <v>CASCOL</v>
          </cell>
          <cell r="D135" t="str">
            <v>M</v>
          </cell>
        </row>
        <row r="136">
          <cell r="A136">
            <v>6925654</v>
          </cell>
          <cell r="B136" t="str">
            <v>CHOLLIER Guy</v>
          </cell>
          <cell r="C136" t="str">
            <v>CASCOL</v>
          </cell>
          <cell r="D136" t="str">
            <v>M</v>
          </cell>
        </row>
        <row r="137">
          <cell r="A137">
            <v>6906342</v>
          </cell>
          <cell r="B137" t="str">
            <v>COSTE Jean</v>
          </cell>
          <cell r="C137" t="str">
            <v>CASCOL</v>
          </cell>
          <cell r="D137" t="str">
            <v>M</v>
          </cell>
        </row>
        <row r="138">
          <cell r="A138">
            <v>6925925</v>
          </cell>
          <cell r="B138" t="str">
            <v>FAYOLLE Alain</v>
          </cell>
          <cell r="C138" t="str">
            <v>CASCOL</v>
          </cell>
          <cell r="D138" t="str">
            <v>M</v>
          </cell>
        </row>
        <row r="139">
          <cell r="A139">
            <v>6901715</v>
          </cell>
          <cell r="B139" t="str">
            <v>FERRARI Jean Paul</v>
          </cell>
          <cell r="C139" t="str">
            <v>CASCOL</v>
          </cell>
          <cell r="D139" t="str">
            <v>M</v>
          </cell>
        </row>
        <row r="140">
          <cell r="A140">
            <v>6923489</v>
          </cell>
          <cell r="B140" t="str">
            <v>FORET Marc</v>
          </cell>
          <cell r="C140" t="str">
            <v>CASCOL</v>
          </cell>
          <cell r="D140" t="str">
            <v>M</v>
          </cell>
        </row>
        <row r="141">
          <cell r="A141">
            <v>6918831</v>
          </cell>
          <cell r="B141" t="str">
            <v>GALLAND Patrick</v>
          </cell>
          <cell r="C141" t="str">
            <v>CASCOL</v>
          </cell>
          <cell r="D141" t="str">
            <v>M</v>
          </cell>
        </row>
        <row r="142">
          <cell r="A142">
            <v>6901172</v>
          </cell>
          <cell r="B142" t="str">
            <v>GELIN Georges</v>
          </cell>
          <cell r="C142" t="str">
            <v>CASCOL</v>
          </cell>
          <cell r="D142" t="str">
            <v>M</v>
          </cell>
        </row>
        <row r="143">
          <cell r="A143">
            <v>6913221</v>
          </cell>
          <cell r="B143" t="str">
            <v>GENILLIER Patrick</v>
          </cell>
          <cell r="C143" t="str">
            <v>CASCOL</v>
          </cell>
          <cell r="D143" t="str">
            <v>M</v>
          </cell>
        </row>
        <row r="144">
          <cell r="A144">
            <v>6922036</v>
          </cell>
          <cell r="B144" t="str">
            <v>GENILLIER Jonathan</v>
          </cell>
          <cell r="C144" t="str">
            <v>CASCOL</v>
          </cell>
          <cell r="D144" t="str">
            <v>M</v>
          </cell>
        </row>
        <row r="145">
          <cell r="A145">
            <v>6924248</v>
          </cell>
          <cell r="B145" t="str">
            <v>GIRAUDET Maryse</v>
          </cell>
          <cell r="C145" t="str">
            <v>CASCOL</v>
          </cell>
          <cell r="D145" t="str">
            <v>F</v>
          </cell>
        </row>
        <row r="146">
          <cell r="A146">
            <v>6920267</v>
          </cell>
          <cell r="B146" t="str">
            <v>GIRAUDET Patrick</v>
          </cell>
          <cell r="C146" t="str">
            <v>CASCOL</v>
          </cell>
          <cell r="D146" t="str">
            <v>M</v>
          </cell>
        </row>
        <row r="147">
          <cell r="A147">
            <v>6923066</v>
          </cell>
          <cell r="B147" t="str">
            <v>JULLIEN Grégory</v>
          </cell>
          <cell r="C147" t="str">
            <v>CASCOL</v>
          </cell>
          <cell r="D147" t="str">
            <v>M</v>
          </cell>
        </row>
        <row r="148">
          <cell r="A148">
            <v>6901139</v>
          </cell>
          <cell r="B148" t="str">
            <v>MAROTTI Françoise</v>
          </cell>
          <cell r="C148" t="str">
            <v>CASCOL</v>
          </cell>
          <cell r="D148" t="str">
            <v>F</v>
          </cell>
        </row>
        <row r="149">
          <cell r="A149">
            <v>6901106</v>
          </cell>
          <cell r="B149" t="str">
            <v>MAROTTI André</v>
          </cell>
          <cell r="C149" t="str">
            <v>CASCOL</v>
          </cell>
          <cell r="D149" t="str">
            <v>M</v>
          </cell>
        </row>
        <row r="150">
          <cell r="A150">
            <v>6921930</v>
          </cell>
          <cell r="B150" t="str">
            <v>MARQUES Didier</v>
          </cell>
          <cell r="C150" t="str">
            <v>CASCOL</v>
          </cell>
          <cell r="D150" t="str">
            <v>M</v>
          </cell>
        </row>
        <row r="151">
          <cell r="A151">
            <v>6924292</v>
          </cell>
          <cell r="B151" t="str">
            <v>MASCLAUX Yves</v>
          </cell>
          <cell r="C151" t="str">
            <v>CASCOL</v>
          </cell>
          <cell r="D151" t="str">
            <v>M</v>
          </cell>
        </row>
        <row r="152">
          <cell r="A152">
            <v>6913923</v>
          </cell>
          <cell r="B152" t="str">
            <v>MATHIEU Roger</v>
          </cell>
          <cell r="C152" t="str">
            <v>CASCOL</v>
          </cell>
          <cell r="D152" t="str">
            <v>M</v>
          </cell>
        </row>
        <row r="153">
          <cell r="A153">
            <v>6920227</v>
          </cell>
          <cell r="B153" t="str">
            <v>MECHIN Roger</v>
          </cell>
          <cell r="C153" t="str">
            <v>CASCOL</v>
          </cell>
          <cell r="D153" t="str">
            <v>M</v>
          </cell>
        </row>
        <row r="154">
          <cell r="A154">
            <v>6920254</v>
          </cell>
          <cell r="B154" t="str">
            <v>MORTBONTEMPS Stéphane</v>
          </cell>
          <cell r="C154" t="str">
            <v>CASCOL</v>
          </cell>
          <cell r="D154" t="str">
            <v>M</v>
          </cell>
        </row>
        <row r="155">
          <cell r="A155">
            <v>6901617</v>
          </cell>
          <cell r="B155" t="str">
            <v>MOURBRUN Roger</v>
          </cell>
          <cell r="C155" t="str">
            <v>CASCOL</v>
          </cell>
          <cell r="D155" t="str">
            <v>M</v>
          </cell>
        </row>
        <row r="156">
          <cell r="A156">
            <v>6906495</v>
          </cell>
          <cell r="B156" t="str">
            <v>PALANDRE PHILIPPE</v>
          </cell>
          <cell r="C156" t="str">
            <v>CASCOL</v>
          </cell>
          <cell r="D156" t="str">
            <v>M</v>
          </cell>
        </row>
        <row r="157">
          <cell r="A157">
            <v>6924090</v>
          </cell>
          <cell r="B157" t="str">
            <v>PASQUELIN Lionel</v>
          </cell>
          <cell r="C157" t="str">
            <v>CASCOL</v>
          </cell>
          <cell r="D157" t="str">
            <v>M</v>
          </cell>
        </row>
        <row r="158">
          <cell r="A158">
            <v>6908339</v>
          </cell>
          <cell r="B158" t="str">
            <v>PEREZ Rafaël</v>
          </cell>
          <cell r="C158" t="str">
            <v>CASCOL</v>
          </cell>
          <cell r="D158" t="str">
            <v>M</v>
          </cell>
        </row>
        <row r="159">
          <cell r="A159">
            <v>6901134</v>
          </cell>
          <cell r="B159" t="str">
            <v>PERRIN Armand</v>
          </cell>
          <cell r="C159" t="str">
            <v>CASCOL</v>
          </cell>
          <cell r="D159" t="str">
            <v>M</v>
          </cell>
        </row>
        <row r="160">
          <cell r="A160">
            <v>6910523</v>
          </cell>
          <cell r="B160" t="str">
            <v>PEYRON Jean Luc</v>
          </cell>
          <cell r="C160" t="str">
            <v>CASCOL</v>
          </cell>
          <cell r="D160" t="str">
            <v>M</v>
          </cell>
        </row>
        <row r="161">
          <cell r="A161">
            <v>6917395</v>
          </cell>
          <cell r="B161" t="str">
            <v>PIANA Alain</v>
          </cell>
          <cell r="C161" t="str">
            <v>CASCOL</v>
          </cell>
          <cell r="D161" t="str">
            <v>M</v>
          </cell>
        </row>
        <row r="162">
          <cell r="A162">
            <v>4312945</v>
          </cell>
          <cell r="B162" t="str">
            <v>PROFIT André</v>
          </cell>
          <cell r="C162" t="str">
            <v>CASCOL</v>
          </cell>
          <cell r="D162" t="str">
            <v>M</v>
          </cell>
        </row>
        <row r="163">
          <cell r="A163">
            <v>6915413</v>
          </cell>
          <cell r="B163" t="str">
            <v>PROMONET Martine</v>
          </cell>
          <cell r="C163" t="str">
            <v>CASCOL</v>
          </cell>
          <cell r="D163" t="str">
            <v>F</v>
          </cell>
        </row>
        <row r="164">
          <cell r="A164">
            <v>4304466</v>
          </cell>
          <cell r="B164" t="str">
            <v>RAMBERT Pascal</v>
          </cell>
          <cell r="C164" t="str">
            <v>CASCOL</v>
          </cell>
          <cell r="D164" t="str">
            <v>M</v>
          </cell>
        </row>
        <row r="165">
          <cell r="A165">
            <v>6915161</v>
          </cell>
          <cell r="B165" t="str">
            <v>RANC Maurice</v>
          </cell>
          <cell r="C165" t="str">
            <v>CASCOL</v>
          </cell>
          <cell r="D165" t="str">
            <v>M</v>
          </cell>
        </row>
        <row r="166">
          <cell r="A166">
            <v>6908332</v>
          </cell>
          <cell r="B166" t="str">
            <v>RANCHIN André</v>
          </cell>
          <cell r="C166" t="str">
            <v>CASCOL</v>
          </cell>
          <cell r="D166" t="str">
            <v>M</v>
          </cell>
        </row>
        <row r="167">
          <cell r="A167">
            <v>6921729</v>
          </cell>
          <cell r="B167" t="str">
            <v>RIVOIRE René</v>
          </cell>
          <cell r="C167" t="str">
            <v>CASCOL</v>
          </cell>
          <cell r="D167" t="str">
            <v>M</v>
          </cell>
        </row>
        <row r="168">
          <cell r="A168">
            <v>6903234</v>
          </cell>
          <cell r="B168" t="str">
            <v>ROBERT Jacques</v>
          </cell>
          <cell r="C168" t="str">
            <v>CASCOL</v>
          </cell>
          <cell r="D168" t="str">
            <v>M</v>
          </cell>
        </row>
        <row r="169">
          <cell r="A169">
            <v>6901117</v>
          </cell>
          <cell r="B169" t="str">
            <v>RONDEPIERRE André</v>
          </cell>
          <cell r="C169" t="str">
            <v>CASCOL</v>
          </cell>
          <cell r="D169" t="str">
            <v>M</v>
          </cell>
        </row>
        <row r="170">
          <cell r="A170">
            <v>6901103</v>
          </cell>
          <cell r="B170" t="str">
            <v>ROUSSEL René</v>
          </cell>
          <cell r="C170" t="str">
            <v>CASCOL</v>
          </cell>
          <cell r="D170" t="str">
            <v>M</v>
          </cell>
        </row>
        <row r="171">
          <cell r="A171">
            <v>6901105</v>
          </cell>
          <cell r="B171" t="str">
            <v>ROUSSEL René Jean</v>
          </cell>
          <cell r="C171" t="str">
            <v>CASCOL</v>
          </cell>
          <cell r="D171" t="str">
            <v>M</v>
          </cell>
        </row>
        <row r="172">
          <cell r="A172">
            <v>6901104</v>
          </cell>
          <cell r="B172" t="str">
            <v>ROUSSEL Arlette</v>
          </cell>
          <cell r="C172" t="str">
            <v>CASCOL</v>
          </cell>
          <cell r="D172" t="str">
            <v>F</v>
          </cell>
        </row>
        <row r="173">
          <cell r="A173">
            <v>6901758</v>
          </cell>
          <cell r="B173" t="str">
            <v>SABOURIN René</v>
          </cell>
          <cell r="C173" t="str">
            <v>CASCOL</v>
          </cell>
          <cell r="D173" t="str">
            <v>M</v>
          </cell>
        </row>
        <row r="174">
          <cell r="A174">
            <v>6901167</v>
          </cell>
          <cell r="B174" t="str">
            <v>SCHMITT William</v>
          </cell>
          <cell r="C174" t="str">
            <v>CASCOL</v>
          </cell>
          <cell r="D174" t="str">
            <v>M</v>
          </cell>
        </row>
        <row r="175">
          <cell r="A175">
            <v>6905170</v>
          </cell>
          <cell r="B175" t="str">
            <v>SERVENTI Maria Dolores</v>
          </cell>
          <cell r="C175" t="str">
            <v>CASCOL</v>
          </cell>
          <cell r="D175" t="str">
            <v>F</v>
          </cell>
        </row>
        <row r="176">
          <cell r="A176">
            <v>6901108</v>
          </cell>
          <cell r="B176" t="str">
            <v>SERVENTI Paul</v>
          </cell>
          <cell r="C176" t="str">
            <v>CASCOL</v>
          </cell>
          <cell r="D176" t="str">
            <v>M</v>
          </cell>
        </row>
        <row r="177">
          <cell r="A177">
            <v>6901505</v>
          </cell>
          <cell r="B177" t="str">
            <v>SINA Michel</v>
          </cell>
          <cell r="C177" t="str">
            <v>CASCOL</v>
          </cell>
          <cell r="D177" t="str">
            <v>M</v>
          </cell>
        </row>
        <row r="178">
          <cell r="A178">
            <v>6924893</v>
          </cell>
          <cell r="B178" t="str">
            <v>SOFFRAY Ludovic</v>
          </cell>
          <cell r="C178" t="str">
            <v>CASCOL</v>
          </cell>
          <cell r="D178" t="str">
            <v>M</v>
          </cell>
        </row>
        <row r="179">
          <cell r="A179">
            <v>6914956</v>
          </cell>
          <cell r="B179" t="str">
            <v>TARTARIN Roland</v>
          </cell>
          <cell r="C179" t="str">
            <v>CASCOL</v>
          </cell>
          <cell r="D179" t="str">
            <v>M</v>
          </cell>
        </row>
        <row r="180">
          <cell r="A180">
            <v>6914865</v>
          </cell>
          <cell r="B180" t="str">
            <v>THEVENET Gérard</v>
          </cell>
          <cell r="C180" t="str">
            <v>CASCOL</v>
          </cell>
          <cell r="D180" t="str">
            <v>M</v>
          </cell>
        </row>
        <row r="181">
          <cell r="A181">
            <v>6923490</v>
          </cell>
          <cell r="B181" t="str">
            <v>VALETTE Serge</v>
          </cell>
          <cell r="C181" t="str">
            <v>CASCOL</v>
          </cell>
          <cell r="D181" t="str">
            <v>M</v>
          </cell>
        </row>
        <row r="182">
          <cell r="A182">
            <v>6920980</v>
          </cell>
          <cell r="B182" t="str">
            <v>VERA Mickaël</v>
          </cell>
          <cell r="C182" t="str">
            <v>CASCOL</v>
          </cell>
          <cell r="D182" t="str">
            <v>M</v>
          </cell>
        </row>
        <row r="183">
          <cell r="A183">
            <v>3453291</v>
          </cell>
          <cell r="B183" t="str">
            <v>WANTIER Jean-François</v>
          </cell>
          <cell r="C183" t="str">
            <v>CASCOL</v>
          </cell>
          <cell r="D183" t="str">
            <v>M</v>
          </cell>
        </row>
        <row r="184">
          <cell r="A184">
            <v>6926316</v>
          </cell>
          <cell r="B184" t="str">
            <v>ERRACHIDI Choukri</v>
          </cell>
          <cell r="C184" t="str">
            <v>Lyon Sport Métropole</v>
          </cell>
          <cell r="D184" t="str">
            <v>M</v>
          </cell>
        </row>
        <row r="185">
          <cell r="A185">
            <v>6926314</v>
          </cell>
          <cell r="B185" t="str">
            <v>HORENKRYS Claude</v>
          </cell>
          <cell r="C185" t="str">
            <v>Lyon Sport Métropole</v>
          </cell>
          <cell r="D185" t="str">
            <v>M</v>
          </cell>
        </row>
        <row r="186">
          <cell r="A186">
            <v>6926315</v>
          </cell>
          <cell r="B186" t="str">
            <v>ZANET Cristina</v>
          </cell>
          <cell r="C186" t="str">
            <v>Lyon Sport Métropole</v>
          </cell>
          <cell r="D186" t="str">
            <v>F</v>
          </cell>
        </row>
        <row r="187">
          <cell r="A187">
            <v>6926107</v>
          </cell>
          <cell r="B187" t="str">
            <v>ALASSEUR Laurent</v>
          </cell>
          <cell r="C187" t="str">
            <v>TROLLSPORT</v>
          </cell>
          <cell r="D187" t="str">
            <v>M</v>
          </cell>
        </row>
        <row r="188">
          <cell r="A188">
            <v>6903034</v>
          </cell>
          <cell r="B188" t="str">
            <v>ALONZO Marie Josephe</v>
          </cell>
          <cell r="C188" t="str">
            <v>TROLLSPORT</v>
          </cell>
          <cell r="D188" t="str">
            <v>F</v>
          </cell>
        </row>
        <row r="189">
          <cell r="A189">
            <v>6924535</v>
          </cell>
          <cell r="B189" t="str">
            <v>ARPARIN Franck</v>
          </cell>
          <cell r="C189" t="str">
            <v>TROLLSPORT</v>
          </cell>
          <cell r="D189" t="str">
            <v>M</v>
          </cell>
        </row>
        <row r="190">
          <cell r="A190">
            <v>6926352</v>
          </cell>
          <cell r="B190" t="str">
            <v>ARS Ludovic</v>
          </cell>
          <cell r="C190" t="str">
            <v>TROLLSPORT</v>
          </cell>
          <cell r="D190" t="str">
            <v>M</v>
          </cell>
        </row>
        <row r="191">
          <cell r="A191">
            <v>6925753</v>
          </cell>
          <cell r="B191" t="str">
            <v>AVELINE Isabelle</v>
          </cell>
          <cell r="C191" t="str">
            <v>TROLLSPORT</v>
          </cell>
          <cell r="D191" t="str">
            <v>F</v>
          </cell>
        </row>
        <row r="192">
          <cell r="A192">
            <v>6925190</v>
          </cell>
          <cell r="B192" t="str">
            <v>BERETTA Jean-Louis</v>
          </cell>
          <cell r="C192" t="str">
            <v>TROLLSPORT</v>
          </cell>
          <cell r="D192" t="str">
            <v>M</v>
          </cell>
        </row>
        <row r="193">
          <cell r="A193">
            <v>6924827</v>
          </cell>
          <cell r="B193" t="str">
            <v>BERGE-MONTANAT Pascal</v>
          </cell>
          <cell r="C193" t="str">
            <v>TROLLSPORT</v>
          </cell>
          <cell r="D193" t="str">
            <v>M</v>
          </cell>
        </row>
        <row r="194">
          <cell r="A194">
            <v>6925255</v>
          </cell>
          <cell r="B194" t="str">
            <v>BIONDI Norbert</v>
          </cell>
          <cell r="C194" t="str">
            <v>TROLLSPORT</v>
          </cell>
          <cell r="D194" t="str">
            <v>M</v>
          </cell>
        </row>
        <row r="195">
          <cell r="A195">
            <v>6913757</v>
          </cell>
          <cell r="B195" t="str">
            <v>BLASCO Gilles</v>
          </cell>
          <cell r="C195" t="str">
            <v>TROLLSPORT</v>
          </cell>
          <cell r="D195" t="str">
            <v>M</v>
          </cell>
        </row>
        <row r="196">
          <cell r="A196">
            <v>6926109</v>
          </cell>
          <cell r="B196" t="str">
            <v>BOISSIEUX Pascal</v>
          </cell>
          <cell r="C196" t="str">
            <v>TROLLSPORT</v>
          </cell>
          <cell r="D196" t="str">
            <v>M</v>
          </cell>
        </row>
        <row r="197">
          <cell r="A197">
            <v>6926181</v>
          </cell>
          <cell r="B197" t="str">
            <v>BRUYAT Patrick</v>
          </cell>
          <cell r="C197" t="str">
            <v>TROLLSPORT</v>
          </cell>
          <cell r="D197" t="str">
            <v>M</v>
          </cell>
        </row>
        <row r="198">
          <cell r="A198">
            <v>6926182</v>
          </cell>
          <cell r="B198" t="str">
            <v>CABOUX Pascal</v>
          </cell>
          <cell r="C198" t="str">
            <v>TROLLSPORT</v>
          </cell>
          <cell r="D198" t="str">
            <v>M</v>
          </cell>
        </row>
        <row r="199">
          <cell r="A199">
            <v>6925358</v>
          </cell>
          <cell r="B199" t="str">
            <v>CASTELLA Frédéric</v>
          </cell>
          <cell r="C199" t="str">
            <v>TROLLSPORT</v>
          </cell>
          <cell r="D199" t="str">
            <v>M</v>
          </cell>
        </row>
        <row r="200">
          <cell r="A200">
            <v>6925334</v>
          </cell>
          <cell r="B200" t="str">
            <v>CERCLERAT Alain</v>
          </cell>
          <cell r="C200" t="str">
            <v>TROLLSPORT</v>
          </cell>
          <cell r="D200" t="str">
            <v>M</v>
          </cell>
        </row>
        <row r="201">
          <cell r="A201">
            <v>6925757</v>
          </cell>
          <cell r="B201" t="str">
            <v>DEFINOD Jean-Marc</v>
          </cell>
          <cell r="C201" t="str">
            <v>TROLLSPORT</v>
          </cell>
          <cell r="D201" t="str">
            <v>M</v>
          </cell>
        </row>
        <row r="202">
          <cell r="A202">
            <v>6925752</v>
          </cell>
          <cell r="B202" t="str">
            <v>DI MASCIO Christian</v>
          </cell>
          <cell r="C202" t="str">
            <v>TROLLSPORT</v>
          </cell>
          <cell r="D202" t="str">
            <v>M</v>
          </cell>
        </row>
        <row r="203">
          <cell r="A203">
            <v>6925489</v>
          </cell>
          <cell r="B203" t="str">
            <v>FAZZANI Nourredine</v>
          </cell>
          <cell r="C203" t="str">
            <v>TROLLSPORT</v>
          </cell>
          <cell r="D203" t="str">
            <v>M</v>
          </cell>
        </row>
        <row r="204">
          <cell r="A204">
            <v>6925867</v>
          </cell>
          <cell r="B204" t="str">
            <v>FILLIEUX Guy</v>
          </cell>
          <cell r="C204" t="str">
            <v>TROLLSPORT</v>
          </cell>
          <cell r="D204" t="str">
            <v>M</v>
          </cell>
        </row>
        <row r="205">
          <cell r="A205">
            <v>6926019</v>
          </cell>
          <cell r="B205" t="str">
            <v>GARCIA José</v>
          </cell>
          <cell r="C205" t="str">
            <v>TROLLSPORT</v>
          </cell>
          <cell r="D205" t="str">
            <v>M</v>
          </cell>
        </row>
        <row r="206">
          <cell r="A206">
            <v>6925448</v>
          </cell>
          <cell r="B206" t="str">
            <v>GENETOY Sylvain</v>
          </cell>
          <cell r="C206" t="str">
            <v>TROLLSPORT</v>
          </cell>
          <cell r="D206" t="str">
            <v>M</v>
          </cell>
        </row>
        <row r="207">
          <cell r="A207">
            <v>6901799</v>
          </cell>
          <cell r="B207" t="str">
            <v>GUICHON Patrice</v>
          </cell>
          <cell r="C207" t="str">
            <v>TROLLSPORT</v>
          </cell>
          <cell r="D207" t="str">
            <v>M</v>
          </cell>
        </row>
        <row r="208">
          <cell r="A208">
            <v>6920243</v>
          </cell>
          <cell r="B208" t="str">
            <v>HANESSE Sébastien</v>
          </cell>
          <cell r="C208" t="str">
            <v>TROLLSPORT</v>
          </cell>
          <cell r="D208" t="str">
            <v>M</v>
          </cell>
        </row>
        <row r="209">
          <cell r="A209">
            <v>6919371</v>
          </cell>
          <cell r="B209" t="str">
            <v>HANESSE Claude</v>
          </cell>
          <cell r="C209" t="str">
            <v>TROLLSPORT</v>
          </cell>
          <cell r="D209" t="str">
            <v>M</v>
          </cell>
        </row>
        <row r="210">
          <cell r="A210">
            <v>6901983</v>
          </cell>
          <cell r="B210" t="str">
            <v>JANER Jean Paul</v>
          </cell>
          <cell r="C210" t="str">
            <v>TROLLSPORT</v>
          </cell>
          <cell r="D210" t="str">
            <v>M</v>
          </cell>
        </row>
        <row r="211">
          <cell r="A211">
            <v>6914199</v>
          </cell>
          <cell r="B211" t="str">
            <v>JOLBIT Joseph</v>
          </cell>
          <cell r="C211" t="str">
            <v>TROLLSPORT</v>
          </cell>
          <cell r="D211" t="str">
            <v>M</v>
          </cell>
        </row>
        <row r="212">
          <cell r="A212">
            <v>6925256</v>
          </cell>
          <cell r="B212" t="str">
            <v>LEBRUN Yves</v>
          </cell>
          <cell r="C212" t="str">
            <v>TROLLSPORT</v>
          </cell>
          <cell r="D212" t="str">
            <v>M</v>
          </cell>
        </row>
        <row r="213">
          <cell r="A213">
            <v>6925756</v>
          </cell>
          <cell r="B213" t="str">
            <v>LEBRUN Véronique</v>
          </cell>
          <cell r="C213" t="str">
            <v>TROLLSPORT</v>
          </cell>
          <cell r="D213" t="str">
            <v>F</v>
          </cell>
        </row>
        <row r="214">
          <cell r="A214">
            <v>6925755</v>
          </cell>
          <cell r="B214" t="str">
            <v>LEBRUN Florian</v>
          </cell>
          <cell r="C214" t="str">
            <v>TROLLSPORT</v>
          </cell>
          <cell r="D214" t="str">
            <v>M</v>
          </cell>
        </row>
        <row r="215">
          <cell r="A215">
            <v>6925357</v>
          </cell>
          <cell r="B215" t="str">
            <v>LEFEBVRE Jérôme</v>
          </cell>
          <cell r="C215" t="str">
            <v>TROLLSPORT</v>
          </cell>
          <cell r="D215" t="str">
            <v>M</v>
          </cell>
        </row>
        <row r="216">
          <cell r="A216">
            <v>6925957</v>
          </cell>
          <cell r="B216" t="str">
            <v>MARTINEZ Louisa</v>
          </cell>
          <cell r="C216" t="str">
            <v>TROLLSPORT</v>
          </cell>
          <cell r="D216" t="str">
            <v>F</v>
          </cell>
        </row>
        <row r="217">
          <cell r="A217">
            <v>6925806</v>
          </cell>
          <cell r="B217" t="str">
            <v>MARTINEZ Jean Luc</v>
          </cell>
          <cell r="C217" t="str">
            <v>TROLLSPORT</v>
          </cell>
          <cell r="D217" t="str">
            <v>M</v>
          </cell>
        </row>
        <row r="218">
          <cell r="A218">
            <v>6925931</v>
          </cell>
          <cell r="B218" t="str">
            <v>MAS SARD Gilles</v>
          </cell>
          <cell r="C218" t="str">
            <v>TROLLSPORT</v>
          </cell>
          <cell r="D218" t="str">
            <v>M</v>
          </cell>
        </row>
        <row r="219">
          <cell r="A219">
            <v>6925257</v>
          </cell>
          <cell r="B219" t="str">
            <v>MONTAGNE Serge</v>
          </cell>
          <cell r="C219" t="str">
            <v>TROLLSPORT</v>
          </cell>
          <cell r="D219" t="str">
            <v>M</v>
          </cell>
        </row>
        <row r="220">
          <cell r="A220">
            <v>6925754</v>
          </cell>
          <cell r="B220" t="str">
            <v>NALLIT Jocelyn</v>
          </cell>
          <cell r="C220" t="str">
            <v>TROLLSPORT</v>
          </cell>
          <cell r="D220" t="str">
            <v>M</v>
          </cell>
        </row>
        <row r="221">
          <cell r="A221">
            <v>6921863</v>
          </cell>
          <cell r="B221" t="str">
            <v>PARISE Christopher</v>
          </cell>
          <cell r="C221" t="str">
            <v>TROLLSPORT</v>
          </cell>
          <cell r="D221" t="str">
            <v>M</v>
          </cell>
        </row>
        <row r="222">
          <cell r="A222">
            <v>6924431</v>
          </cell>
          <cell r="B222" t="str">
            <v>PAYA Jacky</v>
          </cell>
          <cell r="C222" t="str">
            <v>TROLLSPORT</v>
          </cell>
          <cell r="D222" t="str">
            <v>M</v>
          </cell>
        </row>
        <row r="223">
          <cell r="A223">
            <v>6921833</v>
          </cell>
          <cell r="B223" t="str">
            <v>PERENON Roland</v>
          </cell>
          <cell r="C223" t="str">
            <v>TROLLSPORT</v>
          </cell>
          <cell r="D223" t="str">
            <v>M</v>
          </cell>
        </row>
        <row r="224">
          <cell r="A224">
            <v>6913729</v>
          </cell>
          <cell r="B224" t="str">
            <v>PERRET Stephane</v>
          </cell>
          <cell r="C224" t="str">
            <v>TROLLSPORT</v>
          </cell>
          <cell r="D224" t="str">
            <v>M</v>
          </cell>
        </row>
        <row r="225">
          <cell r="A225">
            <v>6926108</v>
          </cell>
          <cell r="B225" t="str">
            <v>PERROUD Gilles</v>
          </cell>
          <cell r="C225" t="str">
            <v>TROLLSPORT</v>
          </cell>
          <cell r="D225" t="str">
            <v>M</v>
          </cell>
        </row>
        <row r="226">
          <cell r="A226">
            <v>6917994</v>
          </cell>
          <cell r="B226" t="str">
            <v>RAFAEL Mario</v>
          </cell>
          <cell r="C226" t="str">
            <v>TROLLSPORT</v>
          </cell>
          <cell r="D226" t="str">
            <v>M</v>
          </cell>
        </row>
        <row r="227">
          <cell r="A227">
            <v>6901974</v>
          </cell>
          <cell r="B227" t="str">
            <v>RAQUIN Pierre</v>
          </cell>
          <cell r="C227" t="str">
            <v>TROLLSPORT</v>
          </cell>
          <cell r="D227" t="str">
            <v>M</v>
          </cell>
        </row>
        <row r="228">
          <cell r="A228">
            <v>6922896</v>
          </cell>
          <cell r="B228" t="str">
            <v>RAVOAJANAHARY Luca</v>
          </cell>
          <cell r="C228" t="str">
            <v>TROLLSPORT</v>
          </cell>
          <cell r="D228" t="str">
            <v>M</v>
          </cell>
        </row>
        <row r="229">
          <cell r="A229">
            <v>6925543</v>
          </cell>
          <cell r="B229" t="str">
            <v>REYNAUD Loan</v>
          </cell>
          <cell r="C229" t="str">
            <v>TROLLSPORT</v>
          </cell>
          <cell r="D229" t="str">
            <v>M</v>
          </cell>
        </row>
        <row r="230">
          <cell r="A230">
            <v>6925542</v>
          </cell>
          <cell r="B230" t="str">
            <v>REYNAUD Jefferson</v>
          </cell>
          <cell r="C230" t="str">
            <v>TROLLSPORT</v>
          </cell>
          <cell r="D230" t="str">
            <v>M</v>
          </cell>
        </row>
        <row r="231">
          <cell r="A231">
            <v>6918441</v>
          </cell>
          <cell r="B231" t="str">
            <v>RICCI Vincent</v>
          </cell>
          <cell r="C231" t="str">
            <v>TROLLSPORT</v>
          </cell>
          <cell r="D231" t="str">
            <v>M</v>
          </cell>
        </row>
        <row r="232">
          <cell r="A232">
            <v>6925191</v>
          </cell>
          <cell r="B232" t="str">
            <v>RODRIGUEZ Alain</v>
          </cell>
          <cell r="C232" t="str">
            <v>TROLLSPORT</v>
          </cell>
          <cell r="D232" t="str">
            <v>M</v>
          </cell>
        </row>
        <row r="233">
          <cell r="A233">
            <v>6924842</v>
          </cell>
          <cell r="B233" t="str">
            <v>SABAINI Anne-Marie</v>
          </cell>
          <cell r="C233" t="str">
            <v>TROLLSPORT</v>
          </cell>
          <cell r="D233" t="str">
            <v>F</v>
          </cell>
        </row>
        <row r="234">
          <cell r="A234">
            <v>6921762</v>
          </cell>
          <cell r="B234" t="str">
            <v>SABAINI Didier</v>
          </cell>
          <cell r="C234" t="str">
            <v>TROLLSPORT</v>
          </cell>
          <cell r="D234" t="str">
            <v>M</v>
          </cell>
        </row>
        <row r="235">
          <cell r="A235">
            <v>6921525</v>
          </cell>
          <cell r="B235" t="str">
            <v>SOPHA Ludovic</v>
          </cell>
          <cell r="C235" t="str">
            <v>TROLLSPORT</v>
          </cell>
          <cell r="D235" t="str">
            <v>M</v>
          </cell>
        </row>
        <row r="236">
          <cell r="A236">
            <v>6920524</v>
          </cell>
          <cell r="B236" t="str">
            <v>TARDIO Maria</v>
          </cell>
          <cell r="C236" t="str">
            <v>TROLLSPORT</v>
          </cell>
          <cell r="D236" t="str">
            <v>F</v>
          </cell>
        </row>
        <row r="237">
          <cell r="A237">
            <v>6920244</v>
          </cell>
          <cell r="B237" t="str">
            <v>TARDIO Antonio</v>
          </cell>
          <cell r="C237" t="str">
            <v>TROLLSPORT</v>
          </cell>
          <cell r="D237" t="str">
            <v>M</v>
          </cell>
        </row>
        <row r="238">
          <cell r="A238">
            <v>3825314</v>
          </cell>
          <cell r="B238" t="str">
            <v>TROTIN Frédéric</v>
          </cell>
          <cell r="C238" t="str">
            <v>TROLLSPORT</v>
          </cell>
          <cell r="D238" t="str">
            <v>M</v>
          </cell>
        </row>
        <row r="239">
          <cell r="A239">
            <v>6906470</v>
          </cell>
          <cell r="B239" t="str">
            <v>TROVISI Tony</v>
          </cell>
          <cell r="C239" t="str">
            <v>TROLLSPORT</v>
          </cell>
          <cell r="D239" t="str">
            <v>M</v>
          </cell>
        </row>
        <row r="240">
          <cell r="A240">
            <v>6925759</v>
          </cell>
          <cell r="B240" t="str">
            <v>VANEL Christophe</v>
          </cell>
          <cell r="C240" t="str">
            <v>TROLLSPORT</v>
          </cell>
          <cell r="D240" t="str">
            <v>M</v>
          </cell>
        </row>
        <row r="241">
          <cell r="A241">
            <v>6922983</v>
          </cell>
          <cell r="B241" t="str">
            <v>VENA Vincent</v>
          </cell>
          <cell r="C241" t="str">
            <v>TROLLSPORT</v>
          </cell>
          <cell r="D241" t="str">
            <v>M</v>
          </cell>
        </row>
        <row r="242">
          <cell r="A242">
            <v>6907646</v>
          </cell>
          <cell r="B242" t="str">
            <v>ADELINE Rolland</v>
          </cell>
          <cell r="C242" t="str">
            <v>ALSTOM</v>
          </cell>
          <cell r="D242" t="str">
            <v>M</v>
          </cell>
        </row>
        <row r="243">
          <cell r="A243">
            <v>6915079</v>
          </cell>
          <cell r="B243" t="str">
            <v>BACONIN Daniel</v>
          </cell>
          <cell r="C243" t="str">
            <v>ALSTOM</v>
          </cell>
          <cell r="D243" t="str">
            <v>M</v>
          </cell>
        </row>
        <row r="244">
          <cell r="A244">
            <v>6901893</v>
          </cell>
          <cell r="B244" t="str">
            <v>BICHARD André</v>
          </cell>
          <cell r="C244" t="str">
            <v>ALSTOM</v>
          </cell>
          <cell r="D244" t="str">
            <v>M</v>
          </cell>
        </row>
        <row r="245">
          <cell r="A245">
            <v>6901891</v>
          </cell>
          <cell r="B245" t="str">
            <v>BICHARD Yvette</v>
          </cell>
          <cell r="C245" t="str">
            <v>ALSTOM</v>
          </cell>
          <cell r="D245" t="str">
            <v>F</v>
          </cell>
        </row>
        <row r="246">
          <cell r="A246">
            <v>6921170</v>
          </cell>
          <cell r="B246" t="str">
            <v>BINET Anne-Marie</v>
          </cell>
          <cell r="C246" t="str">
            <v>ALSTOM</v>
          </cell>
          <cell r="D246" t="str">
            <v>F</v>
          </cell>
        </row>
        <row r="247">
          <cell r="A247">
            <v>6925598</v>
          </cell>
          <cell r="B247" t="str">
            <v>BLANC Bernard</v>
          </cell>
          <cell r="C247" t="str">
            <v>ALSTOM</v>
          </cell>
          <cell r="D247" t="str">
            <v>M</v>
          </cell>
        </row>
        <row r="248">
          <cell r="A248">
            <v>6914295</v>
          </cell>
          <cell r="B248" t="str">
            <v>BOONE Sylviane</v>
          </cell>
          <cell r="C248" t="str">
            <v>ALSTOM</v>
          </cell>
          <cell r="D248" t="str">
            <v>F</v>
          </cell>
        </row>
        <row r="249">
          <cell r="A249">
            <v>6926318</v>
          </cell>
          <cell r="B249" t="str">
            <v>BRAIKI Adem</v>
          </cell>
          <cell r="C249" t="str">
            <v>ALSTOM</v>
          </cell>
          <cell r="D249" t="str">
            <v>M</v>
          </cell>
        </row>
        <row r="250">
          <cell r="A250">
            <v>6904949</v>
          </cell>
          <cell r="B250" t="str">
            <v>D'ADAMO Roberto</v>
          </cell>
          <cell r="C250" t="str">
            <v>ALSTOM</v>
          </cell>
          <cell r="D250" t="str">
            <v>M</v>
          </cell>
        </row>
        <row r="251">
          <cell r="A251">
            <v>6908353</v>
          </cell>
          <cell r="B251" t="str">
            <v>ESTEVE Louis</v>
          </cell>
          <cell r="C251" t="str">
            <v>ALSTOM</v>
          </cell>
          <cell r="D251" t="str">
            <v>M</v>
          </cell>
        </row>
        <row r="252">
          <cell r="A252">
            <v>6919951</v>
          </cell>
          <cell r="B252" t="str">
            <v>ESTIER Georges</v>
          </cell>
          <cell r="C252" t="str">
            <v>ALSTOM</v>
          </cell>
          <cell r="D252" t="str">
            <v>M</v>
          </cell>
        </row>
        <row r="253">
          <cell r="A253">
            <v>6919950</v>
          </cell>
          <cell r="B253" t="str">
            <v>ESTIER Eliane</v>
          </cell>
          <cell r="C253" t="str">
            <v>ALSTOM</v>
          </cell>
          <cell r="D253" t="str">
            <v>F</v>
          </cell>
        </row>
        <row r="254">
          <cell r="A254">
            <v>6913203</v>
          </cell>
          <cell r="B254" t="str">
            <v>FANJAT Martine</v>
          </cell>
          <cell r="C254" t="str">
            <v>ALSTOM</v>
          </cell>
          <cell r="D254" t="str">
            <v>F</v>
          </cell>
        </row>
        <row r="255">
          <cell r="A255">
            <v>6902027</v>
          </cell>
          <cell r="B255" t="str">
            <v>FANJAT Christian</v>
          </cell>
          <cell r="C255" t="str">
            <v>ALSTOM</v>
          </cell>
          <cell r="D255" t="str">
            <v>M</v>
          </cell>
        </row>
        <row r="256">
          <cell r="A256">
            <v>6901946</v>
          </cell>
          <cell r="B256" t="str">
            <v>FEREZ Frédéric</v>
          </cell>
          <cell r="C256" t="str">
            <v>ALSTOM</v>
          </cell>
          <cell r="D256" t="str">
            <v>M</v>
          </cell>
        </row>
        <row r="257">
          <cell r="A257">
            <v>6919949</v>
          </cell>
          <cell r="B257" t="str">
            <v>FONSECA Antoine</v>
          </cell>
          <cell r="C257" t="str">
            <v>ALSTOM</v>
          </cell>
          <cell r="D257" t="str">
            <v>M</v>
          </cell>
        </row>
        <row r="258">
          <cell r="A258">
            <v>6901894</v>
          </cell>
          <cell r="B258" t="str">
            <v>FORNONI Alexandre</v>
          </cell>
          <cell r="C258" t="str">
            <v>ALSTOM</v>
          </cell>
          <cell r="D258" t="str">
            <v>M</v>
          </cell>
        </row>
        <row r="259">
          <cell r="A259">
            <v>6901890</v>
          </cell>
          <cell r="B259" t="str">
            <v>FORNONI Georgette</v>
          </cell>
          <cell r="C259" t="str">
            <v>ALSTOM</v>
          </cell>
          <cell r="D259" t="str">
            <v>F</v>
          </cell>
        </row>
        <row r="260">
          <cell r="A260">
            <v>6921144</v>
          </cell>
          <cell r="B260" t="str">
            <v>GUIGUET Jacques</v>
          </cell>
          <cell r="C260" t="str">
            <v>ALSTOM</v>
          </cell>
          <cell r="D260" t="str">
            <v>M</v>
          </cell>
        </row>
        <row r="261">
          <cell r="A261">
            <v>6924085</v>
          </cell>
          <cell r="B261" t="str">
            <v>HASSAPIS Annie</v>
          </cell>
          <cell r="C261" t="str">
            <v>ALSTOM</v>
          </cell>
          <cell r="D261" t="str">
            <v>F</v>
          </cell>
        </row>
        <row r="262">
          <cell r="A262">
            <v>6914899</v>
          </cell>
          <cell r="B262" t="str">
            <v>HASSAPIS Paul</v>
          </cell>
          <cell r="C262" t="str">
            <v>ALSTOM</v>
          </cell>
          <cell r="D262" t="str">
            <v>M</v>
          </cell>
        </row>
        <row r="263">
          <cell r="A263">
            <v>6926319</v>
          </cell>
          <cell r="B263" t="str">
            <v>LALYRE Abraham</v>
          </cell>
          <cell r="C263" t="str">
            <v>ALSTOM</v>
          </cell>
          <cell r="D263" t="str">
            <v>M</v>
          </cell>
        </row>
        <row r="264">
          <cell r="A264">
            <v>6918499</v>
          </cell>
          <cell r="B264" t="str">
            <v>LAPIER Jean Pierre</v>
          </cell>
          <cell r="C264" t="str">
            <v>ALSTOM</v>
          </cell>
          <cell r="D264" t="str">
            <v>M</v>
          </cell>
        </row>
        <row r="265">
          <cell r="A265">
            <v>6910068</v>
          </cell>
          <cell r="B265" t="str">
            <v>LEVYN Michel</v>
          </cell>
          <cell r="C265" t="str">
            <v>ALSTOM</v>
          </cell>
          <cell r="D265" t="str">
            <v>M</v>
          </cell>
        </row>
        <row r="266">
          <cell r="A266">
            <v>6925599</v>
          </cell>
          <cell r="B266" t="str">
            <v>LEVYN Estelle</v>
          </cell>
          <cell r="C266" t="str">
            <v>ALSTOM</v>
          </cell>
          <cell r="D266" t="str">
            <v>F</v>
          </cell>
        </row>
        <row r="267">
          <cell r="A267">
            <v>6924038</v>
          </cell>
          <cell r="B267" t="str">
            <v>LEVYN Elie</v>
          </cell>
          <cell r="C267" t="str">
            <v>ALSTOM</v>
          </cell>
          <cell r="D267" t="str">
            <v>M</v>
          </cell>
        </row>
        <row r="268">
          <cell r="A268">
            <v>6917932</v>
          </cell>
          <cell r="B268" t="str">
            <v>LINGELSER Serge</v>
          </cell>
          <cell r="C268" t="str">
            <v>ALSTOM</v>
          </cell>
          <cell r="D268" t="str">
            <v>M</v>
          </cell>
        </row>
        <row r="269">
          <cell r="A269">
            <v>6920621</v>
          </cell>
          <cell r="B269" t="str">
            <v>MALAURIE Anne Marie</v>
          </cell>
          <cell r="C269" t="str">
            <v>ALSTOM</v>
          </cell>
          <cell r="D269" t="str">
            <v>F</v>
          </cell>
        </row>
        <row r="270">
          <cell r="A270">
            <v>6900710</v>
          </cell>
          <cell r="B270" t="str">
            <v>MALAURIE Jean Claude</v>
          </cell>
          <cell r="C270" t="str">
            <v>ALSTOM</v>
          </cell>
          <cell r="D270" t="str">
            <v>M</v>
          </cell>
        </row>
        <row r="271">
          <cell r="A271">
            <v>6921746</v>
          </cell>
          <cell r="B271" t="str">
            <v>MARCHESE Carmine</v>
          </cell>
          <cell r="C271" t="str">
            <v>ALSTOM</v>
          </cell>
          <cell r="D271" t="str">
            <v>M</v>
          </cell>
        </row>
        <row r="272">
          <cell r="A272">
            <v>6912129</v>
          </cell>
          <cell r="B272" t="str">
            <v>MENAND Maurice</v>
          </cell>
          <cell r="C272" t="str">
            <v>ALSTOM</v>
          </cell>
          <cell r="D272" t="str">
            <v>M</v>
          </cell>
        </row>
        <row r="273">
          <cell r="A273">
            <v>6923503</v>
          </cell>
          <cell r="B273" t="str">
            <v>MINATCHY Jean Claude</v>
          </cell>
          <cell r="C273" t="str">
            <v>ALSTOM</v>
          </cell>
          <cell r="D273" t="str">
            <v>M</v>
          </cell>
        </row>
        <row r="274">
          <cell r="A274">
            <v>6901918</v>
          </cell>
          <cell r="B274" t="str">
            <v>MOREAU Serge</v>
          </cell>
          <cell r="C274" t="str">
            <v>ALSTOM</v>
          </cell>
          <cell r="D274" t="str">
            <v>M</v>
          </cell>
        </row>
        <row r="275">
          <cell r="A275">
            <v>6920944</v>
          </cell>
          <cell r="B275" t="str">
            <v>NISON Jean-Marc</v>
          </cell>
          <cell r="C275" t="str">
            <v>ALSTOM</v>
          </cell>
          <cell r="D275" t="str">
            <v>M</v>
          </cell>
        </row>
        <row r="276">
          <cell r="A276">
            <v>6904952</v>
          </cell>
          <cell r="B276" t="str">
            <v>PENA Féliciano</v>
          </cell>
          <cell r="C276" t="str">
            <v>ALSTOM</v>
          </cell>
          <cell r="D276" t="str">
            <v>M</v>
          </cell>
        </row>
        <row r="277">
          <cell r="A277">
            <v>6920620</v>
          </cell>
          <cell r="B277" t="str">
            <v>QUEUILLE Jean-Pierre</v>
          </cell>
          <cell r="C277" t="str">
            <v>ALSTOM</v>
          </cell>
          <cell r="D277" t="str">
            <v>M</v>
          </cell>
        </row>
        <row r="278">
          <cell r="A278">
            <v>6921141</v>
          </cell>
          <cell r="B278" t="str">
            <v>REVAUX Bernard</v>
          </cell>
          <cell r="C278" t="str">
            <v>ALSTOM</v>
          </cell>
          <cell r="D278" t="str">
            <v>M</v>
          </cell>
        </row>
        <row r="279">
          <cell r="A279">
            <v>6902002</v>
          </cell>
          <cell r="B279" t="str">
            <v>REY Jacques</v>
          </cell>
          <cell r="C279" t="str">
            <v>ALSTOM</v>
          </cell>
          <cell r="D279" t="str">
            <v>M</v>
          </cell>
        </row>
        <row r="280">
          <cell r="A280">
            <v>6902001</v>
          </cell>
          <cell r="B280" t="str">
            <v>REY Françoise</v>
          </cell>
          <cell r="C280" t="str">
            <v>ALSTOM</v>
          </cell>
          <cell r="D280" t="str">
            <v>F</v>
          </cell>
        </row>
        <row r="281">
          <cell r="A281">
            <v>6900004</v>
          </cell>
          <cell r="B281" t="str">
            <v>RICCI Mario</v>
          </cell>
          <cell r="C281" t="str">
            <v>ALSTOM</v>
          </cell>
          <cell r="D281" t="str">
            <v>M</v>
          </cell>
        </row>
        <row r="282">
          <cell r="A282">
            <v>6917996</v>
          </cell>
          <cell r="B282" t="str">
            <v>RULKIN Gérard</v>
          </cell>
          <cell r="C282" t="str">
            <v>ALSTOM</v>
          </cell>
          <cell r="D282" t="str">
            <v>M</v>
          </cell>
        </row>
        <row r="283">
          <cell r="A283">
            <v>6901903</v>
          </cell>
          <cell r="B283" t="str">
            <v>SOLA Jean Claude</v>
          </cell>
          <cell r="C283" t="str">
            <v>ALSTOM</v>
          </cell>
          <cell r="D283" t="str">
            <v>M</v>
          </cell>
        </row>
        <row r="284">
          <cell r="A284">
            <v>6919988</v>
          </cell>
          <cell r="B284" t="str">
            <v>THIOLLIER Pascal</v>
          </cell>
          <cell r="C284" t="str">
            <v>ALSTOM</v>
          </cell>
          <cell r="D284" t="str">
            <v>M</v>
          </cell>
        </row>
        <row r="285">
          <cell r="A285">
            <v>6919954</v>
          </cell>
          <cell r="B285" t="str">
            <v>VELLA Concetta</v>
          </cell>
          <cell r="C285" t="str">
            <v>ALSTOM</v>
          </cell>
          <cell r="D285" t="str">
            <v>F</v>
          </cell>
        </row>
        <row r="286">
          <cell r="A286">
            <v>6919953</v>
          </cell>
          <cell r="B286" t="str">
            <v>VELLA Joseph</v>
          </cell>
          <cell r="C286" t="str">
            <v>ALSTOM</v>
          </cell>
          <cell r="D286" t="str">
            <v>M</v>
          </cell>
        </row>
        <row r="287">
          <cell r="A287">
            <v>6922848</v>
          </cell>
          <cell r="B287" t="str">
            <v>VIRGILIO Christine</v>
          </cell>
          <cell r="C287" t="str">
            <v>ALSTOM</v>
          </cell>
          <cell r="D287" t="str">
            <v>F</v>
          </cell>
        </row>
        <row r="288">
          <cell r="A288">
            <v>6918501</v>
          </cell>
          <cell r="B288" t="str">
            <v>VIRGILIO Michel</v>
          </cell>
          <cell r="C288" t="str">
            <v>ALSTOM</v>
          </cell>
          <cell r="D288" t="str">
            <v>M</v>
          </cell>
        </row>
        <row r="289">
          <cell r="A289">
            <v>6901930</v>
          </cell>
          <cell r="B289" t="str">
            <v>VITELLO Carmello</v>
          </cell>
          <cell r="C289" t="str">
            <v>ALSTOM</v>
          </cell>
          <cell r="D289" t="str">
            <v>M</v>
          </cell>
        </row>
        <row r="290">
          <cell r="A290">
            <v>6901926</v>
          </cell>
          <cell r="B290" t="str">
            <v>VITELLO Carmella</v>
          </cell>
          <cell r="C290" t="str">
            <v>ALSTOM</v>
          </cell>
          <cell r="D290" t="str">
            <v>F</v>
          </cell>
        </row>
        <row r="291">
          <cell r="A291">
            <v>6915352</v>
          </cell>
          <cell r="B291" t="str">
            <v>ALCINDOR Clarisse</v>
          </cell>
          <cell r="C291" t="str">
            <v>ATSCAF</v>
          </cell>
          <cell r="D291" t="str">
            <v>M</v>
          </cell>
        </row>
        <row r="292">
          <cell r="A292">
            <v>711309</v>
          </cell>
          <cell r="B292" t="str">
            <v>BREYSSE Frédéric</v>
          </cell>
          <cell r="C292" t="str">
            <v>ATSCAF</v>
          </cell>
          <cell r="D292" t="str">
            <v>M</v>
          </cell>
        </row>
        <row r="293">
          <cell r="A293">
            <v>6918416</v>
          </cell>
          <cell r="B293" t="str">
            <v>CABALLERO Charles</v>
          </cell>
          <cell r="C293" t="str">
            <v>ATSCAF</v>
          </cell>
          <cell r="D293" t="str">
            <v>M</v>
          </cell>
        </row>
        <row r="294">
          <cell r="A294">
            <v>6918472</v>
          </cell>
          <cell r="B294" t="str">
            <v>CORNELOUP Philippe</v>
          </cell>
          <cell r="C294" t="str">
            <v>ATSCAF</v>
          </cell>
          <cell r="D294" t="str">
            <v>M</v>
          </cell>
        </row>
        <row r="295">
          <cell r="A295">
            <v>6921537</v>
          </cell>
          <cell r="B295" t="str">
            <v>DANDEL Serge</v>
          </cell>
          <cell r="C295" t="str">
            <v>ATSCAF</v>
          </cell>
          <cell r="D295" t="str">
            <v>M</v>
          </cell>
        </row>
        <row r="296">
          <cell r="A296">
            <v>6923643</v>
          </cell>
          <cell r="B296" t="str">
            <v>DANDEL Audrey</v>
          </cell>
          <cell r="C296" t="str">
            <v>ATSCAF</v>
          </cell>
          <cell r="D296" t="str">
            <v>F</v>
          </cell>
        </row>
        <row r="297">
          <cell r="A297">
            <v>6919175</v>
          </cell>
          <cell r="B297" t="str">
            <v>DEBRAN Françoise</v>
          </cell>
          <cell r="C297" t="str">
            <v>ATSCAF</v>
          </cell>
          <cell r="D297" t="str">
            <v>F</v>
          </cell>
        </row>
        <row r="298">
          <cell r="A298">
            <v>6917522</v>
          </cell>
          <cell r="B298" t="str">
            <v>DERY Josiane</v>
          </cell>
          <cell r="C298" t="str">
            <v>ATSCAF</v>
          </cell>
          <cell r="D298" t="str">
            <v>F</v>
          </cell>
        </row>
        <row r="299">
          <cell r="A299">
            <v>6900182</v>
          </cell>
          <cell r="B299" t="str">
            <v>DUMOULIN Alain</v>
          </cell>
          <cell r="C299" t="str">
            <v>ATSCAF</v>
          </cell>
          <cell r="D299" t="str">
            <v>M</v>
          </cell>
        </row>
        <row r="300">
          <cell r="A300">
            <v>6918443</v>
          </cell>
          <cell r="B300" t="str">
            <v>FRANCOIS Stéphane</v>
          </cell>
          <cell r="C300" t="str">
            <v>ATSCAF</v>
          </cell>
          <cell r="D300" t="str">
            <v>M</v>
          </cell>
        </row>
        <row r="301">
          <cell r="A301">
            <v>6924355</v>
          </cell>
          <cell r="B301" t="str">
            <v>GAONA Josiane</v>
          </cell>
          <cell r="C301" t="str">
            <v>ATSCAF</v>
          </cell>
          <cell r="D301" t="str">
            <v>F</v>
          </cell>
        </row>
        <row r="302">
          <cell r="A302">
            <v>6901394</v>
          </cell>
          <cell r="B302" t="str">
            <v>GARCIA Dominique</v>
          </cell>
          <cell r="C302" t="str">
            <v>ATSCAF</v>
          </cell>
          <cell r="D302" t="str">
            <v>M</v>
          </cell>
        </row>
        <row r="303">
          <cell r="A303">
            <v>6923809</v>
          </cell>
          <cell r="B303" t="str">
            <v>GARCIA Samantha</v>
          </cell>
          <cell r="C303" t="str">
            <v>ATSCAF</v>
          </cell>
          <cell r="D303" t="str">
            <v>F</v>
          </cell>
        </row>
        <row r="304">
          <cell r="A304">
            <v>6923808</v>
          </cell>
          <cell r="B304" t="str">
            <v>GARCIA Jessica</v>
          </cell>
          <cell r="C304" t="str">
            <v>ATSCAF</v>
          </cell>
          <cell r="D304" t="str">
            <v>F</v>
          </cell>
        </row>
        <row r="305">
          <cell r="A305">
            <v>6917796</v>
          </cell>
          <cell r="B305" t="str">
            <v>GUILHON Laure</v>
          </cell>
          <cell r="C305" t="str">
            <v>ATSCAF</v>
          </cell>
          <cell r="D305" t="str">
            <v>F</v>
          </cell>
        </row>
        <row r="306">
          <cell r="A306">
            <v>6925027</v>
          </cell>
          <cell r="B306" t="str">
            <v>IBOS Isabelle</v>
          </cell>
          <cell r="C306" t="str">
            <v>ATSCAF</v>
          </cell>
          <cell r="D306" t="str">
            <v>F</v>
          </cell>
        </row>
        <row r="307">
          <cell r="A307">
            <v>6919166</v>
          </cell>
          <cell r="B307" t="str">
            <v>LE MAOUT Loïc</v>
          </cell>
          <cell r="C307" t="str">
            <v>ATSCAF</v>
          </cell>
          <cell r="D307" t="str">
            <v>M</v>
          </cell>
        </row>
        <row r="308">
          <cell r="A308">
            <v>6923494</v>
          </cell>
          <cell r="B308" t="str">
            <v>LE MAOUT Marie-Therese</v>
          </cell>
          <cell r="C308" t="str">
            <v>ATSCAF</v>
          </cell>
          <cell r="D308" t="str">
            <v>F</v>
          </cell>
        </row>
        <row r="309">
          <cell r="A309">
            <v>6905903</v>
          </cell>
          <cell r="B309" t="str">
            <v>MANCA Béatrice</v>
          </cell>
          <cell r="C309" t="str">
            <v>ATSCAF</v>
          </cell>
          <cell r="D309" t="str">
            <v>F</v>
          </cell>
        </row>
        <row r="310">
          <cell r="A310">
            <v>6924426</v>
          </cell>
          <cell r="B310" t="str">
            <v>MAS Alain</v>
          </cell>
          <cell r="C310" t="str">
            <v>ATSCAF</v>
          </cell>
          <cell r="D310" t="str">
            <v>M</v>
          </cell>
        </row>
        <row r="311">
          <cell r="A311">
            <v>6907739</v>
          </cell>
          <cell r="B311" t="str">
            <v>MURON Alain</v>
          </cell>
          <cell r="C311" t="str">
            <v>ATSCAF</v>
          </cell>
          <cell r="D311" t="str">
            <v>M</v>
          </cell>
        </row>
        <row r="312">
          <cell r="A312">
            <v>6906680</v>
          </cell>
          <cell r="B312" t="str">
            <v>MURON Michèle</v>
          </cell>
          <cell r="C312" t="str">
            <v>ATSCAF</v>
          </cell>
          <cell r="D312" t="str">
            <v>F</v>
          </cell>
        </row>
        <row r="313">
          <cell r="A313">
            <v>6915916</v>
          </cell>
          <cell r="B313" t="str">
            <v>PAILHES Gilbert</v>
          </cell>
          <cell r="C313" t="str">
            <v>ATSCAF</v>
          </cell>
          <cell r="D313" t="str">
            <v>M</v>
          </cell>
        </row>
        <row r="314">
          <cell r="A314">
            <v>6903022</v>
          </cell>
          <cell r="B314" t="str">
            <v>PARENTI Rosa</v>
          </cell>
          <cell r="C314" t="str">
            <v>ATSCAF</v>
          </cell>
          <cell r="D314" t="str">
            <v>F</v>
          </cell>
        </row>
        <row r="315">
          <cell r="A315">
            <v>6922115</v>
          </cell>
          <cell r="B315" t="str">
            <v>PARENTI Pierre</v>
          </cell>
          <cell r="C315" t="str">
            <v>ATSCAF</v>
          </cell>
          <cell r="D315" t="str">
            <v>M</v>
          </cell>
        </row>
        <row r="316">
          <cell r="A316">
            <v>6925038</v>
          </cell>
          <cell r="B316" t="str">
            <v>RANC Jean Pierre</v>
          </cell>
          <cell r="C316" t="str">
            <v>ATSCAF</v>
          </cell>
          <cell r="D316" t="str">
            <v>M</v>
          </cell>
        </row>
        <row r="317">
          <cell r="A317">
            <v>6919966</v>
          </cell>
          <cell r="B317" t="str">
            <v>REGIS Dominique</v>
          </cell>
          <cell r="C317" t="str">
            <v>ATSCAF</v>
          </cell>
          <cell r="D317" t="str">
            <v>M</v>
          </cell>
        </row>
        <row r="318">
          <cell r="A318">
            <v>6919174</v>
          </cell>
          <cell r="B318" t="str">
            <v>REVEL Gisèle</v>
          </cell>
          <cell r="C318" t="str">
            <v>ATSCAF</v>
          </cell>
          <cell r="D318" t="str">
            <v>F</v>
          </cell>
        </row>
        <row r="319">
          <cell r="A319">
            <v>6917605</v>
          </cell>
          <cell r="B319" t="str">
            <v>REVEL Bernard</v>
          </cell>
          <cell r="C319" t="str">
            <v>ATSCAF</v>
          </cell>
          <cell r="D319" t="str">
            <v>M</v>
          </cell>
        </row>
        <row r="320">
          <cell r="A320">
            <v>6924538</v>
          </cell>
          <cell r="B320" t="str">
            <v>ROSAND Olivier</v>
          </cell>
          <cell r="C320" t="str">
            <v>ATSCAF</v>
          </cell>
          <cell r="D320" t="str">
            <v>M</v>
          </cell>
        </row>
        <row r="321">
          <cell r="A321">
            <v>6901149</v>
          </cell>
          <cell r="B321" t="str">
            <v>TOUILLIER Jean Claude</v>
          </cell>
          <cell r="C321" t="str">
            <v>ATSCAF</v>
          </cell>
          <cell r="D321" t="str">
            <v>M</v>
          </cell>
        </row>
        <row r="322">
          <cell r="A322">
            <v>6923168</v>
          </cell>
          <cell r="B322" t="str">
            <v>VACHEZ Virginie</v>
          </cell>
          <cell r="C322" t="str">
            <v>ATSCAF</v>
          </cell>
          <cell r="D322" t="str">
            <v>F</v>
          </cell>
        </row>
        <row r="323">
          <cell r="A323">
            <v>6925111</v>
          </cell>
          <cell r="B323" t="str">
            <v>VALENTE Patricia</v>
          </cell>
          <cell r="C323" t="str">
            <v>ATSCAF</v>
          </cell>
          <cell r="D323" t="str">
            <v>F</v>
          </cell>
        </row>
        <row r="324">
          <cell r="A324">
            <v>6925837</v>
          </cell>
          <cell r="B324" t="str">
            <v>VEYRENC Christine</v>
          </cell>
          <cell r="C324" t="str">
            <v>ATSCAF</v>
          </cell>
          <cell r="D324" t="str">
            <v>F</v>
          </cell>
        </row>
        <row r="325">
          <cell r="A325">
            <v>6925371</v>
          </cell>
          <cell r="B325" t="str">
            <v>VEYRENC Fernand</v>
          </cell>
          <cell r="C325" t="str">
            <v>ATSCAF</v>
          </cell>
          <cell r="D325" t="str">
            <v>M</v>
          </cell>
        </row>
        <row r="326">
          <cell r="A326">
            <v>8308065</v>
          </cell>
          <cell r="B326" t="str">
            <v>BENEITON Alain</v>
          </cell>
          <cell r="C326" t="str">
            <v>ASPTT</v>
          </cell>
          <cell r="D326" t="str">
            <v>M</v>
          </cell>
        </row>
        <row r="327">
          <cell r="A327">
            <v>6916699</v>
          </cell>
          <cell r="B327" t="str">
            <v>CELMA Raymond</v>
          </cell>
          <cell r="C327" t="str">
            <v>ASPTT</v>
          </cell>
          <cell r="D327" t="str">
            <v>M</v>
          </cell>
        </row>
        <row r="328">
          <cell r="A328">
            <v>6924101</v>
          </cell>
          <cell r="B328" t="str">
            <v>CHARVET Patrick</v>
          </cell>
          <cell r="C328" t="str">
            <v>ASPTT</v>
          </cell>
          <cell r="D328" t="str">
            <v>M</v>
          </cell>
        </row>
        <row r="329">
          <cell r="A329">
            <v>6920532</v>
          </cell>
          <cell r="B329" t="str">
            <v>DELHOMME Patrick</v>
          </cell>
          <cell r="C329" t="str">
            <v>ASPTT</v>
          </cell>
          <cell r="D329" t="str">
            <v>M</v>
          </cell>
        </row>
        <row r="330">
          <cell r="A330">
            <v>6926271</v>
          </cell>
          <cell r="B330" t="str">
            <v>DUPRE Eric</v>
          </cell>
          <cell r="C330" t="str">
            <v>ASPTT</v>
          </cell>
          <cell r="D330" t="str">
            <v>M</v>
          </cell>
        </row>
        <row r="331">
          <cell r="A331">
            <v>6901411</v>
          </cell>
          <cell r="B331" t="str">
            <v>FAUDON Jean Paul</v>
          </cell>
          <cell r="C331" t="str">
            <v>ASPTT</v>
          </cell>
          <cell r="D331" t="str">
            <v>M</v>
          </cell>
        </row>
        <row r="332">
          <cell r="A332">
            <v>4304936</v>
          </cell>
          <cell r="B332" t="str">
            <v>FLORENTIN Patrice</v>
          </cell>
          <cell r="C332" t="str">
            <v>ASPTT</v>
          </cell>
          <cell r="D332" t="str">
            <v>M</v>
          </cell>
        </row>
        <row r="333">
          <cell r="A333">
            <v>6905936</v>
          </cell>
          <cell r="B333" t="str">
            <v>GAYON Eric</v>
          </cell>
          <cell r="C333" t="str">
            <v>ASPTT</v>
          </cell>
          <cell r="D333" t="str">
            <v>M</v>
          </cell>
        </row>
        <row r="334">
          <cell r="A334">
            <v>6920533</v>
          </cell>
          <cell r="B334" t="str">
            <v>GUBIAN Corinne</v>
          </cell>
          <cell r="C334" t="str">
            <v>ASPTT</v>
          </cell>
          <cell r="D334" t="str">
            <v>F</v>
          </cell>
        </row>
        <row r="335">
          <cell r="A335">
            <v>6901410</v>
          </cell>
          <cell r="B335" t="str">
            <v>LEBLANC Jacky</v>
          </cell>
          <cell r="C335" t="str">
            <v>ASPTT</v>
          </cell>
          <cell r="D335" t="str">
            <v>M</v>
          </cell>
        </row>
        <row r="336">
          <cell r="A336">
            <v>6919186</v>
          </cell>
          <cell r="B336" t="str">
            <v>MARTELLINO Nadine</v>
          </cell>
          <cell r="C336" t="str">
            <v>ASPTT</v>
          </cell>
          <cell r="D336" t="str">
            <v>F</v>
          </cell>
        </row>
        <row r="337">
          <cell r="A337">
            <v>6921325</v>
          </cell>
          <cell r="B337" t="str">
            <v>PELLEGRIN Jean Claude</v>
          </cell>
          <cell r="C337" t="str">
            <v>ASPTT</v>
          </cell>
          <cell r="D337" t="str">
            <v>M</v>
          </cell>
        </row>
        <row r="338">
          <cell r="A338">
            <v>6917634</v>
          </cell>
          <cell r="B338" t="str">
            <v>PETIOT Yves</v>
          </cell>
          <cell r="C338" t="str">
            <v>ASPTT</v>
          </cell>
          <cell r="D338" t="str">
            <v>M</v>
          </cell>
        </row>
        <row r="339">
          <cell r="A339">
            <v>6917211</v>
          </cell>
          <cell r="B339" t="str">
            <v>PITARD Serge</v>
          </cell>
          <cell r="C339" t="str">
            <v>ASPTT</v>
          </cell>
          <cell r="D339" t="str">
            <v>M</v>
          </cell>
        </row>
        <row r="340">
          <cell r="A340">
            <v>6924618</v>
          </cell>
          <cell r="B340" t="str">
            <v>SARGNAT Gérard</v>
          </cell>
          <cell r="C340" t="str">
            <v>ASPTT</v>
          </cell>
          <cell r="D340" t="str">
            <v>M</v>
          </cell>
        </row>
        <row r="341">
          <cell r="A341">
            <v>6925053</v>
          </cell>
          <cell r="B341" t="str">
            <v>THEVENON Bérangère</v>
          </cell>
          <cell r="C341" t="str">
            <v>ASPTT</v>
          </cell>
          <cell r="D341" t="str">
            <v>F</v>
          </cell>
        </row>
        <row r="342">
          <cell r="A342">
            <v>6303409</v>
          </cell>
          <cell r="B342" t="str">
            <v>THEVENON Daniel</v>
          </cell>
          <cell r="C342" t="str">
            <v>ASPTT</v>
          </cell>
          <cell r="D342" t="str">
            <v>M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ESULTATS_CONCOURS"/>
      <sheetName val="BASE"/>
    </sheetNames>
    <sheetDataSet>
      <sheetData sheetId="0"/>
      <sheetData sheetId="1">
        <row r="1">
          <cell r="A1" t="str">
            <v>N° Licence</v>
          </cell>
          <cell r="B1" t="str">
            <v>Noms
Prénoms</v>
          </cell>
          <cell r="C1" t="str">
            <v>Club</v>
          </cell>
          <cell r="D1" t="str">
            <v>H/F</v>
          </cell>
        </row>
        <row r="2">
          <cell r="A2" t="str">
            <v>- -</v>
          </cell>
          <cell r="B2" t="str">
            <v>noms AUTOMATIQUE</v>
          </cell>
          <cell r="C2" t="str">
            <v>Automatique</v>
          </cell>
          <cell r="D2" t="str">
            <v>Auto</v>
          </cell>
        </row>
        <row r="3">
          <cell r="A3">
            <v>6924513</v>
          </cell>
          <cell r="B3" t="str">
            <v>ANTOLINS Jean-Louis</v>
          </cell>
          <cell r="C3" t="str">
            <v>ASCSP</v>
          </cell>
          <cell r="D3" t="str">
            <v>M</v>
          </cell>
        </row>
        <row r="4">
          <cell r="A4">
            <v>6923029</v>
          </cell>
          <cell r="B4" t="str">
            <v>BALDACCHINO Antoine</v>
          </cell>
          <cell r="C4" t="str">
            <v>ASCSP</v>
          </cell>
          <cell r="D4" t="str">
            <v>M</v>
          </cell>
        </row>
        <row r="5">
          <cell r="A5">
            <v>6901446</v>
          </cell>
          <cell r="B5" t="str">
            <v>BEDEJUS Eric</v>
          </cell>
          <cell r="C5" t="str">
            <v>ASCSP</v>
          </cell>
          <cell r="D5" t="str">
            <v>M</v>
          </cell>
        </row>
        <row r="6">
          <cell r="A6">
            <v>6910155</v>
          </cell>
          <cell r="B6" t="str">
            <v>BOS Jean Luc</v>
          </cell>
          <cell r="C6" t="str">
            <v>ASCSP</v>
          </cell>
          <cell r="D6" t="str">
            <v>M</v>
          </cell>
        </row>
        <row r="7">
          <cell r="A7">
            <v>6924899</v>
          </cell>
          <cell r="B7" t="str">
            <v>CHARDENON Philippe</v>
          </cell>
          <cell r="C7" t="str">
            <v>ASCSP</v>
          </cell>
          <cell r="D7" t="str">
            <v>M</v>
          </cell>
        </row>
        <row r="8">
          <cell r="A8">
            <v>6919792</v>
          </cell>
          <cell r="B8" t="str">
            <v>CHARREL Charles</v>
          </cell>
          <cell r="C8" t="str">
            <v>ASCSP</v>
          </cell>
          <cell r="D8" t="str">
            <v>M</v>
          </cell>
        </row>
        <row r="9">
          <cell r="A9">
            <v>6922109</v>
          </cell>
          <cell r="B9" t="str">
            <v>CROZE Christian</v>
          </cell>
          <cell r="C9" t="str">
            <v>ASCSP</v>
          </cell>
          <cell r="D9" t="str">
            <v>M</v>
          </cell>
        </row>
        <row r="10">
          <cell r="A10">
            <v>6926310</v>
          </cell>
          <cell r="B10" t="str">
            <v>DAVID SIMONI Xavier</v>
          </cell>
          <cell r="C10" t="str">
            <v>ASCSP</v>
          </cell>
          <cell r="D10" t="str">
            <v>M</v>
          </cell>
        </row>
        <row r="11">
          <cell r="A11">
            <v>6915212</v>
          </cell>
          <cell r="B11" t="str">
            <v>DESOLME Patrick</v>
          </cell>
          <cell r="C11" t="str">
            <v>ASCSP</v>
          </cell>
          <cell r="D11" t="str">
            <v>M</v>
          </cell>
        </row>
        <row r="12">
          <cell r="A12">
            <v>6923786</v>
          </cell>
          <cell r="B12" t="str">
            <v>DUMONNET Laurence</v>
          </cell>
          <cell r="C12" t="str">
            <v>ASCSP</v>
          </cell>
          <cell r="D12" t="str">
            <v>F</v>
          </cell>
        </row>
        <row r="13">
          <cell r="A13">
            <v>3816803</v>
          </cell>
          <cell r="B13" t="str">
            <v>DUMONNET Gilbert</v>
          </cell>
          <cell r="C13" t="str">
            <v>ASCSP</v>
          </cell>
          <cell r="D13" t="str">
            <v>M</v>
          </cell>
        </row>
        <row r="14">
          <cell r="A14">
            <v>6922743</v>
          </cell>
          <cell r="B14" t="str">
            <v>FRADERA Bruno</v>
          </cell>
          <cell r="C14" t="str">
            <v>ASCSP</v>
          </cell>
          <cell r="D14" t="str">
            <v>M</v>
          </cell>
        </row>
        <row r="15">
          <cell r="A15">
            <v>6901515</v>
          </cell>
          <cell r="B15" t="str">
            <v>GINESTE Alain</v>
          </cell>
          <cell r="C15" t="str">
            <v>ASCSP</v>
          </cell>
          <cell r="D15" t="str">
            <v>M</v>
          </cell>
        </row>
        <row r="16">
          <cell r="A16">
            <v>6926293</v>
          </cell>
          <cell r="B16" t="str">
            <v>GROS Chantal</v>
          </cell>
          <cell r="C16" t="str">
            <v>ASCSP</v>
          </cell>
          <cell r="D16" t="str">
            <v>F</v>
          </cell>
        </row>
        <row r="17">
          <cell r="A17">
            <v>6925913</v>
          </cell>
          <cell r="B17" t="str">
            <v>JACQUET Noël</v>
          </cell>
          <cell r="C17" t="str">
            <v>ASCSP</v>
          </cell>
          <cell r="D17" t="str">
            <v>M</v>
          </cell>
        </row>
        <row r="18">
          <cell r="A18">
            <v>6923861</v>
          </cell>
          <cell r="B18" t="str">
            <v>JAILLOUX Gilbert</v>
          </cell>
          <cell r="C18" t="str">
            <v>ASCSP</v>
          </cell>
          <cell r="D18" t="str">
            <v>M</v>
          </cell>
        </row>
        <row r="19">
          <cell r="A19">
            <v>6922566</v>
          </cell>
          <cell r="B19" t="str">
            <v>JUAREZ Carlos</v>
          </cell>
          <cell r="C19" t="str">
            <v>ASCSP</v>
          </cell>
          <cell r="D19" t="str">
            <v>M</v>
          </cell>
        </row>
        <row r="20">
          <cell r="A20">
            <v>6920386</v>
          </cell>
          <cell r="B20" t="str">
            <v>LACROIX Olivier</v>
          </cell>
          <cell r="C20" t="str">
            <v>ASCSP</v>
          </cell>
          <cell r="D20" t="str">
            <v>M</v>
          </cell>
        </row>
        <row r="21">
          <cell r="A21">
            <v>6920769</v>
          </cell>
          <cell r="B21" t="str">
            <v>LANDRIX Ghislain</v>
          </cell>
          <cell r="C21" t="str">
            <v>ASCSP</v>
          </cell>
          <cell r="D21" t="str">
            <v>M</v>
          </cell>
        </row>
        <row r="22">
          <cell r="A22">
            <v>6910654</v>
          </cell>
          <cell r="B22" t="str">
            <v>LIDON Ignace</v>
          </cell>
          <cell r="C22" t="str">
            <v>ASCSP</v>
          </cell>
          <cell r="D22" t="str">
            <v>M</v>
          </cell>
        </row>
        <row r="23">
          <cell r="A23">
            <v>6923165</v>
          </cell>
          <cell r="B23" t="str">
            <v>LOPEZ Jean Philippe</v>
          </cell>
          <cell r="C23" t="str">
            <v>ASCSP</v>
          </cell>
          <cell r="D23" t="str">
            <v>M</v>
          </cell>
        </row>
        <row r="24">
          <cell r="A24">
            <v>6926226</v>
          </cell>
          <cell r="B24" t="str">
            <v>LUCHT Jean-Pierre</v>
          </cell>
          <cell r="C24" t="str">
            <v>ASCSP</v>
          </cell>
          <cell r="D24" t="str">
            <v>M</v>
          </cell>
        </row>
        <row r="25">
          <cell r="A25">
            <v>6921793</v>
          </cell>
          <cell r="B25" t="str">
            <v>LUCHT Bernard</v>
          </cell>
          <cell r="C25" t="str">
            <v>ASCSP</v>
          </cell>
          <cell r="D25" t="str">
            <v>M</v>
          </cell>
        </row>
        <row r="26">
          <cell r="A26">
            <v>6920770</v>
          </cell>
          <cell r="B26" t="str">
            <v>MARTEAU Didier</v>
          </cell>
          <cell r="C26" t="str">
            <v>ASCSP</v>
          </cell>
          <cell r="D26" t="str">
            <v>M</v>
          </cell>
        </row>
        <row r="27">
          <cell r="A27">
            <v>6901432</v>
          </cell>
          <cell r="B27" t="str">
            <v>MARTIN Daniel</v>
          </cell>
          <cell r="C27" t="str">
            <v>ASCSP</v>
          </cell>
          <cell r="D27" t="str">
            <v>M</v>
          </cell>
        </row>
        <row r="28">
          <cell r="A28">
            <v>5806744</v>
          </cell>
          <cell r="B28" t="str">
            <v>MELLOT Christophe</v>
          </cell>
          <cell r="C28" t="str">
            <v>ASCSP</v>
          </cell>
          <cell r="D28" t="str">
            <v>M</v>
          </cell>
        </row>
        <row r="29">
          <cell r="A29">
            <v>6921796</v>
          </cell>
          <cell r="B29" t="str">
            <v>MELLOT Marie Sarah</v>
          </cell>
          <cell r="C29" t="str">
            <v>ASCSP</v>
          </cell>
          <cell r="D29" t="str">
            <v>F</v>
          </cell>
        </row>
        <row r="30">
          <cell r="A30">
            <v>6921795</v>
          </cell>
          <cell r="B30" t="str">
            <v>MELLOT Ewann</v>
          </cell>
          <cell r="C30" t="str">
            <v>ASCSP</v>
          </cell>
          <cell r="D30" t="str">
            <v>M</v>
          </cell>
        </row>
        <row r="31">
          <cell r="A31">
            <v>6921794</v>
          </cell>
          <cell r="B31" t="str">
            <v>MELLOT Christelle</v>
          </cell>
          <cell r="C31" t="str">
            <v>ASCSP</v>
          </cell>
          <cell r="D31" t="str">
            <v>F</v>
          </cell>
        </row>
        <row r="32">
          <cell r="A32">
            <v>6914947</v>
          </cell>
          <cell r="B32" t="str">
            <v>MOLLARET Daniel</v>
          </cell>
          <cell r="C32" t="str">
            <v>ASCSP</v>
          </cell>
          <cell r="D32" t="str">
            <v>M</v>
          </cell>
        </row>
        <row r="33">
          <cell r="A33">
            <v>6914560</v>
          </cell>
          <cell r="B33" t="str">
            <v>PENET Eric</v>
          </cell>
          <cell r="C33" t="str">
            <v>ASCSP</v>
          </cell>
          <cell r="D33" t="str">
            <v>M</v>
          </cell>
        </row>
        <row r="34">
          <cell r="A34">
            <v>6925402</v>
          </cell>
          <cell r="B34" t="str">
            <v>PORTELETTE Hélène</v>
          </cell>
          <cell r="C34" t="str">
            <v>ASCSP</v>
          </cell>
          <cell r="D34" t="str">
            <v>F</v>
          </cell>
        </row>
        <row r="35">
          <cell r="A35">
            <v>6922667</v>
          </cell>
          <cell r="B35" t="str">
            <v>PORTELETTE JEROME</v>
          </cell>
          <cell r="C35" t="str">
            <v>ASCSP</v>
          </cell>
          <cell r="D35" t="str">
            <v>M</v>
          </cell>
        </row>
        <row r="36">
          <cell r="A36">
            <v>6922666</v>
          </cell>
          <cell r="B36" t="str">
            <v>PORTELETTE Alain</v>
          </cell>
          <cell r="C36" t="str">
            <v>ASCSP</v>
          </cell>
          <cell r="D36" t="str">
            <v>M</v>
          </cell>
        </row>
        <row r="37">
          <cell r="A37">
            <v>6901672</v>
          </cell>
          <cell r="B37" t="str">
            <v>POTZWA Georges</v>
          </cell>
          <cell r="C37" t="str">
            <v>ASCSP</v>
          </cell>
          <cell r="D37" t="str">
            <v>M</v>
          </cell>
        </row>
        <row r="38">
          <cell r="A38">
            <v>6903233</v>
          </cell>
          <cell r="B38" t="str">
            <v>RODRIGUEZ Paul</v>
          </cell>
          <cell r="C38" t="str">
            <v>ASCSP</v>
          </cell>
          <cell r="D38" t="str">
            <v>M</v>
          </cell>
        </row>
        <row r="39">
          <cell r="A39">
            <v>6925432</v>
          </cell>
          <cell r="B39" t="str">
            <v>ROIRON Bryan</v>
          </cell>
          <cell r="C39" t="str">
            <v>ASCSP</v>
          </cell>
          <cell r="D39" t="str">
            <v>M</v>
          </cell>
        </row>
        <row r="40">
          <cell r="A40">
            <v>6901436</v>
          </cell>
          <cell r="B40" t="str">
            <v>ROUSSEL Aimé</v>
          </cell>
          <cell r="C40" t="str">
            <v>ASCSP</v>
          </cell>
          <cell r="D40" t="str">
            <v>M</v>
          </cell>
        </row>
        <row r="41">
          <cell r="A41">
            <v>6925087</v>
          </cell>
          <cell r="B41" t="str">
            <v>ROUVIER Pierre</v>
          </cell>
          <cell r="C41" t="str">
            <v>ASCSP</v>
          </cell>
          <cell r="D41" t="str">
            <v>M</v>
          </cell>
        </row>
        <row r="42">
          <cell r="A42">
            <v>6925403</v>
          </cell>
          <cell r="B42" t="str">
            <v>SONNIER Muriel</v>
          </cell>
          <cell r="C42" t="str">
            <v>ASCSP</v>
          </cell>
          <cell r="D42" t="str">
            <v>F</v>
          </cell>
        </row>
        <row r="43">
          <cell r="A43">
            <v>6908242</v>
          </cell>
          <cell r="B43" t="str">
            <v>SOUCHON Alain</v>
          </cell>
          <cell r="C43" t="str">
            <v>ASCSP</v>
          </cell>
          <cell r="D43" t="str">
            <v>M</v>
          </cell>
        </row>
        <row r="44">
          <cell r="A44">
            <v>6901754</v>
          </cell>
          <cell r="B44" t="str">
            <v>VALETTE Anthony</v>
          </cell>
          <cell r="C44" t="str">
            <v>ASCSP</v>
          </cell>
          <cell r="D44" t="str">
            <v>M</v>
          </cell>
        </row>
        <row r="45">
          <cell r="A45">
            <v>6901752</v>
          </cell>
          <cell r="B45" t="str">
            <v>VALETTE Jean</v>
          </cell>
          <cell r="C45" t="str">
            <v>ASCSP</v>
          </cell>
          <cell r="D45" t="str">
            <v>M</v>
          </cell>
        </row>
        <row r="46">
          <cell r="A46">
            <v>6901534</v>
          </cell>
          <cell r="B46" t="str">
            <v>VARNIER Jean Louis</v>
          </cell>
          <cell r="C46" t="str">
            <v>ASCSP</v>
          </cell>
          <cell r="D46" t="str">
            <v>M</v>
          </cell>
        </row>
        <row r="47">
          <cell r="A47">
            <v>6924512</v>
          </cell>
          <cell r="B47" t="str">
            <v>VASSEUR Luc</v>
          </cell>
          <cell r="C47" t="str">
            <v>ASCSP</v>
          </cell>
          <cell r="D47" t="str">
            <v>M</v>
          </cell>
        </row>
        <row r="48">
          <cell r="A48">
            <v>6901245</v>
          </cell>
          <cell r="B48" t="str">
            <v>ALCARAS Marie Christine</v>
          </cell>
          <cell r="C48" t="str">
            <v>S A L</v>
          </cell>
          <cell r="D48" t="str">
            <v>F</v>
          </cell>
        </row>
        <row r="49">
          <cell r="A49">
            <v>6901220</v>
          </cell>
          <cell r="B49" t="str">
            <v>ANTOINE Jean Luc</v>
          </cell>
          <cell r="C49" t="str">
            <v>S A L</v>
          </cell>
          <cell r="D49" t="str">
            <v>M</v>
          </cell>
        </row>
        <row r="50">
          <cell r="A50">
            <v>6901299</v>
          </cell>
          <cell r="B50" t="str">
            <v>ARNAUD Louis</v>
          </cell>
          <cell r="C50" t="str">
            <v>S A L</v>
          </cell>
          <cell r="D50" t="str">
            <v>M</v>
          </cell>
        </row>
        <row r="51">
          <cell r="A51">
            <v>6925844</v>
          </cell>
          <cell r="B51" t="str">
            <v>BASIRICO Hervé</v>
          </cell>
          <cell r="C51" t="str">
            <v>S A L</v>
          </cell>
          <cell r="D51" t="str">
            <v>M</v>
          </cell>
        </row>
        <row r="52">
          <cell r="A52">
            <v>6922413</v>
          </cell>
          <cell r="B52" t="str">
            <v>BAUTISTA DURAN Noël</v>
          </cell>
          <cell r="C52" t="str">
            <v>S A L</v>
          </cell>
          <cell r="D52" t="str">
            <v>M</v>
          </cell>
        </row>
        <row r="53">
          <cell r="A53">
            <v>103628</v>
          </cell>
          <cell r="B53" t="str">
            <v>BENZACKEN Jérémy</v>
          </cell>
          <cell r="C53" t="str">
            <v>S A L</v>
          </cell>
          <cell r="D53" t="str">
            <v>M</v>
          </cell>
        </row>
        <row r="54">
          <cell r="A54">
            <v>6920064</v>
          </cell>
          <cell r="B54" t="str">
            <v>BOOG Eric</v>
          </cell>
          <cell r="C54" t="str">
            <v>S A L</v>
          </cell>
          <cell r="D54" t="str">
            <v>M</v>
          </cell>
        </row>
        <row r="55">
          <cell r="A55">
            <v>6925624</v>
          </cell>
          <cell r="B55" t="str">
            <v>BOULCH Rémi</v>
          </cell>
          <cell r="C55" t="str">
            <v>S A L</v>
          </cell>
          <cell r="D55" t="str">
            <v>M</v>
          </cell>
        </row>
        <row r="56">
          <cell r="A56">
            <v>6923652</v>
          </cell>
          <cell r="B56" t="str">
            <v>BOUVIER Michel</v>
          </cell>
          <cell r="C56" t="str">
            <v>S A L</v>
          </cell>
          <cell r="D56" t="str">
            <v>M</v>
          </cell>
        </row>
        <row r="57">
          <cell r="A57">
            <v>6904157</v>
          </cell>
          <cell r="B57" t="str">
            <v>BOYER Gilles</v>
          </cell>
          <cell r="C57" t="str">
            <v>S A L</v>
          </cell>
          <cell r="D57" t="str">
            <v>M</v>
          </cell>
        </row>
        <row r="58">
          <cell r="A58">
            <v>6901973</v>
          </cell>
          <cell r="B58" t="str">
            <v>BROTO MUR Bernard</v>
          </cell>
          <cell r="C58" t="str">
            <v>S A L</v>
          </cell>
          <cell r="D58" t="str">
            <v>M</v>
          </cell>
        </row>
        <row r="59">
          <cell r="A59">
            <v>6924102</v>
          </cell>
          <cell r="B59" t="str">
            <v>CAPUANO Eric</v>
          </cell>
          <cell r="C59" t="str">
            <v>S A L</v>
          </cell>
          <cell r="D59" t="str">
            <v>M</v>
          </cell>
        </row>
        <row r="60">
          <cell r="A60">
            <v>6915606</v>
          </cell>
          <cell r="B60" t="str">
            <v>CASCHERA Boris</v>
          </cell>
          <cell r="C60" t="str">
            <v>S A L</v>
          </cell>
          <cell r="D60" t="str">
            <v>M</v>
          </cell>
        </row>
        <row r="61">
          <cell r="A61">
            <v>6919338</v>
          </cell>
          <cell r="B61" t="str">
            <v>CIONI Alain</v>
          </cell>
          <cell r="C61" t="str">
            <v>S A L</v>
          </cell>
          <cell r="D61" t="str">
            <v>M</v>
          </cell>
        </row>
        <row r="62">
          <cell r="A62">
            <v>6925483</v>
          </cell>
          <cell r="B62" t="str">
            <v>DANIEAU Patrick</v>
          </cell>
          <cell r="C62" t="str">
            <v>S A L</v>
          </cell>
          <cell r="D62" t="str">
            <v>M</v>
          </cell>
        </row>
        <row r="63">
          <cell r="A63">
            <v>6900544</v>
          </cell>
          <cell r="B63" t="str">
            <v>DIMITRESCO Germaine</v>
          </cell>
          <cell r="C63" t="str">
            <v>S A L</v>
          </cell>
          <cell r="D63" t="str">
            <v>F</v>
          </cell>
        </row>
        <row r="64">
          <cell r="A64">
            <v>705151</v>
          </cell>
          <cell r="B64" t="str">
            <v>DOUAL Patrick</v>
          </cell>
          <cell r="C64" t="str">
            <v>S A L</v>
          </cell>
          <cell r="D64" t="str">
            <v>M</v>
          </cell>
        </row>
        <row r="65">
          <cell r="A65">
            <v>6903070</v>
          </cell>
          <cell r="B65" t="str">
            <v>DUPONT Christiane</v>
          </cell>
          <cell r="C65" t="str">
            <v>S A L</v>
          </cell>
          <cell r="D65" t="str">
            <v>F</v>
          </cell>
        </row>
        <row r="66">
          <cell r="A66">
            <v>6903003</v>
          </cell>
          <cell r="B66" t="str">
            <v>DUPONT Bernard</v>
          </cell>
          <cell r="C66" t="str">
            <v>S A L</v>
          </cell>
          <cell r="D66" t="str">
            <v>M</v>
          </cell>
        </row>
        <row r="67">
          <cell r="A67">
            <v>6917755</v>
          </cell>
          <cell r="B67" t="str">
            <v>EGEA Nicolas</v>
          </cell>
          <cell r="C67" t="str">
            <v>S A L</v>
          </cell>
          <cell r="D67" t="str">
            <v>M</v>
          </cell>
        </row>
        <row r="68">
          <cell r="A68">
            <v>6923754</v>
          </cell>
          <cell r="B68" t="str">
            <v>ELEFANTE Pietro</v>
          </cell>
          <cell r="C68" t="str">
            <v>S A L</v>
          </cell>
          <cell r="D68" t="str">
            <v>M</v>
          </cell>
        </row>
        <row r="69">
          <cell r="A69">
            <v>6905637</v>
          </cell>
          <cell r="B69" t="str">
            <v>FIORATO Serge</v>
          </cell>
          <cell r="C69" t="str">
            <v>S A L</v>
          </cell>
          <cell r="D69" t="str">
            <v>M</v>
          </cell>
        </row>
        <row r="70">
          <cell r="A70">
            <v>6905211</v>
          </cell>
          <cell r="B70" t="str">
            <v>FLORES Bénito</v>
          </cell>
          <cell r="C70" t="str">
            <v>S A L</v>
          </cell>
          <cell r="D70" t="str">
            <v>M</v>
          </cell>
        </row>
        <row r="71">
          <cell r="A71">
            <v>6902205</v>
          </cell>
          <cell r="B71" t="str">
            <v>FORNASARI Daniel</v>
          </cell>
          <cell r="C71" t="str">
            <v>S A L</v>
          </cell>
          <cell r="D71" t="str">
            <v>M</v>
          </cell>
        </row>
        <row r="72">
          <cell r="A72">
            <v>6926055</v>
          </cell>
          <cell r="B72" t="str">
            <v>FRANCE Alain</v>
          </cell>
          <cell r="C72" t="str">
            <v>S A L</v>
          </cell>
          <cell r="D72" t="str">
            <v>M</v>
          </cell>
        </row>
        <row r="73">
          <cell r="A73">
            <v>6921860</v>
          </cell>
          <cell r="B73" t="str">
            <v>GACON Christian</v>
          </cell>
          <cell r="C73" t="str">
            <v>S A L</v>
          </cell>
          <cell r="D73" t="str">
            <v>M</v>
          </cell>
        </row>
        <row r="74">
          <cell r="A74">
            <v>6924432</v>
          </cell>
          <cell r="B74" t="str">
            <v>GACON Nathalie</v>
          </cell>
          <cell r="C74" t="str">
            <v>S A L</v>
          </cell>
          <cell r="D74" t="str">
            <v>F</v>
          </cell>
        </row>
        <row r="75">
          <cell r="A75">
            <v>6924820</v>
          </cell>
          <cell r="B75" t="str">
            <v>GILLET Sylvain</v>
          </cell>
          <cell r="C75" t="str">
            <v>S A L</v>
          </cell>
          <cell r="D75" t="str">
            <v>M</v>
          </cell>
        </row>
        <row r="76">
          <cell r="A76">
            <v>106403</v>
          </cell>
          <cell r="B76" t="str">
            <v>GUILLE Jean pierre</v>
          </cell>
          <cell r="C76" t="str">
            <v>S A L</v>
          </cell>
          <cell r="D76" t="str">
            <v>M</v>
          </cell>
        </row>
        <row r="77">
          <cell r="A77">
            <v>6903133</v>
          </cell>
          <cell r="B77" t="str">
            <v>HANSI Gilles</v>
          </cell>
          <cell r="C77" t="str">
            <v>S A L</v>
          </cell>
          <cell r="D77" t="str">
            <v>M</v>
          </cell>
        </row>
        <row r="78">
          <cell r="A78">
            <v>3802304</v>
          </cell>
          <cell r="B78" t="str">
            <v>JOURDAN Bernard</v>
          </cell>
          <cell r="C78" t="str">
            <v>S A L</v>
          </cell>
          <cell r="D78" t="str">
            <v>M</v>
          </cell>
        </row>
        <row r="79">
          <cell r="A79">
            <v>6925894</v>
          </cell>
          <cell r="B79" t="str">
            <v>JUGE Nathalie</v>
          </cell>
          <cell r="C79" t="str">
            <v>S A L</v>
          </cell>
          <cell r="D79" t="str">
            <v>F</v>
          </cell>
        </row>
        <row r="80">
          <cell r="A80">
            <v>6925155</v>
          </cell>
          <cell r="B80" t="str">
            <v>KAMBRUN Jérôme</v>
          </cell>
          <cell r="C80" t="str">
            <v>S A L</v>
          </cell>
          <cell r="D80" t="str">
            <v>M</v>
          </cell>
        </row>
        <row r="81">
          <cell r="A81">
            <v>6923741</v>
          </cell>
          <cell r="B81" t="str">
            <v>LAGOUTTE Roger</v>
          </cell>
          <cell r="C81" t="str">
            <v>S A L</v>
          </cell>
          <cell r="D81" t="str">
            <v>M</v>
          </cell>
        </row>
        <row r="82">
          <cell r="A82">
            <v>6901424</v>
          </cell>
          <cell r="B82" t="str">
            <v>LATASTE Lamduan</v>
          </cell>
          <cell r="C82" t="str">
            <v>S A L</v>
          </cell>
          <cell r="D82" t="str">
            <v>F</v>
          </cell>
        </row>
        <row r="83">
          <cell r="A83">
            <v>6924452</v>
          </cell>
          <cell r="B83" t="str">
            <v>LAVAL Christian</v>
          </cell>
          <cell r="C83" t="str">
            <v>S A L</v>
          </cell>
          <cell r="D83" t="str">
            <v>M</v>
          </cell>
        </row>
        <row r="84">
          <cell r="A84">
            <v>6901215</v>
          </cell>
          <cell r="B84" t="str">
            <v>LOMBARD Jean Noël</v>
          </cell>
          <cell r="C84" t="str">
            <v>S A L</v>
          </cell>
          <cell r="D84" t="str">
            <v>M</v>
          </cell>
        </row>
        <row r="85">
          <cell r="A85">
            <v>6913614</v>
          </cell>
          <cell r="B85" t="str">
            <v>LOPES José Valentin</v>
          </cell>
          <cell r="C85" t="str">
            <v>S A L</v>
          </cell>
          <cell r="D85" t="str">
            <v>M</v>
          </cell>
        </row>
        <row r="86">
          <cell r="A86">
            <v>6918036</v>
          </cell>
          <cell r="B86" t="str">
            <v>LOUVIOT Robert</v>
          </cell>
          <cell r="C86" t="str">
            <v>S A L</v>
          </cell>
          <cell r="D86" t="str">
            <v>M</v>
          </cell>
        </row>
        <row r="87">
          <cell r="A87">
            <v>6925156</v>
          </cell>
          <cell r="B87" t="str">
            <v>MARCEL Pierre</v>
          </cell>
          <cell r="C87" t="str">
            <v>S A L</v>
          </cell>
          <cell r="D87" t="str">
            <v>M</v>
          </cell>
        </row>
        <row r="88">
          <cell r="A88">
            <v>6925064</v>
          </cell>
          <cell r="B88" t="str">
            <v>MARGATHE Jean</v>
          </cell>
          <cell r="C88" t="str">
            <v>S A L</v>
          </cell>
          <cell r="D88" t="str">
            <v>M</v>
          </cell>
        </row>
        <row r="89">
          <cell r="A89">
            <v>6921433</v>
          </cell>
          <cell r="B89" t="str">
            <v>MARTEAU Loïs</v>
          </cell>
          <cell r="C89" t="str">
            <v>S A L</v>
          </cell>
          <cell r="D89" t="str">
            <v>M</v>
          </cell>
        </row>
        <row r="90">
          <cell r="A90">
            <v>6923030</v>
          </cell>
          <cell r="B90" t="str">
            <v>MARTIN Thierry</v>
          </cell>
          <cell r="C90" t="str">
            <v>S A L</v>
          </cell>
          <cell r="D90" t="str">
            <v>M</v>
          </cell>
        </row>
        <row r="91">
          <cell r="A91">
            <v>6913873</v>
          </cell>
          <cell r="B91" t="str">
            <v>MARTUCCI Lionel</v>
          </cell>
          <cell r="C91" t="str">
            <v>S A L</v>
          </cell>
          <cell r="D91" t="str">
            <v>M</v>
          </cell>
        </row>
        <row r="92">
          <cell r="A92">
            <v>6913500</v>
          </cell>
          <cell r="B92" t="str">
            <v>MASSARD Lucien</v>
          </cell>
          <cell r="C92" t="str">
            <v>S A L</v>
          </cell>
          <cell r="D92" t="str">
            <v>M</v>
          </cell>
        </row>
        <row r="93">
          <cell r="A93">
            <v>6912019</v>
          </cell>
          <cell r="B93" t="str">
            <v>MASTROMATTEO Claude</v>
          </cell>
          <cell r="C93" t="str">
            <v>S A L</v>
          </cell>
          <cell r="D93" t="str">
            <v>M</v>
          </cell>
        </row>
        <row r="94">
          <cell r="A94">
            <v>3011684</v>
          </cell>
          <cell r="B94" t="str">
            <v>MAURINE Jacky</v>
          </cell>
          <cell r="C94" t="str">
            <v>S A L</v>
          </cell>
          <cell r="D94" t="str">
            <v>M</v>
          </cell>
        </row>
        <row r="95">
          <cell r="A95">
            <v>6922450</v>
          </cell>
          <cell r="B95" t="str">
            <v>MILLAN Diego</v>
          </cell>
          <cell r="C95" t="str">
            <v>S A L</v>
          </cell>
          <cell r="D95" t="str">
            <v>M</v>
          </cell>
        </row>
        <row r="96">
          <cell r="A96">
            <v>6913833</v>
          </cell>
          <cell r="B96" t="str">
            <v>MOLLA Daniel</v>
          </cell>
          <cell r="C96" t="str">
            <v>S A L</v>
          </cell>
          <cell r="D96" t="str">
            <v>M</v>
          </cell>
        </row>
        <row r="97">
          <cell r="A97">
            <v>6926245</v>
          </cell>
          <cell r="B97" t="str">
            <v>MUCKE Gilbert</v>
          </cell>
          <cell r="C97" t="str">
            <v>S A L</v>
          </cell>
          <cell r="D97" t="str">
            <v>M</v>
          </cell>
        </row>
        <row r="98">
          <cell r="A98">
            <v>6919181</v>
          </cell>
          <cell r="B98" t="str">
            <v>MULLER Pascal</v>
          </cell>
          <cell r="C98" t="str">
            <v>S A L</v>
          </cell>
          <cell r="D98" t="str">
            <v>M</v>
          </cell>
        </row>
        <row r="99">
          <cell r="A99">
            <v>6924453</v>
          </cell>
          <cell r="B99" t="str">
            <v>NICOLAS Michel</v>
          </cell>
          <cell r="C99" t="str">
            <v>S A L</v>
          </cell>
          <cell r="D99" t="str">
            <v>M</v>
          </cell>
        </row>
        <row r="100">
          <cell r="A100">
            <v>6908870</v>
          </cell>
          <cell r="B100" t="str">
            <v>OGEARD Thierry</v>
          </cell>
          <cell r="C100" t="str">
            <v>S A L</v>
          </cell>
          <cell r="D100" t="str">
            <v>M</v>
          </cell>
        </row>
        <row r="101">
          <cell r="A101">
            <v>6924011</v>
          </cell>
          <cell r="B101" t="str">
            <v>PALLARES Patrick</v>
          </cell>
          <cell r="C101" t="str">
            <v>S A L</v>
          </cell>
          <cell r="D101" t="str">
            <v>M</v>
          </cell>
        </row>
        <row r="102">
          <cell r="A102">
            <v>6924944</v>
          </cell>
          <cell r="B102" t="str">
            <v>PALUMBO Gérard</v>
          </cell>
          <cell r="C102" t="str">
            <v>S A L</v>
          </cell>
          <cell r="D102" t="str">
            <v>M</v>
          </cell>
        </row>
        <row r="103">
          <cell r="A103">
            <v>6924592</v>
          </cell>
          <cell r="B103" t="str">
            <v>PARIZET Eric</v>
          </cell>
          <cell r="C103" t="str">
            <v>S A L</v>
          </cell>
          <cell r="D103" t="str">
            <v>M</v>
          </cell>
        </row>
        <row r="104">
          <cell r="A104">
            <v>6901586</v>
          </cell>
          <cell r="B104" t="str">
            <v>PARRA Roland</v>
          </cell>
          <cell r="C104" t="str">
            <v>S A L</v>
          </cell>
          <cell r="D104" t="str">
            <v>M</v>
          </cell>
        </row>
        <row r="105">
          <cell r="A105">
            <v>6918667</v>
          </cell>
          <cell r="B105" t="str">
            <v>PARTOUCHE Christian</v>
          </cell>
          <cell r="C105" t="str">
            <v>S A L</v>
          </cell>
          <cell r="D105" t="str">
            <v>M</v>
          </cell>
        </row>
        <row r="106">
          <cell r="A106">
            <v>6926056</v>
          </cell>
          <cell r="B106" t="str">
            <v>POLSINELLI Denis</v>
          </cell>
          <cell r="C106" t="str">
            <v>S A L</v>
          </cell>
          <cell r="D106" t="str">
            <v>M</v>
          </cell>
        </row>
        <row r="107">
          <cell r="A107">
            <v>6903159</v>
          </cell>
          <cell r="B107" t="str">
            <v>RAMIREZ François</v>
          </cell>
          <cell r="C107" t="str">
            <v>S A L</v>
          </cell>
          <cell r="D107" t="str">
            <v>M</v>
          </cell>
        </row>
        <row r="108">
          <cell r="A108">
            <v>6904171</v>
          </cell>
          <cell r="B108" t="str">
            <v>SAMPIERI Michel</v>
          </cell>
          <cell r="C108" t="str">
            <v>S A L</v>
          </cell>
          <cell r="D108" t="str">
            <v>M</v>
          </cell>
        </row>
        <row r="109">
          <cell r="A109">
            <v>6920890</v>
          </cell>
          <cell r="B109" t="str">
            <v>SEGHAIER Arafat</v>
          </cell>
          <cell r="C109" t="str">
            <v>S A L</v>
          </cell>
          <cell r="D109" t="str">
            <v>M</v>
          </cell>
        </row>
        <row r="110">
          <cell r="A110">
            <v>6921051</v>
          </cell>
          <cell r="B110" t="str">
            <v>SEON Isabelle</v>
          </cell>
          <cell r="C110" t="str">
            <v>S A L</v>
          </cell>
          <cell r="D110" t="str">
            <v>F</v>
          </cell>
        </row>
        <row r="111">
          <cell r="A111">
            <v>6901249</v>
          </cell>
          <cell r="B111" t="str">
            <v>SICILIA Antoine</v>
          </cell>
          <cell r="C111" t="str">
            <v>S A L</v>
          </cell>
          <cell r="D111" t="str">
            <v>M</v>
          </cell>
        </row>
        <row r="112">
          <cell r="A112">
            <v>6921797</v>
          </cell>
          <cell r="B112" t="str">
            <v>SZYMUSIAK Nattan</v>
          </cell>
          <cell r="C112" t="str">
            <v>S A L</v>
          </cell>
          <cell r="D112" t="str">
            <v>M</v>
          </cell>
        </row>
        <row r="113">
          <cell r="A113">
            <v>6924629</v>
          </cell>
          <cell r="B113" t="str">
            <v>TABAYSE Denis</v>
          </cell>
          <cell r="C113" t="str">
            <v>S A L</v>
          </cell>
          <cell r="D113" t="str">
            <v>M</v>
          </cell>
        </row>
        <row r="114">
          <cell r="A114">
            <v>6914765</v>
          </cell>
          <cell r="B114" t="str">
            <v>TRISTAN Jean Luc</v>
          </cell>
          <cell r="C114" t="str">
            <v>S A L</v>
          </cell>
          <cell r="D114" t="str">
            <v>M</v>
          </cell>
        </row>
        <row r="115">
          <cell r="A115">
            <v>6919646</v>
          </cell>
          <cell r="B115" t="str">
            <v>VENDITTI Stéphane</v>
          </cell>
          <cell r="C115" t="str">
            <v>S A L</v>
          </cell>
          <cell r="D115" t="str">
            <v>M</v>
          </cell>
        </row>
        <row r="116">
          <cell r="A116">
            <v>6925216</v>
          </cell>
          <cell r="B116" t="str">
            <v>VERDONE Italo</v>
          </cell>
          <cell r="C116" t="str">
            <v>S A L</v>
          </cell>
          <cell r="D116" t="str">
            <v>M</v>
          </cell>
        </row>
        <row r="117">
          <cell r="A117">
            <v>6924981</v>
          </cell>
          <cell r="B117" t="str">
            <v>VERDONE Adrien</v>
          </cell>
          <cell r="C117" t="str">
            <v>S A L</v>
          </cell>
          <cell r="D117" t="str">
            <v>M</v>
          </cell>
        </row>
        <row r="118">
          <cell r="A118">
            <v>6915309</v>
          </cell>
          <cell r="B118" t="str">
            <v>VINCENT Jean Pascal</v>
          </cell>
          <cell r="C118" t="str">
            <v>S A L</v>
          </cell>
          <cell r="D118" t="str">
            <v>M</v>
          </cell>
        </row>
        <row r="119">
          <cell r="A119">
            <v>6925199</v>
          </cell>
          <cell r="B119" t="str">
            <v>VOLCKAERT Robert</v>
          </cell>
          <cell r="C119" t="str">
            <v>S A L</v>
          </cell>
          <cell r="D119" t="str">
            <v>M</v>
          </cell>
        </row>
        <row r="120">
          <cell r="A120">
            <v>6913454</v>
          </cell>
          <cell r="B120" t="str">
            <v>YAHIAOUI Ahmed</v>
          </cell>
          <cell r="C120" t="str">
            <v>S A L</v>
          </cell>
          <cell r="D120" t="str">
            <v>M</v>
          </cell>
        </row>
        <row r="121">
          <cell r="A121">
            <v>6925653</v>
          </cell>
          <cell r="B121" t="str">
            <v>ALENDA Jean-Pierre</v>
          </cell>
          <cell r="C121" t="str">
            <v>CASCOL</v>
          </cell>
          <cell r="D121" t="str">
            <v>M</v>
          </cell>
        </row>
        <row r="122">
          <cell r="A122">
            <v>6908333</v>
          </cell>
          <cell r="B122" t="str">
            <v>AUBELEAU Christian</v>
          </cell>
          <cell r="C122" t="str">
            <v>CASCOL</v>
          </cell>
          <cell r="D122" t="str">
            <v>M</v>
          </cell>
        </row>
        <row r="123">
          <cell r="A123">
            <v>6925207</v>
          </cell>
          <cell r="B123" t="str">
            <v>AUDAX Ludovic</v>
          </cell>
          <cell r="C123" t="str">
            <v>CASCOL</v>
          </cell>
          <cell r="D123" t="str">
            <v>M</v>
          </cell>
        </row>
        <row r="124">
          <cell r="A124">
            <v>6901701</v>
          </cell>
          <cell r="B124" t="str">
            <v>BAIN Annie</v>
          </cell>
          <cell r="C124" t="str">
            <v>CASCOL</v>
          </cell>
          <cell r="D124" t="str">
            <v>F</v>
          </cell>
        </row>
        <row r="125">
          <cell r="A125">
            <v>6901700</v>
          </cell>
          <cell r="B125" t="str">
            <v>BAIN Bernard</v>
          </cell>
          <cell r="C125" t="str">
            <v>CASCOL</v>
          </cell>
          <cell r="D125" t="str">
            <v>M</v>
          </cell>
        </row>
        <row r="126">
          <cell r="A126">
            <v>6923276</v>
          </cell>
          <cell r="B126" t="str">
            <v>BENEDIC Jean Noël</v>
          </cell>
          <cell r="C126" t="str">
            <v>CASCOL</v>
          </cell>
          <cell r="D126" t="str">
            <v>M</v>
          </cell>
        </row>
        <row r="127">
          <cell r="A127">
            <v>6901757</v>
          </cell>
          <cell r="B127" t="str">
            <v>BENSAID Yves</v>
          </cell>
          <cell r="C127" t="str">
            <v>CASCOL</v>
          </cell>
          <cell r="D127" t="str">
            <v>M</v>
          </cell>
        </row>
        <row r="128">
          <cell r="A128">
            <v>6901143</v>
          </cell>
          <cell r="B128" t="str">
            <v>BESSON Chrystelle</v>
          </cell>
          <cell r="C128" t="str">
            <v>CASCOL</v>
          </cell>
          <cell r="D128" t="str">
            <v>F</v>
          </cell>
        </row>
        <row r="129">
          <cell r="A129">
            <v>6901129</v>
          </cell>
          <cell r="B129" t="str">
            <v>BOFFY Jean Marie</v>
          </cell>
          <cell r="C129" t="str">
            <v>CASCOL</v>
          </cell>
          <cell r="D129" t="str">
            <v>M</v>
          </cell>
        </row>
        <row r="130">
          <cell r="A130">
            <v>6902530</v>
          </cell>
          <cell r="B130" t="str">
            <v>BOURGUIGNON Patrick</v>
          </cell>
          <cell r="C130" t="str">
            <v>CASCOL</v>
          </cell>
          <cell r="D130" t="str">
            <v>M</v>
          </cell>
        </row>
        <row r="131">
          <cell r="A131">
            <v>6920784</v>
          </cell>
          <cell r="B131" t="str">
            <v>BOURGUIGNON Isabelle</v>
          </cell>
          <cell r="C131" t="str">
            <v>CASCOL</v>
          </cell>
          <cell r="D131" t="str">
            <v>F</v>
          </cell>
        </row>
        <row r="132">
          <cell r="A132">
            <v>6901140</v>
          </cell>
          <cell r="B132" t="str">
            <v>BRUN Danielle</v>
          </cell>
          <cell r="C132" t="str">
            <v>CASCOL</v>
          </cell>
          <cell r="D132" t="str">
            <v>F</v>
          </cell>
        </row>
        <row r="133">
          <cell r="A133">
            <v>6901137</v>
          </cell>
          <cell r="B133" t="str">
            <v>BRUN Jean Claude</v>
          </cell>
          <cell r="C133" t="str">
            <v>CASCOL</v>
          </cell>
          <cell r="D133" t="str">
            <v>M</v>
          </cell>
        </row>
        <row r="134">
          <cell r="A134">
            <v>6901145</v>
          </cell>
          <cell r="B134" t="str">
            <v>BUISSON Robert</v>
          </cell>
          <cell r="C134" t="str">
            <v>CASCOL</v>
          </cell>
          <cell r="D134" t="str">
            <v>M</v>
          </cell>
        </row>
        <row r="135">
          <cell r="A135">
            <v>6926082</v>
          </cell>
          <cell r="B135" t="str">
            <v>CECILLON Daniel</v>
          </cell>
          <cell r="C135" t="str">
            <v>CASCOL</v>
          </cell>
          <cell r="D135" t="str">
            <v>M</v>
          </cell>
        </row>
        <row r="136">
          <cell r="A136">
            <v>6925654</v>
          </cell>
          <cell r="B136" t="str">
            <v>CHOLLIER Guy</v>
          </cell>
          <cell r="C136" t="str">
            <v>CASCOL</v>
          </cell>
          <cell r="D136" t="str">
            <v>M</v>
          </cell>
        </row>
        <row r="137">
          <cell r="A137">
            <v>6906342</v>
          </cell>
          <cell r="B137" t="str">
            <v>COSTE Jean</v>
          </cell>
          <cell r="C137" t="str">
            <v>CASCOL</v>
          </cell>
          <cell r="D137" t="str">
            <v>M</v>
          </cell>
        </row>
        <row r="138">
          <cell r="A138">
            <v>6925925</v>
          </cell>
          <cell r="B138" t="str">
            <v>FAYOLLE Alain</v>
          </cell>
          <cell r="C138" t="str">
            <v>CASCOL</v>
          </cell>
          <cell r="D138" t="str">
            <v>M</v>
          </cell>
        </row>
        <row r="139">
          <cell r="A139">
            <v>6901715</v>
          </cell>
          <cell r="B139" t="str">
            <v>FERRARI Jean Paul</v>
          </cell>
          <cell r="C139" t="str">
            <v>CASCOL</v>
          </cell>
          <cell r="D139" t="str">
            <v>M</v>
          </cell>
        </row>
        <row r="140">
          <cell r="A140">
            <v>6923489</v>
          </cell>
          <cell r="B140" t="str">
            <v>FORET Marc</v>
          </cell>
          <cell r="C140" t="str">
            <v>CASCOL</v>
          </cell>
          <cell r="D140" t="str">
            <v>M</v>
          </cell>
        </row>
        <row r="141">
          <cell r="A141">
            <v>6918831</v>
          </cell>
          <cell r="B141" t="str">
            <v>GALLAND Patrick</v>
          </cell>
          <cell r="C141" t="str">
            <v>CASCOL</v>
          </cell>
          <cell r="D141" t="str">
            <v>M</v>
          </cell>
        </row>
        <row r="142">
          <cell r="A142">
            <v>6901172</v>
          </cell>
          <cell r="B142" t="str">
            <v>GELIN Georges</v>
          </cell>
          <cell r="C142" t="str">
            <v>CASCOL</v>
          </cell>
          <cell r="D142" t="str">
            <v>M</v>
          </cell>
        </row>
        <row r="143">
          <cell r="A143">
            <v>6913221</v>
          </cell>
          <cell r="B143" t="str">
            <v>GENILLIER Patrick</v>
          </cell>
          <cell r="C143" t="str">
            <v>CASCOL</v>
          </cell>
          <cell r="D143" t="str">
            <v>M</v>
          </cell>
        </row>
        <row r="144">
          <cell r="A144">
            <v>6922036</v>
          </cell>
          <cell r="B144" t="str">
            <v>GENILLIER Jonathan</v>
          </cell>
          <cell r="C144" t="str">
            <v>CASCOL</v>
          </cell>
          <cell r="D144" t="str">
            <v>M</v>
          </cell>
        </row>
        <row r="145">
          <cell r="A145">
            <v>6924248</v>
          </cell>
          <cell r="B145" t="str">
            <v>GIRAUDET Maryse</v>
          </cell>
          <cell r="C145" t="str">
            <v>CASCOL</v>
          </cell>
          <cell r="D145" t="str">
            <v>F</v>
          </cell>
        </row>
        <row r="146">
          <cell r="A146">
            <v>6920267</v>
          </cell>
          <cell r="B146" t="str">
            <v>GIRAUDET Patrick</v>
          </cell>
          <cell r="C146" t="str">
            <v>CASCOL</v>
          </cell>
          <cell r="D146" t="str">
            <v>M</v>
          </cell>
        </row>
        <row r="147">
          <cell r="A147">
            <v>6923066</v>
          </cell>
          <cell r="B147" t="str">
            <v>JULLIEN Grégory</v>
          </cell>
          <cell r="C147" t="str">
            <v>CASCOL</v>
          </cell>
          <cell r="D147" t="str">
            <v>M</v>
          </cell>
        </row>
        <row r="148">
          <cell r="A148">
            <v>6901139</v>
          </cell>
          <cell r="B148" t="str">
            <v>MAROTTI Françoise</v>
          </cell>
          <cell r="C148" t="str">
            <v>CASCOL</v>
          </cell>
          <cell r="D148" t="str">
            <v>F</v>
          </cell>
        </row>
        <row r="149">
          <cell r="A149">
            <v>6901106</v>
          </cell>
          <cell r="B149" t="str">
            <v>MAROTTI André</v>
          </cell>
          <cell r="C149" t="str">
            <v>CASCOL</v>
          </cell>
          <cell r="D149" t="str">
            <v>M</v>
          </cell>
        </row>
        <row r="150">
          <cell r="A150">
            <v>6921930</v>
          </cell>
          <cell r="B150" t="str">
            <v>MARQUES Didier</v>
          </cell>
          <cell r="C150" t="str">
            <v>CASCOL</v>
          </cell>
          <cell r="D150" t="str">
            <v>M</v>
          </cell>
        </row>
        <row r="151">
          <cell r="A151">
            <v>6924292</v>
          </cell>
          <cell r="B151" t="str">
            <v>MASCLAUX Yves</v>
          </cell>
          <cell r="C151" t="str">
            <v>CASCOL</v>
          </cell>
          <cell r="D151" t="str">
            <v>M</v>
          </cell>
        </row>
        <row r="152">
          <cell r="A152">
            <v>6913923</v>
          </cell>
          <cell r="B152" t="str">
            <v>MATHIEU Roger</v>
          </cell>
          <cell r="C152" t="str">
            <v>CASCOL</v>
          </cell>
          <cell r="D152" t="str">
            <v>M</v>
          </cell>
        </row>
        <row r="153">
          <cell r="A153">
            <v>6920227</v>
          </cell>
          <cell r="B153" t="str">
            <v>MECHIN Roger</v>
          </cell>
          <cell r="C153" t="str">
            <v>CASCOL</v>
          </cell>
          <cell r="D153" t="str">
            <v>M</v>
          </cell>
        </row>
        <row r="154">
          <cell r="A154">
            <v>6920254</v>
          </cell>
          <cell r="B154" t="str">
            <v>MORTBONTEMPS Stéphane</v>
          </cell>
          <cell r="C154" t="str">
            <v>CASCOL</v>
          </cell>
          <cell r="D154" t="str">
            <v>M</v>
          </cell>
        </row>
        <row r="155">
          <cell r="A155">
            <v>6901617</v>
          </cell>
          <cell r="B155" t="str">
            <v>MOURBRUN Roger</v>
          </cell>
          <cell r="C155" t="str">
            <v>CASCOL</v>
          </cell>
          <cell r="D155" t="str">
            <v>M</v>
          </cell>
        </row>
        <row r="156">
          <cell r="A156">
            <v>6906495</v>
          </cell>
          <cell r="B156" t="str">
            <v>PALANDRE PHILIPPE</v>
          </cell>
          <cell r="C156" t="str">
            <v>CASCOL</v>
          </cell>
          <cell r="D156" t="str">
            <v>M</v>
          </cell>
        </row>
        <row r="157">
          <cell r="A157">
            <v>6924090</v>
          </cell>
          <cell r="B157" t="str">
            <v>PASQUELIN Lionel</v>
          </cell>
          <cell r="C157" t="str">
            <v>CASCOL</v>
          </cell>
          <cell r="D157" t="str">
            <v>M</v>
          </cell>
        </row>
        <row r="158">
          <cell r="A158">
            <v>6908339</v>
          </cell>
          <cell r="B158" t="str">
            <v>PEREZ Rafaël</v>
          </cell>
          <cell r="C158" t="str">
            <v>CASCOL</v>
          </cell>
          <cell r="D158" t="str">
            <v>M</v>
          </cell>
        </row>
        <row r="159">
          <cell r="A159">
            <v>6901134</v>
          </cell>
          <cell r="B159" t="str">
            <v>PERRIN Armand</v>
          </cell>
          <cell r="C159" t="str">
            <v>CASCOL</v>
          </cell>
          <cell r="D159" t="str">
            <v>M</v>
          </cell>
        </row>
        <row r="160">
          <cell r="A160">
            <v>6910523</v>
          </cell>
          <cell r="B160" t="str">
            <v>PEYRON Jean Luc</v>
          </cell>
          <cell r="C160" t="str">
            <v>CASCOL</v>
          </cell>
          <cell r="D160" t="str">
            <v>M</v>
          </cell>
        </row>
        <row r="161">
          <cell r="A161">
            <v>6917395</v>
          </cell>
          <cell r="B161" t="str">
            <v>PIANA Alain</v>
          </cell>
          <cell r="C161" t="str">
            <v>CASCOL</v>
          </cell>
          <cell r="D161" t="str">
            <v>M</v>
          </cell>
        </row>
        <row r="162">
          <cell r="A162">
            <v>4312945</v>
          </cell>
          <cell r="B162" t="str">
            <v>PROFIT André</v>
          </cell>
          <cell r="C162" t="str">
            <v>CASCOL</v>
          </cell>
          <cell r="D162" t="str">
            <v>M</v>
          </cell>
        </row>
        <row r="163">
          <cell r="A163">
            <v>6915413</v>
          </cell>
          <cell r="B163" t="str">
            <v>PROMONET Martine</v>
          </cell>
          <cell r="C163" t="str">
            <v>CASCOL</v>
          </cell>
          <cell r="D163" t="str">
            <v>F</v>
          </cell>
        </row>
        <row r="164">
          <cell r="A164">
            <v>4304466</v>
          </cell>
          <cell r="B164" t="str">
            <v>RAMBERT Pascal</v>
          </cell>
          <cell r="C164" t="str">
            <v>CASCOL</v>
          </cell>
          <cell r="D164" t="str">
            <v>M</v>
          </cell>
        </row>
        <row r="165">
          <cell r="A165">
            <v>6915161</v>
          </cell>
          <cell r="B165" t="str">
            <v>RANC Maurice</v>
          </cell>
          <cell r="C165" t="str">
            <v>CASCOL</v>
          </cell>
          <cell r="D165" t="str">
            <v>M</v>
          </cell>
        </row>
        <row r="166">
          <cell r="A166">
            <v>6908332</v>
          </cell>
          <cell r="B166" t="str">
            <v>RANCHIN André</v>
          </cell>
          <cell r="C166" t="str">
            <v>CASCOL</v>
          </cell>
          <cell r="D166" t="str">
            <v>M</v>
          </cell>
        </row>
        <row r="167">
          <cell r="A167">
            <v>6921729</v>
          </cell>
          <cell r="B167" t="str">
            <v>RIVOIRE René</v>
          </cell>
          <cell r="C167" t="str">
            <v>CASCOL</v>
          </cell>
          <cell r="D167" t="str">
            <v>M</v>
          </cell>
        </row>
        <row r="168">
          <cell r="A168">
            <v>6903234</v>
          </cell>
          <cell r="B168" t="str">
            <v>ROBERT Jacques</v>
          </cell>
          <cell r="C168" t="str">
            <v>CASCOL</v>
          </cell>
          <cell r="D168" t="str">
            <v>M</v>
          </cell>
        </row>
        <row r="169">
          <cell r="A169">
            <v>6901117</v>
          </cell>
          <cell r="B169" t="str">
            <v>RONDEPIERRE André</v>
          </cell>
          <cell r="C169" t="str">
            <v>CASCOL</v>
          </cell>
          <cell r="D169" t="str">
            <v>M</v>
          </cell>
        </row>
        <row r="170">
          <cell r="A170">
            <v>6901103</v>
          </cell>
          <cell r="B170" t="str">
            <v>ROUSSEL René</v>
          </cell>
          <cell r="C170" t="str">
            <v>CASCOL</v>
          </cell>
          <cell r="D170" t="str">
            <v>M</v>
          </cell>
        </row>
        <row r="171">
          <cell r="A171">
            <v>6901105</v>
          </cell>
          <cell r="B171" t="str">
            <v>ROUSSEL René Jean</v>
          </cell>
          <cell r="C171" t="str">
            <v>CASCOL</v>
          </cell>
          <cell r="D171" t="str">
            <v>M</v>
          </cell>
        </row>
        <row r="172">
          <cell r="A172">
            <v>6901104</v>
          </cell>
          <cell r="B172" t="str">
            <v>ROUSSEL Arlette</v>
          </cell>
          <cell r="C172" t="str">
            <v>CASCOL</v>
          </cell>
          <cell r="D172" t="str">
            <v>F</v>
          </cell>
        </row>
        <row r="173">
          <cell r="A173">
            <v>6901758</v>
          </cell>
          <cell r="B173" t="str">
            <v>SABOURIN René</v>
          </cell>
          <cell r="C173" t="str">
            <v>CASCOL</v>
          </cell>
          <cell r="D173" t="str">
            <v>M</v>
          </cell>
        </row>
        <row r="174">
          <cell r="A174">
            <v>6901167</v>
          </cell>
          <cell r="B174" t="str">
            <v>SCHMITT William</v>
          </cell>
          <cell r="C174" t="str">
            <v>CASCOL</v>
          </cell>
          <cell r="D174" t="str">
            <v>M</v>
          </cell>
        </row>
        <row r="175">
          <cell r="A175">
            <v>6905170</v>
          </cell>
          <cell r="B175" t="str">
            <v>SERVENTI Maria Dolores</v>
          </cell>
          <cell r="C175" t="str">
            <v>CASCOL</v>
          </cell>
          <cell r="D175" t="str">
            <v>F</v>
          </cell>
        </row>
        <row r="176">
          <cell r="A176">
            <v>6901108</v>
          </cell>
          <cell r="B176" t="str">
            <v>SERVENTI Paul</v>
          </cell>
          <cell r="C176" t="str">
            <v>CASCOL</v>
          </cell>
          <cell r="D176" t="str">
            <v>M</v>
          </cell>
        </row>
        <row r="177">
          <cell r="A177">
            <v>6901505</v>
          </cell>
          <cell r="B177" t="str">
            <v>SINA Michel</v>
          </cell>
          <cell r="C177" t="str">
            <v>CASCOL</v>
          </cell>
          <cell r="D177" t="str">
            <v>M</v>
          </cell>
        </row>
        <row r="178">
          <cell r="A178">
            <v>6924893</v>
          </cell>
          <cell r="B178" t="str">
            <v>SOFFRAY Ludovic</v>
          </cell>
          <cell r="C178" t="str">
            <v>CASCOL</v>
          </cell>
          <cell r="D178" t="str">
            <v>M</v>
          </cell>
        </row>
        <row r="179">
          <cell r="A179">
            <v>6914956</v>
          </cell>
          <cell r="B179" t="str">
            <v>TARTARIN Roland</v>
          </cell>
          <cell r="C179" t="str">
            <v>CASCOL</v>
          </cell>
          <cell r="D179" t="str">
            <v>M</v>
          </cell>
        </row>
        <row r="180">
          <cell r="A180">
            <v>6914865</v>
          </cell>
          <cell r="B180" t="str">
            <v>THEVENET Gérard</v>
          </cell>
          <cell r="C180" t="str">
            <v>CASCOL</v>
          </cell>
          <cell r="D180" t="str">
            <v>M</v>
          </cell>
        </row>
        <row r="181">
          <cell r="A181">
            <v>6923490</v>
          </cell>
          <cell r="B181" t="str">
            <v>VALETTE Serge</v>
          </cell>
          <cell r="C181" t="str">
            <v>CASCOL</v>
          </cell>
          <cell r="D181" t="str">
            <v>M</v>
          </cell>
        </row>
        <row r="182">
          <cell r="A182">
            <v>6920980</v>
          </cell>
          <cell r="B182" t="str">
            <v>VERA Mickaël</v>
          </cell>
          <cell r="C182" t="str">
            <v>CASCOL</v>
          </cell>
          <cell r="D182" t="str">
            <v>M</v>
          </cell>
        </row>
        <row r="183">
          <cell r="A183">
            <v>3453291</v>
          </cell>
          <cell r="B183" t="str">
            <v>WANTIER Jean-François</v>
          </cell>
          <cell r="C183" t="str">
            <v>CASCOL</v>
          </cell>
          <cell r="D183" t="str">
            <v>M</v>
          </cell>
        </row>
        <row r="184">
          <cell r="A184">
            <v>6926316</v>
          </cell>
          <cell r="B184" t="str">
            <v>ERRACHIDI Choukri</v>
          </cell>
          <cell r="C184" t="str">
            <v>Lyon Sport Métropole</v>
          </cell>
          <cell r="D184" t="str">
            <v>M</v>
          </cell>
        </row>
        <row r="185">
          <cell r="A185">
            <v>6926314</v>
          </cell>
          <cell r="B185" t="str">
            <v>HORENKRYS Claude</v>
          </cell>
          <cell r="C185" t="str">
            <v>Lyon Sport Métropole</v>
          </cell>
          <cell r="D185" t="str">
            <v>M</v>
          </cell>
        </row>
        <row r="186">
          <cell r="A186">
            <v>6926315</v>
          </cell>
          <cell r="B186" t="str">
            <v>ZANET Cristina</v>
          </cell>
          <cell r="C186" t="str">
            <v>Lyon Sport Métropole</v>
          </cell>
          <cell r="D186" t="str">
            <v>F</v>
          </cell>
        </row>
        <row r="187">
          <cell r="A187">
            <v>6926107</v>
          </cell>
          <cell r="B187" t="str">
            <v>ALASSEUR Laurent</v>
          </cell>
          <cell r="C187" t="str">
            <v>TROLLSPORT</v>
          </cell>
          <cell r="D187" t="str">
            <v>M</v>
          </cell>
        </row>
        <row r="188">
          <cell r="A188">
            <v>6903034</v>
          </cell>
          <cell r="B188" t="str">
            <v>ALONZO Marie Josephe</v>
          </cell>
          <cell r="C188" t="str">
            <v>TROLLSPORT</v>
          </cell>
          <cell r="D188" t="str">
            <v>F</v>
          </cell>
        </row>
        <row r="189">
          <cell r="A189">
            <v>6924535</v>
          </cell>
          <cell r="B189" t="str">
            <v>ARPARIN Franck</v>
          </cell>
          <cell r="C189" t="str">
            <v>TROLLSPORT</v>
          </cell>
          <cell r="D189" t="str">
            <v>M</v>
          </cell>
        </row>
        <row r="190">
          <cell r="A190">
            <v>6926352</v>
          </cell>
          <cell r="B190" t="str">
            <v>ARS Ludovic</v>
          </cell>
          <cell r="C190" t="str">
            <v>TROLLSPORT</v>
          </cell>
          <cell r="D190" t="str">
            <v>M</v>
          </cell>
        </row>
        <row r="191">
          <cell r="A191">
            <v>6925753</v>
          </cell>
          <cell r="B191" t="str">
            <v>AVELINE Isabelle</v>
          </cell>
          <cell r="C191" t="str">
            <v>TROLLSPORT</v>
          </cell>
          <cell r="D191" t="str">
            <v>F</v>
          </cell>
        </row>
        <row r="192">
          <cell r="A192">
            <v>6925190</v>
          </cell>
          <cell r="B192" t="str">
            <v>BERETTA Jean-Louis</v>
          </cell>
          <cell r="C192" t="str">
            <v>TROLLSPORT</v>
          </cell>
          <cell r="D192" t="str">
            <v>M</v>
          </cell>
        </row>
        <row r="193">
          <cell r="A193">
            <v>6924827</v>
          </cell>
          <cell r="B193" t="str">
            <v>BERGE-MONTANAT Pascal</v>
          </cell>
          <cell r="C193" t="str">
            <v>TROLLSPORT</v>
          </cell>
          <cell r="D193" t="str">
            <v>M</v>
          </cell>
        </row>
        <row r="194">
          <cell r="A194">
            <v>6925255</v>
          </cell>
          <cell r="B194" t="str">
            <v>BIONDI Norbert</v>
          </cell>
          <cell r="C194" t="str">
            <v>TROLLSPORT</v>
          </cell>
          <cell r="D194" t="str">
            <v>M</v>
          </cell>
        </row>
        <row r="195">
          <cell r="A195">
            <v>6913757</v>
          </cell>
          <cell r="B195" t="str">
            <v>BLASCO Gilles</v>
          </cell>
          <cell r="C195" t="str">
            <v>TROLLSPORT</v>
          </cell>
          <cell r="D195" t="str">
            <v>M</v>
          </cell>
        </row>
        <row r="196">
          <cell r="A196">
            <v>6926109</v>
          </cell>
          <cell r="B196" t="str">
            <v>BOISSIEUX Pascal</v>
          </cell>
          <cell r="C196" t="str">
            <v>TROLLSPORT</v>
          </cell>
          <cell r="D196" t="str">
            <v>M</v>
          </cell>
        </row>
        <row r="197">
          <cell r="A197">
            <v>6926181</v>
          </cell>
          <cell r="B197" t="str">
            <v>BRUYAT Patrick</v>
          </cell>
          <cell r="C197" t="str">
            <v>TROLLSPORT</v>
          </cell>
          <cell r="D197" t="str">
            <v>M</v>
          </cell>
        </row>
        <row r="198">
          <cell r="A198">
            <v>6926182</v>
          </cell>
          <cell r="B198" t="str">
            <v>CABOUX Pascal</v>
          </cell>
          <cell r="C198" t="str">
            <v>TROLLSPORT</v>
          </cell>
          <cell r="D198" t="str">
            <v>M</v>
          </cell>
        </row>
        <row r="199">
          <cell r="A199">
            <v>6925358</v>
          </cell>
          <cell r="B199" t="str">
            <v>CASTELLA Frédéric</v>
          </cell>
          <cell r="C199" t="str">
            <v>TROLLSPORT</v>
          </cell>
          <cell r="D199" t="str">
            <v>M</v>
          </cell>
        </row>
        <row r="200">
          <cell r="A200">
            <v>6925334</v>
          </cell>
          <cell r="B200" t="str">
            <v>CERCLERAT Alain</v>
          </cell>
          <cell r="C200" t="str">
            <v>TROLLSPORT</v>
          </cell>
          <cell r="D200" t="str">
            <v>M</v>
          </cell>
        </row>
        <row r="201">
          <cell r="A201">
            <v>6925757</v>
          </cell>
          <cell r="B201" t="str">
            <v>DEFINOD Jean-Marc</v>
          </cell>
          <cell r="C201" t="str">
            <v>TROLLSPORT</v>
          </cell>
          <cell r="D201" t="str">
            <v>M</v>
          </cell>
        </row>
        <row r="202">
          <cell r="A202">
            <v>6925752</v>
          </cell>
          <cell r="B202" t="str">
            <v>DI MASCIO Christian</v>
          </cell>
          <cell r="C202" t="str">
            <v>TROLLSPORT</v>
          </cell>
          <cell r="D202" t="str">
            <v>M</v>
          </cell>
        </row>
        <row r="203">
          <cell r="A203">
            <v>6925489</v>
          </cell>
          <cell r="B203" t="str">
            <v>FAZZANI Nourredine</v>
          </cell>
          <cell r="C203" t="str">
            <v>TROLLSPORT</v>
          </cell>
          <cell r="D203" t="str">
            <v>M</v>
          </cell>
        </row>
        <row r="204">
          <cell r="A204">
            <v>6926019</v>
          </cell>
          <cell r="B204" t="str">
            <v>GARCIA José</v>
          </cell>
          <cell r="C204" t="str">
            <v>TROLLSPORT</v>
          </cell>
          <cell r="D204" t="str">
            <v>M</v>
          </cell>
        </row>
        <row r="205">
          <cell r="A205">
            <v>6925448</v>
          </cell>
          <cell r="B205" t="str">
            <v>GENETOY Sylvain</v>
          </cell>
          <cell r="C205" t="str">
            <v>TROLLSPORT</v>
          </cell>
          <cell r="D205" t="str">
            <v>M</v>
          </cell>
        </row>
        <row r="206">
          <cell r="A206">
            <v>6901799</v>
          </cell>
          <cell r="B206" t="str">
            <v>GUICHON Patrice</v>
          </cell>
          <cell r="C206" t="str">
            <v>TROLLSPORT</v>
          </cell>
          <cell r="D206" t="str">
            <v>M</v>
          </cell>
        </row>
        <row r="207">
          <cell r="A207">
            <v>6920243</v>
          </cell>
          <cell r="B207" t="str">
            <v>HANESSE Sébastien</v>
          </cell>
          <cell r="C207" t="str">
            <v>TROLLSPORT</v>
          </cell>
          <cell r="D207" t="str">
            <v>M</v>
          </cell>
        </row>
        <row r="208">
          <cell r="A208">
            <v>6919371</v>
          </cell>
          <cell r="B208" t="str">
            <v>HANESSE Claude</v>
          </cell>
          <cell r="C208" t="str">
            <v>TROLLSPORT</v>
          </cell>
          <cell r="D208" t="str">
            <v>M</v>
          </cell>
        </row>
        <row r="209">
          <cell r="A209">
            <v>6901983</v>
          </cell>
          <cell r="B209" t="str">
            <v>JANER Jean Paul</v>
          </cell>
          <cell r="C209" t="str">
            <v>TROLLSPORT</v>
          </cell>
          <cell r="D209" t="str">
            <v>M</v>
          </cell>
        </row>
        <row r="210">
          <cell r="A210">
            <v>6914199</v>
          </cell>
          <cell r="B210" t="str">
            <v>JOLBIT Joseph</v>
          </cell>
          <cell r="C210" t="str">
            <v>TROLLSPORT</v>
          </cell>
          <cell r="D210" t="str">
            <v>M</v>
          </cell>
        </row>
        <row r="211">
          <cell r="A211">
            <v>6925256</v>
          </cell>
          <cell r="B211" t="str">
            <v>LEBRUN Yves</v>
          </cell>
          <cell r="C211" t="str">
            <v>TROLLSPORT</v>
          </cell>
          <cell r="D211" t="str">
            <v>M</v>
          </cell>
        </row>
        <row r="212">
          <cell r="A212">
            <v>6925756</v>
          </cell>
          <cell r="B212" t="str">
            <v>LEBRUN Véronique</v>
          </cell>
          <cell r="C212" t="str">
            <v>TROLLSPORT</v>
          </cell>
          <cell r="D212" t="str">
            <v>F</v>
          </cell>
        </row>
        <row r="213">
          <cell r="A213">
            <v>6925755</v>
          </cell>
          <cell r="B213" t="str">
            <v>LEBRUN Florian</v>
          </cell>
          <cell r="C213" t="str">
            <v>TROLLSPORT</v>
          </cell>
          <cell r="D213" t="str">
            <v>M</v>
          </cell>
        </row>
        <row r="214">
          <cell r="A214">
            <v>6925357</v>
          </cell>
          <cell r="B214" t="str">
            <v>LEFEBVRE Jérôme</v>
          </cell>
          <cell r="C214" t="str">
            <v>TROLLSPORT</v>
          </cell>
          <cell r="D214" t="str">
            <v>M</v>
          </cell>
        </row>
        <row r="215">
          <cell r="A215">
            <v>6925957</v>
          </cell>
          <cell r="B215" t="str">
            <v>MARTINEZ Louisa</v>
          </cell>
          <cell r="C215" t="str">
            <v>TROLLSPORT</v>
          </cell>
          <cell r="D215" t="str">
            <v>F</v>
          </cell>
        </row>
        <row r="216">
          <cell r="A216">
            <v>6925806</v>
          </cell>
          <cell r="B216" t="str">
            <v>MARTINEZ Jean Luc</v>
          </cell>
          <cell r="C216" t="str">
            <v>TROLLSPORT</v>
          </cell>
          <cell r="D216" t="str">
            <v>M</v>
          </cell>
        </row>
        <row r="217">
          <cell r="A217">
            <v>6925931</v>
          </cell>
          <cell r="B217" t="str">
            <v>MAS SARD Gilles</v>
          </cell>
          <cell r="C217" t="str">
            <v>TROLLSPORT</v>
          </cell>
          <cell r="D217" t="str">
            <v>M</v>
          </cell>
        </row>
        <row r="218">
          <cell r="A218">
            <v>6925257</v>
          </cell>
          <cell r="B218" t="str">
            <v>MONTAGNE Serge</v>
          </cell>
          <cell r="C218" t="str">
            <v>TROLLSPORT</v>
          </cell>
          <cell r="D218" t="str">
            <v>M</v>
          </cell>
        </row>
        <row r="219">
          <cell r="A219">
            <v>6925754</v>
          </cell>
          <cell r="B219" t="str">
            <v>NALLIT Jocelyn</v>
          </cell>
          <cell r="C219" t="str">
            <v>TROLLSPORT</v>
          </cell>
          <cell r="D219" t="str">
            <v>M</v>
          </cell>
        </row>
        <row r="220">
          <cell r="A220">
            <v>6921863</v>
          </cell>
          <cell r="B220" t="str">
            <v>PARISE Christopher</v>
          </cell>
          <cell r="C220" t="str">
            <v>TROLLSPORT</v>
          </cell>
          <cell r="D220" t="str">
            <v>M</v>
          </cell>
        </row>
        <row r="221">
          <cell r="A221">
            <v>6924431</v>
          </cell>
          <cell r="B221" t="str">
            <v>PAYA Jacky</v>
          </cell>
          <cell r="C221" t="str">
            <v>TROLLSPORT</v>
          </cell>
          <cell r="D221" t="str">
            <v>M</v>
          </cell>
        </row>
        <row r="222">
          <cell r="A222">
            <v>6921833</v>
          </cell>
          <cell r="B222" t="str">
            <v>PERENON Roland</v>
          </cell>
          <cell r="C222" t="str">
            <v>TROLLSPORT</v>
          </cell>
          <cell r="D222" t="str">
            <v>M</v>
          </cell>
        </row>
        <row r="223">
          <cell r="A223">
            <v>6913729</v>
          </cell>
          <cell r="B223" t="str">
            <v>PERRET Stephane</v>
          </cell>
          <cell r="C223" t="str">
            <v>TROLLSPORT</v>
          </cell>
          <cell r="D223" t="str">
            <v>M</v>
          </cell>
        </row>
        <row r="224">
          <cell r="A224">
            <v>6926108</v>
          </cell>
          <cell r="B224" t="str">
            <v>PERROUD Gilles</v>
          </cell>
          <cell r="C224" t="str">
            <v>TROLLSPORT</v>
          </cell>
          <cell r="D224" t="str">
            <v>M</v>
          </cell>
        </row>
        <row r="225">
          <cell r="A225">
            <v>6917994</v>
          </cell>
          <cell r="B225" t="str">
            <v>RAFAEL Mario</v>
          </cell>
          <cell r="C225" t="str">
            <v>TROLLSPORT</v>
          </cell>
          <cell r="D225" t="str">
            <v>M</v>
          </cell>
        </row>
        <row r="226">
          <cell r="A226">
            <v>6901974</v>
          </cell>
          <cell r="B226" t="str">
            <v>RAQUIN Pierre</v>
          </cell>
          <cell r="C226" t="str">
            <v>TROLLSPORT</v>
          </cell>
          <cell r="D226" t="str">
            <v>M</v>
          </cell>
        </row>
        <row r="227">
          <cell r="A227">
            <v>6922896</v>
          </cell>
          <cell r="B227" t="str">
            <v>RAVOAJANAHARY Luca</v>
          </cell>
          <cell r="C227" t="str">
            <v>TROLLSPORT</v>
          </cell>
          <cell r="D227" t="str">
            <v>M</v>
          </cell>
        </row>
        <row r="228">
          <cell r="A228">
            <v>6925543</v>
          </cell>
          <cell r="B228" t="str">
            <v>REYNAUD Loan</v>
          </cell>
          <cell r="C228" t="str">
            <v>TROLLSPORT</v>
          </cell>
          <cell r="D228" t="str">
            <v>M</v>
          </cell>
        </row>
        <row r="229">
          <cell r="A229">
            <v>6925542</v>
          </cell>
          <cell r="B229" t="str">
            <v>REYNAUD Jefferson</v>
          </cell>
          <cell r="C229" t="str">
            <v>TROLLSPORT</v>
          </cell>
          <cell r="D229" t="str">
            <v>M</v>
          </cell>
        </row>
        <row r="230">
          <cell r="A230">
            <v>6918441</v>
          </cell>
          <cell r="B230" t="str">
            <v>RICCI Vincent</v>
          </cell>
          <cell r="C230" t="str">
            <v>TROLLSPORT</v>
          </cell>
          <cell r="D230" t="str">
            <v>M</v>
          </cell>
        </row>
        <row r="231">
          <cell r="A231">
            <v>6925191</v>
          </cell>
          <cell r="B231" t="str">
            <v>RODRIGUEZ Alain</v>
          </cell>
          <cell r="C231" t="str">
            <v>TROLLSPORT</v>
          </cell>
          <cell r="D231" t="str">
            <v>M</v>
          </cell>
        </row>
        <row r="232">
          <cell r="A232">
            <v>6924842</v>
          </cell>
          <cell r="B232" t="str">
            <v>SABAINI Anne-Marie</v>
          </cell>
          <cell r="C232" t="str">
            <v>TROLLSPORT</v>
          </cell>
          <cell r="D232" t="str">
            <v>F</v>
          </cell>
        </row>
        <row r="233">
          <cell r="A233">
            <v>6921762</v>
          </cell>
          <cell r="B233" t="str">
            <v>SABAINI Didier</v>
          </cell>
          <cell r="C233" t="str">
            <v>TROLLSPORT</v>
          </cell>
          <cell r="D233" t="str">
            <v>M</v>
          </cell>
        </row>
        <row r="234">
          <cell r="A234">
            <v>6921525</v>
          </cell>
          <cell r="B234" t="str">
            <v>SOPHA Ludovic</v>
          </cell>
          <cell r="C234" t="str">
            <v>TROLLSPORT</v>
          </cell>
          <cell r="D234" t="str">
            <v>M</v>
          </cell>
        </row>
        <row r="235">
          <cell r="A235">
            <v>6920524</v>
          </cell>
          <cell r="B235" t="str">
            <v>TARDIO Maria</v>
          </cell>
          <cell r="C235" t="str">
            <v>TROLLSPORT</v>
          </cell>
          <cell r="D235" t="str">
            <v>F</v>
          </cell>
        </row>
        <row r="236">
          <cell r="A236">
            <v>6920244</v>
          </cell>
          <cell r="B236" t="str">
            <v>TARDIO Antonio</v>
          </cell>
          <cell r="C236" t="str">
            <v>TROLLSPORT</v>
          </cell>
          <cell r="D236" t="str">
            <v>M</v>
          </cell>
        </row>
        <row r="237">
          <cell r="A237">
            <v>3825314</v>
          </cell>
          <cell r="B237" t="str">
            <v>TROTIN Frédéric</v>
          </cell>
          <cell r="C237" t="str">
            <v>TROLLSPORT</v>
          </cell>
          <cell r="D237" t="str">
            <v>M</v>
          </cell>
        </row>
        <row r="238">
          <cell r="A238">
            <v>6906470</v>
          </cell>
          <cell r="B238" t="str">
            <v>TROVISI Tony</v>
          </cell>
          <cell r="C238" t="str">
            <v>TROLLSPORT</v>
          </cell>
          <cell r="D238" t="str">
            <v>M</v>
          </cell>
        </row>
        <row r="239">
          <cell r="A239">
            <v>6925759</v>
          </cell>
          <cell r="B239" t="str">
            <v>VANEL Christophe</v>
          </cell>
          <cell r="C239" t="str">
            <v>TROLLSPORT</v>
          </cell>
          <cell r="D239" t="str">
            <v>M</v>
          </cell>
        </row>
        <row r="240">
          <cell r="A240">
            <v>6922983</v>
          </cell>
          <cell r="B240" t="str">
            <v>VENA Vincent</v>
          </cell>
          <cell r="C240" t="str">
            <v>TROLLSPORT</v>
          </cell>
          <cell r="D240" t="str">
            <v>M</v>
          </cell>
        </row>
        <row r="241">
          <cell r="A241">
            <v>6907646</v>
          </cell>
          <cell r="B241" t="str">
            <v>ADELINE Rolland</v>
          </cell>
          <cell r="C241" t="str">
            <v>ALSTOM</v>
          </cell>
          <cell r="D241" t="str">
            <v>M</v>
          </cell>
        </row>
        <row r="242">
          <cell r="A242">
            <v>6915079</v>
          </cell>
          <cell r="B242" t="str">
            <v>BACONIN Daniel</v>
          </cell>
          <cell r="C242" t="str">
            <v>ALSTOM</v>
          </cell>
          <cell r="D242" t="str">
            <v>M</v>
          </cell>
        </row>
        <row r="243">
          <cell r="A243">
            <v>6901893</v>
          </cell>
          <cell r="B243" t="str">
            <v>BICHARD André</v>
          </cell>
          <cell r="C243" t="str">
            <v>ALSTOM</v>
          </cell>
          <cell r="D243" t="str">
            <v>M</v>
          </cell>
        </row>
        <row r="244">
          <cell r="A244">
            <v>6901891</v>
          </cell>
          <cell r="B244" t="str">
            <v>BICHARD Yvette</v>
          </cell>
          <cell r="C244" t="str">
            <v>ALSTOM</v>
          </cell>
          <cell r="D244" t="str">
            <v>F</v>
          </cell>
        </row>
        <row r="245">
          <cell r="A245">
            <v>6921170</v>
          </cell>
          <cell r="B245" t="str">
            <v>BINET Anne-Marie</v>
          </cell>
          <cell r="C245" t="str">
            <v>ALSTOM</v>
          </cell>
          <cell r="D245" t="str">
            <v>F</v>
          </cell>
        </row>
        <row r="246">
          <cell r="A246">
            <v>6925598</v>
          </cell>
          <cell r="B246" t="str">
            <v>BLANC Bernard</v>
          </cell>
          <cell r="C246" t="str">
            <v>ALSTOM</v>
          </cell>
          <cell r="D246" t="str">
            <v>M</v>
          </cell>
        </row>
        <row r="247">
          <cell r="A247">
            <v>6914295</v>
          </cell>
          <cell r="B247" t="str">
            <v>BOONE Sylviane</v>
          </cell>
          <cell r="C247" t="str">
            <v>ALSTOM</v>
          </cell>
          <cell r="D247" t="str">
            <v>F</v>
          </cell>
        </row>
        <row r="248">
          <cell r="A248">
            <v>6926318</v>
          </cell>
          <cell r="B248" t="str">
            <v>BRAIKI Adem</v>
          </cell>
          <cell r="C248" t="str">
            <v>ALSTOM</v>
          </cell>
          <cell r="D248" t="str">
            <v>M</v>
          </cell>
        </row>
        <row r="249">
          <cell r="A249">
            <v>6904949</v>
          </cell>
          <cell r="B249" t="str">
            <v>D'ADAMO Roberto</v>
          </cell>
          <cell r="C249" t="str">
            <v>ALSTOM</v>
          </cell>
          <cell r="D249" t="str">
            <v>M</v>
          </cell>
        </row>
        <row r="250">
          <cell r="A250">
            <v>6908353</v>
          </cell>
          <cell r="B250" t="str">
            <v>ESTEVE Louis</v>
          </cell>
          <cell r="C250" t="str">
            <v>ALSTOM</v>
          </cell>
          <cell r="D250" t="str">
            <v>M</v>
          </cell>
        </row>
        <row r="251">
          <cell r="A251">
            <v>6919951</v>
          </cell>
          <cell r="B251" t="str">
            <v>ESTIER Georges</v>
          </cell>
          <cell r="C251" t="str">
            <v>ALSTOM</v>
          </cell>
          <cell r="D251" t="str">
            <v>M</v>
          </cell>
        </row>
        <row r="252">
          <cell r="A252">
            <v>6919950</v>
          </cell>
          <cell r="B252" t="str">
            <v>ESTIER Eliane</v>
          </cell>
          <cell r="C252" t="str">
            <v>ALSTOM</v>
          </cell>
          <cell r="D252" t="str">
            <v>F</v>
          </cell>
        </row>
        <row r="253">
          <cell r="A253">
            <v>6913203</v>
          </cell>
          <cell r="B253" t="str">
            <v>FANJAT Martine</v>
          </cell>
          <cell r="C253" t="str">
            <v>ALSTOM</v>
          </cell>
          <cell r="D253" t="str">
            <v>F</v>
          </cell>
        </row>
        <row r="254">
          <cell r="A254">
            <v>6902027</v>
          </cell>
          <cell r="B254" t="str">
            <v>FANJAT Christian</v>
          </cell>
          <cell r="C254" t="str">
            <v>ALSTOM</v>
          </cell>
          <cell r="D254" t="str">
            <v>M</v>
          </cell>
        </row>
        <row r="255">
          <cell r="A255">
            <v>6901946</v>
          </cell>
          <cell r="B255" t="str">
            <v>FEREZ Frédéric</v>
          </cell>
          <cell r="C255" t="str">
            <v>ALSTOM</v>
          </cell>
          <cell r="D255" t="str">
            <v>M</v>
          </cell>
        </row>
        <row r="256">
          <cell r="A256">
            <v>6919949</v>
          </cell>
          <cell r="B256" t="str">
            <v>FONSECA Antoine</v>
          </cell>
          <cell r="C256" t="str">
            <v>ALSTOM</v>
          </cell>
          <cell r="D256" t="str">
            <v>M</v>
          </cell>
        </row>
        <row r="257">
          <cell r="A257">
            <v>6901894</v>
          </cell>
          <cell r="B257" t="str">
            <v>FORNONI Alexandre</v>
          </cell>
          <cell r="C257" t="str">
            <v>ALSTOM</v>
          </cell>
          <cell r="D257" t="str">
            <v>M</v>
          </cell>
        </row>
        <row r="258">
          <cell r="A258">
            <v>6901890</v>
          </cell>
          <cell r="B258" t="str">
            <v>FORNONI Georgette</v>
          </cell>
          <cell r="C258" t="str">
            <v>ALSTOM</v>
          </cell>
          <cell r="D258" t="str">
            <v>F</v>
          </cell>
        </row>
        <row r="259">
          <cell r="A259">
            <v>6921144</v>
          </cell>
          <cell r="B259" t="str">
            <v>GUIGUET Jacques</v>
          </cell>
          <cell r="C259" t="str">
            <v>ALSTOM</v>
          </cell>
          <cell r="D259" t="str">
            <v>M</v>
          </cell>
        </row>
        <row r="260">
          <cell r="A260">
            <v>6924085</v>
          </cell>
          <cell r="B260" t="str">
            <v>HASSAPIS Annie</v>
          </cell>
          <cell r="C260" t="str">
            <v>ALSTOM</v>
          </cell>
          <cell r="D260" t="str">
            <v>F</v>
          </cell>
        </row>
        <row r="261">
          <cell r="A261">
            <v>6914899</v>
          </cell>
          <cell r="B261" t="str">
            <v>HASSAPIS Paul</v>
          </cell>
          <cell r="C261" t="str">
            <v>ALSTOM</v>
          </cell>
          <cell r="D261" t="str">
            <v>M</v>
          </cell>
        </row>
        <row r="262">
          <cell r="A262">
            <v>6926319</v>
          </cell>
          <cell r="B262" t="str">
            <v>LALYRE Abraham</v>
          </cell>
          <cell r="C262" t="str">
            <v>ALSTOM</v>
          </cell>
          <cell r="D262" t="str">
            <v>M</v>
          </cell>
        </row>
        <row r="263">
          <cell r="A263">
            <v>6918499</v>
          </cell>
          <cell r="B263" t="str">
            <v>LAPIER Jean Pierre</v>
          </cell>
          <cell r="C263" t="str">
            <v>ALSTOM</v>
          </cell>
          <cell r="D263" t="str">
            <v>M</v>
          </cell>
        </row>
        <row r="264">
          <cell r="A264">
            <v>6910068</v>
          </cell>
          <cell r="B264" t="str">
            <v>LEVYN Michel</v>
          </cell>
          <cell r="C264" t="str">
            <v>ALSTOM</v>
          </cell>
          <cell r="D264" t="str">
            <v>M</v>
          </cell>
        </row>
        <row r="265">
          <cell r="A265">
            <v>6925599</v>
          </cell>
          <cell r="B265" t="str">
            <v>LEVYN Estelle</v>
          </cell>
          <cell r="C265" t="str">
            <v>ALSTOM</v>
          </cell>
          <cell r="D265" t="str">
            <v>F</v>
          </cell>
        </row>
        <row r="266">
          <cell r="A266">
            <v>6924038</v>
          </cell>
          <cell r="B266" t="str">
            <v>LEVYN Elie</v>
          </cell>
          <cell r="C266" t="str">
            <v>ALSTOM</v>
          </cell>
          <cell r="D266" t="str">
            <v>M</v>
          </cell>
        </row>
        <row r="267">
          <cell r="A267">
            <v>6917932</v>
          </cell>
          <cell r="B267" t="str">
            <v>LINGELSER Serge</v>
          </cell>
          <cell r="C267" t="str">
            <v>ALSTOM</v>
          </cell>
          <cell r="D267" t="str">
            <v>M</v>
          </cell>
        </row>
        <row r="268">
          <cell r="A268">
            <v>6920621</v>
          </cell>
          <cell r="B268" t="str">
            <v>MALAURIE Anne Marie</v>
          </cell>
          <cell r="C268" t="str">
            <v>ALSTOM</v>
          </cell>
          <cell r="D268" t="str">
            <v>F</v>
          </cell>
        </row>
        <row r="269">
          <cell r="A269">
            <v>6900710</v>
          </cell>
          <cell r="B269" t="str">
            <v>MALAURIE Jean Claude</v>
          </cell>
          <cell r="C269" t="str">
            <v>ALSTOM</v>
          </cell>
          <cell r="D269" t="str">
            <v>M</v>
          </cell>
        </row>
        <row r="270">
          <cell r="A270">
            <v>6921746</v>
          </cell>
          <cell r="B270" t="str">
            <v>MARCHESE Carmine</v>
          </cell>
          <cell r="C270" t="str">
            <v>ALSTOM</v>
          </cell>
          <cell r="D270" t="str">
            <v>M</v>
          </cell>
        </row>
        <row r="271">
          <cell r="A271">
            <v>6912129</v>
          </cell>
          <cell r="B271" t="str">
            <v>MENAND Maurice</v>
          </cell>
          <cell r="C271" t="str">
            <v>ALSTOM</v>
          </cell>
          <cell r="D271" t="str">
            <v>M</v>
          </cell>
        </row>
        <row r="272">
          <cell r="A272">
            <v>6923503</v>
          </cell>
          <cell r="B272" t="str">
            <v>MINATCHY Jean Claude</v>
          </cell>
          <cell r="C272" t="str">
            <v>ALSTOM</v>
          </cell>
          <cell r="D272" t="str">
            <v>M</v>
          </cell>
        </row>
        <row r="273">
          <cell r="A273">
            <v>6901918</v>
          </cell>
          <cell r="B273" t="str">
            <v>MOREAU Serge</v>
          </cell>
          <cell r="C273" t="str">
            <v>ALSTOM</v>
          </cell>
          <cell r="D273" t="str">
            <v>M</v>
          </cell>
        </row>
        <row r="274">
          <cell r="A274">
            <v>6920944</v>
          </cell>
          <cell r="B274" t="str">
            <v>NISON Jean-Marc</v>
          </cell>
          <cell r="C274" t="str">
            <v>ALSTOM</v>
          </cell>
          <cell r="D274" t="str">
            <v>M</v>
          </cell>
        </row>
        <row r="275">
          <cell r="A275">
            <v>6904952</v>
          </cell>
          <cell r="B275" t="str">
            <v>PENA Féliciano</v>
          </cell>
          <cell r="C275" t="str">
            <v>ALSTOM</v>
          </cell>
          <cell r="D275" t="str">
            <v>M</v>
          </cell>
        </row>
        <row r="276">
          <cell r="A276">
            <v>6920620</v>
          </cell>
          <cell r="B276" t="str">
            <v>QUEUILLE Jean-Pierre</v>
          </cell>
          <cell r="C276" t="str">
            <v>ALSTOM</v>
          </cell>
          <cell r="D276" t="str">
            <v>M</v>
          </cell>
        </row>
        <row r="277">
          <cell r="A277">
            <v>6921141</v>
          </cell>
          <cell r="B277" t="str">
            <v>REVAUX Bernard</v>
          </cell>
          <cell r="C277" t="str">
            <v>ALSTOM</v>
          </cell>
          <cell r="D277" t="str">
            <v>M</v>
          </cell>
        </row>
        <row r="278">
          <cell r="A278">
            <v>6902002</v>
          </cell>
          <cell r="B278" t="str">
            <v>REY Jacques</v>
          </cell>
          <cell r="C278" t="str">
            <v>ALSTOM</v>
          </cell>
          <cell r="D278" t="str">
            <v>M</v>
          </cell>
        </row>
        <row r="279">
          <cell r="A279">
            <v>6902001</v>
          </cell>
          <cell r="B279" t="str">
            <v>REY Françoise</v>
          </cell>
          <cell r="C279" t="str">
            <v>ALSTOM</v>
          </cell>
          <cell r="D279" t="str">
            <v>F</v>
          </cell>
        </row>
        <row r="280">
          <cell r="A280">
            <v>6900004</v>
          </cell>
          <cell r="B280" t="str">
            <v>RICCI Mario</v>
          </cell>
          <cell r="C280" t="str">
            <v>ALSTOM</v>
          </cell>
          <cell r="D280" t="str">
            <v>M</v>
          </cell>
        </row>
        <row r="281">
          <cell r="A281">
            <v>6917996</v>
          </cell>
          <cell r="B281" t="str">
            <v>RULKIN Gérard</v>
          </cell>
          <cell r="C281" t="str">
            <v>ALSTOM</v>
          </cell>
          <cell r="D281" t="str">
            <v>M</v>
          </cell>
        </row>
        <row r="282">
          <cell r="A282">
            <v>6901903</v>
          </cell>
          <cell r="B282" t="str">
            <v>SOLA Jean Claude</v>
          </cell>
          <cell r="C282" t="str">
            <v>ALSTOM</v>
          </cell>
          <cell r="D282" t="str">
            <v>M</v>
          </cell>
        </row>
        <row r="283">
          <cell r="A283">
            <v>6919954</v>
          </cell>
          <cell r="B283" t="str">
            <v>VELLA Concetta</v>
          </cell>
          <cell r="C283" t="str">
            <v>ALSTOM</v>
          </cell>
          <cell r="D283" t="str">
            <v>F</v>
          </cell>
        </row>
        <row r="284">
          <cell r="A284">
            <v>6919953</v>
          </cell>
          <cell r="B284" t="str">
            <v>VELLA Joseph</v>
          </cell>
          <cell r="C284" t="str">
            <v>ALSTOM</v>
          </cell>
          <cell r="D284" t="str">
            <v>M</v>
          </cell>
        </row>
        <row r="285">
          <cell r="A285">
            <v>6922848</v>
          </cell>
          <cell r="B285" t="str">
            <v>VIRGILIO Christine</v>
          </cell>
          <cell r="C285" t="str">
            <v>ALSTOM</v>
          </cell>
          <cell r="D285" t="str">
            <v>F</v>
          </cell>
        </row>
        <row r="286">
          <cell r="A286">
            <v>6918501</v>
          </cell>
          <cell r="B286" t="str">
            <v>VIRGILIO Michel</v>
          </cell>
          <cell r="C286" t="str">
            <v>ALSTOM</v>
          </cell>
          <cell r="D286" t="str">
            <v>M</v>
          </cell>
        </row>
        <row r="287">
          <cell r="A287">
            <v>6901930</v>
          </cell>
          <cell r="B287" t="str">
            <v>VITELLO Carmello</v>
          </cell>
          <cell r="C287" t="str">
            <v>ALSTOM</v>
          </cell>
          <cell r="D287" t="str">
            <v>M</v>
          </cell>
        </row>
        <row r="288">
          <cell r="A288">
            <v>6901926</v>
          </cell>
          <cell r="B288" t="str">
            <v>VITELLO Carmella</v>
          </cell>
          <cell r="C288" t="str">
            <v>ALSTOM</v>
          </cell>
          <cell r="D288" t="str">
            <v>F</v>
          </cell>
        </row>
        <row r="289">
          <cell r="A289">
            <v>6915352</v>
          </cell>
          <cell r="B289" t="str">
            <v>ALCINDOR Clarisse</v>
          </cell>
          <cell r="C289" t="str">
            <v>ATSCAF</v>
          </cell>
          <cell r="D289" t="str">
            <v>M</v>
          </cell>
        </row>
        <row r="290">
          <cell r="A290">
            <v>711309</v>
          </cell>
          <cell r="B290" t="str">
            <v>BREYSSE Frédéric</v>
          </cell>
          <cell r="C290" t="str">
            <v>ATSCAF</v>
          </cell>
          <cell r="D290" t="str">
            <v>M</v>
          </cell>
        </row>
        <row r="291">
          <cell r="A291">
            <v>6918416</v>
          </cell>
          <cell r="B291" t="str">
            <v>CABALLERO Charles</v>
          </cell>
          <cell r="C291" t="str">
            <v>ATSCAF</v>
          </cell>
          <cell r="D291" t="str">
            <v>M</v>
          </cell>
        </row>
        <row r="292">
          <cell r="A292">
            <v>6918472</v>
          </cell>
          <cell r="B292" t="str">
            <v>CORNELOUP Philippe</v>
          </cell>
          <cell r="C292" t="str">
            <v>ATSCAF</v>
          </cell>
          <cell r="D292" t="str">
            <v>M</v>
          </cell>
        </row>
        <row r="293">
          <cell r="A293">
            <v>6921537</v>
          </cell>
          <cell r="B293" t="str">
            <v>DANDEL Serge</v>
          </cell>
          <cell r="C293" t="str">
            <v>ATSCAF</v>
          </cell>
          <cell r="D293" t="str">
            <v>M</v>
          </cell>
        </row>
        <row r="294">
          <cell r="A294">
            <v>6923643</v>
          </cell>
          <cell r="B294" t="str">
            <v>DANDEL Audrey</v>
          </cell>
          <cell r="C294" t="str">
            <v>ATSCAF</v>
          </cell>
          <cell r="D294" t="str">
            <v>F</v>
          </cell>
        </row>
        <row r="295">
          <cell r="A295">
            <v>6919175</v>
          </cell>
          <cell r="B295" t="str">
            <v>DEBRAN Françoise</v>
          </cell>
          <cell r="C295" t="str">
            <v>ATSCAF</v>
          </cell>
          <cell r="D295" t="str">
            <v>F</v>
          </cell>
        </row>
        <row r="296">
          <cell r="A296">
            <v>6917522</v>
          </cell>
          <cell r="B296" t="str">
            <v>DERY Josiane</v>
          </cell>
          <cell r="C296" t="str">
            <v>ATSCAF</v>
          </cell>
          <cell r="D296" t="str">
            <v>F</v>
          </cell>
        </row>
        <row r="297">
          <cell r="A297">
            <v>6900182</v>
          </cell>
          <cell r="B297" t="str">
            <v>DUMOULIN Alain</v>
          </cell>
          <cell r="C297" t="str">
            <v>ATSCAF</v>
          </cell>
          <cell r="D297" t="str">
            <v>M</v>
          </cell>
        </row>
        <row r="298">
          <cell r="A298">
            <v>6918443</v>
          </cell>
          <cell r="B298" t="str">
            <v>FRANCOIS Stéphane</v>
          </cell>
          <cell r="C298" t="str">
            <v>ATSCAF</v>
          </cell>
          <cell r="D298" t="str">
            <v>M</v>
          </cell>
        </row>
        <row r="299">
          <cell r="A299">
            <v>6924355</v>
          </cell>
          <cell r="B299" t="str">
            <v>GAONA Josiane</v>
          </cell>
          <cell r="C299" t="str">
            <v>ATSCAF</v>
          </cell>
          <cell r="D299" t="str">
            <v>F</v>
          </cell>
        </row>
        <row r="300">
          <cell r="A300">
            <v>6901394</v>
          </cell>
          <cell r="B300" t="str">
            <v>GARCIA Dominique</v>
          </cell>
          <cell r="C300" t="str">
            <v>ATSCAF</v>
          </cell>
          <cell r="D300" t="str">
            <v>M</v>
          </cell>
        </row>
        <row r="301">
          <cell r="A301">
            <v>6923809</v>
          </cell>
          <cell r="B301" t="str">
            <v>GARCIA Samantha</v>
          </cell>
          <cell r="C301" t="str">
            <v>ATSCAF</v>
          </cell>
          <cell r="D301" t="str">
            <v>F</v>
          </cell>
        </row>
        <row r="302">
          <cell r="A302">
            <v>6923808</v>
          </cell>
          <cell r="B302" t="str">
            <v>GARCIA Jessica</v>
          </cell>
          <cell r="C302" t="str">
            <v>ATSCAF</v>
          </cell>
          <cell r="D302" t="str">
            <v>F</v>
          </cell>
        </row>
        <row r="303">
          <cell r="A303">
            <v>6917796</v>
          </cell>
          <cell r="B303" t="str">
            <v>GUILHON Laure</v>
          </cell>
          <cell r="C303" t="str">
            <v>ATSCAF</v>
          </cell>
          <cell r="D303" t="str">
            <v>F</v>
          </cell>
        </row>
        <row r="304">
          <cell r="A304">
            <v>6925027</v>
          </cell>
          <cell r="B304" t="str">
            <v>IBOS Isabelle</v>
          </cell>
          <cell r="C304" t="str">
            <v>ATSCAF</v>
          </cell>
          <cell r="D304" t="str">
            <v>F</v>
          </cell>
        </row>
        <row r="305">
          <cell r="A305">
            <v>6919166</v>
          </cell>
          <cell r="B305" t="str">
            <v>LE MAOUT Loïc</v>
          </cell>
          <cell r="C305" t="str">
            <v>ATSCAF</v>
          </cell>
          <cell r="D305" t="str">
            <v>M</v>
          </cell>
        </row>
        <row r="306">
          <cell r="A306">
            <v>6923494</v>
          </cell>
          <cell r="B306" t="str">
            <v>LE MAOUT Marie-Therese</v>
          </cell>
          <cell r="C306" t="str">
            <v>ATSCAF</v>
          </cell>
          <cell r="D306" t="str">
            <v>F</v>
          </cell>
        </row>
        <row r="307">
          <cell r="A307">
            <v>6905903</v>
          </cell>
          <cell r="B307" t="str">
            <v>MANCA Béatrice</v>
          </cell>
          <cell r="C307" t="str">
            <v>ATSCAF</v>
          </cell>
          <cell r="D307" t="str">
            <v>F</v>
          </cell>
        </row>
        <row r="308">
          <cell r="A308">
            <v>6924426</v>
          </cell>
          <cell r="B308" t="str">
            <v>MAS Alain</v>
          </cell>
          <cell r="C308" t="str">
            <v>ATSCAF</v>
          </cell>
          <cell r="D308" t="str">
            <v>M</v>
          </cell>
        </row>
        <row r="309">
          <cell r="A309">
            <v>6907739</v>
          </cell>
          <cell r="B309" t="str">
            <v>MURON Alain</v>
          </cell>
          <cell r="C309" t="str">
            <v>ATSCAF</v>
          </cell>
          <cell r="D309" t="str">
            <v>M</v>
          </cell>
        </row>
        <row r="310">
          <cell r="A310">
            <v>6906680</v>
          </cell>
          <cell r="B310" t="str">
            <v>MURON Michèle</v>
          </cell>
          <cell r="C310" t="str">
            <v>ATSCAF</v>
          </cell>
          <cell r="D310" t="str">
            <v>F</v>
          </cell>
        </row>
        <row r="311">
          <cell r="A311">
            <v>6915916</v>
          </cell>
          <cell r="B311" t="str">
            <v>PAILHES Gilbert</v>
          </cell>
          <cell r="C311" t="str">
            <v>ATSCAF</v>
          </cell>
          <cell r="D311" t="str">
            <v>M</v>
          </cell>
        </row>
        <row r="312">
          <cell r="A312">
            <v>6903022</v>
          </cell>
          <cell r="B312" t="str">
            <v>PARENTI Rosa</v>
          </cell>
          <cell r="C312" t="str">
            <v>ATSCAF</v>
          </cell>
          <cell r="D312" t="str">
            <v>F</v>
          </cell>
        </row>
        <row r="313">
          <cell r="A313">
            <v>6922115</v>
          </cell>
          <cell r="B313" t="str">
            <v>PARENTI Pierre</v>
          </cell>
          <cell r="C313" t="str">
            <v>ATSCAF</v>
          </cell>
          <cell r="D313" t="str">
            <v>M</v>
          </cell>
        </row>
        <row r="314">
          <cell r="A314">
            <v>6925038</v>
          </cell>
          <cell r="B314" t="str">
            <v>RANC Jean Pierre</v>
          </cell>
          <cell r="C314" t="str">
            <v>ATSCAF</v>
          </cell>
          <cell r="D314" t="str">
            <v>M</v>
          </cell>
        </row>
        <row r="315">
          <cell r="A315">
            <v>6919966</v>
          </cell>
          <cell r="B315" t="str">
            <v>REGIS Dominique</v>
          </cell>
          <cell r="C315" t="str">
            <v>ATSCAF</v>
          </cell>
          <cell r="D315" t="str">
            <v>M</v>
          </cell>
        </row>
        <row r="316">
          <cell r="A316">
            <v>6919174</v>
          </cell>
          <cell r="B316" t="str">
            <v>REVEL Gisèle</v>
          </cell>
          <cell r="C316" t="str">
            <v>ATSCAF</v>
          </cell>
          <cell r="D316" t="str">
            <v>F</v>
          </cell>
        </row>
        <row r="317">
          <cell r="A317">
            <v>6917605</v>
          </cell>
          <cell r="B317" t="str">
            <v>REVEL Bernard</v>
          </cell>
          <cell r="C317" t="str">
            <v>ATSCAF</v>
          </cell>
          <cell r="D317" t="str">
            <v>M</v>
          </cell>
        </row>
        <row r="318">
          <cell r="A318">
            <v>6924538</v>
          </cell>
          <cell r="B318" t="str">
            <v>ROSAND Olivier</v>
          </cell>
          <cell r="C318" t="str">
            <v>ATSCAF</v>
          </cell>
          <cell r="D318" t="str">
            <v>M</v>
          </cell>
        </row>
        <row r="319">
          <cell r="A319">
            <v>6901149</v>
          </cell>
          <cell r="B319" t="str">
            <v>TOUILLIER Jean Claude</v>
          </cell>
          <cell r="C319" t="str">
            <v>ATSCAF</v>
          </cell>
          <cell r="D319" t="str">
            <v>M</v>
          </cell>
        </row>
        <row r="320">
          <cell r="A320">
            <v>6923168</v>
          </cell>
          <cell r="B320" t="str">
            <v>VACHEZ Virginie</v>
          </cell>
          <cell r="C320" t="str">
            <v>ATSCAF</v>
          </cell>
          <cell r="D320" t="str">
            <v>F</v>
          </cell>
        </row>
        <row r="321">
          <cell r="A321">
            <v>6925111</v>
          </cell>
          <cell r="B321" t="str">
            <v>VALENTE Patricia</v>
          </cell>
          <cell r="C321" t="str">
            <v>ATSCAF</v>
          </cell>
          <cell r="D321" t="str">
            <v>F</v>
          </cell>
        </row>
        <row r="322">
          <cell r="A322">
            <v>6925837</v>
          </cell>
          <cell r="B322" t="str">
            <v>VEYRENC Christine</v>
          </cell>
          <cell r="C322" t="str">
            <v>ATSCAF</v>
          </cell>
          <cell r="D322" t="str">
            <v>F</v>
          </cell>
        </row>
        <row r="323">
          <cell r="A323">
            <v>6925371</v>
          </cell>
          <cell r="B323" t="str">
            <v>VEYRENC Fernand</v>
          </cell>
          <cell r="C323" t="str">
            <v>ATSCAF</v>
          </cell>
          <cell r="D323" t="str">
            <v>M</v>
          </cell>
        </row>
        <row r="324">
          <cell r="A324">
            <v>8308065</v>
          </cell>
          <cell r="B324" t="str">
            <v>BENEITON Alain</v>
          </cell>
          <cell r="C324" t="str">
            <v>ASPTT</v>
          </cell>
          <cell r="D324" t="str">
            <v>M</v>
          </cell>
        </row>
        <row r="325">
          <cell r="A325">
            <v>6916699</v>
          </cell>
          <cell r="B325" t="str">
            <v>CELMA Raymond</v>
          </cell>
          <cell r="C325" t="str">
            <v>ASPTT</v>
          </cell>
          <cell r="D325" t="str">
            <v>M</v>
          </cell>
        </row>
        <row r="326">
          <cell r="A326">
            <v>6924101</v>
          </cell>
          <cell r="B326" t="str">
            <v>CHARVET Patrick</v>
          </cell>
          <cell r="C326" t="str">
            <v>ASPTT</v>
          </cell>
          <cell r="D326" t="str">
            <v>M</v>
          </cell>
        </row>
        <row r="327">
          <cell r="A327">
            <v>6920532</v>
          </cell>
          <cell r="B327" t="str">
            <v>DELHOMME Patrick</v>
          </cell>
          <cell r="C327" t="str">
            <v>ASPTT</v>
          </cell>
          <cell r="D327" t="str">
            <v>M</v>
          </cell>
        </row>
        <row r="328">
          <cell r="A328">
            <v>6926271</v>
          </cell>
          <cell r="B328" t="str">
            <v>DUPRE Eric</v>
          </cell>
          <cell r="C328" t="str">
            <v>ASPTT</v>
          </cell>
          <cell r="D328" t="str">
            <v>M</v>
          </cell>
        </row>
        <row r="329">
          <cell r="A329">
            <v>6901411</v>
          </cell>
          <cell r="B329" t="str">
            <v>FAUDON Jean Paul</v>
          </cell>
          <cell r="C329" t="str">
            <v>ASPTT</v>
          </cell>
          <cell r="D329" t="str">
            <v>M</v>
          </cell>
        </row>
        <row r="330">
          <cell r="A330">
            <v>4304936</v>
          </cell>
          <cell r="B330" t="str">
            <v>FLORENTIN Patrice</v>
          </cell>
          <cell r="C330" t="str">
            <v>ASPTT</v>
          </cell>
          <cell r="D330" t="str">
            <v>M</v>
          </cell>
        </row>
        <row r="331">
          <cell r="A331">
            <v>6905936</v>
          </cell>
          <cell r="B331" t="str">
            <v>GAYON Eric</v>
          </cell>
          <cell r="C331" t="str">
            <v>ASPTT</v>
          </cell>
          <cell r="D331" t="str">
            <v>M</v>
          </cell>
        </row>
        <row r="332">
          <cell r="A332">
            <v>6920533</v>
          </cell>
          <cell r="B332" t="str">
            <v>GUBIAN Corinne</v>
          </cell>
          <cell r="C332" t="str">
            <v>ASPTT</v>
          </cell>
          <cell r="D332" t="str">
            <v>F</v>
          </cell>
        </row>
        <row r="333">
          <cell r="A333">
            <v>6901410</v>
          </cell>
          <cell r="B333" t="str">
            <v>LEBLANC Jacky</v>
          </cell>
          <cell r="C333" t="str">
            <v>ASPTT</v>
          </cell>
          <cell r="D333" t="str">
            <v>M</v>
          </cell>
        </row>
        <row r="334">
          <cell r="A334">
            <v>6919186</v>
          </cell>
          <cell r="B334" t="str">
            <v>MARTELLINO Nadine</v>
          </cell>
          <cell r="C334" t="str">
            <v>ASPTT</v>
          </cell>
          <cell r="D334" t="str">
            <v>F</v>
          </cell>
        </row>
        <row r="335">
          <cell r="A335">
            <v>6921325</v>
          </cell>
          <cell r="B335" t="str">
            <v>PELLEGRIN Jean Claude</v>
          </cell>
          <cell r="C335" t="str">
            <v>ASPTT</v>
          </cell>
          <cell r="D335" t="str">
            <v>M</v>
          </cell>
        </row>
        <row r="336">
          <cell r="A336">
            <v>6917634</v>
          </cell>
          <cell r="B336" t="str">
            <v>PETIOT Yves</v>
          </cell>
          <cell r="C336" t="str">
            <v>ASPTT</v>
          </cell>
          <cell r="D336" t="str">
            <v>M</v>
          </cell>
        </row>
        <row r="337">
          <cell r="A337">
            <v>6917211</v>
          </cell>
          <cell r="B337" t="str">
            <v>PITARD Serge</v>
          </cell>
          <cell r="C337" t="str">
            <v>ASPTT</v>
          </cell>
          <cell r="D337" t="str">
            <v>M</v>
          </cell>
        </row>
        <row r="338">
          <cell r="A338">
            <v>6924618</v>
          </cell>
          <cell r="B338" t="str">
            <v>SARGNAT Gérard</v>
          </cell>
          <cell r="C338" t="str">
            <v>ASPTT</v>
          </cell>
          <cell r="D338" t="str">
            <v>M</v>
          </cell>
        </row>
        <row r="339">
          <cell r="A339">
            <v>6925053</v>
          </cell>
          <cell r="B339" t="str">
            <v>THEVENON Bérangère</v>
          </cell>
          <cell r="C339" t="str">
            <v>ASPTT</v>
          </cell>
          <cell r="D339" t="str">
            <v>F</v>
          </cell>
        </row>
        <row r="340">
          <cell r="A340">
            <v>6303409</v>
          </cell>
          <cell r="B340" t="str">
            <v>THEVENON Daniel</v>
          </cell>
          <cell r="C340" t="str">
            <v>ASPTT</v>
          </cell>
          <cell r="D340" t="str">
            <v>M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T361"/>
  <sheetViews>
    <sheetView tabSelected="1" zoomScale="80" zoomScaleNormal="80" workbookViewId="0">
      <pane xSplit="6" ySplit="1" topLeftCell="G342" activePane="bottomRight" state="frozen"/>
      <selection pane="topRight" activeCell="G1" sqref="G1"/>
      <selection pane="bottomLeft" activeCell="A2" sqref="A2"/>
      <selection pane="bottomRight" activeCell="C1" sqref="C1"/>
    </sheetView>
  </sheetViews>
  <sheetFormatPr baseColWidth="10" defaultRowHeight="15"/>
  <cols>
    <col min="1" max="1" width="5.5703125" customWidth="1"/>
    <col min="2" max="2" width="4.5703125" bestFit="1" customWidth="1"/>
    <col min="3" max="3" width="25.42578125" customWidth="1"/>
    <col min="4" max="4" width="10.42578125" bestFit="1" customWidth="1"/>
    <col min="5" max="5" width="14.42578125" customWidth="1"/>
    <col min="6" max="6" width="5.42578125" bestFit="1" customWidth="1"/>
    <col min="7" max="61" width="5.28515625" customWidth="1"/>
    <col min="62" max="62" width="7.140625" customWidth="1"/>
    <col min="63" max="63" width="5.5703125" customWidth="1"/>
    <col min="64" max="64" width="6" bestFit="1" customWidth="1"/>
    <col min="65" max="65" width="6.140625" bestFit="1" customWidth="1"/>
    <col min="66" max="66" width="5" customWidth="1"/>
    <col min="67" max="67" width="4.42578125" bestFit="1" customWidth="1"/>
    <col min="68" max="68" width="4.140625" bestFit="1" customWidth="1"/>
    <col min="69" max="69" width="3.42578125" bestFit="1" customWidth="1"/>
    <col min="70" max="70" width="3.28515625" bestFit="1" customWidth="1"/>
  </cols>
  <sheetData>
    <row r="1" spans="1:72" ht="147" customHeight="1" thickBot="1">
      <c r="A1" s="62" t="s">
        <v>15</v>
      </c>
      <c r="B1" s="63"/>
      <c r="C1" s="69" t="s">
        <v>335</v>
      </c>
      <c r="D1" s="70" t="s">
        <v>11</v>
      </c>
      <c r="E1" s="71" t="s">
        <v>20</v>
      </c>
      <c r="F1" s="64" t="s">
        <v>317</v>
      </c>
      <c r="G1" s="420" t="s">
        <v>711</v>
      </c>
      <c r="H1" s="421" t="s">
        <v>10</v>
      </c>
      <c r="I1" s="422" t="s">
        <v>9</v>
      </c>
      <c r="J1" s="420" t="s">
        <v>712</v>
      </c>
      <c r="K1" s="421" t="s">
        <v>10</v>
      </c>
      <c r="L1" s="422" t="s">
        <v>9</v>
      </c>
      <c r="M1" s="420" t="s">
        <v>784</v>
      </c>
      <c r="N1" s="421" t="s">
        <v>10</v>
      </c>
      <c r="O1" s="422" t="s">
        <v>9</v>
      </c>
      <c r="P1" s="420" t="s">
        <v>846</v>
      </c>
      <c r="Q1" s="421"/>
      <c r="R1" s="422"/>
      <c r="S1" s="423" t="s">
        <v>847</v>
      </c>
      <c r="T1" s="421" t="s">
        <v>10</v>
      </c>
      <c r="U1" s="422" t="s">
        <v>9</v>
      </c>
      <c r="V1" s="424" t="s">
        <v>846</v>
      </c>
      <c r="W1" s="421"/>
      <c r="X1" s="422"/>
      <c r="Y1" s="425" t="s">
        <v>848</v>
      </c>
      <c r="Z1" s="421" t="s">
        <v>10</v>
      </c>
      <c r="AA1" s="422" t="s">
        <v>9</v>
      </c>
      <c r="AB1" s="426" t="s">
        <v>713</v>
      </c>
      <c r="AC1" s="421" t="s">
        <v>10</v>
      </c>
      <c r="AD1" s="422" t="s">
        <v>9</v>
      </c>
      <c r="AE1" s="420" t="s">
        <v>341</v>
      </c>
      <c r="AF1" s="421" t="s">
        <v>10</v>
      </c>
      <c r="AG1" s="422" t="s">
        <v>9</v>
      </c>
      <c r="AH1" s="424" t="s">
        <v>845</v>
      </c>
      <c r="AI1" s="421" t="s">
        <v>10</v>
      </c>
      <c r="AJ1" s="422" t="s">
        <v>9</v>
      </c>
      <c r="AK1" s="424" t="s">
        <v>717</v>
      </c>
      <c r="AL1" s="421" t="s">
        <v>10</v>
      </c>
      <c r="AM1" s="422" t="s">
        <v>9</v>
      </c>
      <c r="AN1" s="427"/>
      <c r="AO1" s="421"/>
      <c r="AP1" s="422"/>
      <c r="AQ1" s="420" t="s">
        <v>714</v>
      </c>
      <c r="AR1" s="421" t="s">
        <v>10</v>
      </c>
      <c r="AS1" s="422" t="s">
        <v>9</v>
      </c>
      <c r="AT1" s="420" t="s">
        <v>715</v>
      </c>
      <c r="AU1" s="432" t="s">
        <v>849</v>
      </c>
      <c r="AV1" s="432" t="s">
        <v>849</v>
      </c>
      <c r="AW1" s="424" t="s">
        <v>846</v>
      </c>
      <c r="AX1" s="421"/>
      <c r="AY1" s="422"/>
      <c r="AZ1" s="420" t="s">
        <v>716</v>
      </c>
      <c r="BA1" s="421" t="s">
        <v>10</v>
      </c>
      <c r="BB1" s="422" t="s">
        <v>9</v>
      </c>
      <c r="BC1" s="419" t="s">
        <v>850</v>
      </c>
      <c r="BD1" s="432" t="s">
        <v>849</v>
      </c>
      <c r="BE1" s="432" t="s">
        <v>849</v>
      </c>
      <c r="BF1" s="420"/>
      <c r="BG1" s="421"/>
      <c r="BH1" s="422"/>
      <c r="BI1" s="65" t="s">
        <v>321</v>
      </c>
      <c r="BJ1" s="66"/>
      <c r="BK1" s="67" t="s">
        <v>12</v>
      </c>
      <c r="BL1" s="68" t="s">
        <v>17</v>
      </c>
      <c r="BM1" s="57" t="s">
        <v>13</v>
      </c>
      <c r="BN1" s="58" t="s">
        <v>18</v>
      </c>
      <c r="BO1" s="58" t="s">
        <v>14</v>
      </c>
      <c r="BP1" s="59" t="s">
        <v>19</v>
      </c>
      <c r="BQ1" s="59" t="s">
        <v>331</v>
      </c>
      <c r="BR1" s="89" t="s">
        <v>342</v>
      </c>
      <c r="BT1" s="89" t="s">
        <v>352</v>
      </c>
    </row>
    <row r="2" spans="1:72" ht="26.25" thickBot="1">
      <c r="A2" s="401">
        <v>1</v>
      </c>
      <c r="B2" s="3" t="s">
        <v>16</v>
      </c>
      <c r="C2" s="164" t="s">
        <v>153</v>
      </c>
      <c r="D2" s="165">
        <v>6901249</v>
      </c>
      <c r="E2" s="166" t="s">
        <v>350</v>
      </c>
      <c r="F2" s="167" t="s">
        <v>179</v>
      </c>
      <c r="G2" s="4"/>
      <c r="H2" s="2"/>
      <c r="I2" s="5"/>
      <c r="J2" s="4">
        <v>4</v>
      </c>
      <c r="K2" s="2" t="s">
        <v>720</v>
      </c>
      <c r="L2" s="5"/>
      <c r="M2" s="398">
        <v>10</v>
      </c>
      <c r="N2" s="399" t="s">
        <v>740</v>
      </c>
      <c r="O2" s="400" t="s">
        <v>719</v>
      </c>
      <c r="P2" s="4"/>
      <c r="Q2" s="2"/>
      <c r="R2" s="5"/>
      <c r="S2" s="398">
        <v>10</v>
      </c>
      <c r="T2" s="399" t="s">
        <v>740</v>
      </c>
      <c r="U2" s="400" t="s">
        <v>719</v>
      </c>
      <c r="V2" s="6"/>
      <c r="W2" s="2"/>
      <c r="X2" s="5"/>
      <c r="Y2" s="6">
        <v>4</v>
      </c>
      <c r="Z2" s="2" t="s">
        <v>740</v>
      </c>
      <c r="AA2" s="5"/>
      <c r="AB2" s="4"/>
      <c r="AC2" s="2"/>
      <c r="AD2" s="5"/>
      <c r="AE2" s="4"/>
      <c r="AF2" s="2"/>
      <c r="AG2" s="5"/>
      <c r="AH2" s="398">
        <v>10</v>
      </c>
      <c r="AI2" s="399" t="s">
        <v>740</v>
      </c>
      <c r="AJ2" s="400" t="s">
        <v>8</v>
      </c>
      <c r="AK2" s="6">
        <v>6</v>
      </c>
      <c r="AL2" s="2" t="s">
        <v>740</v>
      </c>
      <c r="AM2" s="5"/>
      <c r="AN2" s="4"/>
      <c r="AO2" s="2"/>
      <c r="AP2" s="5"/>
      <c r="AQ2" s="4">
        <v>2</v>
      </c>
      <c r="AR2" s="2" t="s">
        <v>740</v>
      </c>
      <c r="AS2" s="5"/>
      <c r="AT2" s="398">
        <f>VLOOKUP(D2,'26-09-2015'!C:G,5,FALSE)</f>
        <v>11</v>
      </c>
      <c r="AU2" s="399" t="str">
        <f>VLOOKUP(D2,'26-09-2015'!C:F,4,FALSE)</f>
        <v>A</v>
      </c>
      <c r="AV2" s="400" t="str">
        <f>VLOOKUP(D2,'26-09-2015'!C:I,7,FALSE)</f>
        <v>V</v>
      </c>
      <c r="AW2" s="4"/>
      <c r="AX2" s="2"/>
      <c r="AY2" s="5"/>
      <c r="AZ2" s="4"/>
      <c r="BA2" s="2"/>
      <c r="BB2" s="5"/>
      <c r="BC2" s="4"/>
      <c r="BD2" s="2"/>
      <c r="BE2" s="5"/>
      <c r="BF2" s="4"/>
      <c r="BG2" s="2"/>
      <c r="BH2" s="5"/>
      <c r="BI2" s="60">
        <f>SUM(G2:BF2)</f>
        <v>57</v>
      </c>
      <c r="BJ2" s="61" t="s">
        <v>6</v>
      </c>
      <c r="BK2" s="127">
        <f>COUNTIF(G2:BF2,"&gt;0")</f>
        <v>8</v>
      </c>
      <c r="BL2" s="53">
        <f>BI2/BK2</f>
        <v>7.125</v>
      </c>
      <c r="BM2" s="54">
        <f>SUM(IF($H2="A",$G2,0),IF($K2="A",$J2,0),IF($N2="A",$M2,0),IF($Q2="A",$P2,0),IF($T2="A",$S2,0),IF($W2="A",$V2,0),IF($Z2="A",$Y2,0),IF($AC2="A",$AB2,0),IF($AF2="A",$AE2,0),IF($AI2="A",$AH2,0),IF($AL2="A",$AK2,0),IF($AO2="A",$AN2,0),IF($AR2="A",$AQ2,0),IF($AU2="A",$AT2,0),IF($AX2="A",$AW2,0),IF($BA2="A",$AZ2,0),IF($BD2="A",$BA2,0),IF($BG2="A",$BF2,0))</f>
        <v>53</v>
      </c>
      <c r="BN2" s="55">
        <f>SUM(IF($T2="A",$S2,0),IF($W2="A",$V2,0),IF($Z2="A",$Y2,0),IF($AI2="A",$AH2,0),IF($AL2="A",$AK2,0))</f>
        <v>30</v>
      </c>
      <c r="BO2" s="55">
        <f>SUM(S2,V2,Y2,AH2,AK2)</f>
        <v>30</v>
      </c>
      <c r="BP2" s="56">
        <f>MAX(G2:BF2)</f>
        <v>11</v>
      </c>
      <c r="BQ2" s="56">
        <v>31</v>
      </c>
      <c r="BR2" s="120" t="str">
        <f>VLOOKUP(D2,BASE!B:E,3,FALSE)</f>
        <v>S A L</v>
      </c>
      <c r="BT2" s="442"/>
    </row>
    <row r="3" spans="1:72" ht="26.25" thickBot="1">
      <c r="A3" s="128">
        <f>A2+1</f>
        <v>2</v>
      </c>
      <c r="B3" s="3" t="s">
        <v>16</v>
      </c>
      <c r="C3" s="164" t="s">
        <v>207</v>
      </c>
      <c r="D3" s="165">
        <v>6901715</v>
      </c>
      <c r="E3" s="166" t="s">
        <v>5</v>
      </c>
      <c r="F3" s="167" t="s">
        <v>179</v>
      </c>
      <c r="G3" s="4"/>
      <c r="H3" s="2"/>
      <c r="I3" s="5"/>
      <c r="J3" s="4"/>
      <c r="K3" s="2"/>
      <c r="L3" s="5"/>
      <c r="M3" s="4">
        <v>4</v>
      </c>
      <c r="N3" s="2" t="s">
        <v>740</v>
      </c>
      <c r="O3" s="5"/>
      <c r="P3" s="4"/>
      <c r="Q3" s="2"/>
      <c r="R3" s="5"/>
      <c r="S3" s="398">
        <v>10</v>
      </c>
      <c r="T3" s="399" t="s">
        <v>740</v>
      </c>
      <c r="U3" s="400" t="s">
        <v>8</v>
      </c>
      <c r="V3" s="6"/>
      <c r="W3" s="2"/>
      <c r="X3" s="5"/>
      <c r="Y3" s="6">
        <v>4</v>
      </c>
      <c r="Z3" s="2" t="s">
        <v>740</v>
      </c>
      <c r="AA3" s="5"/>
      <c r="AB3" s="4">
        <v>3</v>
      </c>
      <c r="AC3" s="2" t="s">
        <v>720</v>
      </c>
      <c r="AD3" s="5"/>
      <c r="AE3" s="4"/>
      <c r="AF3" s="2"/>
      <c r="AG3" s="5"/>
      <c r="AH3" s="6">
        <v>8</v>
      </c>
      <c r="AI3" s="2" t="s">
        <v>740</v>
      </c>
      <c r="AJ3" s="5"/>
      <c r="AK3" s="6"/>
      <c r="AL3" s="2"/>
      <c r="AM3" s="5"/>
      <c r="AN3" s="4"/>
      <c r="AO3" s="2"/>
      <c r="AP3" s="5"/>
      <c r="AQ3" s="4">
        <v>6</v>
      </c>
      <c r="AR3" s="2" t="s">
        <v>740</v>
      </c>
      <c r="AS3" s="5"/>
      <c r="AT3" s="4">
        <f>VLOOKUP(D3,'26-09-2015'!C:G,5,FALSE)</f>
        <v>1</v>
      </c>
      <c r="AU3" s="2" t="str">
        <f>VLOOKUP(D3,'26-09-2015'!C:F,4,FALSE)</f>
        <v>B</v>
      </c>
      <c r="AV3" s="5"/>
      <c r="AW3" s="4"/>
      <c r="AX3" s="2"/>
      <c r="AY3" s="5"/>
      <c r="AZ3" s="4">
        <v>6</v>
      </c>
      <c r="BA3" s="2" t="s">
        <v>740</v>
      </c>
      <c r="BB3" s="5"/>
      <c r="BC3" s="398">
        <f>VLOOKUP(D3,'24-10-2015'!C:G,5,FALSE)</f>
        <v>12</v>
      </c>
      <c r="BD3" s="399" t="str">
        <f>VLOOKUP(D3,'24-10-2015'!C:F,4,FALSE)</f>
        <v>A</v>
      </c>
      <c r="BE3" s="400" t="str">
        <f>VLOOKUP(D3,'24-10-2015'!C:I,7,FALSE)</f>
        <v>V</v>
      </c>
      <c r="BF3" s="4"/>
      <c r="BG3" s="2"/>
      <c r="BH3" s="5"/>
      <c r="BI3" s="60">
        <f>SUM(G3:BF3)</f>
        <v>54</v>
      </c>
      <c r="BJ3" s="61" t="s">
        <v>6</v>
      </c>
      <c r="BK3" s="127">
        <f>COUNTIF(G3:BF3,"&gt;0")</f>
        <v>9</v>
      </c>
      <c r="BL3" s="53">
        <f>BI3/BK3</f>
        <v>6</v>
      </c>
      <c r="BM3" s="54">
        <f>SUM(IF($H3="A",$G3,0),IF($K3="A",$J3,0),IF($N3="A",$M3,0),IF($Q3="A",$P3,0),IF($T3="A",$S3,0),IF($W3="A",$V3,0),IF($Z3="A",$Y3,0),IF($AC3="A",$AB3,0),IF($AF3="A",$AE3,0),IF($AI3="A",$AH3,0),IF($AL3="A",$AK3,0),IF($AO3="A",$AN3,0),IF($AR3="A",$AQ3,0),IF($AU3="A",$AT3,0),IF($AX3="A",$AW3,0),IF($BA3="A",$AZ3,0),IF($BD3="A",$BA3,0),IF($BG3="A",$BF3,0))</f>
        <v>38</v>
      </c>
      <c r="BN3" s="55">
        <f>SUM(IF($T3="A",$S3,0),IF($W3="A",$V3,0),IF($Z3="A",$Y3,0),IF($AI3="A",$AH3,0),IF($AL3="A",$AK3,0))</f>
        <v>22</v>
      </c>
      <c r="BO3" s="55">
        <f>SUM(S3,V3,Y3,AH3,AK3)</f>
        <v>22</v>
      </c>
      <c r="BP3" s="56">
        <f>MAX(G3:BF3)</f>
        <v>12</v>
      </c>
      <c r="BQ3" s="56">
        <v>11</v>
      </c>
      <c r="BR3" s="120" t="str">
        <f>VLOOKUP(D3,BASE!B:E,3,FALSE)</f>
        <v>CASCOL</v>
      </c>
      <c r="BT3" s="442"/>
    </row>
    <row r="4" spans="1:72" ht="26.25" thickBot="1">
      <c r="A4" s="128">
        <f t="shared" ref="A4:A67" si="0">A3+1</f>
        <v>3</v>
      </c>
      <c r="B4" s="3" t="s">
        <v>16</v>
      </c>
      <c r="C4" s="164" t="s">
        <v>86</v>
      </c>
      <c r="D4" s="165">
        <v>6902027</v>
      </c>
      <c r="E4" s="166" t="s">
        <v>0</v>
      </c>
      <c r="F4" s="167" t="s">
        <v>179</v>
      </c>
      <c r="G4" s="4">
        <v>4</v>
      </c>
      <c r="H4" s="2" t="s">
        <v>740</v>
      </c>
      <c r="I4" s="5"/>
      <c r="J4" s="4">
        <v>4</v>
      </c>
      <c r="K4" s="2" t="s">
        <v>740</v>
      </c>
      <c r="L4" s="5"/>
      <c r="M4" s="4">
        <v>8</v>
      </c>
      <c r="N4" s="2" t="s">
        <v>740</v>
      </c>
      <c r="O4" s="5"/>
      <c r="P4" s="4"/>
      <c r="Q4" s="2"/>
      <c r="R4" s="5"/>
      <c r="S4" s="6">
        <v>1</v>
      </c>
      <c r="T4" s="2" t="s">
        <v>720</v>
      </c>
      <c r="U4" s="5"/>
      <c r="V4" s="6"/>
      <c r="W4" s="2"/>
      <c r="X4" s="5"/>
      <c r="Y4" s="6">
        <v>4</v>
      </c>
      <c r="Z4" s="2" t="s">
        <v>740</v>
      </c>
      <c r="AA4" s="5"/>
      <c r="AB4" s="4">
        <v>2</v>
      </c>
      <c r="AC4" s="2" t="s">
        <v>740</v>
      </c>
      <c r="AD4" s="5"/>
      <c r="AE4" s="4"/>
      <c r="AF4" s="2"/>
      <c r="AG4" s="5"/>
      <c r="AH4" s="398">
        <v>12</v>
      </c>
      <c r="AI4" s="399" t="s">
        <v>740</v>
      </c>
      <c r="AJ4" s="400" t="s">
        <v>719</v>
      </c>
      <c r="AK4" s="6"/>
      <c r="AL4" s="2"/>
      <c r="AM4" s="5"/>
      <c r="AN4" s="4"/>
      <c r="AO4" s="2"/>
      <c r="AP4" s="5"/>
      <c r="AQ4" s="4">
        <v>2</v>
      </c>
      <c r="AR4" s="2" t="s">
        <v>740</v>
      </c>
      <c r="AS4" s="5"/>
      <c r="AT4" s="4">
        <f>VLOOKUP(D4,'26-09-2015'!C:G,5,FALSE)</f>
        <v>6</v>
      </c>
      <c r="AU4" s="2" t="str">
        <f>VLOOKUP(D4,'26-09-2015'!C:F,4,FALSE)</f>
        <v>A</v>
      </c>
      <c r="AV4" s="5"/>
      <c r="AW4" s="4"/>
      <c r="AX4" s="2"/>
      <c r="AY4" s="5"/>
      <c r="AZ4" s="4">
        <v>4</v>
      </c>
      <c r="BA4" s="2" t="s">
        <v>740</v>
      </c>
      <c r="BB4" s="5"/>
      <c r="BC4" s="4">
        <f>VLOOKUP(D4,'24-10-2015'!C:G,5,FALSE)</f>
        <v>6</v>
      </c>
      <c r="BD4" s="2" t="str">
        <f>VLOOKUP(D4,'24-10-2015'!C:F,4,FALSE)</f>
        <v>A</v>
      </c>
      <c r="BE4" s="5"/>
      <c r="BF4" s="4"/>
      <c r="BG4" s="2"/>
      <c r="BH4" s="5"/>
      <c r="BI4" s="60">
        <f>SUM(G4:BF4)</f>
        <v>53</v>
      </c>
      <c r="BJ4" s="61" t="s">
        <v>6</v>
      </c>
      <c r="BK4" s="127">
        <f>COUNTIF(G4:BF4,"&gt;0")</f>
        <v>11</v>
      </c>
      <c r="BL4" s="53">
        <f>BI4/BK4</f>
        <v>4.8181818181818183</v>
      </c>
      <c r="BM4" s="54">
        <f>SUM(IF($H4="A",$G4,0),IF($K4="A",$J4,0),IF($N4="A",$M4,0),IF($Q4="A",$P4,0),IF($T4="A",$S4,0),IF($W4="A",$V4,0),IF($Z4="A",$Y4,0),IF($AC4="A",$AB4,0),IF($AF4="A",$AE4,0),IF($AI4="A",$AH4,0),IF($AL4="A",$AK4,0),IF($AO4="A",$AN4,0),IF($AR4="A",$AQ4,0),IF($AU4="A",$AT4,0),IF($AX4="A",$AW4,0),IF($BA4="A",$AZ4,0),IF($BD4="A",$BA4,0),IF($BG4="A",$BF4,0))</f>
        <v>46</v>
      </c>
      <c r="BN4" s="55">
        <f>SUM(IF($T4="A",$S4,0),IF($W4="A",$V4,0),IF($Z4="A",$Y4,0),IF($AI4="A",$AH4,0),IF($AL4="A",$AK4,0))</f>
        <v>16</v>
      </c>
      <c r="BO4" s="55">
        <f>SUM(S4,V4,Y4,AH4,AK4)</f>
        <v>17</v>
      </c>
      <c r="BP4" s="56">
        <f>MAX(G4:BF4)</f>
        <v>12</v>
      </c>
      <c r="BQ4" s="56">
        <v>10</v>
      </c>
      <c r="BR4" s="120" t="str">
        <f>VLOOKUP(D4,BASE!B:E,3,FALSE)</f>
        <v>ALSTOM</v>
      </c>
      <c r="BT4" s="442"/>
    </row>
    <row r="5" spans="1:72" ht="26.25" thickBot="1">
      <c r="A5" s="128">
        <f t="shared" si="0"/>
        <v>4</v>
      </c>
      <c r="B5" s="3" t="s">
        <v>16</v>
      </c>
      <c r="C5" s="164" t="s">
        <v>154</v>
      </c>
      <c r="D5" s="165">
        <v>6917755</v>
      </c>
      <c r="E5" s="166" t="s">
        <v>350</v>
      </c>
      <c r="F5" s="167" t="s">
        <v>179</v>
      </c>
      <c r="G5" s="4"/>
      <c r="H5" s="2"/>
      <c r="I5" s="5"/>
      <c r="J5" s="398">
        <v>11</v>
      </c>
      <c r="K5" s="399" t="s">
        <v>740</v>
      </c>
      <c r="L5" s="400" t="s">
        <v>8</v>
      </c>
      <c r="M5" s="398">
        <v>10</v>
      </c>
      <c r="N5" s="399" t="s">
        <v>740</v>
      </c>
      <c r="O5" s="400" t="s">
        <v>719</v>
      </c>
      <c r="P5" s="4"/>
      <c r="Q5" s="2"/>
      <c r="R5" s="5"/>
      <c r="S5" s="6"/>
      <c r="T5" s="2"/>
      <c r="U5" s="5"/>
      <c r="V5" s="6"/>
      <c r="W5" s="2"/>
      <c r="X5" s="5"/>
      <c r="Y5" s="6">
        <v>4</v>
      </c>
      <c r="Z5" s="2" t="s">
        <v>740</v>
      </c>
      <c r="AA5" s="5"/>
      <c r="AB5" s="4">
        <v>6</v>
      </c>
      <c r="AC5" s="2" t="s">
        <v>740</v>
      </c>
      <c r="AD5" s="5"/>
      <c r="AE5" s="4"/>
      <c r="AF5" s="2"/>
      <c r="AG5" s="5"/>
      <c r="AH5" s="6">
        <v>6</v>
      </c>
      <c r="AI5" s="2" t="s">
        <v>740</v>
      </c>
      <c r="AJ5" s="5"/>
      <c r="AK5" s="6">
        <v>6</v>
      </c>
      <c r="AL5" s="2" t="s">
        <v>740</v>
      </c>
      <c r="AM5" s="5"/>
      <c r="AN5" s="4"/>
      <c r="AO5" s="2"/>
      <c r="AP5" s="5"/>
      <c r="AQ5" s="4"/>
      <c r="AR5" s="2"/>
      <c r="AS5" s="5"/>
      <c r="AT5" s="4">
        <f>VLOOKUP(D5,'26-09-2015'!C:G,5,FALSE)</f>
        <v>2</v>
      </c>
      <c r="AU5" s="2" t="str">
        <f>VLOOKUP(D5,'26-09-2015'!C:F,4,FALSE)</f>
        <v>A</v>
      </c>
      <c r="AV5" s="5"/>
      <c r="AW5" s="4"/>
      <c r="AX5" s="2"/>
      <c r="AY5" s="5"/>
      <c r="AZ5" s="4"/>
      <c r="BA5" s="2"/>
      <c r="BB5" s="5"/>
      <c r="BC5" s="4">
        <f>VLOOKUP(D5,'24-10-2015'!C:G,5,FALSE)</f>
        <v>4</v>
      </c>
      <c r="BD5" s="2" t="str">
        <f>VLOOKUP(D5,'24-10-2015'!C:F,4,FALSE)</f>
        <v>A</v>
      </c>
      <c r="BE5" s="5"/>
      <c r="BF5" s="4"/>
      <c r="BG5" s="2"/>
      <c r="BH5" s="5"/>
      <c r="BI5" s="60">
        <f>SUM(G5:BF5)</f>
        <v>49</v>
      </c>
      <c r="BJ5" s="61" t="s">
        <v>6</v>
      </c>
      <c r="BK5" s="127">
        <f>COUNTIF(G5:BF5,"&gt;0")</f>
        <v>8</v>
      </c>
      <c r="BL5" s="53">
        <f>BI5/BK5</f>
        <v>6.125</v>
      </c>
      <c r="BM5" s="54">
        <f>SUM(IF($H5="A",$G5,0),IF($K5="A",$J5,0),IF($N5="A",$M5,0),IF($Q5="A",$P5,0),IF($T5="A",$S5,0),IF($W5="A",$V5,0),IF($Z5="A",$Y5,0),IF($AC5="A",$AB5,0),IF($AF5="A",$AE5,0),IF($AI5="A",$AH5,0),IF($AL5="A",$AK5,0),IF($AO5="A",$AN5,0),IF($AR5="A",$AQ5,0),IF($AU5="A",$AT5,0),IF($AX5="A",$AW5,0),IF($BA5="A",$AZ5,0),IF($BD5="A",$BA5,0),IF($BG5="A",$BF5,0))</f>
        <v>45</v>
      </c>
      <c r="BN5" s="55">
        <f>SUM(IF($T5="A",$S5,0),IF($W5="A",$V5,0),IF($Z5="A",$Y5,0),IF($AI5="A",$AH5,0),IF($AL5="A",$AK5,0))</f>
        <v>16</v>
      </c>
      <c r="BO5" s="55">
        <f>SUM(S5,V5,Y5,AH5,AK5)</f>
        <v>16</v>
      </c>
      <c r="BP5" s="56">
        <f>MAX(G5:BF5)</f>
        <v>11</v>
      </c>
      <c r="BQ5" s="56">
        <v>11</v>
      </c>
      <c r="BR5" s="120" t="str">
        <f>VLOOKUP(D5,BASE!B:E,3,FALSE)</f>
        <v>S A L</v>
      </c>
      <c r="BT5" s="442"/>
    </row>
    <row r="6" spans="1:72" ht="26.25" thickBot="1">
      <c r="A6" s="128">
        <f t="shared" si="0"/>
        <v>5</v>
      </c>
      <c r="B6" s="3" t="s">
        <v>16</v>
      </c>
      <c r="C6" s="164" t="s">
        <v>97</v>
      </c>
      <c r="D6" s="165">
        <v>6900182</v>
      </c>
      <c r="E6" s="166" t="s">
        <v>1</v>
      </c>
      <c r="F6" s="167" t="s">
        <v>179</v>
      </c>
      <c r="G6" s="4">
        <v>6</v>
      </c>
      <c r="H6" s="2" t="s">
        <v>740</v>
      </c>
      <c r="I6" s="5"/>
      <c r="J6" s="4">
        <v>8</v>
      </c>
      <c r="K6" s="2" t="s">
        <v>740</v>
      </c>
      <c r="L6" s="5"/>
      <c r="M6" s="395">
        <v>6</v>
      </c>
      <c r="N6" s="396" t="s">
        <v>720</v>
      </c>
      <c r="O6" s="397" t="s">
        <v>719</v>
      </c>
      <c r="P6" s="4"/>
      <c r="Q6" s="2"/>
      <c r="R6" s="5"/>
      <c r="S6" s="6">
        <v>8</v>
      </c>
      <c r="T6" s="2" t="s">
        <v>740</v>
      </c>
      <c r="U6" s="5"/>
      <c r="V6" s="6"/>
      <c r="W6" s="2"/>
      <c r="X6" s="5"/>
      <c r="Y6" s="6">
        <v>2</v>
      </c>
      <c r="Z6" s="2" t="s">
        <v>740</v>
      </c>
      <c r="AA6" s="5"/>
      <c r="AB6" s="4"/>
      <c r="AC6" s="2"/>
      <c r="AD6" s="5"/>
      <c r="AE6" s="4"/>
      <c r="AF6" s="2"/>
      <c r="AG6" s="5"/>
      <c r="AH6" s="6">
        <v>4</v>
      </c>
      <c r="AI6" s="2" t="s">
        <v>740</v>
      </c>
      <c r="AJ6" s="5"/>
      <c r="AK6" s="6">
        <v>2</v>
      </c>
      <c r="AL6" s="2" t="s">
        <v>740</v>
      </c>
      <c r="AM6" s="5"/>
      <c r="AN6" s="4"/>
      <c r="AO6" s="2"/>
      <c r="AP6" s="5"/>
      <c r="AQ6" s="4">
        <v>4</v>
      </c>
      <c r="AR6" s="2" t="s">
        <v>740</v>
      </c>
      <c r="AS6" s="5"/>
      <c r="AT6" s="4">
        <f>VLOOKUP(D6,'26-09-2015'!C:G,5,FALSE)</f>
        <v>2</v>
      </c>
      <c r="AU6" s="2" t="str">
        <f>VLOOKUP(D6,'26-09-2015'!C:F,4,FALSE)</f>
        <v>A</v>
      </c>
      <c r="AV6" s="5"/>
      <c r="AW6" s="4"/>
      <c r="AX6" s="2"/>
      <c r="AY6" s="5"/>
      <c r="AZ6" s="4">
        <v>2</v>
      </c>
      <c r="BA6" s="2" t="s">
        <v>740</v>
      </c>
      <c r="BB6" s="5"/>
      <c r="BC6" s="4">
        <f>VLOOKUP(D6,'24-10-2015'!C:G,5,FALSE)</f>
        <v>2</v>
      </c>
      <c r="BD6" s="2" t="str">
        <f>VLOOKUP(D6,'24-10-2015'!C:F,4,FALSE)</f>
        <v>B</v>
      </c>
      <c r="BE6" s="5"/>
      <c r="BF6" s="4"/>
      <c r="BG6" s="2"/>
      <c r="BH6" s="5"/>
      <c r="BI6" s="60">
        <f>SUM(G6:BF6)</f>
        <v>46</v>
      </c>
      <c r="BJ6" s="61" t="s">
        <v>6</v>
      </c>
      <c r="BK6" s="127">
        <f>COUNTIF(G6:BF6,"&gt;0")</f>
        <v>11</v>
      </c>
      <c r="BL6" s="53">
        <f>BI6/BK6</f>
        <v>4.1818181818181817</v>
      </c>
      <c r="BM6" s="54">
        <f>SUM(IF($H6="A",$G6,0),IF($K6="A",$J6,0),IF($N6="A",$M6,0),IF($Q6="A",$P6,0),IF($T6="A",$S6,0),IF($W6="A",$V6,0),IF($Z6="A",$Y6,0),IF($AC6="A",$AB6,0),IF($AF6="A",$AE6,0),IF($AI6="A",$AH6,0),IF($AL6="A",$AK6,0),IF($AO6="A",$AN6,0),IF($AR6="A",$AQ6,0),IF($AU6="A",$AT6,0),IF($AX6="A",$AW6,0),IF($BA6="A",$AZ6,0),IF($BD6="A",$BA6,0),IF($BG6="A",$BF6,0))</f>
        <v>38</v>
      </c>
      <c r="BN6" s="55">
        <f>SUM(IF($T6="A",$S6,0),IF($W6="A",$V6,0),IF($Z6="A",$Y6,0),IF($AI6="A",$AH6,0),IF($AL6="A",$AK6,0))</f>
        <v>16</v>
      </c>
      <c r="BO6" s="55">
        <f>SUM(S6,V6,Y6,AH6,AK6)</f>
        <v>16</v>
      </c>
      <c r="BP6" s="56">
        <f>MAX(G6:BF6)</f>
        <v>8</v>
      </c>
      <c r="BQ6" s="56"/>
      <c r="BR6" s="120" t="str">
        <f>VLOOKUP(D6,BASE!B:E,3,FALSE)</f>
        <v>ATSCAF</v>
      </c>
      <c r="BT6" s="442"/>
    </row>
    <row r="7" spans="1:72" ht="26.25" thickBot="1">
      <c r="A7" s="128">
        <f t="shared" si="0"/>
        <v>6</v>
      </c>
      <c r="B7" s="3" t="s">
        <v>16</v>
      </c>
      <c r="C7" s="164" t="s">
        <v>75</v>
      </c>
      <c r="D7" s="165">
        <v>6901617</v>
      </c>
      <c r="E7" s="166" t="s">
        <v>5</v>
      </c>
      <c r="F7" s="167" t="s">
        <v>179</v>
      </c>
      <c r="G7" s="4"/>
      <c r="H7" s="2"/>
      <c r="I7" s="5"/>
      <c r="J7" s="4"/>
      <c r="K7" s="2"/>
      <c r="L7" s="5"/>
      <c r="M7" s="4">
        <v>2</v>
      </c>
      <c r="N7" s="2" t="s">
        <v>740</v>
      </c>
      <c r="O7" s="5"/>
      <c r="P7" s="4"/>
      <c r="Q7" s="2"/>
      <c r="R7" s="5"/>
      <c r="S7" s="6">
        <v>2</v>
      </c>
      <c r="T7" s="2" t="s">
        <v>740</v>
      </c>
      <c r="U7" s="5"/>
      <c r="V7" s="6"/>
      <c r="W7" s="2"/>
      <c r="X7" s="5"/>
      <c r="Y7" s="398">
        <v>14</v>
      </c>
      <c r="Z7" s="399" t="s">
        <v>740</v>
      </c>
      <c r="AA7" s="400" t="s">
        <v>719</v>
      </c>
      <c r="AB7" s="4">
        <v>6</v>
      </c>
      <c r="AC7" s="2" t="s">
        <v>740</v>
      </c>
      <c r="AD7" s="5"/>
      <c r="AE7" s="4"/>
      <c r="AF7" s="2"/>
      <c r="AG7" s="5"/>
      <c r="AH7" s="6">
        <v>4</v>
      </c>
      <c r="AI7" s="2" t="s">
        <v>740</v>
      </c>
      <c r="AJ7" s="5"/>
      <c r="AK7" s="6"/>
      <c r="AL7" s="2"/>
      <c r="AM7" s="5"/>
      <c r="AN7" s="4"/>
      <c r="AO7" s="2"/>
      <c r="AP7" s="5"/>
      <c r="AQ7" s="4">
        <v>6</v>
      </c>
      <c r="AR7" s="2" t="s">
        <v>740</v>
      </c>
      <c r="AS7" s="5"/>
      <c r="AT7" s="418">
        <f>VLOOKUP(D7,'26-09-2015'!C:G,5,FALSE)</f>
        <v>5</v>
      </c>
      <c r="AU7" s="416" t="str">
        <f>VLOOKUP(D7,'26-09-2015'!C:F,4,FALSE)</f>
        <v>B</v>
      </c>
      <c r="AV7" s="417" t="str">
        <f>VLOOKUP(D7,'26-09-2015'!C:I,7,FALSE)</f>
        <v>F</v>
      </c>
      <c r="AW7" s="4"/>
      <c r="AX7" s="2"/>
      <c r="AY7" s="5"/>
      <c r="AZ7" s="4">
        <v>4</v>
      </c>
      <c r="BA7" s="2" t="s">
        <v>740</v>
      </c>
      <c r="BB7" s="5"/>
      <c r="BC7" s="4">
        <f>VLOOKUP(D7,'24-10-2015'!C:G,5,FALSE)</f>
        <v>2</v>
      </c>
      <c r="BD7" s="2" t="str">
        <f>VLOOKUP(D7,'24-10-2015'!C:F,4,FALSE)</f>
        <v>A</v>
      </c>
      <c r="BE7" s="5"/>
      <c r="BF7" s="4"/>
      <c r="BG7" s="2"/>
      <c r="BH7" s="5"/>
      <c r="BI7" s="60">
        <f>SUM(G7:BF7)</f>
        <v>45</v>
      </c>
      <c r="BJ7" s="61" t="s">
        <v>6</v>
      </c>
      <c r="BK7" s="127">
        <f>COUNTIF(G7:BF7,"&gt;0")</f>
        <v>9</v>
      </c>
      <c r="BL7" s="53">
        <f>BI7/BK7</f>
        <v>5</v>
      </c>
      <c r="BM7" s="54">
        <f>SUM(IF($H7="A",$G7,0),IF($K7="A",$J7,0),IF($N7="A",$M7,0),IF($Q7="A",$P7,0),IF($T7="A",$S7,0),IF($W7="A",$V7,0),IF($Z7="A",$Y7,0),IF($AC7="A",$AB7,0),IF($AF7="A",$AE7,0),IF($AI7="A",$AH7,0),IF($AL7="A",$AK7,0),IF($AO7="A",$AN7,0),IF($AR7="A",$AQ7,0),IF($AU7="A",$AT7,0),IF($AX7="A",$AW7,0),IF($BA7="A",$AZ7,0),IF($BD7="A",$BA7,0),IF($BG7="A",$BF7,0))</f>
        <v>38</v>
      </c>
      <c r="BN7" s="55">
        <f>SUM(IF($T7="A",$S7,0),IF($W7="A",$V7,0),IF($Z7="A",$Y7,0),IF($AI7="A",$AH7,0),IF($AL7="A",$AK7,0))</f>
        <v>20</v>
      </c>
      <c r="BO7" s="55">
        <f>SUM(S7,V7,Y7,AH7,AK7)</f>
        <v>20</v>
      </c>
      <c r="BP7" s="56">
        <f>MAX(G7:BF7)</f>
        <v>14</v>
      </c>
      <c r="BQ7" s="56">
        <v>10</v>
      </c>
      <c r="BR7" s="120" t="str">
        <f>VLOOKUP(D7,BASE!B:E,3,FALSE)</f>
        <v>CASCOL</v>
      </c>
      <c r="BT7" s="442"/>
    </row>
    <row r="8" spans="1:72" ht="26.25" thickBot="1">
      <c r="A8" s="128">
        <f t="shared" si="0"/>
        <v>7</v>
      </c>
      <c r="B8" s="3" t="s">
        <v>16</v>
      </c>
      <c r="C8" s="164" t="s">
        <v>131</v>
      </c>
      <c r="D8" s="165">
        <v>6914560</v>
      </c>
      <c r="E8" s="166" t="s">
        <v>2</v>
      </c>
      <c r="F8" s="167" t="s">
        <v>179</v>
      </c>
      <c r="G8" s="4"/>
      <c r="H8" s="2"/>
      <c r="I8" s="5"/>
      <c r="J8" s="4">
        <v>4</v>
      </c>
      <c r="K8" s="2" t="s">
        <v>720</v>
      </c>
      <c r="L8" s="5"/>
      <c r="M8" s="4"/>
      <c r="N8" s="2"/>
      <c r="O8" s="5"/>
      <c r="P8" s="4"/>
      <c r="Q8" s="2"/>
      <c r="R8" s="5"/>
      <c r="S8" s="6">
        <v>2</v>
      </c>
      <c r="T8" s="2" t="s">
        <v>740</v>
      </c>
      <c r="U8" s="5"/>
      <c r="V8" s="6"/>
      <c r="W8" s="2"/>
      <c r="X8" s="5"/>
      <c r="Y8" s="6">
        <v>2</v>
      </c>
      <c r="Z8" s="2" t="s">
        <v>740</v>
      </c>
      <c r="AA8" s="5"/>
      <c r="AB8" s="4">
        <v>2</v>
      </c>
      <c r="AC8" s="2" t="s">
        <v>740</v>
      </c>
      <c r="AD8" s="5"/>
      <c r="AE8" s="4"/>
      <c r="AF8" s="2"/>
      <c r="AG8" s="5"/>
      <c r="AH8" s="6">
        <v>6</v>
      </c>
      <c r="AI8" s="2" t="s">
        <v>740</v>
      </c>
      <c r="AJ8" s="5"/>
      <c r="AK8" s="6">
        <v>2</v>
      </c>
      <c r="AL8" s="2" t="s">
        <v>740</v>
      </c>
      <c r="AM8" s="5"/>
      <c r="AN8" s="4"/>
      <c r="AO8" s="2"/>
      <c r="AP8" s="5"/>
      <c r="AQ8" s="398">
        <v>11</v>
      </c>
      <c r="AR8" s="399" t="s">
        <v>740</v>
      </c>
      <c r="AS8" s="400" t="s">
        <v>719</v>
      </c>
      <c r="AT8" s="398">
        <f>VLOOKUP(D8,'26-09-2015'!C:G,5,FALSE)</f>
        <v>11</v>
      </c>
      <c r="AU8" s="399" t="str">
        <f>VLOOKUP(D8,'26-09-2015'!C:F,4,FALSE)</f>
        <v>A</v>
      </c>
      <c r="AV8" s="400" t="str">
        <f>VLOOKUP(D8,'26-09-2015'!C:I,7,FALSE)</f>
        <v>F</v>
      </c>
      <c r="AW8" s="4"/>
      <c r="AX8" s="2"/>
      <c r="AY8" s="5"/>
      <c r="AZ8" s="4"/>
      <c r="BA8" s="2"/>
      <c r="BB8" s="5"/>
      <c r="BC8" s="4">
        <f>VLOOKUP(D8,'24-10-2015'!C:G,5,FALSE)</f>
        <v>4</v>
      </c>
      <c r="BD8" s="2" t="str">
        <f>VLOOKUP(D8,'24-10-2015'!C:F,4,FALSE)</f>
        <v>A</v>
      </c>
      <c r="BE8" s="5"/>
      <c r="BF8" s="4"/>
      <c r="BG8" s="2"/>
      <c r="BH8" s="5"/>
      <c r="BI8" s="60">
        <f>SUM(G8:BF8)</f>
        <v>44</v>
      </c>
      <c r="BJ8" s="61" t="s">
        <v>6</v>
      </c>
      <c r="BK8" s="127">
        <f>COUNTIF(G8:BF8,"&gt;0")</f>
        <v>9</v>
      </c>
      <c r="BL8" s="53">
        <f>BI8/BK8</f>
        <v>4.8888888888888893</v>
      </c>
      <c r="BM8" s="54">
        <f>SUM(IF($H8="A",$G8,0),IF($K8="A",$J8,0),IF($N8="A",$M8,0),IF($Q8="A",$P8,0),IF($T8="A",$S8,0),IF($W8="A",$V8,0),IF($Z8="A",$Y8,0),IF($AC8="A",$AB8,0),IF($AF8="A",$AE8,0),IF($AI8="A",$AH8,0),IF($AL8="A",$AK8,0),IF($AO8="A",$AN8,0),IF($AR8="A",$AQ8,0),IF($AU8="A",$AT8,0),IF($AX8="A",$AW8,0),IF($BA8="A",$AZ8,0),IF($BD8="A",$BA8,0),IF($BG8="A",$BF8,0))</f>
        <v>36</v>
      </c>
      <c r="BN8" s="55">
        <f>SUM(IF($T8="A",$S8,0),IF($W8="A",$V8,0),IF($Z8="A",$Y8,0),IF($AI8="A",$AH8,0),IF($AL8="A",$AK8,0))</f>
        <v>12</v>
      </c>
      <c r="BO8" s="55">
        <f>SUM(S8,V8,Y8,AH8,AK8)</f>
        <v>12</v>
      </c>
      <c r="BP8" s="56">
        <f>MAX(G8:BF8)</f>
        <v>11</v>
      </c>
      <c r="BQ8" s="56">
        <v>11</v>
      </c>
      <c r="BR8" s="120" t="str">
        <f>VLOOKUP(D8,BASE!B:E,3,FALSE)</f>
        <v>ASCSP</v>
      </c>
      <c r="BT8" s="442"/>
    </row>
    <row r="9" spans="1:72" ht="26.25" thickBot="1">
      <c r="A9" s="128">
        <f t="shared" si="0"/>
        <v>8</v>
      </c>
      <c r="B9" s="3" t="s">
        <v>16</v>
      </c>
      <c r="C9" s="164" t="s">
        <v>27</v>
      </c>
      <c r="D9" s="165">
        <v>6922743</v>
      </c>
      <c r="E9" s="166" t="s">
        <v>2</v>
      </c>
      <c r="F9" s="167" t="s">
        <v>179</v>
      </c>
      <c r="G9" s="4"/>
      <c r="H9" s="2"/>
      <c r="I9" s="5"/>
      <c r="J9" s="4"/>
      <c r="K9" s="2"/>
      <c r="L9" s="5"/>
      <c r="M9" s="4">
        <v>6</v>
      </c>
      <c r="N9" s="2" t="s">
        <v>740</v>
      </c>
      <c r="O9" s="5"/>
      <c r="P9" s="4"/>
      <c r="Q9" s="2"/>
      <c r="R9" s="5"/>
      <c r="S9" s="6"/>
      <c r="T9" s="2"/>
      <c r="U9" s="5"/>
      <c r="V9" s="6"/>
      <c r="W9" s="2"/>
      <c r="X9" s="5"/>
      <c r="Y9" s="6">
        <v>2</v>
      </c>
      <c r="Z9" s="2" t="s">
        <v>740</v>
      </c>
      <c r="AA9" s="5"/>
      <c r="AB9" s="4"/>
      <c r="AC9" s="2"/>
      <c r="AD9" s="5"/>
      <c r="AE9" s="4"/>
      <c r="AF9" s="2"/>
      <c r="AG9" s="5"/>
      <c r="AH9" s="6">
        <v>4</v>
      </c>
      <c r="AI9" s="2" t="s">
        <v>740</v>
      </c>
      <c r="AJ9" s="5"/>
      <c r="AK9" s="6"/>
      <c r="AL9" s="2"/>
      <c r="AM9" s="5"/>
      <c r="AN9" s="4"/>
      <c r="AO9" s="2"/>
      <c r="AP9" s="5"/>
      <c r="AQ9" s="398">
        <v>11</v>
      </c>
      <c r="AR9" s="399" t="s">
        <v>740</v>
      </c>
      <c r="AS9" s="400" t="s">
        <v>719</v>
      </c>
      <c r="AT9" s="398">
        <f>VLOOKUP(D9,'26-09-2015'!C:G,5,FALSE)</f>
        <v>11</v>
      </c>
      <c r="AU9" s="399" t="str">
        <f>VLOOKUP(D9,'26-09-2015'!C:F,4,FALSE)</f>
        <v>A</v>
      </c>
      <c r="AV9" s="400" t="str">
        <f>VLOOKUP(D9,'26-09-2015'!C:I,7,FALSE)</f>
        <v>F</v>
      </c>
      <c r="AW9" s="4"/>
      <c r="AX9" s="2"/>
      <c r="AY9" s="5"/>
      <c r="AZ9" s="418">
        <v>5</v>
      </c>
      <c r="BA9" s="416" t="s">
        <v>720</v>
      </c>
      <c r="BB9" s="417" t="s">
        <v>8</v>
      </c>
      <c r="BC9" s="4">
        <f>VLOOKUP(D9,'24-10-2015'!C:G,5,FALSE)</f>
        <v>4</v>
      </c>
      <c r="BD9" s="2" t="str">
        <f>VLOOKUP(D9,'24-10-2015'!C:F,4,FALSE)</f>
        <v>A</v>
      </c>
      <c r="BE9" s="5"/>
      <c r="BF9" s="4"/>
      <c r="BG9" s="2"/>
      <c r="BH9" s="5"/>
      <c r="BI9" s="60">
        <f>SUM(G9:BF9)</f>
        <v>43</v>
      </c>
      <c r="BJ9" s="61" t="s">
        <v>6</v>
      </c>
      <c r="BK9" s="127">
        <f>COUNTIF(G9:BF9,"&gt;0")</f>
        <v>7</v>
      </c>
      <c r="BL9" s="53">
        <f>BI9/BK9</f>
        <v>6.1428571428571432</v>
      </c>
      <c r="BM9" s="54">
        <f>SUM(IF($H9="A",$G9,0),IF($K9="A",$J9,0),IF($N9="A",$M9,0),IF($Q9="A",$P9,0),IF($T9="A",$S9,0),IF($W9="A",$V9,0),IF($Z9="A",$Y9,0),IF($AC9="A",$AB9,0),IF($AF9="A",$AE9,0),IF($AI9="A",$AH9,0),IF($AL9="A",$AK9,0),IF($AO9="A",$AN9,0),IF($AR9="A",$AQ9,0),IF($AU9="A",$AT9,0),IF($AX9="A",$AW9,0),IF($BA9="A",$AZ9,0),IF($BD9="A",$BA9,0),IF($BG9="A",$BF9,0))</f>
        <v>34</v>
      </c>
      <c r="BN9" s="55">
        <f>SUM(IF($T9="A",$S9,0),IF($W9="A",$V9,0),IF($Z9="A",$Y9,0),IF($AI9="A",$AH9,0),IF($AL9="A",$AK9,0))</f>
        <v>6</v>
      </c>
      <c r="BO9" s="55">
        <f>SUM(S9,V9,Y9,AH9,AK9)</f>
        <v>6</v>
      </c>
      <c r="BP9" s="56">
        <f>MAX(G9:BF9)</f>
        <v>11</v>
      </c>
      <c r="BQ9" s="56">
        <v>11</v>
      </c>
      <c r="BR9" s="120" t="str">
        <f>VLOOKUP(D9,BASE!B:E,3,FALSE)</f>
        <v>ASCSP</v>
      </c>
      <c r="BT9" s="442"/>
    </row>
    <row r="10" spans="1:72" ht="26.25" thickBot="1">
      <c r="A10" s="128">
        <f t="shared" si="0"/>
        <v>9</v>
      </c>
      <c r="B10" s="3" t="s">
        <v>16</v>
      </c>
      <c r="C10" s="160" t="s">
        <v>138</v>
      </c>
      <c r="D10" s="161">
        <v>6901424</v>
      </c>
      <c r="E10" s="162" t="s">
        <v>350</v>
      </c>
      <c r="F10" s="163" t="s">
        <v>8</v>
      </c>
      <c r="G10" s="395">
        <v>5</v>
      </c>
      <c r="H10" s="396" t="s">
        <v>720</v>
      </c>
      <c r="I10" s="397" t="s">
        <v>719</v>
      </c>
      <c r="J10" s="4">
        <v>2</v>
      </c>
      <c r="K10" s="2" t="s">
        <v>740</v>
      </c>
      <c r="L10" s="5"/>
      <c r="M10" s="398">
        <v>10</v>
      </c>
      <c r="N10" s="399" t="s">
        <v>740</v>
      </c>
      <c r="O10" s="400" t="s">
        <v>719</v>
      </c>
      <c r="P10" s="4"/>
      <c r="Q10" s="2"/>
      <c r="R10" s="5"/>
      <c r="S10" s="6">
        <v>2</v>
      </c>
      <c r="T10" s="2" t="s">
        <v>720</v>
      </c>
      <c r="U10" s="5"/>
      <c r="V10" s="6"/>
      <c r="W10" s="2"/>
      <c r="X10" s="5"/>
      <c r="Y10" s="6">
        <v>1</v>
      </c>
      <c r="Z10" s="2" t="s">
        <v>720</v>
      </c>
      <c r="AA10" s="5"/>
      <c r="AB10" s="4">
        <v>6</v>
      </c>
      <c r="AC10" s="2" t="s">
        <v>740</v>
      </c>
      <c r="AD10" s="5"/>
      <c r="AE10" s="4"/>
      <c r="AF10" s="2"/>
      <c r="AG10" s="5"/>
      <c r="AH10" s="398">
        <v>8</v>
      </c>
      <c r="AI10" s="399" t="s">
        <v>740</v>
      </c>
      <c r="AJ10" s="400" t="s">
        <v>719</v>
      </c>
      <c r="AK10" s="6">
        <v>6</v>
      </c>
      <c r="AL10" s="2" t="s">
        <v>740</v>
      </c>
      <c r="AM10" s="5"/>
      <c r="AN10" s="4"/>
      <c r="AO10" s="2"/>
      <c r="AP10" s="5"/>
      <c r="AQ10" s="4"/>
      <c r="AR10" s="2"/>
      <c r="AS10" s="5"/>
      <c r="AT10" s="4"/>
      <c r="AU10" s="2"/>
      <c r="AV10" s="5"/>
      <c r="AW10" s="4"/>
      <c r="AX10" s="2"/>
      <c r="AY10" s="5"/>
      <c r="AZ10" s="4">
        <v>1</v>
      </c>
      <c r="BA10" s="2" t="s">
        <v>720</v>
      </c>
      <c r="BB10" s="5"/>
      <c r="BC10" s="4">
        <f>VLOOKUP(D10,'24-10-2015'!C:G,5,FALSE)</f>
        <v>2</v>
      </c>
      <c r="BD10" s="2" t="str">
        <f>VLOOKUP(D10,'24-10-2015'!C:F,4,FALSE)</f>
        <v>A</v>
      </c>
      <c r="BE10" s="5"/>
      <c r="BF10" s="4"/>
      <c r="BG10" s="2"/>
      <c r="BH10" s="5"/>
      <c r="BI10" s="60">
        <f>SUM(G10:BF10)</f>
        <v>43</v>
      </c>
      <c r="BJ10" s="61" t="s">
        <v>6</v>
      </c>
      <c r="BK10" s="127">
        <f>COUNTIF(G10:BF10,"&gt;0")</f>
        <v>10</v>
      </c>
      <c r="BL10" s="53">
        <f>BI10/BK10</f>
        <v>4.3</v>
      </c>
      <c r="BM10" s="54">
        <f>SUM(IF($H10="A",$G10,0),IF($K10="A",$J10,0),IF($N10="A",$M10,0),IF($Q10="A",$P10,0),IF($T10="A",$S10,0),IF($W10="A",$V10,0),IF($Z10="A",$Y10,0),IF($AC10="A",$AB10,0),IF($AF10="A",$AE10,0),IF($AI10="A",$AH10,0),IF($AL10="A",$AK10,0),IF($AO10="A",$AN10,0),IF($AR10="A",$AQ10,0),IF($AU10="A",$AT10,0),IF($AX10="A",$AW10,0),IF($BA10="A",$AZ10,0),IF($BD10="A",$BA10,0),IF($BG10="A",$BF10,0))</f>
        <v>32</v>
      </c>
      <c r="BN10" s="55">
        <f>SUM(IF($T10="A",$S10,0),IF($W10="A",$V10,0),IF($Z10="A",$Y10,0),IF($AI10="A",$AH10,0),IF($AL10="A",$AK10,0))</f>
        <v>14</v>
      </c>
      <c r="BO10" s="55">
        <f>SUM(S10,V10,Y10,AH10,AK10)</f>
        <v>17</v>
      </c>
      <c r="BP10" s="56">
        <f>MAX(G10:BF10)</f>
        <v>10</v>
      </c>
      <c r="BQ10" s="56">
        <v>20</v>
      </c>
      <c r="BR10" s="120" t="str">
        <f>VLOOKUP(D10,BASE!B:E,3,FALSE)</f>
        <v>S A L</v>
      </c>
      <c r="BT10" s="442"/>
    </row>
    <row r="11" spans="1:72" ht="26.25" thickBot="1">
      <c r="A11" s="128">
        <f t="shared" si="0"/>
        <v>10</v>
      </c>
      <c r="B11" s="3" t="s">
        <v>16</v>
      </c>
      <c r="C11" s="164" t="s">
        <v>242</v>
      </c>
      <c r="D11" s="165">
        <v>6917605</v>
      </c>
      <c r="E11" s="166" t="s">
        <v>1</v>
      </c>
      <c r="F11" s="167" t="s">
        <v>179</v>
      </c>
      <c r="G11" s="4">
        <v>4</v>
      </c>
      <c r="H11" s="2" t="s">
        <v>740</v>
      </c>
      <c r="I11" s="5"/>
      <c r="J11" s="4">
        <v>1</v>
      </c>
      <c r="K11" s="2" t="s">
        <v>720</v>
      </c>
      <c r="L11" s="5"/>
      <c r="M11" s="398">
        <v>8</v>
      </c>
      <c r="N11" s="399" t="s">
        <v>740</v>
      </c>
      <c r="O11" s="400" t="s">
        <v>8</v>
      </c>
      <c r="P11" s="4"/>
      <c r="Q11" s="2"/>
      <c r="R11" s="5"/>
      <c r="S11" s="6">
        <v>8</v>
      </c>
      <c r="T11" s="2" t="s">
        <v>740</v>
      </c>
      <c r="U11" s="5"/>
      <c r="V11" s="6"/>
      <c r="W11" s="2"/>
      <c r="X11" s="5"/>
      <c r="Y11" s="6">
        <v>6</v>
      </c>
      <c r="Z11" s="2" t="s">
        <v>740</v>
      </c>
      <c r="AA11" s="5"/>
      <c r="AB11" s="4">
        <v>2</v>
      </c>
      <c r="AC11" s="2" t="s">
        <v>740</v>
      </c>
      <c r="AD11" s="5"/>
      <c r="AE11" s="4"/>
      <c r="AF11" s="2"/>
      <c r="AG11" s="5"/>
      <c r="AH11" s="6">
        <v>2</v>
      </c>
      <c r="AI11" s="2" t="s">
        <v>740</v>
      </c>
      <c r="AJ11" s="5"/>
      <c r="AK11" s="6">
        <v>2</v>
      </c>
      <c r="AL11" s="2" t="s">
        <v>740</v>
      </c>
      <c r="AM11" s="5"/>
      <c r="AN11" s="4"/>
      <c r="AO11" s="2"/>
      <c r="AP11" s="5"/>
      <c r="AQ11" s="4">
        <v>4</v>
      </c>
      <c r="AR11" s="2" t="s">
        <v>740</v>
      </c>
      <c r="AS11" s="5"/>
      <c r="AT11" s="4">
        <f>VLOOKUP(D11,'26-09-2015'!C:G,5,FALSE)</f>
        <v>2</v>
      </c>
      <c r="AU11" s="2" t="str">
        <f>VLOOKUP(D11,'26-09-2015'!C:F,4,FALSE)</f>
        <v>B</v>
      </c>
      <c r="AV11" s="5"/>
      <c r="AW11" s="4"/>
      <c r="AX11" s="2"/>
      <c r="AY11" s="5"/>
      <c r="AZ11" s="4">
        <v>2</v>
      </c>
      <c r="BA11" s="2" t="s">
        <v>740</v>
      </c>
      <c r="BB11" s="5"/>
      <c r="BC11" s="4">
        <f>VLOOKUP(D11,'24-10-2015'!C:G,5,FALSE)</f>
        <v>1</v>
      </c>
      <c r="BD11" s="2" t="str">
        <f>VLOOKUP(D11,'24-10-2015'!C:F,4,FALSE)</f>
        <v>B</v>
      </c>
      <c r="BE11" s="5"/>
      <c r="BF11" s="4"/>
      <c r="BG11" s="2"/>
      <c r="BH11" s="5"/>
      <c r="BI11" s="60">
        <f>SUM(G11:BF11)</f>
        <v>42</v>
      </c>
      <c r="BJ11" s="61" t="s">
        <v>6</v>
      </c>
      <c r="BK11" s="127">
        <f>COUNTIF(G11:BF11,"&gt;0")</f>
        <v>12</v>
      </c>
      <c r="BL11" s="53">
        <f>BI11/BK11</f>
        <v>3.5</v>
      </c>
      <c r="BM11" s="54">
        <f>SUM(IF($H11="A",$G11,0),IF($K11="A",$J11,0),IF($N11="A",$M11,0),IF($Q11="A",$P11,0),IF($T11="A",$S11,0),IF($W11="A",$V11,0),IF($Z11="A",$Y11,0),IF($AC11="A",$AB11,0),IF($AF11="A",$AE11,0),IF($AI11="A",$AH11,0),IF($AL11="A",$AK11,0),IF($AO11="A",$AN11,0),IF($AR11="A",$AQ11,0),IF($AU11="A",$AT11,0),IF($AX11="A",$AW11,0),IF($BA11="A",$AZ11,0),IF($BD11="A",$BA11,0),IF($BG11="A",$BF11,0))</f>
        <v>38</v>
      </c>
      <c r="BN11" s="55">
        <f>SUM(IF($T11="A",$S11,0),IF($W11="A",$V11,0),IF($Z11="A",$Y11,0),IF($AI11="A",$AH11,0),IF($AL11="A",$AK11,0))</f>
        <v>18</v>
      </c>
      <c r="BO11" s="55">
        <f>SUM(S11,V11,Y11,AH11,AK11)</f>
        <v>18</v>
      </c>
      <c r="BP11" s="56">
        <f>MAX(G11:BF11)</f>
        <v>8</v>
      </c>
      <c r="BQ11" s="56">
        <v>1</v>
      </c>
      <c r="BR11" s="120" t="str">
        <f>VLOOKUP(D11,BASE!B:E,3,FALSE)</f>
        <v>ATSCAF</v>
      </c>
      <c r="BT11" s="442"/>
    </row>
    <row r="12" spans="1:72" ht="26.25" thickBot="1">
      <c r="A12" s="128">
        <f t="shared" si="0"/>
        <v>11</v>
      </c>
      <c r="B12" s="3" t="s">
        <v>16</v>
      </c>
      <c r="C12" s="164" t="s">
        <v>164</v>
      </c>
      <c r="D12" s="165">
        <v>6924827</v>
      </c>
      <c r="E12" s="166" t="s">
        <v>554</v>
      </c>
      <c r="F12" s="167" t="s">
        <v>179</v>
      </c>
      <c r="G12" s="4"/>
      <c r="H12" s="2"/>
      <c r="I12" s="5"/>
      <c r="J12" s="398">
        <v>11</v>
      </c>
      <c r="K12" s="399" t="s">
        <v>740</v>
      </c>
      <c r="L12" s="400" t="s">
        <v>719</v>
      </c>
      <c r="M12" s="4"/>
      <c r="N12" s="2"/>
      <c r="O12" s="5"/>
      <c r="P12" s="4"/>
      <c r="Q12" s="2"/>
      <c r="R12" s="5"/>
      <c r="S12" s="6">
        <v>4</v>
      </c>
      <c r="T12" s="2" t="s">
        <v>740</v>
      </c>
      <c r="U12" s="5"/>
      <c r="V12" s="6"/>
      <c r="W12" s="2"/>
      <c r="X12" s="5"/>
      <c r="Y12" s="6">
        <v>4</v>
      </c>
      <c r="Z12" s="2" t="s">
        <v>740</v>
      </c>
      <c r="AA12" s="5"/>
      <c r="AB12" s="4">
        <v>2</v>
      </c>
      <c r="AC12" s="2" t="s">
        <v>740</v>
      </c>
      <c r="AD12" s="5"/>
      <c r="AE12" s="4"/>
      <c r="AF12" s="2"/>
      <c r="AG12" s="5"/>
      <c r="AH12" s="6">
        <v>4</v>
      </c>
      <c r="AI12" s="2" t="s">
        <v>720</v>
      </c>
      <c r="AJ12" s="5"/>
      <c r="AK12" s="6">
        <v>2</v>
      </c>
      <c r="AL12" s="2" t="s">
        <v>720</v>
      </c>
      <c r="AM12" s="5"/>
      <c r="AN12" s="4"/>
      <c r="AO12" s="2"/>
      <c r="AP12" s="5"/>
      <c r="AQ12" s="4">
        <v>1</v>
      </c>
      <c r="AR12" s="2" t="s">
        <v>720</v>
      </c>
      <c r="AS12" s="5"/>
      <c r="AT12" s="4">
        <f>VLOOKUP(D12,'26-09-2015'!C:G,5,FALSE)</f>
        <v>3</v>
      </c>
      <c r="AU12" s="2" t="str">
        <f>VLOOKUP(D12,'26-09-2015'!C:F,4,FALSE)</f>
        <v>B</v>
      </c>
      <c r="AV12" s="5"/>
      <c r="AW12" s="4"/>
      <c r="AX12" s="2"/>
      <c r="AY12" s="5"/>
      <c r="AZ12" s="4">
        <v>6</v>
      </c>
      <c r="BA12" s="2" t="s">
        <v>740</v>
      </c>
      <c r="BB12" s="5"/>
      <c r="BC12" s="4">
        <f>VLOOKUP(D12,'24-10-2015'!C:G,5,FALSE)</f>
        <v>4</v>
      </c>
      <c r="BD12" s="2" t="str">
        <f>VLOOKUP(D12,'24-10-2015'!C:F,4,FALSE)</f>
        <v>A</v>
      </c>
      <c r="BE12" s="5"/>
      <c r="BF12" s="4"/>
      <c r="BG12" s="2"/>
      <c r="BH12" s="5"/>
      <c r="BI12" s="60">
        <f>SUM(G12:BF12)</f>
        <v>41</v>
      </c>
      <c r="BJ12" s="61" t="s">
        <v>6</v>
      </c>
      <c r="BK12" s="127">
        <f>COUNTIF(G12:BF12,"&gt;0")</f>
        <v>10</v>
      </c>
      <c r="BL12" s="53">
        <f>BI12/BK12</f>
        <v>4.0999999999999996</v>
      </c>
      <c r="BM12" s="54">
        <f>SUM(IF($H12="A",$G12,0),IF($K12="A",$J12,0),IF($N12="A",$M12,0),IF($Q12="A",$P12,0),IF($T12="A",$S12,0),IF($W12="A",$V12,0),IF($Z12="A",$Y12,0),IF($AC12="A",$AB12,0),IF($AF12="A",$AE12,0),IF($AI12="A",$AH12,0),IF($AL12="A",$AK12,0),IF($AO12="A",$AN12,0),IF($AR12="A",$AQ12,0),IF($AU12="A",$AT12,0),IF($AX12="A",$AW12,0),IF($BA12="A",$AZ12,0),IF($BD12="A",$BA12,0),IF($BG12="A",$BF12,0))</f>
        <v>27</v>
      </c>
      <c r="BN12" s="55">
        <f>SUM(IF($T12="A",$S12,0),IF($W12="A",$V12,0),IF($Z12="A",$Y12,0),IF($AI12="A",$AH12,0),IF($AL12="A",$AK12,0))</f>
        <v>8</v>
      </c>
      <c r="BO12" s="55">
        <f>SUM(S12,V12,Y12,AH12,AK12)</f>
        <v>14</v>
      </c>
      <c r="BP12" s="56">
        <f>MAX(G12:BF12)</f>
        <v>11</v>
      </c>
      <c r="BQ12" s="56">
        <v>10</v>
      </c>
      <c r="BR12" s="120" t="str">
        <f>VLOOKUP(D12,BASE!B:E,3,FALSE)</f>
        <v>TROLLSPORT</v>
      </c>
      <c r="BT12" s="442"/>
    </row>
    <row r="13" spans="1:72" ht="26.25" thickBot="1">
      <c r="A13" s="128">
        <f t="shared" si="0"/>
        <v>12</v>
      </c>
      <c r="B13" s="3" t="s">
        <v>16</v>
      </c>
      <c r="C13" s="164" t="s">
        <v>142</v>
      </c>
      <c r="D13" s="165">
        <v>6907646</v>
      </c>
      <c r="E13" s="166" t="s">
        <v>0</v>
      </c>
      <c r="F13" s="167" t="s">
        <v>179</v>
      </c>
      <c r="G13" s="4">
        <v>2</v>
      </c>
      <c r="H13" s="2" t="s">
        <v>740</v>
      </c>
      <c r="I13" s="5"/>
      <c r="J13" s="4">
        <v>4</v>
      </c>
      <c r="K13" s="2" t="s">
        <v>740</v>
      </c>
      <c r="L13" s="5"/>
      <c r="M13" s="4">
        <v>8</v>
      </c>
      <c r="N13" s="2" t="s">
        <v>740</v>
      </c>
      <c r="O13" s="5"/>
      <c r="P13" s="4"/>
      <c r="Q13" s="2"/>
      <c r="R13" s="5"/>
      <c r="S13" s="6">
        <v>1</v>
      </c>
      <c r="T13" s="2" t="s">
        <v>720</v>
      </c>
      <c r="U13" s="5"/>
      <c r="V13" s="6"/>
      <c r="W13" s="2"/>
      <c r="X13" s="5"/>
      <c r="Y13" s="6">
        <v>4</v>
      </c>
      <c r="Z13" s="2" t="s">
        <v>740</v>
      </c>
      <c r="AA13" s="5"/>
      <c r="AB13" s="4">
        <v>2</v>
      </c>
      <c r="AC13" s="2" t="s">
        <v>740</v>
      </c>
      <c r="AD13" s="5"/>
      <c r="AE13" s="4"/>
      <c r="AF13" s="2"/>
      <c r="AG13" s="5"/>
      <c r="AH13" s="6"/>
      <c r="AI13" s="2"/>
      <c r="AJ13" s="5"/>
      <c r="AK13" s="6">
        <v>2</v>
      </c>
      <c r="AL13" s="2" t="s">
        <v>740</v>
      </c>
      <c r="AM13" s="5"/>
      <c r="AN13" s="4"/>
      <c r="AO13" s="2"/>
      <c r="AP13" s="5"/>
      <c r="AQ13" s="4">
        <v>2</v>
      </c>
      <c r="AR13" s="2" t="s">
        <v>740</v>
      </c>
      <c r="AS13" s="5"/>
      <c r="AT13" s="4">
        <f>VLOOKUP(D13,'26-09-2015'!C:G,5,FALSE)</f>
        <v>6</v>
      </c>
      <c r="AU13" s="2" t="str">
        <f>VLOOKUP(D13,'26-09-2015'!C:F,4,FALSE)</f>
        <v>A</v>
      </c>
      <c r="AV13" s="5"/>
      <c r="AW13" s="4"/>
      <c r="AX13" s="2"/>
      <c r="AY13" s="5"/>
      <c r="AZ13" s="4">
        <v>4</v>
      </c>
      <c r="BA13" s="2" t="s">
        <v>740</v>
      </c>
      <c r="BB13" s="5"/>
      <c r="BC13" s="4">
        <f>VLOOKUP(D13,'24-10-2015'!C:G,5,FALSE)</f>
        <v>6</v>
      </c>
      <c r="BD13" s="2" t="str">
        <f>VLOOKUP(D13,'24-10-2015'!C:F,4,FALSE)</f>
        <v>A</v>
      </c>
      <c r="BE13" s="5"/>
      <c r="BF13" s="4"/>
      <c r="BG13" s="2"/>
      <c r="BH13" s="5"/>
      <c r="BI13" s="60">
        <f>SUM(G13:BF13)</f>
        <v>41</v>
      </c>
      <c r="BJ13" s="61" t="s">
        <v>6</v>
      </c>
      <c r="BK13" s="127">
        <f>COUNTIF(G13:BF13,"&gt;0")</f>
        <v>11</v>
      </c>
      <c r="BL13" s="53">
        <f>BI13/BK13</f>
        <v>3.7272727272727271</v>
      </c>
      <c r="BM13" s="54">
        <f>SUM(IF($H13="A",$G13,0),IF($K13="A",$J13,0),IF($N13="A",$M13,0),IF($Q13="A",$P13,0),IF($T13="A",$S13,0),IF($W13="A",$V13,0),IF($Z13="A",$Y13,0),IF($AC13="A",$AB13,0),IF($AF13="A",$AE13,0),IF($AI13="A",$AH13,0),IF($AL13="A",$AK13,0),IF($AO13="A",$AN13,0),IF($AR13="A",$AQ13,0),IF($AU13="A",$AT13,0),IF($AX13="A",$AW13,0),IF($BA13="A",$AZ13,0),IF($BD13="A",$BA13,0),IF($BG13="A",$BF13,0))</f>
        <v>34</v>
      </c>
      <c r="BN13" s="55">
        <f>SUM(IF($T13="A",$S13,0),IF($W13="A",$V13,0),IF($Z13="A",$Y13,0),IF($AI13="A",$AH13,0),IF($AL13="A",$AK13,0))</f>
        <v>6</v>
      </c>
      <c r="BO13" s="55">
        <f>SUM(S13,V13,Y13,AH13,AK13)</f>
        <v>7</v>
      </c>
      <c r="BP13" s="56">
        <f>MAX(G13:BF13)</f>
        <v>8</v>
      </c>
      <c r="BQ13" s="56"/>
      <c r="BR13" s="120" t="str">
        <f>VLOOKUP(D13,BASE!B:E,3,FALSE)</f>
        <v>ALSTOM</v>
      </c>
      <c r="BT13" s="442"/>
    </row>
    <row r="14" spans="1:72" ht="26.25" thickBot="1">
      <c r="A14" s="128">
        <f t="shared" si="0"/>
        <v>13</v>
      </c>
      <c r="B14" s="3" t="s">
        <v>16</v>
      </c>
      <c r="C14" s="164" t="s">
        <v>40</v>
      </c>
      <c r="D14" s="165">
        <v>6924426</v>
      </c>
      <c r="E14" s="166" t="s">
        <v>1</v>
      </c>
      <c r="F14" s="167" t="s">
        <v>179</v>
      </c>
      <c r="G14" s="4">
        <v>4</v>
      </c>
      <c r="H14" s="2" t="s">
        <v>740</v>
      </c>
      <c r="I14" s="5"/>
      <c r="J14" s="4">
        <v>2</v>
      </c>
      <c r="K14" s="2" t="s">
        <v>740</v>
      </c>
      <c r="L14" s="5"/>
      <c r="M14" s="4">
        <v>2</v>
      </c>
      <c r="N14" s="2" t="s">
        <v>740</v>
      </c>
      <c r="O14" s="5"/>
      <c r="P14" s="4"/>
      <c r="Q14" s="2"/>
      <c r="R14" s="5"/>
      <c r="S14" s="415">
        <v>6</v>
      </c>
      <c r="T14" s="416" t="s">
        <v>720</v>
      </c>
      <c r="U14" s="417" t="s">
        <v>719</v>
      </c>
      <c r="V14" s="6"/>
      <c r="W14" s="2"/>
      <c r="X14" s="5"/>
      <c r="Y14" s="6">
        <v>2</v>
      </c>
      <c r="Z14" s="2" t="s">
        <v>740</v>
      </c>
      <c r="AA14" s="5"/>
      <c r="AB14" s="4">
        <v>4</v>
      </c>
      <c r="AC14" s="2" t="s">
        <v>740</v>
      </c>
      <c r="AD14" s="5"/>
      <c r="AE14" s="4"/>
      <c r="AF14" s="2"/>
      <c r="AG14" s="5"/>
      <c r="AH14" s="6">
        <v>2</v>
      </c>
      <c r="AI14" s="2" t="s">
        <v>740</v>
      </c>
      <c r="AJ14" s="5"/>
      <c r="AK14" s="6">
        <v>4</v>
      </c>
      <c r="AL14" s="2" t="s">
        <v>740</v>
      </c>
      <c r="AM14" s="5"/>
      <c r="AN14" s="4"/>
      <c r="AO14" s="2"/>
      <c r="AP14" s="5"/>
      <c r="AQ14" s="4">
        <v>4</v>
      </c>
      <c r="AR14" s="2" t="s">
        <v>740</v>
      </c>
      <c r="AS14" s="5"/>
      <c r="AT14" s="4">
        <f>VLOOKUP(D14,'26-09-2015'!C:G,5,FALSE)</f>
        <v>3</v>
      </c>
      <c r="AU14" s="2" t="str">
        <f>VLOOKUP(D14,'26-09-2015'!C:F,4,FALSE)</f>
        <v>B</v>
      </c>
      <c r="AV14" s="5"/>
      <c r="AW14" s="4"/>
      <c r="AX14" s="2"/>
      <c r="AY14" s="5"/>
      <c r="AZ14" s="4">
        <v>4</v>
      </c>
      <c r="BA14" s="2" t="s">
        <v>720</v>
      </c>
      <c r="BB14" s="5"/>
      <c r="BC14" s="4">
        <f>VLOOKUP(D14,'24-10-2015'!C:G,5,FALSE)</f>
        <v>4</v>
      </c>
      <c r="BD14" s="2" t="str">
        <f>VLOOKUP(D14,'24-10-2015'!C:F,4,FALSE)</f>
        <v>A</v>
      </c>
      <c r="BE14" s="5"/>
      <c r="BF14" s="4"/>
      <c r="BG14" s="2"/>
      <c r="BH14" s="5"/>
      <c r="BI14" s="60">
        <f>SUM(G14:BF14)</f>
        <v>41</v>
      </c>
      <c r="BJ14" s="61" t="s">
        <v>6</v>
      </c>
      <c r="BK14" s="127">
        <f>COUNTIF(G14:BF14,"&gt;0")</f>
        <v>12</v>
      </c>
      <c r="BL14" s="53">
        <f>BI14/BK14</f>
        <v>3.4166666666666665</v>
      </c>
      <c r="BM14" s="54">
        <f>SUM(IF($H14="A",$G14,0),IF($K14="A",$J14,0),IF($N14="A",$M14,0),IF($Q14="A",$P14,0),IF($T14="A",$S14,0),IF($W14="A",$V14,0),IF($Z14="A",$Y14,0),IF($AC14="A",$AB14,0),IF($AF14="A",$AE14,0),IF($AI14="A",$AH14,0),IF($AL14="A",$AK14,0),IF($AO14="A",$AN14,0),IF($AR14="A",$AQ14,0),IF($AU14="A",$AT14,0),IF($AX14="A",$AW14,0),IF($BA14="A",$AZ14,0),IF($BD14="A",$BA14,0),IF($BG14="A",$BF14,0))</f>
        <v>24</v>
      </c>
      <c r="BN14" s="55">
        <f>SUM(IF($T14="A",$S14,0),IF($W14="A",$V14,0),IF($Z14="A",$Y14,0),IF($AI14="A",$AH14,0),IF($AL14="A",$AK14,0))</f>
        <v>8</v>
      </c>
      <c r="BO14" s="55">
        <f>SUM(S14,V14,Y14,AH14,AK14)</f>
        <v>14</v>
      </c>
      <c r="BP14" s="56">
        <f>MAX(G14:BF14)</f>
        <v>6</v>
      </c>
      <c r="BQ14" s="56"/>
      <c r="BR14" s="120" t="str">
        <f>VLOOKUP(D14,BASE!B:E,3,FALSE)</f>
        <v>ATSCAF</v>
      </c>
      <c r="BT14" s="442"/>
    </row>
    <row r="15" spans="1:72" ht="26.25" thickBot="1">
      <c r="A15" s="128">
        <f t="shared" si="0"/>
        <v>14</v>
      </c>
      <c r="B15" s="3" t="s">
        <v>16</v>
      </c>
      <c r="C15" s="164" t="s">
        <v>105</v>
      </c>
      <c r="D15" s="165">
        <v>6903133</v>
      </c>
      <c r="E15" s="166" t="s">
        <v>350</v>
      </c>
      <c r="F15" s="167" t="s">
        <v>179</v>
      </c>
      <c r="G15" s="4"/>
      <c r="H15" s="2"/>
      <c r="I15" s="5"/>
      <c r="J15" s="4">
        <v>4</v>
      </c>
      <c r="K15" s="2" t="s">
        <v>740</v>
      </c>
      <c r="L15" s="5"/>
      <c r="M15" s="4">
        <v>4</v>
      </c>
      <c r="N15" s="2" t="s">
        <v>740</v>
      </c>
      <c r="O15" s="5"/>
      <c r="P15" s="4"/>
      <c r="Q15" s="2"/>
      <c r="R15" s="5"/>
      <c r="S15" s="398">
        <v>10</v>
      </c>
      <c r="T15" s="399" t="s">
        <v>740</v>
      </c>
      <c r="U15" s="400" t="s">
        <v>719</v>
      </c>
      <c r="V15" s="6"/>
      <c r="W15" s="2"/>
      <c r="X15" s="5"/>
      <c r="Y15" s="6">
        <v>8</v>
      </c>
      <c r="Z15" s="2" t="s">
        <v>740</v>
      </c>
      <c r="AA15" s="5"/>
      <c r="AB15" s="4"/>
      <c r="AC15" s="2"/>
      <c r="AD15" s="5"/>
      <c r="AE15" s="4"/>
      <c r="AF15" s="2"/>
      <c r="AG15" s="5"/>
      <c r="AH15" s="6">
        <v>4</v>
      </c>
      <c r="AI15" s="2" t="s">
        <v>720</v>
      </c>
      <c r="AJ15" s="5"/>
      <c r="AK15" s="6">
        <v>6</v>
      </c>
      <c r="AL15" s="2" t="s">
        <v>740</v>
      </c>
      <c r="AM15" s="5"/>
      <c r="AN15" s="4"/>
      <c r="AO15" s="2"/>
      <c r="AP15" s="5"/>
      <c r="AQ15" s="4">
        <v>2</v>
      </c>
      <c r="AR15" s="2" t="s">
        <v>740</v>
      </c>
      <c r="AS15" s="5"/>
      <c r="AT15" s="4"/>
      <c r="AU15" s="2"/>
      <c r="AV15" s="5"/>
      <c r="AW15" s="4"/>
      <c r="AX15" s="2"/>
      <c r="AY15" s="5"/>
      <c r="AZ15" s="4"/>
      <c r="BA15" s="2"/>
      <c r="BB15" s="5"/>
      <c r="BC15" s="4">
        <f>VLOOKUP(D15,'24-10-2015'!C:G,5,FALSE)</f>
        <v>1</v>
      </c>
      <c r="BD15" s="2" t="str">
        <f>VLOOKUP(D15,'24-10-2015'!C:F,4,FALSE)</f>
        <v>B</v>
      </c>
      <c r="BE15" s="5"/>
      <c r="BF15" s="4"/>
      <c r="BG15" s="2"/>
      <c r="BH15" s="5"/>
      <c r="BI15" s="60">
        <f>SUM(G15:BF15)</f>
        <v>39</v>
      </c>
      <c r="BJ15" s="61" t="s">
        <v>6</v>
      </c>
      <c r="BK15" s="127">
        <f>COUNTIF(G15:BF15,"&gt;0")</f>
        <v>8</v>
      </c>
      <c r="BL15" s="53">
        <f>BI15/BK15</f>
        <v>4.875</v>
      </c>
      <c r="BM15" s="54">
        <f>SUM(IF($H15="A",$G15,0),IF($K15="A",$J15,0),IF($N15="A",$M15,0),IF($Q15="A",$P15,0),IF($T15="A",$S15,0),IF($W15="A",$V15,0),IF($Z15="A",$Y15,0),IF($AC15="A",$AB15,0),IF($AF15="A",$AE15,0),IF($AI15="A",$AH15,0),IF($AL15="A",$AK15,0),IF($AO15="A",$AN15,0),IF($AR15="A",$AQ15,0),IF($AU15="A",$AT15,0),IF($AX15="A",$AW15,0),IF($BA15="A",$AZ15,0),IF($BD15="A",$BA15,0),IF($BG15="A",$BF15,0))</f>
        <v>34</v>
      </c>
      <c r="BN15" s="55">
        <f>SUM(IF($T15="A",$S15,0),IF($W15="A",$V15,0),IF($Z15="A",$Y15,0),IF($AI15="A",$AH15,0),IF($AL15="A",$AK15,0))</f>
        <v>24</v>
      </c>
      <c r="BO15" s="55">
        <f>SUM(S15,V15,Y15,AH15,AK15)</f>
        <v>28</v>
      </c>
      <c r="BP15" s="56">
        <f>MAX(G15:BF15)</f>
        <v>10</v>
      </c>
      <c r="BQ15" s="56">
        <v>10</v>
      </c>
      <c r="BR15" s="120" t="str">
        <f>VLOOKUP(D15,BASE!B:E,3,FALSE)</f>
        <v>S A L</v>
      </c>
      <c r="BT15" s="442"/>
    </row>
    <row r="16" spans="1:72" ht="26.25" thickBot="1">
      <c r="A16" s="128">
        <f t="shared" si="0"/>
        <v>15</v>
      </c>
      <c r="B16" s="3" t="s">
        <v>16</v>
      </c>
      <c r="C16" s="164" t="s">
        <v>137</v>
      </c>
      <c r="D16" s="165">
        <v>6914765</v>
      </c>
      <c r="E16" s="166" t="s">
        <v>350</v>
      </c>
      <c r="F16" s="167" t="s">
        <v>179</v>
      </c>
      <c r="G16" s="4"/>
      <c r="H16" s="2"/>
      <c r="I16" s="5"/>
      <c r="J16" s="4">
        <v>2</v>
      </c>
      <c r="K16" s="2" t="s">
        <v>740</v>
      </c>
      <c r="L16" s="5"/>
      <c r="M16" s="4"/>
      <c r="N16" s="2"/>
      <c r="O16" s="5"/>
      <c r="P16" s="4"/>
      <c r="Q16" s="2"/>
      <c r="R16" s="5"/>
      <c r="S16" s="6">
        <v>1</v>
      </c>
      <c r="T16" s="2" t="s">
        <v>720</v>
      </c>
      <c r="U16" s="5"/>
      <c r="V16" s="6"/>
      <c r="W16" s="2"/>
      <c r="X16" s="5"/>
      <c r="Y16" s="6">
        <v>4</v>
      </c>
      <c r="Z16" s="2" t="s">
        <v>740</v>
      </c>
      <c r="AA16" s="5"/>
      <c r="AB16" s="418">
        <v>4</v>
      </c>
      <c r="AC16" s="416" t="s">
        <v>720</v>
      </c>
      <c r="AD16" s="417" t="s">
        <v>8</v>
      </c>
      <c r="AE16" s="4"/>
      <c r="AF16" s="2"/>
      <c r="AG16" s="5"/>
      <c r="AH16" s="6">
        <v>4</v>
      </c>
      <c r="AI16" s="2" t="s">
        <v>740</v>
      </c>
      <c r="AJ16" s="5"/>
      <c r="AK16" s="6"/>
      <c r="AL16" s="2"/>
      <c r="AM16" s="5"/>
      <c r="AN16" s="4"/>
      <c r="AO16" s="2"/>
      <c r="AP16" s="5"/>
      <c r="AQ16" s="4">
        <v>8</v>
      </c>
      <c r="AR16" s="2" t="s">
        <v>740</v>
      </c>
      <c r="AS16" s="5"/>
      <c r="AT16" s="4">
        <f>VLOOKUP(D16,'26-09-2015'!C:G,5,FALSE)</f>
        <v>4</v>
      </c>
      <c r="AU16" s="2" t="str">
        <f>VLOOKUP(D16,'26-09-2015'!C:F,4,FALSE)</f>
        <v>A</v>
      </c>
      <c r="AV16" s="5"/>
      <c r="AW16" s="4"/>
      <c r="AX16" s="2"/>
      <c r="AY16" s="5"/>
      <c r="AZ16" s="4">
        <v>6</v>
      </c>
      <c r="BA16" s="2" t="s">
        <v>740</v>
      </c>
      <c r="BB16" s="5"/>
      <c r="BC16" s="4">
        <f>VLOOKUP(D16,'24-10-2015'!C:G,5,FALSE)</f>
        <v>6</v>
      </c>
      <c r="BD16" s="2" t="str">
        <f>VLOOKUP(D16,'24-10-2015'!C:F,4,FALSE)</f>
        <v>A</v>
      </c>
      <c r="BE16" s="5"/>
      <c r="BF16" s="4"/>
      <c r="BG16" s="2"/>
      <c r="BH16" s="5"/>
      <c r="BI16" s="60">
        <f>SUM(G16:BF16)</f>
        <v>39</v>
      </c>
      <c r="BJ16" s="61" t="s">
        <v>6</v>
      </c>
      <c r="BK16" s="127">
        <f>COUNTIF(G16:BF16,"&gt;0")</f>
        <v>9</v>
      </c>
      <c r="BL16" s="53">
        <f>BI16/BK16</f>
        <v>4.333333333333333</v>
      </c>
      <c r="BM16" s="54">
        <f>SUM(IF($H16="A",$G16,0),IF($K16="A",$J16,0),IF($N16="A",$M16,0),IF($Q16="A",$P16,0),IF($T16="A",$S16,0),IF($W16="A",$V16,0),IF($Z16="A",$Y16,0),IF($AC16="A",$AB16,0),IF($AF16="A",$AE16,0),IF($AI16="A",$AH16,0),IF($AL16="A",$AK16,0),IF($AO16="A",$AN16,0),IF($AR16="A",$AQ16,0),IF($AU16="A",$AT16,0),IF($AX16="A",$AW16,0),IF($BA16="A",$AZ16,0),IF($BD16="A",$BA16,0),IF($BG16="A",$BF16,0))</f>
        <v>28</v>
      </c>
      <c r="BN16" s="55">
        <f>SUM(IF($T16="A",$S16,0),IF($W16="A",$V16,0),IF($Z16="A",$Y16,0),IF($AI16="A",$AH16,0),IF($AL16="A",$AK16,0))</f>
        <v>8</v>
      </c>
      <c r="BO16" s="55">
        <f>SUM(S16,V16,Y16,AH16,AK16)</f>
        <v>9</v>
      </c>
      <c r="BP16" s="56">
        <f>MAX(G16:BF16)</f>
        <v>8</v>
      </c>
      <c r="BQ16" s="56"/>
      <c r="BR16" s="120" t="str">
        <f>VLOOKUP(D16,BASE!B:E,3,FALSE)</f>
        <v>S A L</v>
      </c>
      <c r="BT16" s="442"/>
    </row>
    <row r="17" spans="1:72" ht="26.25" thickBot="1">
      <c r="A17" s="128">
        <f t="shared" si="0"/>
        <v>16</v>
      </c>
      <c r="B17" s="3" t="s">
        <v>16</v>
      </c>
      <c r="C17" s="164" t="s">
        <v>249</v>
      </c>
      <c r="D17" s="165">
        <v>6919166</v>
      </c>
      <c r="E17" s="166" t="s">
        <v>1</v>
      </c>
      <c r="F17" s="167" t="s">
        <v>179</v>
      </c>
      <c r="G17" s="395">
        <v>4</v>
      </c>
      <c r="H17" s="396" t="s">
        <v>720</v>
      </c>
      <c r="I17" s="397" t="s">
        <v>8</v>
      </c>
      <c r="J17" s="4">
        <v>2</v>
      </c>
      <c r="K17" s="2" t="s">
        <v>740</v>
      </c>
      <c r="L17" s="5"/>
      <c r="M17" s="398">
        <v>8</v>
      </c>
      <c r="N17" s="399" t="s">
        <v>740</v>
      </c>
      <c r="O17" s="400" t="s">
        <v>8</v>
      </c>
      <c r="P17" s="4"/>
      <c r="Q17" s="2"/>
      <c r="R17" s="5"/>
      <c r="S17" s="6"/>
      <c r="T17" s="2"/>
      <c r="U17" s="5"/>
      <c r="V17" s="6"/>
      <c r="W17" s="2"/>
      <c r="X17" s="5"/>
      <c r="Y17" s="414">
        <v>6</v>
      </c>
      <c r="Z17" s="396" t="s">
        <v>720</v>
      </c>
      <c r="AA17" s="397" t="s">
        <v>719</v>
      </c>
      <c r="AB17" s="4">
        <v>2</v>
      </c>
      <c r="AC17" s="2" t="s">
        <v>740</v>
      </c>
      <c r="AD17" s="5"/>
      <c r="AE17" s="4"/>
      <c r="AF17" s="2"/>
      <c r="AG17" s="5"/>
      <c r="AH17" s="6"/>
      <c r="AI17" s="2"/>
      <c r="AJ17" s="5"/>
      <c r="AK17" s="398">
        <v>8</v>
      </c>
      <c r="AL17" s="399" t="s">
        <v>740</v>
      </c>
      <c r="AM17" s="400" t="s">
        <v>719</v>
      </c>
      <c r="AN17" s="4"/>
      <c r="AO17" s="2"/>
      <c r="AP17" s="5"/>
      <c r="AQ17" s="4">
        <v>2</v>
      </c>
      <c r="AR17" s="2" t="s">
        <v>720</v>
      </c>
      <c r="AS17" s="5"/>
      <c r="AT17" s="4">
        <f>VLOOKUP(D17,'26-09-2015'!C:G,5,FALSE)</f>
        <v>2</v>
      </c>
      <c r="AU17" s="2" t="str">
        <f>VLOOKUP(D17,'26-09-2015'!C:F,4,FALSE)</f>
        <v>A</v>
      </c>
      <c r="AV17" s="5"/>
      <c r="AW17" s="4"/>
      <c r="AX17" s="2"/>
      <c r="AY17" s="5"/>
      <c r="AZ17" s="4">
        <v>2</v>
      </c>
      <c r="BA17" s="2" t="s">
        <v>720</v>
      </c>
      <c r="BB17" s="5"/>
      <c r="BC17" s="4">
        <f>VLOOKUP(D17,'24-10-2015'!C:G,5,FALSE)</f>
        <v>1</v>
      </c>
      <c r="BD17" s="2" t="str">
        <f>VLOOKUP(D17,'24-10-2015'!C:F,4,FALSE)</f>
        <v>B</v>
      </c>
      <c r="BE17" s="5"/>
      <c r="BF17" s="4"/>
      <c r="BG17" s="2"/>
      <c r="BH17" s="5"/>
      <c r="BI17" s="60">
        <f>SUM(G17:BF17)</f>
        <v>37</v>
      </c>
      <c r="BJ17" s="61" t="s">
        <v>6</v>
      </c>
      <c r="BK17" s="127">
        <f>COUNTIF(G17:BF17,"&gt;0")</f>
        <v>10</v>
      </c>
      <c r="BL17" s="53">
        <f>BI17/BK17</f>
        <v>3.7</v>
      </c>
      <c r="BM17" s="54">
        <f>SUM(IF($H17="A",$G17,0),IF($K17="A",$J17,0),IF($N17="A",$M17,0),IF($Q17="A",$P17,0),IF($T17="A",$S17,0),IF($W17="A",$V17,0),IF($Z17="A",$Y17,0),IF($AC17="A",$AB17,0),IF($AF17="A",$AE17,0),IF($AI17="A",$AH17,0),IF($AL17="A",$AK17,0),IF($AO17="A",$AN17,0),IF($AR17="A",$AQ17,0),IF($AU17="A",$AT17,0),IF($AX17="A",$AW17,0),IF($BA17="A",$AZ17,0),IF($BD17="A",$BA17,0),IF($BG17="A",$BF17,0))</f>
        <v>22</v>
      </c>
      <c r="BN17" s="55">
        <f>SUM(IF($T17="A",$S17,0),IF($W17="A",$V17,0),IF($Z17="A",$Y17,0),IF($AI17="A",$AH17,0),IF($AL17="A",$AK17,0))</f>
        <v>8</v>
      </c>
      <c r="BO17" s="55">
        <f>SUM(S17,V17,Y17,AH17,AK17)</f>
        <v>14</v>
      </c>
      <c r="BP17" s="56">
        <f>MAX(G17:BF17)</f>
        <v>8</v>
      </c>
      <c r="BQ17" s="56">
        <v>11</v>
      </c>
      <c r="BR17" s="120" t="str">
        <f>VLOOKUP(D17,BASE!B:E,3,FALSE)</f>
        <v>ATSCAF</v>
      </c>
      <c r="BT17" s="442"/>
    </row>
    <row r="18" spans="1:72" ht="26.25" thickBot="1">
      <c r="A18" s="128">
        <f t="shared" si="0"/>
        <v>17</v>
      </c>
      <c r="B18" s="3" t="s">
        <v>16</v>
      </c>
      <c r="C18" s="164" t="s">
        <v>44</v>
      </c>
      <c r="D18" s="165">
        <v>6913757</v>
      </c>
      <c r="E18" s="166" t="s">
        <v>554</v>
      </c>
      <c r="F18" s="167" t="s">
        <v>179</v>
      </c>
      <c r="G18" s="4"/>
      <c r="H18" s="2"/>
      <c r="I18" s="5"/>
      <c r="J18" s="4">
        <v>6</v>
      </c>
      <c r="K18" s="2" t="s">
        <v>740</v>
      </c>
      <c r="L18" s="5"/>
      <c r="M18" s="4">
        <v>2</v>
      </c>
      <c r="N18" s="2" t="s">
        <v>720</v>
      </c>
      <c r="O18" s="5"/>
      <c r="P18" s="4"/>
      <c r="Q18" s="2"/>
      <c r="R18" s="5"/>
      <c r="S18" s="6">
        <v>4</v>
      </c>
      <c r="T18" s="2" t="s">
        <v>740</v>
      </c>
      <c r="U18" s="5"/>
      <c r="V18" s="6"/>
      <c r="W18" s="2"/>
      <c r="X18" s="5"/>
      <c r="Y18" s="6">
        <v>6</v>
      </c>
      <c r="Z18" s="2" t="s">
        <v>740</v>
      </c>
      <c r="AA18" s="5"/>
      <c r="AB18" s="4">
        <v>6</v>
      </c>
      <c r="AC18" s="2" t="s">
        <v>740</v>
      </c>
      <c r="AD18" s="5"/>
      <c r="AE18" s="4"/>
      <c r="AF18" s="2"/>
      <c r="AG18" s="5"/>
      <c r="AH18" s="6">
        <v>2</v>
      </c>
      <c r="AI18" s="2" t="s">
        <v>720</v>
      </c>
      <c r="AJ18" s="5"/>
      <c r="AK18" s="6"/>
      <c r="AL18" s="2"/>
      <c r="AM18" s="5"/>
      <c r="AN18" s="4"/>
      <c r="AO18" s="2"/>
      <c r="AP18" s="5"/>
      <c r="AQ18" s="4">
        <v>4</v>
      </c>
      <c r="AR18" s="2" t="s">
        <v>740</v>
      </c>
      <c r="AS18" s="5"/>
      <c r="AT18" s="4">
        <f>VLOOKUP(D18,'26-09-2015'!C:G,5,FALSE)</f>
        <v>4</v>
      </c>
      <c r="AU18" s="2" t="str">
        <f>VLOOKUP(D18,'26-09-2015'!C:F,4,FALSE)</f>
        <v>A</v>
      </c>
      <c r="AV18" s="5"/>
      <c r="AW18" s="4"/>
      <c r="AX18" s="2"/>
      <c r="AY18" s="5"/>
      <c r="AZ18" s="4"/>
      <c r="BA18" s="2"/>
      <c r="BB18" s="5"/>
      <c r="BC18" s="4">
        <f>VLOOKUP(D18,'24-10-2015'!C:G,5,FALSE)</f>
        <v>2</v>
      </c>
      <c r="BD18" s="2" t="str">
        <f>VLOOKUP(D18,'24-10-2015'!C:F,4,FALSE)</f>
        <v>A</v>
      </c>
      <c r="BE18" s="5"/>
      <c r="BF18" s="4"/>
      <c r="BG18" s="2"/>
      <c r="BH18" s="5"/>
      <c r="BI18" s="60">
        <f>SUM(G18:BF18)</f>
        <v>36</v>
      </c>
      <c r="BJ18" s="61" t="s">
        <v>6</v>
      </c>
      <c r="BK18" s="127">
        <f>COUNTIF(G18:BF18,"&gt;0")</f>
        <v>9</v>
      </c>
      <c r="BL18" s="53">
        <f>BI18/BK18</f>
        <v>4</v>
      </c>
      <c r="BM18" s="54">
        <f>SUM(IF($H18="A",$G18,0),IF($K18="A",$J18,0),IF($N18="A",$M18,0),IF($Q18="A",$P18,0),IF($T18="A",$S18,0),IF($W18="A",$V18,0),IF($Z18="A",$Y18,0),IF($AC18="A",$AB18,0),IF($AF18="A",$AE18,0),IF($AI18="A",$AH18,0),IF($AL18="A",$AK18,0),IF($AO18="A",$AN18,0),IF($AR18="A",$AQ18,0),IF($AU18="A",$AT18,0),IF($AX18="A",$AW18,0),IF($BA18="A",$AZ18,0),IF($BD18="A",$BA18,0),IF($BG18="A",$BF18,0))</f>
        <v>30</v>
      </c>
      <c r="BN18" s="55">
        <f>SUM(IF($T18="A",$S18,0),IF($W18="A",$V18,0),IF($Z18="A",$Y18,0),IF($AI18="A",$AH18,0),IF($AL18="A",$AK18,0))</f>
        <v>10</v>
      </c>
      <c r="BO18" s="55">
        <f>SUM(S18,V18,Y18,AH18,AK18)</f>
        <v>12</v>
      </c>
      <c r="BP18" s="56">
        <f>MAX(G18:BF18)</f>
        <v>6</v>
      </c>
      <c r="BQ18" s="56"/>
      <c r="BR18" s="120" t="str">
        <f>VLOOKUP(D18,BASE!B:E,3,FALSE)</f>
        <v>TROLLSPORT</v>
      </c>
      <c r="BT18" s="442"/>
    </row>
    <row r="19" spans="1:72" ht="26.25" thickBot="1">
      <c r="A19" s="128">
        <f t="shared" si="0"/>
        <v>18</v>
      </c>
      <c r="B19" s="3" t="s">
        <v>16</v>
      </c>
      <c r="C19" s="164" t="s">
        <v>607</v>
      </c>
      <c r="D19" s="165">
        <v>6921525</v>
      </c>
      <c r="E19" s="166" t="s">
        <v>554</v>
      </c>
      <c r="F19" s="167" t="s">
        <v>179</v>
      </c>
      <c r="G19" s="4"/>
      <c r="H19" s="2"/>
      <c r="I19" s="5"/>
      <c r="J19" s="4">
        <v>2</v>
      </c>
      <c r="K19" s="2" t="s">
        <v>720</v>
      </c>
      <c r="L19" s="5"/>
      <c r="M19" s="4"/>
      <c r="N19" s="2"/>
      <c r="O19" s="5"/>
      <c r="P19" s="4"/>
      <c r="Q19" s="2"/>
      <c r="R19" s="5"/>
      <c r="S19" s="6">
        <v>4</v>
      </c>
      <c r="T19" s="2" t="s">
        <v>740</v>
      </c>
      <c r="U19" s="5"/>
      <c r="V19" s="6"/>
      <c r="W19" s="2"/>
      <c r="X19" s="5"/>
      <c r="Y19" s="6">
        <v>4</v>
      </c>
      <c r="Z19" s="2" t="s">
        <v>740</v>
      </c>
      <c r="AA19" s="5"/>
      <c r="AB19" s="4">
        <v>2</v>
      </c>
      <c r="AC19" s="2" t="s">
        <v>740</v>
      </c>
      <c r="AD19" s="5"/>
      <c r="AE19" s="4"/>
      <c r="AF19" s="2"/>
      <c r="AG19" s="5"/>
      <c r="AH19" s="6">
        <v>6</v>
      </c>
      <c r="AI19" s="2" t="s">
        <v>740</v>
      </c>
      <c r="AJ19" s="5"/>
      <c r="AK19" s="415">
        <v>4</v>
      </c>
      <c r="AL19" s="416" t="s">
        <v>720</v>
      </c>
      <c r="AM19" s="417" t="s">
        <v>8</v>
      </c>
      <c r="AN19" s="4"/>
      <c r="AO19" s="2"/>
      <c r="AP19" s="5"/>
      <c r="AQ19" s="4">
        <v>1</v>
      </c>
      <c r="AR19" s="2" t="s">
        <v>720</v>
      </c>
      <c r="AS19" s="5"/>
      <c r="AT19" s="4">
        <f>VLOOKUP(D19,'26-09-2015'!C:G,5,FALSE)</f>
        <v>3</v>
      </c>
      <c r="AU19" s="2" t="str">
        <f>VLOOKUP(D19,'26-09-2015'!C:F,4,FALSE)</f>
        <v>B</v>
      </c>
      <c r="AV19" s="5"/>
      <c r="AW19" s="4"/>
      <c r="AX19" s="2"/>
      <c r="AY19" s="5"/>
      <c r="AZ19" s="4">
        <v>6</v>
      </c>
      <c r="BA19" s="2" t="s">
        <v>740</v>
      </c>
      <c r="BB19" s="5"/>
      <c r="BC19" s="4">
        <f>VLOOKUP(D19,'24-10-2015'!C:G,5,FALSE)</f>
        <v>4</v>
      </c>
      <c r="BD19" s="2" t="str">
        <f>VLOOKUP(D19,'24-10-2015'!C:F,4,FALSE)</f>
        <v>A</v>
      </c>
      <c r="BE19" s="5"/>
      <c r="BF19" s="4"/>
      <c r="BG19" s="2"/>
      <c r="BH19" s="5"/>
      <c r="BI19" s="60">
        <f>SUM(G19:BF19)</f>
        <v>36</v>
      </c>
      <c r="BJ19" s="61" t="s">
        <v>6</v>
      </c>
      <c r="BK19" s="127">
        <f>COUNTIF(G19:BF19,"&gt;0")</f>
        <v>10</v>
      </c>
      <c r="BL19" s="53">
        <f>BI19/BK19</f>
        <v>3.6</v>
      </c>
      <c r="BM19" s="54">
        <f>SUM(IF($H19="A",$G19,0),IF($K19="A",$J19,0),IF($N19="A",$M19,0),IF($Q19="A",$P19,0),IF($T19="A",$S19,0),IF($W19="A",$V19,0),IF($Z19="A",$Y19,0),IF($AC19="A",$AB19,0),IF($AF19="A",$AE19,0),IF($AI19="A",$AH19,0),IF($AL19="A",$AK19,0),IF($AO19="A",$AN19,0),IF($AR19="A",$AQ19,0),IF($AU19="A",$AT19,0),IF($AX19="A",$AW19,0),IF($BA19="A",$AZ19,0),IF($BD19="A",$BA19,0),IF($BG19="A",$BF19,0))</f>
        <v>22</v>
      </c>
      <c r="BN19" s="55">
        <f>SUM(IF($T19="A",$S19,0),IF($W19="A",$V19,0),IF($Z19="A",$Y19,0),IF($AI19="A",$AH19,0),IF($AL19="A",$AK19,0))</f>
        <v>14</v>
      </c>
      <c r="BO19" s="55">
        <f>SUM(S19,V19,Y19,AH19,AK19)</f>
        <v>18</v>
      </c>
      <c r="BP19" s="56">
        <f>MAX(G19:BF19)</f>
        <v>6</v>
      </c>
      <c r="BQ19" s="56"/>
      <c r="BR19" s="120" t="str">
        <f>VLOOKUP(D19,BASE!B:E,3,FALSE)</f>
        <v>TROLLSPORT</v>
      </c>
      <c r="BT19" s="442"/>
    </row>
    <row r="20" spans="1:72" ht="26.25" thickBot="1">
      <c r="A20" s="128">
        <f t="shared" si="0"/>
        <v>19</v>
      </c>
      <c r="B20" s="3" t="s">
        <v>16</v>
      </c>
      <c r="C20" s="164" t="s">
        <v>160</v>
      </c>
      <c r="D20" s="165">
        <v>6925064</v>
      </c>
      <c r="E20" s="166" t="s">
        <v>350</v>
      </c>
      <c r="F20" s="167" t="s">
        <v>179</v>
      </c>
      <c r="G20" s="395">
        <v>5</v>
      </c>
      <c r="H20" s="396" t="s">
        <v>720</v>
      </c>
      <c r="I20" s="397" t="s">
        <v>719</v>
      </c>
      <c r="J20" s="4">
        <v>2</v>
      </c>
      <c r="K20" s="2" t="s">
        <v>740</v>
      </c>
      <c r="L20" s="5"/>
      <c r="M20" s="4">
        <v>4</v>
      </c>
      <c r="N20" s="2" t="s">
        <v>740</v>
      </c>
      <c r="O20" s="5"/>
      <c r="P20" s="4"/>
      <c r="Q20" s="2"/>
      <c r="R20" s="5"/>
      <c r="S20" s="6">
        <v>2</v>
      </c>
      <c r="T20" s="2" t="s">
        <v>740</v>
      </c>
      <c r="U20" s="5"/>
      <c r="V20" s="6"/>
      <c r="W20" s="2"/>
      <c r="X20" s="5"/>
      <c r="Y20" s="6">
        <v>2</v>
      </c>
      <c r="Z20" s="2" t="s">
        <v>740</v>
      </c>
      <c r="AA20" s="5"/>
      <c r="AB20" s="4">
        <v>3</v>
      </c>
      <c r="AC20" s="2" t="s">
        <v>720</v>
      </c>
      <c r="AD20" s="5"/>
      <c r="AE20" s="4"/>
      <c r="AF20" s="2"/>
      <c r="AG20" s="5"/>
      <c r="AH20" s="6"/>
      <c r="AI20" s="2"/>
      <c r="AJ20" s="5"/>
      <c r="AK20" s="6"/>
      <c r="AL20" s="2"/>
      <c r="AM20" s="5"/>
      <c r="AN20" s="4"/>
      <c r="AO20" s="2"/>
      <c r="AP20" s="5"/>
      <c r="AQ20" s="4">
        <v>2</v>
      </c>
      <c r="AR20" s="2" t="s">
        <v>740</v>
      </c>
      <c r="AS20" s="5"/>
      <c r="AT20" s="4">
        <f>VLOOKUP(D20,'26-09-2015'!C:G,5,FALSE)</f>
        <v>4</v>
      </c>
      <c r="AU20" s="2" t="str">
        <f>VLOOKUP(D20,'26-09-2015'!C:F,4,FALSE)</f>
        <v>A</v>
      </c>
      <c r="AV20" s="5"/>
      <c r="AW20" s="4"/>
      <c r="AX20" s="2"/>
      <c r="AY20" s="5"/>
      <c r="AZ20" s="4">
        <v>6</v>
      </c>
      <c r="BA20" s="2" t="s">
        <v>740</v>
      </c>
      <c r="BB20" s="5"/>
      <c r="BC20" s="4">
        <f>VLOOKUP(D20,'24-10-2015'!C:G,5,FALSE)</f>
        <v>6</v>
      </c>
      <c r="BD20" s="2" t="str">
        <f>VLOOKUP(D20,'24-10-2015'!C:F,4,FALSE)</f>
        <v>A</v>
      </c>
      <c r="BE20" s="5"/>
      <c r="BF20" s="4"/>
      <c r="BG20" s="2"/>
      <c r="BH20" s="5"/>
      <c r="BI20" s="60">
        <f>SUM(G20:BF20)</f>
        <v>36</v>
      </c>
      <c r="BJ20" s="61" t="s">
        <v>6</v>
      </c>
      <c r="BK20" s="127">
        <f>COUNTIF(G20:BF20,"&gt;0")</f>
        <v>10</v>
      </c>
      <c r="BL20" s="53">
        <f>BI20/BK20</f>
        <v>3.6</v>
      </c>
      <c r="BM20" s="54">
        <f>SUM(IF($H20="A",$G20,0),IF($K20="A",$J20,0),IF($N20="A",$M20,0),IF($Q20="A",$P20,0),IF($T20="A",$S20,0),IF($W20="A",$V20,0),IF($Z20="A",$Y20,0),IF($AC20="A",$AB20,0),IF($AF20="A",$AE20,0),IF($AI20="A",$AH20,0),IF($AL20="A",$AK20,0),IF($AO20="A",$AN20,0),IF($AR20="A",$AQ20,0),IF($AU20="A",$AT20,0),IF($AX20="A",$AW20,0),IF($BA20="A",$AZ20,0),IF($BD20="A",$BA20,0),IF($BG20="A",$BF20,0))</f>
        <v>22</v>
      </c>
      <c r="BN20" s="55">
        <f>SUM(IF($T20="A",$S20,0),IF($W20="A",$V20,0),IF($Z20="A",$Y20,0),IF($AI20="A",$AH20,0),IF($AL20="A",$AK20,0))</f>
        <v>4</v>
      </c>
      <c r="BO20" s="55">
        <f>SUM(S20,V20,Y20,AH20,AK20)</f>
        <v>4</v>
      </c>
      <c r="BP20" s="56">
        <f>MAX(G20:BF20)</f>
        <v>6</v>
      </c>
      <c r="BQ20" s="56"/>
      <c r="BR20" s="120" t="str">
        <f>VLOOKUP(D20,BASE!B:E,3,FALSE)</f>
        <v>S A L</v>
      </c>
      <c r="BT20" s="442"/>
    </row>
    <row r="21" spans="1:72" ht="26.25" thickBot="1">
      <c r="A21" s="128">
        <f t="shared" si="0"/>
        <v>20</v>
      </c>
      <c r="B21" s="3" t="s">
        <v>16</v>
      </c>
      <c r="C21" s="164" t="s">
        <v>193</v>
      </c>
      <c r="D21" s="165">
        <v>6901105</v>
      </c>
      <c r="E21" s="166" t="s">
        <v>5</v>
      </c>
      <c r="F21" s="167" t="s">
        <v>179</v>
      </c>
      <c r="G21" s="4"/>
      <c r="H21" s="2"/>
      <c r="I21" s="5"/>
      <c r="J21" s="4"/>
      <c r="K21" s="2"/>
      <c r="L21" s="5"/>
      <c r="M21" s="4"/>
      <c r="N21" s="2"/>
      <c r="O21" s="5"/>
      <c r="P21" s="4"/>
      <c r="Q21" s="2"/>
      <c r="R21" s="5"/>
      <c r="S21" s="398">
        <v>10</v>
      </c>
      <c r="T21" s="399" t="s">
        <v>740</v>
      </c>
      <c r="U21" s="400" t="s">
        <v>8</v>
      </c>
      <c r="V21" s="6"/>
      <c r="W21" s="2"/>
      <c r="X21" s="5"/>
      <c r="Y21" s="6">
        <v>4</v>
      </c>
      <c r="Z21" s="2" t="s">
        <v>740</v>
      </c>
      <c r="AA21" s="5"/>
      <c r="AB21" s="4"/>
      <c r="AC21" s="2"/>
      <c r="AD21" s="5"/>
      <c r="AE21" s="4"/>
      <c r="AF21" s="2"/>
      <c r="AG21" s="5"/>
      <c r="AH21" s="6"/>
      <c r="AI21" s="2"/>
      <c r="AJ21" s="5"/>
      <c r="AK21" s="6"/>
      <c r="AL21" s="2"/>
      <c r="AM21" s="5"/>
      <c r="AN21" s="4"/>
      <c r="AO21" s="2"/>
      <c r="AP21" s="5"/>
      <c r="AQ21" s="4">
        <v>6</v>
      </c>
      <c r="AR21" s="2" t="s">
        <v>740</v>
      </c>
      <c r="AS21" s="5"/>
      <c r="AT21" s="4">
        <f>VLOOKUP(D21,'26-09-2015'!C:G,5,FALSE)</f>
        <v>1</v>
      </c>
      <c r="AU21" s="2" t="str">
        <f>VLOOKUP(D21,'26-09-2015'!C:F,4,FALSE)</f>
        <v>B</v>
      </c>
      <c r="AV21" s="5"/>
      <c r="AW21" s="4"/>
      <c r="AX21" s="2"/>
      <c r="AY21" s="5"/>
      <c r="AZ21" s="4">
        <v>2</v>
      </c>
      <c r="BA21" s="2" t="s">
        <v>740</v>
      </c>
      <c r="BB21" s="5"/>
      <c r="BC21" s="398">
        <f>VLOOKUP(D21,'24-10-2015'!C:G,5,FALSE)</f>
        <v>12</v>
      </c>
      <c r="BD21" s="399" t="str">
        <f>VLOOKUP(D21,'24-10-2015'!C:F,4,FALSE)</f>
        <v>A</v>
      </c>
      <c r="BE21" s="400" t="str">
        <f>VLOOKUP(D21,'24-10-2015'!C:I,7,FALSE)</f>
        <v>V</v>
      </c>
      <c r="BF21" s="4"/>
      <c r="BG21" s="2"/>
      <c r="BH21" s="5"/>
      <c r="BI21" s="60">
        <f>SUM(G21:BF21)</f>
        <v>35</v>
      </c>
      <c r="BJ21" s="61" t="s">
        <v>6</v>
      </c>
      <c r="BK21" s="127">
        <f>COUNTIF(G21:BF21,"&gt;0")</f>
        <v>6</v>
      </c>
      <c r="BL21" s="53">
        <f>BI21/BK21</f>
        <v>5.833333333333333</v>
      </c>
      <c r="BM21" s="54">
        <f>SUM(IF($H21="A",$G21,0),IF($K21="A",$J21,0),IF($N21="A",$M21,0),IF($Q21="A",$P21,0),IF($T21="A",$S21,0),IF($W21="A",$V21,0),IF($Z21="A",$Y21,0),IF($AC21="A",$AB21,0),IF($AF21="A",$AE21,0),IF($AI21="A",$AH21,0),IF($AL21="A",$AK21,0),IF($AO21="A",$AN21,0),IF($AR21="A",$AQ21,0),IF($AU21="A",$AT21,0),IF($AX21="A",$AW21,0),IF($BA21="A",$AZ21,0),IF($BD21="A",$BA21,0),IF($BG21="A",$BF21,0))</f>
        <v>22</v>
      </c>
      <c r="BN21" s="55">
        <f>SUM(IF($T21="A",$S21,0),IF($W21="A",$V21,0),IF($Z21="A",$Y21,0),IF($AI21="A",$AH21,0),IF($AL21="A",$AK21,0))</f>
        <v>14</v>
      </c>
      <c r="BO21" s="55">
        <f>SUM(S21,V21,Y21,AH21,AK21)</f>
        <v>14</v>
      </c>
      <c r="BP21" s="56">
        <f>MAX(G21:BF21)</f>
        <v>12</v>
      </c>
      <c r="BQ21" s="56">
        <v>11</v>
      </c>
      <c r="BR21" s="120" t="str">
        <f>VLOOKUP(D21,BASE!B:E,3,FALSE)</f>
        <v>CASCOL</v>
      </c>
      <c r="BT21" s="442"/>
    </row>
    <row r="22" spans="1:72" ht="26.25" thickBot="1">
      <c r="A22" s="128">
        <f t="shared" si="0"/>
        <v>21</v>
      </c>
      <c r="B22" s="3" t="s">
        <v>16</v>
      </c>
      <c r="C22" s="164" t="s">
        <v>87</v>
      </c>
      <c r="D22" s="165">
        <v>6920243</v>
      </c>
      <c r="E22" s="166" t="s">
        <v>554</v>
      </c>
      <c r="F22" s="167" t="s">
        <v>179</v>
      </c>
      <c r="G22" s="4"/>
      <c r="H22" s="2"/>
      <c r="I22" s="5"/>
      <c r="J22" s="4">
        <v>6</v>
      </c>
      <c r="K22" s="2" t="s">
        <v>740</v>
      </c>
      <c r="L22" s="5"/>
      <c r="M22" s="4">
        <v>3</v>
      </c>
      <c r="N22" s="2" t="s">
        <v>720</v>
      </c>
      <c r="O22" s="5"/>
      <c r="P22" s="4"/>
      <c r="Q22" s="2"/>
      <c r="R22" s="5"/>
      <c r="S22" s="6">
        <v>4</v>
      </c>
      <c r="T22" s="2" t="s">
        <v>740</v>
      </c>
      <c r="U22" s="5"/>
      <c r="V22" s="6"/>
      <c r="W22" s="2"/>
      <c r="X22" s="5"/>
      <c r="Y22" s="6">
        <v>2</v>
      </c>
      <c r="Z22" s="2" t="s">
        <v>720</v>
      </c>
      <c r="AA22" s="5"/>
      <c r="AB22" s="4">
        <v>6</v>
      </c>
      <c r="AC22" s="2" t="s">
        <v>740</v>
      </c>
      <c r="AD22" s="5"/>
      <c r="AE22" s="4"/>
      <c r="AF22" s="2"/>
      <c r="AG22" s="5"/>
      <c r="AH22" s="6"/>
      <c r="AI22" s="2"/>
      <c r="AJ22" s="5"/>
      <c r="AK22" s="6"/>
      <c r="AL22" s="2"/>
      <c r="AM22" s="5"/>
      <c r="AN22" s="4"/>
      <c r="AO22" s="2"/>
      <c r="AP22" s="5"/>
      <c r="AQ22" s="4">
        <v>4</v>
      </c>
      <c r="AR22" s="2" t="s">
        <v>740</v>
      </c>
      <c r="AS22" s="5"/>
      <c r="AT22" s="4">
        <f>VLOOKUP(D22,'26-09-2015'!C:G,5,FALSE)</f>
        <v>4</v>
      </c>
      <c r="AU22" s="2" t="str">
        <f>VLOOKUP(D22,'26-09-2015'!C:F,4,FALSE)</f>
        <v>A</v>
      </c>
      <c r="AV22" s="5"/>
      <c r="AW22" s="4"/>
      <c r="AX22" s="2"/>
      <c r="AY22" s="5"/>
      <c r="AZ22" s="4">
        <v>4</v>
      </c>
      <c r="BA22" s="2" t="s">
        <v>720</v>
      </c>
      <c r="BB22" s="5"/>
      <c r="BC22" s="4">
        <f>VLOOKUP(D22,'24-10-2015'!C:G,5,FALSE)</f>
        <v>2</v>
      </c>
      <c r="BD22" s="2" t="str">
        <f>VLOOKUP(D22,'24-10-2015'!C:F,4,FALSE)</f>
        <v>A</v>
      </c>
      <c r="BE22" s="5"/>
      <c r="BF22" s="4"/>
      <c r="BG22" s="2"/>
      <c r="BH22" s="5"/>
      <c r="BI22" s="60">
        <f>SUM(G22:BF22)</f>
        <v>35</v>
      </c>
      <c r="BJ22" s="61" t="s">
        <v>6</v>
      </c>
      <c r="BK22" s="127">
        <f>COUNTIF(G22:BF22,"&gt;0")</f>
        <v>9</v>
      </c>
      <c r="BL22" s="53">
        <f>BI22/BK22</f>
        <v>3.8888888888888888</v>
      </c>
      <c r="BM22" s="54">
        <f>SUM(IF($H22="A",$G22,0),IF($K22="A",$J22,0),IF($N22="A",$M22,0),IF($Q22="A",$P22,0),IF($T22="A",$S22,0),IF($W22="A",$V22,0),IF($Z22="A",$Y22,0),IF($AC22="A",$AB22,0),IF($AF22="A",$AE22,0),IF($AI22="A",$AH22,0),IF($AL22="A",$AK22,0),IF($AO22="A",$AN22,0),IF($AR22="A",$AQ22,0),IF($AU22="A",$AT22,0),IF($AX22="A",$AW22,0),IF($BA22="A",$AZ22,0),IF($BD22="A",$BA22,0),IF($BG22="A",$BF22,0))</f>
        <v>24</v>
      </c>
      <c r="BN22" s="55">
        <f>SUM(IF($T22="A",$S22,0),IF($W22="A",$V22,0),IF($Z22="A",$Y22,0),IF($AI22="A",$AH22,0),IF($AL22="A",$AK22,0))</f>
        <v>4</v>
      </c>
      <c r="BO22" s="55">
        <f>SUM(S22,V22,Y22,AH22,AK22)</f>
        <v>6</v>
      </c>
      <c r="BP22" s="56">
        <f>MAX(G22:BF22)</f>
        <v>6</v>
      </c>
      <c r="BQ22" s="56"/>
      <c r="BR22" s="120" t="str">
        <f>VLOOKUP(D22,BASE!B:E,3,FALSE)</f>
        <v>TROLLSPORT</v>
      </c>
      <c r="BT22" s="442"/>
    </row>
    <row r="23" spans="1:72" ht="26.25" thickBot="1">
      <c r="A23" s="128">
        <f t="shared" si="0"/>
        <v>22</v>
      </c>
      <c r="B23" s="3" t="s">
        <v>16</v>
      </c>
      <c r="C23" s="164" t="s">
        <v>26</v>
      </c>
      <c r="D23" s="165">
        <v>6910155</v>
      </c>
      <c r="E23" s="166" t="s">
        <v>2</v>
      </c>
      <c r="F23" s="167" t="s">
        <v>179</v>
      </c>
      <c r="G23" s="4"/>
      <c r="H23" s="2"/>
      <c r="I23" s="5"/>
      <c r="J23" s="4">
        <v>4</v>
      </c>
      <c r="K23" s="394" t="s">
        <v>720</v>
      </c>
      <c r="L23" s="5"/>
      <c r="M23" s="4"/>
      <c r="N23" s="2"/>
      <c r="O23" s="5"/>
      <c r="P23" s="4"/>
      <c r="Q23" s="2"/>
      <c r="R23" s="5"/>
      <c r="S23" s="6">
        <v>2</v>
      </c>
      <c r="T23" s="2" t="s">
        <v>740</v>
      </c>
      <c r="U23" s="5"/>
      <c r="V23" s="6"/>
      <c r="W23" s="2"/>
      <c r="X23" s="5"/>
      <c r="Y23" s="6"/>
      <c r="Z23" s="2"/>
      <c r="AA23" s="5"/>
      <c r="AB23" s="4"/>
      <c r="AC23" s="2"/>
      <c r="AD23" s="5"/>
      <c r="AE23" s="4"/>
      <c r="AF23" s="2"/>
      <c r="AG23" s="5"/>
      <c r="AH23" s="6"/>
      <c r="AI23" s="2"/>
      <c r="AJ23" s="5"/>
      <c r="AK23" s="6"/>
      <c r="AL23" s="2"/>
      <c r="AM23" s="5"/>
      <c r="AN23" s="4"/>
      <c r="AO23" s="2"/>
      <c r="AP23" s="5"/>
      <c r="AQ23" s="398">
        <v>11</v>
      </c>
      <c r="AR23" s="399" t="s">
        <v>740</v>
      </c>
      <c r="AS23" s="400" t="s">
        <v>719</v>
      </c>
      <c r="AT23" s="398">
        <f>VLOOKUP(D23,'26-09-2015'!C:G,5,FALSE)</f>
        <v>11</v>
      </c>
      <c r="AU23" s="399" t="str">
        <f>VLOOKUP(D23,'26-09-2015'!C:F,4,FALSE)</f>
        <v>A</v>
      </c>
      <c r="AV23" s="400" t="str">
        <f>VLOOKUP(D23,'26-09-2015'!C:I,7,FALSE)</f>
        <v>F</v>
      </c>
      <c r="AW23" s="4"/>
      <c r="AX23" s="2"/>
      <c r="AY23" s="5"/>
      <c r="AZ23" s="4">
        <v>2</v>
      </c>
      <c r="BA23" s="2" t="s">
        <v>720</v>
      </c>
      <c r="BB23" s="5"/>
      <c r="BC23" s="4">
        <f>VLOOKUP(D23,'24-10-2015'!C:G,5,FALSE)</f>
        <v>4</v>
      </c>
      <c r="BD23" s="2" t="str">
        <f>VLOOKUP(D23,'24-10-2015'!C:F,4,FALSE)</f>
        <v>A</v>
      </c>
      <c r="BE23" s="5"/>
      <c r="BF23" s="4"/>
      <c r="BG23" s="2"/>
      <c r="BH23" s="5"/>
      <c r="BI23" s="60">
        <f>SUM(G23:BF23)</f>
        <v>34</v>
      </c>
      <c r="BJ23" s="61" t="s">
        <v>6</v>
      </c>
      <c r="BK23" s="127">
        <f>COUNTIF(G23:BF23,"&gt;0")</f>
        <v>6</v>
      </c>
      <c r="BL23" s="53">
        <f>BI23/BK23</f>
        <v>5.666666666666667</v>
      </c>
      <c r="BM23" s="54">
        <f>SUM(IF($H23="A",$G23,0),IF($K23="A",$J23,0),IF($N23="A",$M23,0),IF($Q23="A",$P23,0),IF($T23="A",$S23,0),IF($W23="A",$V23,0),IF($Z23="A",$Y23,0),IF($AC23="A",$AB23,0),IF($AF23="A",$AE23,0),IF($AI23="A",$AH23,0),IF($AL23="A",$AK23,0),IF($AO23="A",$AN23,0),IF($AR23="A",$AQ23,0),IF($AU23="A",$AT23,0),IF($AX23="A",$AW23,0),IF($BA23="A",$AZ23,0),IF($BD23="A",$BA23,0),IF($BG23="A",$BF23,0))</f>
        <v>24</v>
      </c>
      <c r="BN23" s="55">
        <f>SUM(IF($T23="A",$S23,0),IF($W23="A",$V23,0),IF($Z23="A",$Y23,0),IF($AI23="A",$AH23,0),IF($AL23="A",$AK23,0))</f>
        <v>2</v>
      </c>
      <c r="BO23" s="55">
        <f>SUM(S23,V23,Y23,AH23,AK23)</f>
        <v>2</v>
      </c>
      <c r="BP23" s="56">
        <f>MAX(G23:BF23)</f>
        <v>11</v>
      </c>
      <c r="BQ23" s="56">
        <v>11</v>
      </c>
      <c r="BR23" s="120" t="str">
        <f>VLOOKUP(D23,BASE!B:E,3,FALSE)</f>
        <v>ASCSP</v>
      </c>
      <c r="BT23" s="442"/>
    </row>
    <row r="24" spans="1:72" ht="26.25" thickBot="1">
      <c r="A24" s="128">
        <f t="shared" si="0"/>
        <v>23</v>
      </c>
      <c r="B24" s="3" t="s">
        <v>16</v>
      </c>
      <c r="C24" s="164" t="s">
        <v>145</v>
      </c>
      <c r="D24" s="165">
        <v>6922896</v>
      </c>
      <c r="E24" s="166" t="s">
        <v>554</v>
      </c>
      <c r="F24" s="167" t="s">
        <v>179</v>
      </c>
      <c r="G24" s="4"/>
      <c r="H24" s="2"/>
      <c r="I24" s="5"/>
      <c r="J24" s="4">
        <v>6</v>
      </c>
      <c r="K24" s="2" t="s">
        <v>740</v>
      </c>
      <c r="L24" s="5"/>
      <c r="M24" s="4">
        <v>2</v>
      </c>
      <c r="N24" s="2" t="s">
        <v>720</v>
      </c>
      <c r="O24" s="5"/>
      <c r="P24" s="4"/>
      <c r="Q24" s="2"/>
      <c r="R24" s="5"/>
      <c r="S24" s="6">
        <v>4</v>
      </c>
      <c r="T24" s="2" t="s">
        <v>740</v>
      </c>
      <c r="U24" s="5"/>
      <c r="V24" s="6"/>
      <c r="W24" s="2"/>
      <c r="X24" s="5"/>
      <c r="Y24" s="6">
        <v>6</v>
      </c>
      <c r="Z24" s="2" t="s">
        <v>740</v>
      </c>
      <c r="AA24" s="5"/>
      <c r="AB24" s="4">
        <v>6</v>
      </c>
      <c r="AC24" s="2" t="s">
        <v>740</v>
      </c>
      <c r="AD24" s="5"/>
      <c r="AE24" s="4"/>
      <c r="AF24" s="2"/>
      <c r="AG24" s="5"/>
      <c r="AH24" s="6"/>
      <c r="AI24" s="2"/>
      <c r="AJ24" s="5"/>
      <c r="AK24" s="6"/>
      <c r="AL24" s="2"/>
      <c r="AM24" s="5"/>
      <c r="AN24" s="4"/>
      <c r="AO24" s="2"/>
      <c r="AP24" s="5"/>
      <c r="AQ24" s="4">
        <v>4</v>
      </c>
      <c r="AR24" s="2" t="s">
        <v>740</v>
      </c>
      <c r="AS24" s="5"/>
      <c r="AT24" s="4">
        <f>VLOOKUP(D24,'26-09-2015'!C:G,5,FALSE)</f>
        <v>4</v>
      </c>
      <c r="AU24" s="2" t="str">
        <f>VLOOKUP(D24,'26-09-2015'!C:F,4,FALSE)</f>
        <v>A</v>
      </c>
      <c r="AV24" s="5"/>
      <c r="AW24" s="4"/>
      <c r="AX24" s="2"/>
      <c r="AY24" s="5"/>
      <c r="AZ24" s="4"/>
      <c r="BA24" s="2"/>
      <c r="BB24" s="5"/>
      <c r="BC24" s="4">
        <f>VLOOKUP(D24,'24-10-2015'!C:G,5,FALSE)</f>
        <v>2</v>
      </c>
      <c r="BD24" s="2" t="str">
        <f>VLOOKUP(D24,'24-10-2015'!C:F,4,FALSE)</f>
        <v>A</v>
      </c>
      <c r="BE24" s="5"/>
      <c r="BF24" s="4"/>
      <c r="BG24" s="2"/>
      <c r="BH24" s="5"/>
      <c r="BI24" s="60">
        <f>SUM(G24:BF24)</f>
        <v>34</v>
      </c>
      <c r="BJ24" s="61" t="s">
        <v>6</v>
      </c>
      <c r="BK24" s="127">
        <f>COUNTIF(G24:BF24,"&gt;0")</f>
        <v>8</v>
      </c>
      <c r="BL24" s="53">
        <f>BI24/BK24</f>
        <v>4.25</v>
      </c>
      <c r="BM24" s="54">
        <f>SUM(IF($H24="A",$G24,0),IF($K24="A",$J24,0),IF($N24="A",$M24,0),IF($Q24="A",$P24,0),IF($T24="A",$S24,0),IF($W24="A",$V24,0),IF($Z24="A",$Y24,0),IF($AC24="A",$AB24,0),IF($AF24="A",$AE24,0),IF($AI24="A",$AH24,0),IF($AL24="A",$AK24,0),IF($AO24="A",$AN24,0),IF($AR24="A",$AQ24,0),IF($AU24="A",$AT24,0),IF($AX24="A",$AW24,0),IF($BA24="A",$AZ24,0),IF($BD24="A",$BA24,0),IF($BG24="A",$BF24,0))</f>
        <v>30</v>
      </c>
      <c r="BN24" s="55">
        <f>SUM(IF($T24="A",$S24,0),IF($W24="A",$V24,0),IF($Z24="A",$Y24,0),IF($AI24="A",$AH24,0),IF($AL24="A",$AK24,0))</f>
        <v>10</v>
      </c>
      <c r="BO24" s="55">
        <f>SUM(S24,V24,Y24,AH24,AK24)</f>
        <v>10</v>
      </c>
      <c r="BP24" s="56">
        <f>MAX(G24:BF24)</f>
        <v>6</v>
      </c>
      <c r="BQ24" s="56"/>
      <c r="BR24" s="120" t="str">
        <f>VLOOKUP(D24,BASE!B:E,3,FALSE)</f>
        <v>TROLLSPORT</v>
      </c>
      <c r="BT24" s="442"/>
    </row>
    <row r="25" spans="1:72" ht="26.25" thickBot="1">
      <c r="A25" s="128">
        <f t="shared" si="0"/>
        <v>24</v>
      </c>
      <c r="B25" s="3" t="s">
        <v>16</v>
      </c>
      <c r="C25" s="164" t="s">
        <v>65</v>
      </c>
      <c r="D25" s="165">
        <v>6918443</v>
      </c>
      <c r="E25" s="166" t="s">
        <v>1</v>
      </c>
      <c r="F25" s="167" t="s">
        <v>179</v>
      </c>
      <c r="G25" s="4">
        <v>4</v>
      </c>
      <c r="H25" s="2" t="s">
        <v>720</v>
      </c>
      <c r="I25" s="5"/>
      <c r="J25" s="4">
        <v>2</v>
      </c>
      <c r="K25" s="2" t="s">
        <v>740</v>
      </c>
      <c r="L25" s="5"/>
      <c r="M25" s="4">
        <v>3</v>
      </c>
      <c r="N25" s="2" t="s">
        <v>720</v>
      </c>
      <c r="O25" s="5"/>
      <c r="P25" s="4"/>
      <c r="Q25" s="2"/>
      <c r="R25" s="5"/>
      <c r="S25" s="6">
        <v>1</v>
      </c>
      <c r="T25" s="2" t="s">
        <v>720</v>
      </c>
      <c r="U25" s="5"/>
      <c r="V25" s="6"/>
      <c r="W25" s="2"/>
      <c r="X25" s="5"/>
      <c r="Y25" s="6">
        <v>2</v>
      </c>
      <c r="Z25" s="2" t="s">
        <v>740</v>
      </c>
      <c r="AA25" s="5"/>
      <c r="AB25" s="4">
        <v>3</v>
      </c>
      <c r="AC25" s="2" t="s">
        <v>720</v>
      </c>
      <c r="AD25" s="5"/>
      <c r="AE25" s="4"/>
      <c r="AF25" s="2"/>
      <c r="AG25" s="5"/>
      <c r="AH25" s="6"/>
      <c r="AI25" s="2"/>
      <c r="AJ25" s="5"/>
      <c r="AK25" s="6">
        <v>2</v>
      </c>
      <c r="AL25" s="2" t="s">
        <v>740</v>
      </c>
      <c r="AM25" s="5"/>
      <c r="AN25" s="4"/>
      <c r="AO25" s="2"/>
      <c r="AP25" s="5"/>
      <c r="AQ25" s="4">
        <v>3</v>
      </c>
      <c r="AR25" s="2" t="s">
        <v>720</v>
      </c>
      <c r="AS25" s="5"/>
      <c r="AT25" s="4">
        <f>VLOOKUP(D25,'26-09-2015'!C:G,5,FALSE)</f>
        <v>6</v>
      </c>
      <c r="AU25" s="2" t="str">
        <f>VLOOKUP(D25,'26-09-2015'!C:F,4,FALSE)</f>
        <v>A</v>
      </c>
      <c r="AV25" s="5"/>
      <c r="AW25" s="4"/>
      <c r="AX25" s="2"/>
      <c r="AY25" s="5"/>
      <c r="AZ25" s="4">
        <v>2</v>
      </c>
      <c r="BA25" s="2" t="s">
        <v>720</v>
      </c>
      <c r="BB25" s="5"/>
      <c r="BC25" s="418">
        <f>VLOOKUP(D25,'24-10-2015'!C:G,5,FALSE)</f>
        <v>6</v>
      </c>
      <c r="BD25" s="416" t="str">
        <f>VLOOKUP(D25,'24-10-2015'!C:F,4,FALSE)</f>
        <v>B</v>
      </c>
      <c r="BE25" s="417" t="str">
        <f>VLOOKUP(D25,'24-10-2015'!C:I,7,FALSE)</f>
        <v>V</v>
      </c>
      <c r="BF25" s="4"/>
      <c r="BG25" s="2"/>
      <c r="BH25" s="5"/>
      <c r="BI25" s="60">
        <f>SUM(G25:BF25)</f>
        <v>34</v>
      </c>
      <c r="BJ25" s="61" t="s">
        <v>6</v>
      </c>
      <c r="BK25" s="127">
        <f>COUNTIF(G25:BF25,"&gt;0")</f>
        <v>11</v>
      </c>
      <c r="BL25" s="53">
        <f>BI25/BK25</f>
        <v>3.0909090909090908</v>
      </c>
      <c r="BM25" s="54">
        <f>SUM(IF($H25="A",$G25,0),IF($K25="A",$J25,0),IF($N25="A",$M25,0),IF($Q25="A",$P25,0),IF($T25="A",$S25,0),IF($W25="A",$V25,0),IF($Z25="A",$Y25,0),IF($AC25="A",$AB25,0),IF($AF25="A",$AE25,0),IF($AI25="A",$AH25,0),IF($AL25="A",$AK25,0),IF($AO25="A",$AN25,0),IF($AR25="A",$AQ25,0),IF($AU25="A",$AT25,0),IF($AX25="A",$AW25,0),IF($BA25="A",$AZ25,0),IF($BD25="A",$BA25,0),IF($BG25="A",$BF25,0))</f>
        <v>12</v>
      </c>
      <c r="BN25" s="55">
        <f>SUM(IF($T25="A",$S25,0),IF($W25="A",$V25,0),IF($Z25="A",$Y25,0),IF($AI25="A",$AH25,0),IF($AL25="A",$AK25,0))</f>
        <v>4</v>
      </c>
      <c r="BO25" s="55">
        <f>SUM(S25,V25,Y25,AH25,AK25)</f>
        <v>5</v>
      </c>
      <c r="BP25" s="56">
        <f>MAX(G25:BF25)</f>
        <v>6</v>
      </c>
      <c r="BQ25" s="56"/>
      <c r="BR25" s="120" t="str">
        <f>VLOOKUP(D25,BASE!B:E,3,FALSE)</f>
        <v>ATSCAF</v>
      </c>
      <c r="BT25" s="442"/>
    </row>
    <row r="26" spans="1:72" ht="26.25" thickBot="1">
      <c r="A26" s="128">
        <f t="shared" si="0"/>
        <v>25</v>
      </c>
      <c r="B26" s="3" t="s">
        <v>16</v>
      </c>
      <c r="C26" s="164" t="s">
        <v>112</v>
      </c>
      <c r="D26" s="165">
        <v>6915916</v>
      </c>
      <c r="E26" s="166" t="s">
        <v>1</v>
      </c>
      <c r="F26" s="167" t="s">
        <v>179</v>
      </c>
      <c r="G26" s="4">
        <v>6</v>
      </c>
      <c r="H26" s="2" t="s">
        <v>740</v>
      </c>
      <c r="I26" s="5"/>
      <c r="J26" s="4">
        <v>1</v>
      </c>
      <c r="K26" s="2" t="s">
        <v>720</v>
      </c>
      <c r="L26" s="5"/>
      <c r="M26" s="4">
        <v>2</v>
      </c>
      <c r="N26" s="2" t="s">
        <v>740</v>
      </c>
      <c r="O26" s="5"/>
      <c r="P26" s="4"/>
      <c r="Q26" s="2"/>
      <c r="R26" s="5"/>
      <c r="S26" s="6">
        <v>3</v>
      </c>
      <c r="T26" s="2" t="s">
        <v>720</v>
      </c>
      <c r="U26" s="5"/>
      <c r="V26" s="6"/>
      <c r="W26" s="2"/>
      <c r="X26" s="5"/>
      <c r="Y26" s="6"/>
      <c r="Z26" s="2"/>
      <c r="AA26" s="5"/>
      <c r="AB26" s="4"/>
      <c r="AC26" s="2"/>
      <c r="AD26" s="5"/>
      <c r="AE26" s="4"/>
      <c r="AF26" s="2"/>
      <c r="AG26" s="5"/>
      <c r="AH26" s="6"/>
      <c r="AI26" s="2"/>
      <c r="AJ26" s="5"/>
      <c r="AK26" s="6">
        <v>1</v>
      </c>
      <c r="AL26" s="2" t="s">
        <v>720</v>
      </c>
      <c r="AM26" s="5"/>
      <c r="AN26" s="4"/>
      <c r="AO26" s="2"/>
      <c r="AP26" s="5"/>
      <c r="AQ26" s="4">
        <v>4</v>
      </c>
      <c r="AR26" s="2" t="s">
        <v>740</v>
      </c>
      <c r="AS26" s="5"/>
      <c r="AT26" s="4"/>
      <c r="AU26" s="2"/>
      <c r="AV26" s="5"/>
      <c r="AW26" s="4"/>
      <c r="AX26" s="2"/>
      <c r="AY26" s="5"/>
      <c r="AZ26" s="398">
        <v>12</v>
      </c>
      <c r="BA26" s="399" t="s">
        <v>740</v>
      </c>
      <c r="BB26" s="400" t="s">
        <v>719</v>
      </c>
      <c r="BC26" s="4">
        <f>VLOOKUP(D26,'24-10-2015'!C:G,5,FALSE)</f>
        <v>4</v>
      </c>
      <c r="BD26" s="2" t="str">
        <f>VLOOKUP(D26,'24-10-2015'!C:F,4,FALSE)</f>
        <v>B</v>
      </c>
      <c r="BE26" s="5"/>
      <c r="BF26" s="4"/>
      <c r="BG26" s="2"/>
      <c r="BH26" s="5"/>
      <c r="BI26" s="60">
        <f>SUM(G26:BF26)</f>
        <v>33</v>
      </c>
      <c r="BJ26" s="61" t="s">
        <v>6</v>
      </c>
      <c r="BK26" s="127">
        <f>COUNTIF(G26:BF26,"&gt;0")</f>
        <v>8</v>
      </c>
      <c r="BL26" s="53">
        <f>BI26/BK26</f>
        <v>4.125</v>
      </c>
      <c r="BM26" s="54">
        <f>SUM(IF($H26="A",$G26,0),IF($K26="A",$J26,0),IF($N26="A",$M26,0),IF($Q26="A",$P26,0),IF($T26="A",$S26,0),IF($W26="A",$V26,0),IF($Z26="A",$Y26,0),IF($AC26="A",$AB26,0),IF($AF26="A",$AE26,0),IF($AI26="A",$AH26,0),IF($AL26="A",$AK26,0),IF($AO26="A",$AN26,0),IF($AR26="A",$AQ26,0),IF($AU26="A",$AT26,0),IF($AX26="A",$AW26,0),IF($BA26="A",$AZ26,0),IF($BD26="A",$BA26,0),IF($BG26="A",$BF26,0))</f>
        <v>24</v>
      </c>
      <c r="BN26" s="55">
        <f>SUM(IF($T26="A",$S26,0),IF($W26="A",$V26,0),IF($Z26="A",$Y26,0),IF($AI26="A",$AH26,0),IF($AL26="A",$AK26,0))</f>
        <v>0</v>
      </c>
      <c r="BO26" s="55">
        <f>SUM(S26,V26,Y26,AH26,AK26)</f>
        <v>4</v>
      </c>
      <c r="BP26" s="56">
        <f>MAX(G26:BF26)</f>
        <v>12</v>
      </c>
      <c r="BQ26" s="56">
        <v>10</v>
      </c>
      <c r="BR26" s="120" t="str">
        <f>VLOOKUP(D26,BASE!B:E,3,FALSE)</f>
        <v>ATSCAF</v>
      </c>
      <c r="BT26" s="442"/>
    </row>
    <row r="27" spans="1:72" ht="26.25" thickBot="1">
      <c r="A27" s="128">
        <f t="shared" si="0"/>
        <v>26</v>
      </c>
      <c r="B27" s="3" t="s">
        <v>16</v>
      </c>
      <c r="C27" s="164" t="s">
        <v>419</v>
      </c>
      <c r="D27" s="165">
        <v>705151</v>
      </c>
      <c r="E27" s="166" t="s">
        <v>350</v>
      </c>
      <c r="F27" s="167" t="s">
        <v>179</v>
      </c>
      <c r="G27" s="4"/>
      <c r="H27" s="2"/>
      <c r="I27" s="5"/>
      <c r="J27" s="4">
        <v>4</v>
      </c>
      <c r="K27" s="2" t="s">
        <v>740</v>
      </c>
      <c r="L27" s="5"/>
      <c r="M27" s="4"/>
      <c r="N27" s="2"/>
      <c r="O27" s="5"/>
      <c r="P27" s="4"/>
      <c r="Q27" s="2"/>
      <c r="R27" s="5"/>
      <c r="S27" s="6">
        <v>2</v>
      </c>
      <c r="T27" s="2" t="s">
        <v>720</v>
      </c>
      <c r="U27" s="5"/>
      <c r="V27" s="6"/>
      <c r="W27" s="2"/>
      <c r="X27" s="5"/>
      <c r="Y27" s="6">
        <v>2</v>
      </c>
      <c r="Z27" s="2" t="s">
        <v>740</v>
      </c>
      <c r="AA27" s="5"/>
      <c r="AB27" s="4">
        <v>3</v>
      </c>
      <c r="AC27" s="2" t="s">
        <v>720</v>
      </c>
      <c r="AD27" s="5"/>
      <c r="AE27" s="4"/>
      <c r="AF27" s="2"/>
      <c r="AG27" s="5"/>
      <c r="AH27" s="6"/>
      <c r="AI27" s="2"/>
      <c r="AJ27" s="5"/>
      <c r="AK27" s="6"/>
      <c r="AL27" s="2"/>
      <c r="AM27" s="5"/>
      <c r="AN27" s="4"/>
      <c r="AO27" s="2"/>
      <c r="AP27" s="5"/>
      <c r="AQ27" s="4">
        <v>8</v>
      </c>
      <c r="AR27" s="2" t="s">
        <v>740</v>
      </c>
      <c r="AS27" s="5"/>
      <c r="AT27" s="4">
        <f>VLOOKUP(D27,'26-09-2015'!C:G,5,FALSE)</f>
        <v>4</v>
      </c>
      <c r="AU27" s="2" t="str">
        <f>VLOOKUP(D27,'26-09-2015'!C:F,4,FALSE)</f>
        <v>A</v>
      </c>
      <c r="AV27" s="5"/>
      <c r="AW27" s="4"/>
      <c r="AX27" s="2"/>
      <c r="AY27" s="5"/>
      <c r="AZ27" s="4">
        <v>2</v>
      </c>
      <c r="BA27" s="2" t="s">
        <v>740</v>
      </c>
      <c r="BB27" s="5"/>
      <c r="BC27" s="4">
        <f>VLOOKUP(D27,'24-10-2015'!C:G,5,FALSE)</f>
        <v>8</v>
      </c>
      <c r="BD27" s="2" t="str">
        <f>VLOOKUP(D27,'24-10-2015'!C:F,4,FALSE)</f>
        <v>A</v>
      </c>
      <c r="BE27" s="5"/>
      <c r="BF27" s="4"/>
      <c r="BG27" s="2"/>
      <c r="BH27" s="5"/>
      <c r="BI27" s="60">
        <f>SUM(G27:BF27)</f>
        <v>33</v>
      </c>
      <c r="BJ27" s="61" t="s">
        <v>6</v>
      </c>
      <c r="BK27" s="127">
        <f>COUNTIF(G27:BF27,"&gt;0")</f>
        <v>8</v>
      </c>
      <c r="BL27" s="53">
        <f>BI27/BK27</f>
        <v>4.125</v>
      </c>
      <c r="BM27" s="54">
        <f>SUM(IF($H27="A",$G27,0),IF($K27="A",$J27,0),IF($N27="A",$M27,0),IF($Q27="A",$P27,0),IF($T27="A",$S27,0),IF($W27="A",$V27,0),IF($Z27="A",$Y27,0),IF($AC27="A",$AB27,0),IF($AF27="A",$AE27,0),IF($AI27="A",$AH27,0),IF($AL27="A",$AK27,0),IF($AO27="A",$AN27,0),IF($AR27="A",$AQ27,0),IF($AU27="A",$AT27,0),IF($AX27="A",$AW27,0),IF($BA27="A",$AZ27,0),IF($BD27="A",$BA27,0),IF($BG27="A",$BF27,0))</f>
        <v>20</v>
      </c>
      <c r="BN27" s="55">
        <f>SUM(IF($T27="A",$S27,0),IF($W27="A",$V27,0),IF($Z27="A",$Y27,0),IF($AI27="A",$AH27,0),IF($AL27="A",$AK27,0))</f>
        <v>2</v>
      </c>
      <c r="BO27" s="55">
        <f>SUM(S27,V27,Y27,AH27,AK27)</f>
        <v>4</v>
      </c>
      <c r="BP27" s="56">
        <f>MAX(G27:BF27)</f>
        <v>8</v>
      </c>
      <c r="BQ27" s="56"/>
      <c r="BR27" s="120" t="str">
        <f>VLOOKUP(D27,BASE!B:E,3,FALSE)</f>
        <v>S A L</v>
      </c>
      <c r="BT27" s="442"/>
    </row>
    <row r="28" spans="1:72" ht="26.25" thickBot="1">
      <c r="A28" s="128">
        <f t="shared" si="0"/>
        <v>27</v>
      </c>
      <c r="B28" s="3" t="s">
        <v>16</v>
      </c>
      <c r="C28" s="164" t="s">
        <v>197</v>
      </c>
      <c r="D28" s="165">
        <v>6901167</v>
      </c>
      <c r="E28" s="166" t="s">
        <v>5</v>
      </c>
      <c r="F28" s="167" t="s">
        <v>179</v>
      </c>
      <c r="G28" s="4">
        <v>4</v>
      </c>
      <c r="H28" s="2" t="s">
        <v>740</v>
      </c>
      <c r="I28" s="5"/>
      <c r="J28" s="4"/>
      <c r="K28" s="2"/>
      <c r="L28" s="5"/>
      <c r="M28" s="4">
        <v>1</v>
      </c>
      <c r="N28" s="2" t="s">
        <v>720</v>
      </c>
      <c r="O28" s="5"/>
      <c r="P28" s="4"/>
      <c r="Q28" s="2"/>
      <c r="R28" s="5"/>
      <c r="S28" s="6">
        <v>2</v>
      </c>
      <c r="T28" s="2" t="s">
        <v>740</v>
      </c>
      <c r="U28" s="5"/>
      <c r="V28" s="6"/>
      <c r="W28" s="2"/>
      <c r="X28" s="5"/>
      <c r="Y28" s="6">
        <v>5</v>
      </c>
      <c r="Z28" s="2" t="s">
        <v>720</v>
      </c>
      <c r="AA28" s="5"/>
      <c r="AB28" s="4">
        <v>1</v>
      </c>
      <c r="AC28" s="2" t="s">
        <v>720</v>
      </c>
      <c r="AD28" s="5"/>
      <c r="AE28" s="4"/>
      <c r="AF28" s="2"/>
      <c r="AG28" s="5"/>
      <c r="AH28" s="6"/>
      <c r="AI28" s="2"/>
      <c r="AJ28" s="5"/>
      <c r="AK28" s="6"/>
      <c r="AL28" s="2"/>
      <c r="AM28" s="5"/>
      <c r="AN28" s="4"/>
      <c r="AO28" s="2"/>
      <c r="AP28" s="5"/>
      <c r="AQ28" s="4"/>
      <c r="AR28" s="2"/>
      <c r="AS28" s="5"/>
      <c r="AT28" s="4">
        <f>VLOOKUP(D28,'26-09-2015'!C:G,5,FALSE)</f>
        <v>2</v>
      </c>
      <c r="AU28" s="2" t="str">
        <f>VLOOKUP(D28,'26-09-2015'!C:F,4,FALSE)</f>
        <v>A</v>
      </c>
      <c r="AV28" s="5"/>
      <c r="AW28" s="4"/>
      <c r="AX28" s="2"/>
      <c r="AY28" s="5"/>
      <c r="AZ28" s="4">
        <v>6</v>
      </c>
      <c r="BA28" s="2" t="s">
        <v>740</v>
      </c>
      <c r="BB28" s="5"/>
      <c r="BC28" s="398">
        <f>VLOOKUP(D28,'24-10-2015'!C:G,5,FALSE)</f>
        <v>12</v>
      </c>
      <c r="BD28" s="399" t="str">
        <f>VLOOKUP(D28,'24-10-2015'!C:F,4,FALSE)</f>
        <v>A</v>
      </c>
      <c r="BE28" s="400" t="str">
        <f>VLOOKUP(D28,'24-10-2015'!C:I,7,FALSE)</f>
        <v>V</v>
      </c>
      <c r="BF28" s="4"/>
      <c r="BG28" s="2"/>
      <c r="BH28" s="5"/>
      <c r="BI28" s="60">
        <f>SUM(G28:BF28)</f>
        <v>33</v>
      </c>
      <c r="BJ28" s="61" t="s">
        <v>6</v>
      </c>
      <c r="BK28" s="127">
        <f>COUNTIF(G28:BF28,"&gt;0")</f>
        <v>8</v>
      </c>
      <c r="BL28" s="53">
        <f>BI28/BK28</f>
        <v>4.125</v>
      </c>
      <c r="BM28" s="54">
        <f>SUM(IF($H28="A",$G28,0),IF($K28="A",$J28,0),IF($N28="A",$M28,0),IF($Q28="A",$P28,0),IF($T28="A",$S28,0),IF($W28="A",$V28,0),IF($Z28="A",$Y28,0),IF($AC28="A",$AB28,0),IF($AF28="A",$AE28,0),IF($AI28="A",$AH28,0),IF($AL28="A",$AK28,0),IF($AO28="A",$AN28,0),IF($AR28="A",$AQ28,0),IF($AU28="A",$AT28,0),IF($AX28="A",$AW28,0),IF($BA28="A",$AZ28,0),IF($BD28="A",$BA28,0),IF($BG28="A",$BF28,0))</f>
        <v>14</v>
      </c>
      <c r="BN28" s="55">
        <f>SUM(IF($T28="A",$S28,0),IF($W28="A",$V28,0),IF($Z28="A",$Y28,0),IF($AI28="A",$AH28,0),IF($AL28="A",$AK28,0))</f>
        <v>2</v>
      </c>
      <c r="BO28" s="55">
        <f>SUM(S28,V28,Y28,AH28,AK28)</f>
        <v>7</v>
      </c>
      <c r="BP28" s="56">
        <f>MAX(G28:BF28)</f>
        <v>12</v>
      </c>
      <c r="BQ28" s="56">
        <v>10</v>
      </c>
      <c r="BR28" s="120" t="str">
        <f>VLOOKUP(D28,BASE!B:E,3,FALSE)</f>
        <v>CASCOL</v>
      </c>
      <c r="BT28" s="442"/>
    </row>
    <row r="29" spans="1:72" ht="26.25" thickBot="1">
      <c r="A29" s="128">
        <f t="shared" si="0"/>
        <v>28</v>
      </c>
      <c r="B29" s="3" t="s">
        <v>16</v>
      </c>
      <c r="C29" s="164" t="s">
        <v>64</v>
      </c>
      <c r="D29" s="165">
        <v>6918036</v>
      </c>
      <c r="E29" s="166" t="s">
        <v>350</v>
      </c>
      <c r="F29" s="167" t="s">
        <v>179</v>
      </c>
      <c r="G29" s="4"/>
      <c r="H29" s="2"/>
      <c r="I29" s="5"/>
      <c r="J29" s="4">
        <v>4</v>
      </c>
      <c r="K29" s="2" t="s">
        <v>740</v>
      </c>
      <c r="L29" s="5"/>
      <c r="M29" s="4"/>
      <c r="N29" s="2"/>
      <c r="O29" s="5"/>
      <c r="P29" s="4"/>
      <c r="Q29" s="2"/>
      <c r="R29" s="5"/>
      <c r="S29" s="6">
        <v>4</v>
      </c>
      <c r="T29" s="2" t="s">
        <v>740</v>
      </c>
      <c r="U29" s="5"/>
      <c r="V29" s="6"/>
      <c r="W29" s="2"/>
      <c r="X29" s="5"/>
      <c r="Y29" s="6">
        <v>1</v>
      </c>
      <c r="Z29" s="2" t="s">
        <v>720</v>
      </c>
      <c r="AA29" s="5"/>
      <c r="AB29" s="418">
        <v>5</v>
      </c>
      <c r="AC29" s="416" t="s">
        <v>720</v>
      </c>
      <c r="AD29" s="417" t="s">
        <v>719</v>
      </c>
      <c r="AE29" s="4"/>
      <c r="AF29" s="2"/>
      <c r="AG29" s="5"/>
      <c r="AH29" s="6">
        <v>8</v>
      </c>
      <c r="AI29" s="2" t="s">
        <v>740</v>
      </c>
      <c r="AJ29" s="5"/>
      <c r="AK29" s="6"/>
      <c r="AL29" s="2"/>
      <c r="AM29" s="5"/>
      <c r="AN29" s="4"/>
      <c r="AO29" s="2"/>
      <c r="AP29" s="5"/>
      <c r="AQ29" s="4">
        <v>2</v>
      </c>
      <c r="AR29" s="2" t="s">
        <v>740</v>
      </c>
      <c r="AS29" s="5"/>
      <c r="AT29" s="4"/>
      <c r="AU29" s="2"/>
      <c r="AV29" s="5"/>
      <c r="AW29" s="4"/>
      <c r="AX29" s="2"/>
      <c r="AY29" s="5"/>
      <c r="AZ29" s="4"/>
      <c r="BA29" s="2"/>
      <c r="BB29" s="5"/>
      <c r="BC29" s="4">
        <f>VLOOKUP(D29,'24-10-2015'!C:G,5,FALSE)</f>
        <v>8</v>
      </c>
      <c r="BD29" s="2" t="str">
        <f>VLOOKUP(D29,'24-10-2015'!C:F,4,FALSE)</f>
        <v>A</v>
      </c>
      <c r="BE29" s="5"/>
      <c r="BF29" s="4"/>
      <c r="BG29" s="2"/>
      <c r="BH29" s="5"/>
      <c r="BI29" s="60">
        <f>SUM(G29:BF29)</f>
        <v>32</v>
      </c>
      <c r="BJ29" s="61" t="s">
        <v>6</v>
      </c>
      <c r="BK29" s="127">
        <f>COUNTIF(G29:BF29,"&gt;0")</f>
        <v>7</v>
      </c>
      <c r="BL29" s="53">
        <f>BI29/BK29</f>
        <v>4.5714285714285712</v>
      </c>
      <c r="BM29" s="54">
        <f>SUM(IF($H29="A",$G29,0),IF($K29="A",$J29,0),IF($N29="A",$M29,0),IF($Q29="A",$P29,0),IF($T29="A",$S29,0),IF($W29="A",$V29,0),IF($Z29="A",$Y29,0),IF($AC29="A",$AB29,0),IF($AF29="A",$AE29,0),IF($AI29="A",$AH29,0),IF($AL29="A",$AK29,0),IF($AO29="A",$AN29,0),IF($AR29="A",$AQ29,0),IF($AU29="A",$AT29,0),IF($AX29="A",$AW29,0),IF($BA29="A",$AZ29,0),IF($BD29="A",$BA29,0),IF($BG29="A",$BF29,0))</f>
        <v>18</v>
      </c>
      <c r="BN29" s="55">
        <f>SUM(IF($T29="A",$S29,0),IF($W29="A",$V29,0),IF($Z29="A",$Y29,0),IF($AI29="A",$AH29,0),IF($AL29="A",$AK29,0))</f>
        <v>12</v>
      </c>
      <c r="BO29" s="55">
        <f>SUM(S29,V29,Y29,AH29,AK29)</f>
        <v>13</v>
      </c>
      <c r="BP29" s="56">
        <f>MAX(G29:BF29)</f>
        <v>8</v>
      </c>
      <c r="BQ29" s="56"/>
      <c r="BR29" s="120" t="str">
        <f>VLOOKUP(D29,BASE!B:E,3,FALSE)</f>
        <v>S A L</v>
      </c>
      <c r="BT29" s="442"/>
    </row>
    <row r="30" spans="1:72" ht="26.25" thickBot="1">
      <c r="A30" s="128">
        <f t="shared" si="0"/>
        <v>29</v>
      </c>
      <c r="B30" s="3" t="s">
        <v>16</v>
      </c>
      <c r="C30" s="164" t="s">
        <v>149</v>
      </c>
      <c r="D30" s="165">
        <v>6925448</v>
      </c>
      <c r="E30" s="166" t="s">
        <v>554</v>
      </c>
      <c r="F30" s="167" t="s">
        <v>179</v>
      </c>
      <c r="G30" s="4"/>
      <c r="H30" s="2"/>
      <c r="I30" s="5"/>
      <c r="J30" s="4">
        <v>6</v>
      </c>
      <c r="K30" s="2" t="s">
        <v>740</v>
      </c>
      <c r="L30" s="5"/>
      <c r="M30" s="4"/>
      <c r="N30" s="2"/>
      <c r="O30" s="5"/>
      <c r="P30" s="4"/>
      <c r="Q30" s="2"/>
      <c r="R30" s="5"/>
      <c r="S30" s="6">
        <v>4</v>
      </c>
      <c r="T30" s="2" t="s">
        <v>740</v>
      </c>
      <c r="U30" s="5"/>
      <c r="V30" s="6"/>
      <c r="W30" s="2"/>
      <c r="X30" s="5"/>
      <c r="Y30" s="6">
        <v>2</v>
      </c>
      <c r="Z30" s="2" t="s">
        <v>740</v>
      </c>
      <c r="AA30" s="5"/>
      <c r="AB30" s="4">
        <v>2</v>
      </c>
      <c r="AC30" s="2" t="s">
        <v>720</v>
      </c>
      <c r="AD30" s="5"/>
      <c r="AE30" s="4"/>
      <c r="AF30" s="2"/>
      <c r="AG30" s="5"/>
      <c r="AH30" s="6">
        <v>2</v>
      </c>
      <c r="AI30" s="2" t="s">
        <v>740</v>
      </c>
      <c r="AJ30" s="5"/>
      <c r="AK30" s="6"/>
      <c r="AL30" s="2"/>
      <c r="AM30" s="5"/>
      <c r="AN30" s="4"/>
      <c r="AO30" s="2"/>
      <c r="AP30" s="5"/>
      <c r="AQ30" s="4">
        <v>2</v>
      </c>
      <c r="AR30" s="2" t="s">
        <v>740</v>
      </c>
      <c r="AS30" s="5"/>
      <c r="AT30" s="4">
        <f>VLOOKUP(D30,'26-09-2015'!C:G,5,FALSE)</f>
        <v>2</v>
      </c>
      <c r="AU30" s="2" t="str">
        <f>VLOOKUP(D30,'26-09-2015'!C:F,4,FALSE)</f>
        <v>A</v>
      </c>
      <c r="AV30" s="5"/>
      <c r="AW30" s="4"/>
      <c r="AX30" s="2"/>
      <c r="AY30" s="5"/>
      <c r="AZ30" s="418">
        <v>6</v>
      </c>
      <c r="BA30" s="416" t="s">
        <v>720</v>
      </c>
      <c r="BB30" s="417" t="s">
        <v>719</v>
      </c>
      <c r="BC30" s="4">
        <f>VLOOKUP(D30,'24-10-2015'!C:G,5,FALSE)</f>
        <v>6</v>
      </c>
      <c r="BD30" s="2" t="str">
        <f>VLOOKUP(D30,'24-10-2015'!C:F,4,FALSE)</f>
        <v>A</v>
      </c>
      <c r="BE30" s="5"/>
      <c r="BF30" s="4"/>
      <c r="BG30" s="2"/>
      <c r="BH30" s="5"/>
      <c r="BI30" s="60">
        <f>SUM(G30:BF30)</f>
        <v>32</v>
      </c>
      <c r="BJ30" s="61" t="s">
        <v>6</v>
      </c>
      <c r="BK30" s="127">
        <f>COUNTIF(G30:BF30,"&gt;0")</f>
        <v>9</v>
      </c>
      <c r="BL30" s="53">
        <f>BI30/BK30</f>
        <v>3.5555555555555554</v>
      </c>
      <c r="BM30" s="54">
        <f>SUM(IF($H30="A",$G30,0),IF($K30="A",$J30,0),IF($N30="A",$M30,0),IF($Q30="A",$P30,0),IF($T30="A",$S30,0),IF($W30="A",$V30,0),IF($Z30="A",$Y30,0),IF($AC30="A",$AB30,0),IF($AF30="A",$AE30,0),IF($AI30="A",$AH30,0),IF($AL30="A",$AK30,0),IF($AO30="A",$AN30,0),IF($AR30="A",$AQ30,0),IF($AU30="A",$AT30,0),IF($AX30="A",$AW30,0),IF($BA30="A",$AZ30,0),IF($BD30="A",$BA30,0),IF($BG30="A",$BF30,0))</f>
        <v>18</v>
      </c>
      <c r="BN30" s="55">
        <f>SUM(IF($T30="A",$S30,0),IF($W30="A",$V30,0),IF($Z30="A",$Y30,0),IF($AI30="A",$AH30,0),IF($AL30="A",$AK30,0))</f>
        <v>8</v>
      </c>
      <c r="BO30" s="55">
        <f>SUM(S30,V30,Y30,AH30,AK30)</f>
        <v>8</v>
      </c>
      <c r="BP30" s="56">
        <f>MAX(G30:BF30)</f>
        <v>6</v>
      </c>
      <c r="BQ30" s="56"/>
      <c r="BR30" s="120" t="str">
        <f>VLOOKUP(D30,BASE!B:E,3,FALSE)</f>
        <v>TROLLSPORT</v>
      </c>
      <c r="BT30" s="442"/>
    </row>
    <row r="31" spans="1:72" ht="26.25" thickBot="1">
      <c r="A31" s="128">
        <f t="shared" si="0"/>
        <v>30</v>
      </c>
      <c r="B31" s="3" t="s">
        <v>16</v>
      </c>
      <c r="C31" s="164" t="s">
        <v>141</v>
      </c>
      <c r="D31" s="165">
        <v>6901149</v>
      </c>
      <c r="E31" s="166" t="s">
        <v>1</v>
      </c>
      <c r="F31" s="167" t="s">
        <v>179</v>
      </c>
      <c r="G31" s="4"/>
      <c r="H31" s="2"/>
      <c r="I31" s="5"/>
      <c r="J31" s="4">
        <v>2</v>
      </c>
      <c r="K31" s="2" t="s">
        <v>740</v>
      </c>
      <c r="L31" s="5"/>
      <c r="M31" s="4">
        <v>3</v>
      </c>
      <c r="N31" s="2" t="s">
        <v>720</v>
      </c>
      <c r="O31" s="5"/>
      <c r="P31" s="4"/>
      <c r="Q31" s="2"/>
      <c r="R31" s="5"/>
      <c r="S31" s="415">
        <v>6</v>
      </c>
      <c r="T31" s="416" t="s">
        <v>720</v>
      </c>
      <c r="U31" s="417" t="s">
        <v>719</v>
      </c>
      <c r="V31" s="6"/>
      <c r="W31" s="2"/>
      <c r="X31" s="5"/>
      <c r="Y31" s="6">
        <v>2</v>
      </c>
      <c r="Z31" s="2" t="s">
        <v>740</v>
      </c>
      <c r="AA31" s="5"/>
      <c r="AB31" s="4"/>
      <c r="AC31" s="2"/>
      <c r="AD31" s="5"/>
      <c r="AE31" s="4"/>
      <c r="AF31" s="2"/>
      <c r="AG31" s="5"/>
      <c r="AH31" s="6"/>
      <c r="AI31" s="2"/>
      <c r="AJ31" s="5"/>
      <c r="AK31" s="6">
        <v>4</v>
      </c>
      <c r="AL31" s="2" t="s">
        <v>740</v>
      </c>
      <c r="AM31" s="5"/>
      <c r="AN31" s="4"/>
      <c r="AO31" s="2"/>
      <c r="AP31" s="5"/>
      <c r="AQ31" s="4">
        <v>4</v>
      </c>
      <c r="AR31" s="2" t="s">
        <v>740</v>
      </c>
      <c r="AS31" s="5"/>
      <c r="AT31" s="4">
        <f>VLOOKUP(D31,'26-09-2015'!C:G,5,FALSE)</f>
        <v>3</v>
      </c>
      <c r="AU31" s="2" t="str">
        <f>VLOOKUP(D31,'26-09-2015'!C:F,4,FALSE)</f>
        <v>B</v>
      </c>
      <c r="AV31" s="5"/>
      <c r="AW31" s="4"/>
      <c r="AX31" s="2"/>
      <c r="AY31" s="5"/>
      <c r="AZ31" s="4">
        <v>4</v>
      </c>
      <c r="BA31" s="2" t="s">
        <v>720</v>
      </c>
      <c r="BB31" s="5"/>
      <c r="BC31" s="4">
        <f>VLOOKUP(D31,'24-10-2015'!C:G,5,FALSE)</f>
        <v>4</v>
      </c>
      <c r="BD31" s="2" t="str">
        <f>VLOOKUP(D31,'24-10-2015'!C:F,4,FALSE)</f>
        <v>A</v>
      </c>
      <c r="BE31" s="5"/>
      <c r="BF31" s="4"/>
      <c r="BG31" s="2"/>
      <c r="BH31" s="5"/>
      <c r="BI31" s="60">
        <f>SUM(G31:BF31)</f>
        <v>32</v>
      </c>
      <c r="BJ31" s="61" t="s">
        <v>6</v>
      </c>
      <c r="BK31" s="127">
        <f>COUNTIF(G31:BF31,"&gt;0")</f>
        <v>9</v>
      </c>
      <c r="BL31" s="53">
        <f>BI31/BK31</f>
        <v>3.5555555555555554</v>
      </c>
      <c r="BM31" s="54">
        <f>SUM(IF($H31="A",$G31,0),IF($K31="A",$J31,0),IF($N31="A",$M31,0),IF($Q31="A",$P31,0),IF($T31="A",$S31,0),IF($W31="A",$V31,0),IF($Z31="A",$Y31,0),IF($AC31="A",$AB31,0),IF($AF31="A",$AE31,0),IF($AI31="A",$AH31,0),IF($AL31="A",$AK31,0),IF($AO31="A",$AN31,0),IF($AR31="A",$AQ31,0),IF($AU31="A",$AT31,0),IF($AX31="A",$AW31,0),IF($BA31="A",$AZ31,0),IF($BD31="A",$BA31,0),IF($BG31="A",$BF31,0))</f>
        <v>12</v>
      </c>
      <c r="BN31" s="55">
        <f>SUM(IF($T31="A",$S31,0),IF($W31="A",$V31,0),IF($Z31="A",$Y31,0),IF($AI31="A",$AH31,0),IF($AL31="A",$AK31,0))</f>
        <v>6</v>
      </c>
      <c r="BO31" s="55">
        <f>SUM(S31,V31,Y31,AH31,AK31)</f>
        <v>12</v>
      </c>
      <c r="BP31" s="56">
        <f>MAX(G31:BF31)</f>
        <v>6</v>
      </c>
      <c r="BQ31" s="56"/>
      <c r="BR31" s="120" t="str">
        <f>VLOOKUP(D31,BASE!B:E,3,FALSE)</f>
        <v>ATSCAF</v>
      </c>
      <c r="BT31" s="442"/>
    </row>
    <row r="32" spans="1:72" ht="26.25" thickBot="1">
      <c r="A32" s="128">
        <f t="shared" si="0"/>
        <v>31</v>
      </c>
      <c r="B32" s="3" t="s">
        <v>16</v>
      </c>
      <c r="C32" s="164" t="s">
        <v>183</v>
      </c>
      <c r="D32" s="165">
        <v>3011684</v>
      </c>
      <c r="E32" s="166" t="s">
        <v>350</v>
      </c>
      <c r="F32" s="167" t="s">
        <v>179</v>
      </c>
      <c r="G32" s="398">
        <v>9</v>
      </c>
      <c r="H32" s="399" t="s">
        <v>740</v>
      </c>
      <c r="I32" s="400" t="s">
        <v>8</v>
      </c>
      <c r="J32" s="4"/>
      <c r="K32" s="2"/>
      <c r="L32" s="5"/>
      <c r="M32" s="4">
        <v>4</v>
      </c>
      <c r="N32" s="2" t="s">
        <v>740</v>
      </c>
      <c r="O32" s="5"/>
      <c r="P32" s="4"/>
      <c r="Q32" s="2"/>
      <c r="R32" s="5"/>
      <c r="S32" s="398">
        <v>10</v>
      </c>
      <c r="T32" s="399" t="s">
        <v>740</v>
      </c>
      <c r="U32" s="400" t="s">
        <v>719</v>
      </c>
      <c r="V32" s="6"/>
      <c r="W32" s="2"/>
      <c r="X32" s="5"/>
      <c r="Y32" s="6">
        <v>8</v>
      </c>
      <c r="Z32" s="2" t="s">
        <v>740</v>
      </c>
      <c r="AA32" s="5"/>
      <c r="AB32" s="4"/>
      <c r="AC32" s="2"/>
      <c r="AD32" s="5"/>
      <c r="AE32" s="4"/>
      <c r="AF32" s="2"/>
      <c r="AG32" s="5"/>
      <c r="AH32" s="6"/>
      <c r="AI32" s="2"/>
      <c r="AJ32" s="5"/>
      <c r="AK32" s="6"/>
      <c r="AL32" s="2"/>
      <c r="AM32" s="5"/>
      <c r="AN32" s="4"/>
      <c r="AO32" s="2"/>
      <c r="AP32" s="5"/>
      <c r="AQ32" s="4"/>
      <c r="AR32" s="2"/>
      <c r="AS32" s="5"/>
      <c r="AT32" s="4"/>
      <c r="AU32" s="2"/>
      <c r="AV32" s="5"/>
      <c r="AW32" s="4"/>
      <c r="AX32" s="2"/>
      <c r="AY32" s="5"/>
      <c r="AZ32" s="4"/>
      <c r="BA32" s="2"/>
      <c r="BB32" s="5"/>
      <c r="BC32" s="4"/>
      <c r="BD32" s="2"/>
      <c r="BE32" s="5"/>
      <c r="BF32" s="4"/>
      <c r="BG32" s="2"/>
      <c r="BH32" s="5"/>
      <c r="BI32" s="60">
        <f>SUM(G32:BF32)</f>
        <v>31</v>
      </c>
      <c r="BJ32" s="61" t="s">
        <v>6</v>
      </c>
      <c r="BK32" s="127">
        <f>COUNTIF(G32:BF32,"&gt;0")</f>
        <v>4</v>
      </c>
      <c r="BL32" s="53">
        <f>BI32/BK32</f>
        <v>7.75</v>
      </c>
      <c r="BM32" s="54">
        <f>SUM(IF($H32="A",$G32,0),IF($K32="A",$J32,0),IF($N32="A",$M32,0),IF($Q32="A",$P32,0),IF($T32="A",$S32,0),IF($W32="A",$V32,0),IF($Z32="A",$Y32,0),IF($AC32="A",$AB32,0),IF($AF32="A",$AE32,0),IF($AI32="A",$AH32,0),IF($AL32="A",$AK32,0),IF($AO32="A",$AN32,0),IF($AR32="A",$AQ32,0),IF($AU32="A",$AT32,0),IF($AX32="A",$AW32,0),IF($BA32="A",$AZ32,0),IF($BD32="A",$BA32,0),IF($BG32="A",$BF32,0))</f>
        <v>31</v>
      </c>
      <c r="BN32" s="55">
        <f>SUM(IF($T32="A",$S32,0),IF($W32="A",$V32,0),IF($Z32="A",$Y32,0),IF($AI32="A",$AH32,0),IF($AL32="A",$AK32,0))</f>
        <v>18</v>
      </c>
      <c r="BO32" s="55">
        <f>SUM(S32,V32,Y32,AH32,AK32)</f>
        <v>18</v>
      </c>
      <c r="BP32" s="56">
        <f>MAX(G32:BF32)</f>
        <v>10</v>
      </c>
      <c r="BQ32" s="56">
        <v>11</v>
      </c>
      <c r="BR32" s="120" t="str">
        <f>VLOOKUP(D32,BASE!B:E,3,FALSE)</f>
        <v>S A L</v>
      </c>
      <c r="BT32" s="442"/>
    </row>
    <row r="33" spans="1:72" ht="26.25" thickBot="1">
      <c r="A33" s="128">
        <f t="shared" si="0"/>
        <v>32</v>
      </c>
      <c r="B33" s="3" t="s">
        <v>16</v>
      </c>
      <c r="C33" s="164" t="s">
        <v>612</v>
      </c>
      <c r="D33" s="165">
        <v>6906470</v>
      </c>
      <c r="E33" s="166" t="s">
        <v>554</v>
      </c>
      <c r="F33" s="167" t="s">
        <v>179</v>
      </c>
      <c r="G33" s="4"/>
      <c r="H33" s="2"/>
      <c r="I33" s="5"/>
      <c r="J33" s="398">
        <v>11</v>
      </c>
      <c r="K33" s="399" t="s">
        <v>740</v>
      </c>
      <c r="L33" s="400" t="s">
        <v>719</v>
      </c>
      <c r="M33" s="4"/>
      <c r="N33" s="2"/>
      <c r="O33" s="5"/>
      <c r="P33" s="4"/>
      <c r="Q33" s="2"/>
      <c r="R33" s="5"/>
      <c r="S33" s="6"/>
      <c r="T33" s="2"/>
      <c r="U33" s="5"/>
      <c r="V33" s="6"/>
      <c r="W33" s="2"/>
      <c r="X33" s="5"/>
      <c r="Y33" s="6"/>
      <c r="Z33" s="2"/>
      <c r="AA33" s="5"/>
      <c r="AB33" s="398">
        <v>9</v>
      </c>
      <c r="AC33" s="399" t="s">
        <v>740</v>
      </c>
      <c r="AD33" s="400" t="s">
        <v>8</v>
      </c>
      <c r="AE33" s="4"/>
      <c r="AF33" s="2"/>
      <c r="AG33" s="5"/>
      <c r="AH33" s="6"/>
      <c r="AI33" s="2"/>
      <c r="AJ33" s="5"/>
      <c r="AK33" s="6"/>
      <c r="AL33" s="2"/>
      <c r="AM33" s="5"/>
      <c r="AN33" s="4"/>
      <c r="AO33" s="2"/>
      <c r="AP33" s="5"/>
      <c r="AQ33" s="398">
        <v>9</v>
      </c>
      <c r="AR33" s="399" t="s">
        <v>740</v>
      </c>
      <c r="AS33" s="400" t="s">
        <v>8</v>
      </c>
      <c r="AT33" s="4">
        <f>VLOOKUP(D33,'26-09-2015'!C:G,5,FALSE)</f>
        <v>2</v>
      </c>
      <c r="AU33" s="2" t="str">
        <f>VLOOKUP(D33,'26-09-2015'!C:F,4,FALSE)</f>
        <v>A</v>
      </c>
      <c r="AV33" s="5"/>
      <c r="AW33" s="4"/>
      <c r="AX33" s="2"/>
      <c r="AY33" s="5"/>
      <c r="AZ33" s="4"/>
      <c r="BA33" s="2"/>
      <c r="BB33" s="5"/>
      <c r="BC33" s="4"/>
      <c r="BD33" s="2"/>
      <c r="BE33" s="5"/>
      <c r="BF33" s="4"/>
      <c r="BG33" s="2"/>
      <c r="BH33" s="5"/>
      <c r="BI33" s="60">
        <f>SUM(G33:BF33)</f>
        <v>31</v>
      </c>
      <c r="BJ33" s="61" t="s">
        <v>6</v>
      </c>
      <c r="BK33" s="127">
        <f>COUNTIF(G33:BF33,"&gt;0")</f>
        <v>4</v>
      </c>
      <c r="BL33" s="53">
        <f>BI33/BK33</f>
        <v>7.75</v>
      </c>
      <c r="BM33" s="54">
        <f>SUM(IF($H33="A",$G33,0),IF($K33="A",$J33,0),IF($N33="A",$M33,0),IF($Q33="A",$P33,0),IF($T33="A",$S33,0),IF($W33="A",$V33,0),IF($Z33="A",$Y33,0),IF($AC33="A",$AB33,0),IF($AF33="A",$AE33,0),IF($AI33="A",$AH33,0),IF($AL33="A",$AK33,0),IF($AO33="A",$AN33,0),IF($AR33="A",$AQ33,0),IF($AU33="A",$AT33,0),IF($AX33="A",$AW33,0),IF($BA33="A",$AZ33,0),IF($BD33="A",$BA33,0),IF($BG33="A",$BF33,0))</f>
        <v>31</v>
      </c>
      <c r="BN33" s="55">
        <f>SUM(IF($T33="A",$S33,0),IF($W33="A",$V33,0),IF($Z33="A",$Y33,0),IF($AI33="A",$AH33,0),IF($AL33="A",$AK33,0))</f>
        <v>0</v>
      </c>
      <c r="BO33" s="55">
        <f>SUM(S33,V33,Y33,AH33,AK33)</f>
        <v>0</v>
      </c>
      <c r="BP33" s="56">
        <f>MAX(G33:BF33)</f>
        <v>11</v>
      </c>
      <c r="BQ33" s="56">
        <v>12</v>
      </c>
      <c r="BR33" s="120" t="str">
        <f>VLOOKUP(D33,BASE!B:E,3,FALSE)</f>
        <v>TROLLSPORT</v>
      </c>
      <c r="BT33" s="442"/>
    </row>
    <row r="34" spans="1:72" ht="26.25" thickBot="1">
      <c r="A34" s="128">
        <f t="shared" si="0"/>
        <v>33</v>
      </c>
      <c r="B34" s="3" t="s">
        <v>16</v>
      </c>
      <c r="C34" s="164" t="s">
        <v>71</v>
      </c>
      <c r="D34" s="165">
        <v>6925199</v>
      </c>
      <c r="E34" s="166" t="s">
        <v>350</v>
      </c>
      <c r="F34" s="167" t="s">
        <v>179</v>
      </c>
      <c r="G34" s="4"/>
      <c r="H34" s="2"/>
      <c r="I34" s="5"/>
      <c r="J34" s="4"/>
      <c r="K34" s="2"/>
      <c r="L34" s="5"/>
      <c r="M34" s="4"/>
      <c r="N34" s="2"/>
      <c r="O34" s="5"/>
      <c r="P34" s="4"/>
      <c r="Q34" s="2"/>
      <c r="R34" s="5"/>
      <c r="S34" s="6"/>
      <c r="T34" s="2"/>
      <c r="U34" s="5"/>
      <c r="V34" s="6"/>
      <c r="W34" s="2"/>
      <c r="X34" s="5"/>
      <c r="Y34" s="398">
        <v>10</v>
      </c>
      <c r="Z34" s="399" t="s">
        <v>740</v>
      </c>
      <c r="AA34" s="400" t="s">
        <v>8</v>
      </c>
      <c r="AB34" s="4">
        <v>1</v>
      </c>
      <c r="AC34" s="2" t="s">
        <v>720</v>
      </c>
      <c r="AD34" s="5"/>
      <c r="AE34" s="4"/>
      <c r="AF34" s="2"/>
      <c r="AG34" s="5"/>
      <c r="AH34" s="6">
        <v>2</v>
      </c>
      <c r="AI34" s="2" t="s">
        <v>740</v>
      </c>
      <c r="AJ34" s="5"/>
      <c r="AK34" s="6"/>
      <c r="AL34" s="2"/>
      <c r="AM34" s="5"/>
      <c r="AN34" s="4"/>
      <c r="AO34" s="2"/>
      <c r="AP34" s="5"/>
      <c r="AQ34" s="4">
        <v>3</v>
      </c>
      <c r="AR34" s="2" t="s">
        <v>720</v>
      </c>
      <c r="AS34" s="5"/>
      <c r="AT34" s="398">
        <f>VLOOKUP(D34,'26-09-2015'!C:G,5,FALSE)</f>
        <v>11</v>
      </c>
      <c r="AU34" s="399" t="str">
        <f>VLOOKUP(D34,'26-09-2015'!C:F,4,FALSE)</f>
        <v>A</v>
      </c>
      <c r="AV34" s="400" t="str">
        <f>VLOOKUP(D34,'26-09-2015'!C:I,7,FALSE)</f>
        <v>V</v>
      </c>
      <c r="AW34" s="4"/>
      <c r="AX34" s="2"/>
      <c r="AY34" s="5"/>
      <c r="AZ34" s="4">
        <v>2</v>
      </c>
      <c r="BA34" s="2" t="s">
        <v>740</v>
      </c>
      <c r="BB34" s="5"/>
      <c r="BC34" s="4">
        <f>VLOOKUP(D34,'24-10-2015'!C:G,5,FALSE)</f>
        <v>2</v>
      </c>
      <c r="BD34" s="2" t="str">
        <f>VLOOKUP(D34,'24-10-2015'!C:F,4,FALSE)</f>
        <v>A</v>
      </c>
      <c r="BE34" s="5"/>
      <c r="BF34" s="4"/>
      <c r="BG34" s="2"/>
      <c r="BH34" s="5"/>
      <c r="BI34" s="60">
        <f>SUM(G34:BF34)</f>
        <v>31</v>
      </c>
      <c r="BJ34" s="61" t="s">
        <v>6</v>
      </c>
      <c r="BK34" s="127">
        <f>COUNTIF(G34:BF34,"&gt;0")</f>
        <v>7</v>
      </c>
      <c r="BL34" s="53">
        <f>BI34/BK34</f>
        <v>4.4285714285714288</v>
      </c>
      <c r="BM34" s="54">
        <f>SUM(IF($H34="A",$G34,0),IF($K34="A",$J34,0),IF($N34="A",$M34,0),IF($Q34="A",$P34,0),IF($T34="A",$S34,0),IF($W34="A",$V34,0),IF($Z34="A",$Y34,0),IF($AC34="A",$AB34,0),IF($AF34="A",$AE34,0),IF($AI34="A",$AH34,0),IF($AL34="A",$AK34,0),IF($AO34="A",$AN34,0),IF($AR34="A",$AQ34,0),IF($AU34="A",$AT34,0),IF($AX34="A",$AW34,0),IF($BA34="A",$AZ34,0),IF($BD34="A",$BA34,0),IF($BG34="A",$BF34,0))</f>
        <v>25</v>
      </c>
      <c r="BN34" s="55">
        <f>SUM(IF($T34="A",$S34,0),IF($W34="A",$V34,0),IF($Z34="A",$Y34,0),IF($AI34="A",$AH34,0),IF($AL34="A",$AK34,0))</f>
        <v>12</v>
      </c>
      <c r="BO34" s="55">
        <f>SUM(S34,V34,Y34,AH34,AK34)</f>
        <v>12</v>
      </c>
      <c r="BP34" s="56">
        <f>MAX(G34:BF34)</f>
        <v>11</v>
      </c>
      <c r="BQ34" s="56">
        <v>11</v>
      </c>
      <c r="BR34" s="120" t="str">
        <f>VLOOKUP(D34,BASE!B:E,3,FALSE)</f>
        <v>S A L</v>
      </c>
      <c r="BT34" s="442"/>
    </row>
    <row r="35" spans="1:72" ht="26.25" thickBot="1">
      <c r="A35" s="128">
        <f t="shared" si="0"/>
        <v>34</v>
      </c>
      <c r="B35" s="3" t="s">
        <v>16</v>
      </c>
      <c r="C35" s="164" t="s">
        <v>614</v>
      </c>
      <c r="D35" s="165">
        <v>6925759</v>
      </c>
      <c r="E35" s="166" t="s">
        <v>554</v>
      </c>
      <c r="F35" s="167" t="s">
        <v>179</v>
      </c>
      <c r="G35" s="4"/>
      <c r="H35" s="2"/>
      <c r="I35" s="5"/>
      <c r="J35" s="4"/>
      <c r="K35" s="2"/>
      <c r="L35" s="5"/>
      <c r="M35" s="4"/>
      <c r="N35" s="2"/>
      <c r="O35" s="5"/>
      <c r="P35" s="4"/>
      <c r="Q35" s="2"/>
      <c r="R35" s="5"/>
      <c r="S35" s="6"/>
      <c r="T35" s="2"/>
      <c r="U35" s="5"/>
      <c r="V35" s="6"/>
      <c r="W35" s="2"/>
      <c r="X35" s="5"/>
      <c r="Y35" s="6"/>
      <c r="Z35" s="2"/>
      <c r="AA35" s="5"/>
      <c r="AB35" s="398">
        <v>9</v>
      </c>
      <c r="AC35" s="399" t="s">
        <v>740</v>
      </c>
      <c r="AD35" s="400" t="s">
        <v>8</v>
      </c>
      <c r="AE35" s="4"/>
      <c r="AF35" s="2"/>
      <c r="AG35" s="5"/>
      <c r="AH35" s="6"/>
      <c r="AI35" s="2"/>
      <c r="AJ35" s="5"/>
      <c r="AK35" s="6"/>
      <c r="AL35" s="2"/>
      <c r="AM35" s="5"/>
      <c r="AN35" s="4"/>
      <c r="AO35" s="2"/>
      <c r="AP35" s="5"/>
      <c r="AQ35" s="398">
        <v>9</v>
      </c>
      <c r="AR35" s="399" t="s">
        <v>740</v>
      </c>
      <c r="AS35" s="400" t="s">
        <v>8</v>
      </c>
      <c r="AT35" s="4">
        <f>VLOOKUP(D35,'26-09-2015'!C:G,5,FALSE)</f>
        <v>2</v>
      </c>
      <c r="AU35" s="2" t="str">
        <f>VLOOKUP(D35,'26-09-2015'!C:F,4,FALSE)</f>
        <v>A</v>
      </c>
      <c r="AV35" s="5"/>
      <c r="AW35" s="4"/>
      <c r="AX35" s="2"/>
      <c r="AY35" s="5"/>
      <c r="AZ35" s="4">
        <v>8</v>
      </c>
      <c r="BA35" s="2" t="s">
        <v>740</v>
      </c>
      <c r="BB35" s="5"/>
      <c r="BC35" s="4">
        <f>VLOOKUP(D35,'24-10-2015'!C:G,5,FALSE)</f>
        <v>2</v>
      </c>
      <c r="BD35" s="2" t="str">
        <f>VLOOKUP(D35,'24-10-2015'!C:F,4,FALSE)</f>
        <v>A</v>
      </c>
      <c r="BE35" s="5"/>
      <c r="BF35" s="4"/>
      <c r="BG35" s="2"/>
      <c r="BH35" s="5"/>
      <c r="BI35" s="60">
        <f>SUM(G35:BF35)</f>
        <v>30</v>
      </c>
      <c r="BJ35" s="61" t="s">
        <v>6</v>
      </c>
      <c r="BK35" s="127">
        <f>COUNTIF(G35:BF35,"&gt;0")</f>
        <v>5</v>
      </c>
      <c r="BL35" s="53">
        <f>BI35/BK35</f>
        <v>6</v>
      </c>
      <c r="BM35" s="54">
        <f>SUM(IF($H35="A",$G35,0),IF($K35="A",$J35,0),IF($N35="A",$M35,0),IF($Q35="A",$P35,0),IF($T35="A",$S35,0),IF($W35="A",$V35,0),IF($Z35="A",$Y35,0),IF($AC35="A",$AB35,0),IF($AF35="A",$AE35,0),IF($AI35="A",$AH35,0),IF($AL35="A",$AK35,0),IF($AO35="A",$AN35,0),IF($AR35="A",$AQ35,0),IF($AU35="A",$AT35,0),IF($AX35="A",$AW35,0),IF($BA35="A",$AZ35,0),IF($BD35="A",$BA35,0),IF($BG35="A",$BF35,0))</f>
        <v>28</v>
      </c>
      <c r="BN35" s="55">
        <f>SUM(IF($T35="A",$S35,0),IF($W35="A",$V35,0),IF($Z35="A",$Y35,0),IF($AI35="A",$AH35,0),IF($AL35="A",$AK35,0))</f>
        <v>0</v>
      </c>
      <c r="BO35" s="55">
        <f>SUM(S35,V35,Y35,AH35,AK35)</f>
        <v>0</v>
      </c>
      <c r="BP35" s="56">
        <f>MAX(G35:BF35)</f>
        <v>9</v>
      </c>
      <c r="BQ35" s="56">
        <v>2</v>
      </c>
      <c r="BR35" s="120" t="str">
        <f>VLOOKUP(D35,BASE!B:E,3,FALSE)</f>
        <v>TROLLSPORT</v>
      </c>
      <c r="BT35" s="442"/>
    </row>
    <row r="36" spans="1:72" ht="26.25" thickBot="1">
      <c r="A36" s="128">
        <f t="shared" si="0"/>
        <v>35</v>
      </c>
      <c r="B36" s="3" t="s">
        <v>16</v>
      </c>
      <c r="C36" s="160" t="s">
        <v>125</v>
      </c>
      <c r="D36" s="161">
        <v>6923168</v>
      </c>
      <c r="E36" s="162" t="s">
        <v>1</v>
      </c>
      <c r="F36" s="163" t="s">
        <v>8</v>
      </c>
      <c r="G36" s="395">
        <v>4</v>
      </c>
      <c r="H36" s="396" t="s">
        <v>720</v>
      </c>
      <c r="I36" s="397" t="s">
        <v>8</v>
      </c>
      <c r="J36" s="4">
        <v>2</v>
      </c>
      <c r="K36" s="2" t="s">
        <v>740</v>
      </c>
      <c r="L36" s="5"/>
      <c r="M36" s="4"/>
      <c r="N36" s="2"/>
      <c r="O36" s="5"/>
      <c r="P36" s="4"/>
      <c r="Q36" s="2"/>
      <c r="R36" s="5"/>
      <c r="S36" s="6">
        <v>1</v>
      </c>
      <c r="T36" s="2" t="s">
        <v>720</v>
      </c>
      <c r="U36" s="5"/>
      <c r="V36" s="6"/>
      <c r="W36" s="2"/>
      <c r="X36" s="5"/>
      <c r="Y36" s="414">
        <v>6</v>
      </c>
      <c r="Z36" s="396" t="s">
        <v>720</v>
      </c>
      <c r="AA36" s="397" t="s">
        <v>719</v>
      </c>
      <c r="AB36" s="4"/>
      <c r="AC36" s="2"/>
      <c r="AD36" s="5"/>
      <c r="AE36" s="4"/>
      <c r="AF36" s="2"/>
      <c r="AG36" s="5"/>
      <c r="AH36" s="6">
        <v>2</v>
      </c>
      <c r="AI36" s="2" t="s">
        <v>740</v>
      </c>
      <c r="AJ36" s="5"/>
      <c r="AK36" s="398">
        <v>8</v>
      </c>
      <c r="AL36" s="399" t="s">
        <v>740</v>
      </c>
      <c r="AM36" s="400" t="s">
        <v>719</v>
      </c>
      <c r="AN36" s="4"/>
      <c r="AO36" s="2"/>
      <c r="AP36" s="5"/>
      <c r="AQ36" s="4">
        <v>2</v>
      </c>
      <c r="AR36" s="2" t="s">
        <v>720</v>
      </c>
      <c r="AS36" s="5"/>
      <c r="AT36" s="4">
        <f>VLOOKUP(D36,'26-09-2015'!C:G,5,FALSE)</f>
        <v>2</v>
      </c>
      <c r="AU36" s="2" t="str">
        <f>VLOOKUP(D36,'26-09-2015'!C:F,4,FALSE)</f>
        <v>A</v>
      </c>
      <c r="AV36" s="5"/>
      <c r="AW36" s="4"/>
      <c r="AX36" s="2"/>
      <c r="AY36" s="5"/>
      <c r="AZ36" s="4">
        <v>2</v>
      </c>
      <c r="BA36" s="2" t="s">
        <v>720</v>
      </c>
      <c r="BB36" s="5"/>
      <c r="BC36" s="4">
        <f>VLOOKUP(D36,'24-10-2015'!C:G,5,FALSE)</f>
        <v>1</v>
      </c>
      <c r="BD36" s="2" t="str">
        <f>VLOOKUP(D36,'24-10-2015'!C:F,4,FALSE)</f>
        <v>B</v>
      </c>
      <c r="BE36" s="5"/>
      <c r="BF36" s="4"/>
      <c r="BG36" s="2"/>
      <c r="BH36" s="5"/>
      <c r="BI36" s="60">
        <f>SUM(G36:BF36)</f>
        <v>30</v>
      </c>
      <c r="BJ36" s="61" t="s">
        <v>6</v>
      </c>
      <c r="BK36" s="127">
        <f>COUNTIF(G36:BF36,"&gt;0")</f>
        <v>10</v>
      </c>
      <c r="BL36" s="53">
        <f>BI36/BK36</f>
        <v>3</v>
      </c>
      <c r="BM36" s="54">
        <f>SUM(IF($H36="A",$G36,0),IF($K36="A",$J36,0),IF($N36="A",$M36,0),IF($Q36="A",$P36,0),IF($T36="A",$S36,0),IF($W36="A",$V36,0),IF($Z36="A",$Y36,0),IF($AC36="A",$AB36,0),IF($AF36="A",$AE36,0),IF($AI36="A",$AH36,0),IF($AL36="A",$AK36,0),IF($AO36="A",$AN36,0),IF($AR36="A",$AQ36,0),IF($AU36="A",$AT36,0),IF($AX36="A",$AW36,0),IF($BA36="A",$AZ36,0),IF($BD36="A",$BA36,0),IF($BG36="A",$BF36,0))</f>
        <v>14</v>
      </c>
      <c r="BN36" s="55">
        <f>SUM(IF($T36="A",$S36,0),IF($W36="A",$V36,0),IF($Z36="A",$Y36,0),IF($AI36="A",$AH36,0),IF($AL36="A",$AK36,0))</f>
        <v>10</v>
      </c>
      <c r="BO36" s="55">
        <f>SUM(S36,V36,Y36,AH36,AK36)</f>
        <v>17</v>
      </c>
      <c r="BP36" s="56">
        <f>MAX(G36:BF36)</f>
        <v>8</v>
      </c>
      <c r="BQ36" s="56">
        <v>10</v>
      </c>
      <c r="BR36" s="120" t="str">
        <f>VLOOKUP(D36,BASE!B:E,3,FALSE)</f>
        <v>ATSCAF</v>
      </c>
      <c r="BT36" s="442"/>
    </row>
    <row r="37" spans="1:72" ht="26.25" thickBot="1">
      <c r="A37" s="128">
        <f t="shared" si="0"/>
        <v>36</v>
      </c>
      <c r="B37" s="3" t="s">
        <v>16</v>
      </c>
      <c r="C37" s="164" t="s">
        <v>329</v>
      </c>
      <c r="D37" s="165">
        <v>103628</v>
      </c>
      <c r="E37" s="166" t="s">
        <v>350</v>
      </c>
      <c r="F37" s="167" t="s">
        <v>179</v>
      </c>
      <c r="G37" s="4"/>
      <c r="H37" s="2"/>
      <c r="I37" s="5"/>
      <c r="J37" s="398">
        <v>11</v>
      </c>
      <c r="K37" s="399" t="s">
        <v>740</v>
      </c>
      <c r="L37" s="400" t="s">
        <v>8</v>
      </c>
      <c r="M37" s="4"/>
      <c r="N37" s="2"/>
      <c r="O37" s="5"/>
      <c r="P37" s="4"/>
      <c r="Q37" s="2"/>
      <c r="R37" s="5"/>
      <c r="S37" s="6"/>
      <c r="T37" s="2"/>
      <c r="U37" s="5"/>
      <c r="V37" s="6"/>
      <c r="W37" s="2"/>
      <c r="X37" s="5"/>
      <c r="Y37" s="6">
        <v>6</v>
      </c>
      <c r="Z37" s="2" t="s">
        <v>740</v>
      </c>
      <c r="AA37" s="5"/>
      <c r="AB37" s="4"/>
      <c r="AC37" s="2"/>
      <c r="AD37" s="5"/>
      <c r="AE37" s="4"/>
      <c r="AF37" s="2"/>
      <c r="AG37" s="5"/>
      <c r="AH37" s="6">
        <v>4</v>
      </c>
      <c r="AI37" s="2" t="s">
        <v>740</v>
      </c>
      <c r="AJ37" s="5"/>
      <c r="AK37" s="6"/>
      <c r="AL37" s="2"/>
      <c r="AM37" s="5"/>
      <c r="AN37" s="4"/>
      <c r="AO37" s="2"/>
      <c r="AP37" s="5"/>
      <c r="AQ37" s="4">
        <v>4</v>
      </c>
      <c r="AR37" s="2" t="s">
        <v>740</v>
      </c>
      <c r="AS37" s="5"/>
      <c r="AT37" s="4"/>
      <c r="AU37" s="2"/>
      <c r="AV37" s="5"/>
      <c r="AW37" s="4"/>
      <c r="AX37" s="2"/>
      <c r="AY37" s="5"/>
      <c r="AZ37" s="4"/>
      <c r="BA37" s="2"/>
      <c r="BB37" s="5"/>
      <c r="BC37" s="4">
        <f>VLOOKUP(D37,'24-10-2015'!C:G,5,FALSE)</f>
        <v>4</v>
      </c>
      <c r="BD37" s="2" t="str">
        <f>VLOOKUP(D37,'24-10-2015'!C:F,4,FALSE)</f>
        <v>A</v>
      </c>
      <c r="BE37" s="5"/>
      <c r="BF37" s="4"/>
      <c r="BG37" s="2"/>
      <c r="BH37" s="5"/>
      <c r="BI37" s="60">
        <f>SUM(G37:BF37)</f>
        <v>29</v>
      </c>
      <c r="BJ37" s="61" t="s">
        <v>6</v>
      </c>
      <c r="BK37" s="127">
        <f>COUNTIF(G37:BF37,"&gt;0")</f>
        <v>5</v>
      </c>
      <c r="BL37" s="53">
        <f>BI37/BK37</f>
        <v>5.8</v>
      </c>
      <c r="BM37" s="54">
        <f>SUM(IF($H37="A",$G37,0),IF($K37="A",$J37,0),IF($N37="A",$M37,0),IF($Q37="A",$P37,0),IF($T37="A",$S37,0),IF($W37="A",$V37,0),IF($Z37="A",$Y37,0),IF($AC37="A",$AB37,0),IF($AF37="A",$AE37,0),IF($AI37="A",$AH37,0),IF($AL37="A",$AK37,0),IF($AO37="A",$AN37,0),IF($AR37="A",$AQ37,0),IF($AU37="A",$AT37,0),IF($AX37="A",$AW37,0),IF($BA37="A",$AZ37,0),IF($BD37="A",$BA37,0),IF($BG37="A",$BF37,0))</f>
        <v>25</v>
      </c>
      <c r="BN37" s="55">
        <f>SUM(IF($T37="A",$S37,0),IF($W37="A",$V37,0),IF($Z37="A",$Y37,0),IF($AI37="A",$AH37,0),IF($AL37="A",$AK37,0))</f>
        <v>10</v>
      </c>
      <c r="BO37" s="55">
        <f>SUM(S37,V37,Y37,AH37,AK37)</f>
        <v>10</v>
      </c>
      <c r="BP37" s="56">
        <f>MAX(G37:BF37)</f>
        <v>11</v>
      </c>
      <c r="BQ37" s="56">
        <v>1</v>
      </c>
      <c r="BR37" s="120" t="str">
        <f>VLOOKUP(D37,BASE!B:E,3,FALSE)</f>
        <v>S A L</v>
      </c>
      <c r="BT37" s="442"/>
    </row>
    <row r="38" spans="1:72" ht="26.25" thickBot="1">
      <c r="A38" s="128">
        <f t="shared" si="0"/>
        <v>37</v>
      </c>
      <c r="B38" s="3" t="s">
        <v>16</v>
      </c>
      <c r="C38" s="164" t="s">
        <v>54</v>
      </c>
      <c r="D38" s="165">
        <v>6923030</v>
      </c>
      <c r="E38" s="166" t="s">
        <v>350</v>
      </c>
      <c r="F38" s="167" t="s">
        <v>179</v>
      </c>
      <c r="G38" s="4"/>
      <c r="H38" s="2"/>
      <c r="I38" s="5"/>
      <c r="J38" s="398">
        <v>11</v>
      </c>
      <c r="K38" s="399" t="s">
        <v>740</v>
      </c>
      <c r="L38" s="400" t="s">
        <v>8</v>
      </c>
      <c r="M38" s="4">
        <v>1</v>
      </c>
      <c r="N38" s="2" t="s">
        <v>720</v>
      </c>
      <c r="O38" s="5"/>
      <c r="P38" s="4"/>
      <c r="Q38" s="2"/>
      <c r="R38" s="5"/>
      <c r="S38" s="6"/>
      <c r="T38" s="2"/>
      <c r="U38" s="5"/>
      <c r="V38" s="6"/>
      <c r="W38" s="2"/>
      <c r="X38" s="5"/>
      <c r="Y38" s="6">
        <v>6</v>
      </c>
      <c r="Z38" s="2" t="s">
        <v>740</v>
      </c>
      <c r="AA38" s="5"/>
      <c r="AB38" s="4"/>
      <c r="AC38" s="2"/>
      <c r="AD38" s="5"/>
      <c r="AE38" s="4"/>
      <c r="AF38" s="2"/>
      <c r="AG38" s="5"/>
      <c r="AH38" s="6">
        <v>3</v>
      </c>
      <c r="AI38" s="2" t="s">
        <v>720</v>
      </c>
      <c r="AJ38" s="5"/>
      <c r="AK38" s="6"/>
      <c r="AL38" s="2"/>
      <c r="AM38" s="5"/>
      <c r="AN38" s="4"/>
      <c r="AO38" s="2"/>
      <c r="AP38" s="5"/>
      <c r="AQ38" s="4">
        <v>4</v>
      </c>
      <c r="AR38" s="2" t="s">
        <v>740</v>
      </c>
      <c r="AS38" s="5"/>
      <c r="AT38" s="4"/>
      <c r="AU38" s="2"/>
      <c r="AV38" s="5"/>
      <c r="AW38" s="4"/>
      <c r="AX38" s="2"/>
      <c r="AY38" s="5"/>
      <c r="AZ38" s="4"/>
      <c r="BA38" s="2"/>
      <c r="BB38" s="5"/>
      <c r="BC38" s="4">
        <f>VLOOKUP(D38,'24-10-2015'!C:G,5,FALSE)</f>
        <v>4</v>
      </c>
      <c r="BD38" s="2" t="str">
        <f>VLOOKUP(D38,'24-10-2015'!C:F,4,FALSE)</f>
        <v>A</v>
      </c>
      <c r="BE38" s="5"/>
      <c r="BF38" s="4"/>
      <c r="BG38" s="2"/>
      <c r="BH38" s="5"/>
      <c r="BI38" s="60">
        <f>SUM(G38:BF38)</f>
        <v>29</v>
      </c>
      <c r="BJ38" s="61" t="s">
        <v>6</v>
      </c>
      <c r="BK38" s="127">
        <f>COUNTIF(G38:BF38,"&gt;0")</f>
        <v>6</v>
      </c>
      <c r="BL38" s="53">
        <f>BI38/BK38</f>
        <v>4.833333333333333</v>
      </c>
      <c r="BM38" s="54">
        <f>SUM(IF($H38="A",$G38,0),IF($K38="A",$J38,0),IF($N38="A",$M38,0),IF($Q38="A",$P38,0),IF($T38="A",$S38,0),IF($W38="A",$V38,0),IF($Z38="A",$Y38,0),IF($AC38="A",$AB38,0),IF($AF38="A",$AE38,0),IF($AI38="A",$AH38,0),IF($AL38="A",$AK38,0),IF($AO38="A",$AN38,0),IF($AR38="A",$AQ38,0),IF($AU38="A",$AT38,0),IF($AX38="A",$AW38,0),IF($BA38="A",$AZ38,0),IF($BD38="A",$BA38,0),IF($BG38="A",$BF38,0))</f>
        <v>21</v>
      </c>
      <c r="BN38" s="55">
        <f>SUM(IF($T38="A",$S38,0),IF($W38="A",$V38,0),IF($Z38="A",$Y38,0),IF($AI38="A",$AH38,0),IF($AL38="A",$AK38,0))</f>
        <v>6</v>
      </c>
      <c r="BO38" s="55">
        <f>SUM(S38,V38,Y38,AH38,AK38)</f>
        <v>9</v>
      </c>
      <c r="BP38" s="56">
        <f>MAX(G38:BF38)</f>
        <v>11</v>
      </c>
      <c r="BQ38" s="56">
        <v>1</v>
      </c>
      <c r="BR38" s="120" t="str">
        <f>VLOOKUP(D38,BASE!B:E,3,FALSE)</f>
        <v>S A L</v>
      </c>
      <c r="BT38" s="442"/>
    </row>
    <row r="39" spans="1:72" ht="26.25" thickBot="1">
      <c r="A39" s="128">
        <f t="shared" si="0"/>
        <v>38</v>
      </c>
      <c r="B39" s="3" t="s">
        <v>16</v>
      </c>
      <c r="C39" s="164" t="s">
        <v>88</v>
      </c>
      <c r="D39" s="165">
        <v>6925255</v>
      </c>
      <c r="E39" s="166" t="s">
        <v>554</v>
      </c>
      <c r="F39" s="167" t="s">
        <v>179</v>
      </c>
      <c r="G39" s="4"/>
      <c r="H39" s="2"/>
      <c r="I39" s="5"/>
      <c r="J39" s="4">
        <v>6</v>
      </c>
      <c r="K39" s="2" t="s">
        <v>740</v>
      </c>
      <c r="L39" s="5"/>
      <c r="M39" s="4"/>
      <c r="N39" s="2"/>
      <c r="O39" s="5"/>
      <c r="P39" s="4"/>
      <c r="Q39" s="2"/>
      <c r="R39" s="5"/>
      <c r="S39" s="6"/>
      <c r="T39" s="2"/>
      <c r="U39" s="5"/>
      <c r="V39" s="6"/>
      <c r="W39" s="2"/>
      <c r="X39" s="5"/>
      <c r="Y39" s="6">
        <v>6</v>
      </c>
      <c r="Z39" s="2" t="s">
        <v>740</v>
      </c>
      <c r="AA39" s="5"/>
      <c r="AB39" s="4">
        <v>2</v>
      </c>
      <c r="AC39" s="2" t="s">
        <v>720</v>
      </c>
      <c r="AD39" s="5"/>
      <c r="AE39" s="4"/>
      <c r="AF39" s="2"/>
      <c r="AG39" s="5"/>
      <c r="AH39" s="6"/>
      <c r="AI39" s="2"/>
      <c r="AJ39" s="5"/>
      <c r="AK39" s="6">
        <v>2</v>
      </c>
      <c r="AL39" s="2" t="s">
        <v>720</v>
      </c>
      <c r="AM39" s="5"/>
      <c r="AN39" s="4"/>
      <c r="AO39" s="2"/>
      <c r="AP39" s="5"/>
      <c r="AQ39" s="4">
        <v>4</v>
      </c>
      <c r="AR39" s="2" t="s">
        <v>740</v>
      </c>
      <c r="AS39" s="5"/>
      <c r="AT39" s="4">
        <f>VLOOKUP(D39,'26-09-2015'!C:G,5,FALSE)</f>
        <v>3</v>
      </c>
      <c r="AU39" s="2" t="str">
        <f>VLOOKUP(D39,'26-09-2015'!C:F,4,FALSE)</f>
        <v>B</v>
      </c>
      <c r="AV39" s="5"/>
      <c r="AW39" s="4"/>
      <c r="AX39" s="2"/>
      <c r="AY39" s="5"/>
      <c r="AZ39" s="4">
        <v>4</v>
      </c>
      <c r="BA39" s="2" t="s">
        <v>740</v>
      </c>
      <c r="BB39" s="5"/>
      <c r="BC39" s="4">
        <f>VLOOKUP(D39,'24-10-2015'!C:G,5,FALSE)</f>
        <v>2</v>
      </c>
      <c r="BD39" s="2" t="str">
        <f>VLOOKUP(D39,'24-10-2015'!C:F,4,FALSE)</f>
        <v>A</v>
      </c>
      <c r="BE39" s="5"/>
      <c r="BF39" s="4"/>
      <c r="BG39" s="2"/>
      <c r="BH39" s="5"/>
      <c r="BI39" s="60">
        <f>SUM(G39:BF39)</f>
        <v>29</v>
      </c>
      <c r="BJ39" s="61" t="s">
        <v>6</v>
      </c>
      <c r="BK39" s="127">
        <f>COUNTIF(G39:BF39,"&gt;0")</f>
        <v>8</v>
      </c>
      <c r="BL39" s="53">
        <f>BI39/BK39</f>
        <v>3.625</v>
      </c>
      <c r="BM39" s="54">
        <f>SUM(IF($H39="A",$G39,0),IF($K39="A",$J39,0),IF($N39="A",$M39,0),IF($Q39="A",$P39,0),IF($T39="A",$S39,0),IF($W39="A",$V39,0),IF($Z39="A",$Y39,0),IF($AC39="A",$AB39,0),IF($AF39="A",$AE39,0),IF($AI39="A",$AH39,0),IF($AL39="A",$AK39,0),IF($AO39="A",$AN39,0),IF($AR39="A",$AQ39,0),IF($AU39="A",$AT39,0),IF($AX39="A",$AW39,0),IF($BA39="A",$AZ39,0),IF($BD39="A",$BA39,0),IF($BG39="A",$BF39,0))</f>
        <v>20</v>
      </c>
      <c r="BN39" s="55">
        <f>SUM(IF($T39="A",$S39,0),IF($W39="A",$V39,0),IF($Z39="A",$Y39,0),IF($AI39="A",$AH39,0),IF($AL39="A",$AK39,0))</f>
        <v>6</v>
      </c>
      <c r="BO39" s="55">
        <f>SUM(S39,V39,Y39,AH39,AK39)</f>
        <v>8</v>
      </c>
      <c r="BP39" s="56">
        <f>MAX(G39:BF39)</f>
        <v>6</v>
      </c>
      <c r="BQ39" s="56"/>
      <c r="BR39" s="120" t="str">
        <f>VLOOKUP(D39,BASE!B:E,3,FALSE)</f>
        <v>TROLLSPORT</v>
      </c>
      <c r="BT39" s="442"/>
    </row>
    <row r="40" spans="1:72" ht="26.25" thickBot="1">
      <c r="A40" s="128">
        <f t="shared" si="0"/>
        <v>39</v>
      </c>
      <c r="B40" s="3" t="s">
        <v>16</v>
      </c>
      <c r="C40" s="164" t="s">
        <v>139</v>
      </c>
      <c r="D40" s="165">
        <v>6923754</v>
      </c>
      <c r="E40" s="166" t="s">
        <v>350</v>
      </c>
      <c r="F40" s="167" t="s">
        <v>179</v>
      </c>
      <c r="G40" s="4"/>
      <c r="H40" s="2"/>
      <c r="I40" s="5"/>
      <c r="J40" s="4">
        <v>4</v>
      </c>
      <c r="K40" s="2" t="s">
        <v>740</v>
      </c>
      <c r="L40" s="5"/>
      <c r="M40" s="4">
        <v>2</v>
      </c>
      <c r="N40" s="2" t="s">
        <v>740</v>
      </c>
      <c r="O40" s="5"/>
      <c r="P40" s="4"/>
      <c r="Q40" s="2"/>
      <c r="R40" s="5"/>
      <c r="S40" s="6">
        <v>2</v>
      </c>
      <c r="T40" s="2" t="s">
        <v>740</v>
      </c>
      <c r="U40" s="5"/>
      <c r="V40" s="6"/>
      <c r="W40" s="2"/>
      <c r="X40" s="5"/>
      <c r="Y40" s="414">
        <v>5</v>
      </c>
      <c r="Z40" s="396" t="s">
        <v>720</v>
      </c>
      <c r="AA40" s="397" t="s">
        <v>8</v>
      </c>
      <c r="AB40" s="418">
        <v>5</v>
      </c>
      <c r="AC40" s="416" t="s">
        <v>720</v>
      </c>
      <c r="AD40" s="417" t="s">
        <v>719</v>
      </c>
      <c r="AE40" s="4"/>
      <c r="AF40" s="2"/>
      <c r="AG40" s="5"/>
      <c r="AH40" s="6">
        <v>2</v>
      </c>
      <c r="AI40" s="2" t="s">
        <v>720</v>
      </c>
      <c r="AJ40" s="5"/>
      <c r="AK40" s="6">
        <v>4</v>
      </c>
      <c r="AL40" s="2" t="s">
        <v>740</v>
      </c>
      <c r="AM40" s="5"/>
      <c r="AN40" s="4"/>
      <c r="AO40" s="2"/>
      <c r="AP40" s="5"/>
      <c r="AQ40" s="4">
        <v>4</v>
      </c>
      <c r="AR40" s="2" t="s">
        <v>740</v>
      </c>
      <c r="AS40" s="5"/>
      <c r="AT40" s="4">
        <f>VLOOKUP(D40,'26-09-2015'!C:G,5,FALSE)</f>
        <v>1</v>
      </c>
      <c r="AU40" s="2" t="str">
        <f>VLOOKUP(D40,'26-09-2015'!C:F,4,FALSE)</f>
        <v>B</v>
      </c>
      <c r="AV40" s="5"/>
      <c r="AW40" s="4"/>
      <c r="AX40" s="2"/>
      <c r="AY40" s="5"/>
      <c r="AZ40" s="4"/>
      <c r="BA40" s="2"/>
      <c r="BB40" s="5"/>
      <c r="BC40" s="4"/>
      <c r="BD40" s="2"/>
      <c r="BE40" s="5"/>
      <c r="BF40" s="4"/>
      <c r="BG40" s="2"/>
      <c r="BH40" s="5"/>
      <c r="BI40" s="60">
        <f>SUM(G40:BF40)</f>
        <v>29</v>
      </c>
      <c r="BJ40" s="61" t="s">
        <v>6</v>
      </c>
      <c r="BK40" s="127">
        <f>COUNTIF(G40:BF40,"&gt;0")</f>
        <v>9</v>
      </c>
      <c r="BL40" s="53">
        <f>BI40/BK40</f>
        <v>3.2222222222222223</v>
      </c>
      <c r="BM40" s="54">
        <f>SUM(IF($H40="A",$G40,0),IF($K40="A",$J40,0),IF($N40="A",$M40,0),IF($Q40="A",$P40,0),IF($T40="A",$S40,0),IF($W40="A",$V40,0),IF($Z40="A",$Y40,0),IF($AC40="A",$AB40,0),IF($AF40="A",$AE40,0),IF($AI40="A",$AH40,0),IF($AL40="A",$AK40,0),IF($AO40="A",$AN40,0),IF($AR40="A",$AQ40,0),IF($AU40="A",$AT40,0),IF($AX40="A",$AW40,0),IF($BA40="A",$AZ40,0),IF($BD40="A",$BA40,0),IF($BG40="A",$BF40,0))</f>
        <v>16</v>
      </c>
      <c r="BN40" s="55">
        <f>SUM(IF($T40="A",$S40,0),IF($W40="A",$V40,0),IF($Z40="A",$Y40,0),IF($AI40="A",$AH40,0),IF($AL40="A",$AK40,0))</f>
        <v>6</v>
      </c>
      <c r="BO40" s="55">
        <f>SUM(S40,V40,Y40,AH40,AK40)</f>
        <v>13</v>
      </c>
      <c r="BP40" s="56">
        <f>MAX(G40:BF40)</f>
        <v>5</v>
      </c>
      <c r="BQ40" s="56"/>
      <c r="BR40" s="120" t="str">
        <f>VLOOKUP(D40,BASE!B:E,3,FALSE)</f>
        <v>S A L</v>
      </c>
      <c r="BT40" s="442"/>
    </row>
    <row r="41" spans="1:72" ht="26.25" thickBot="1">
      <c r="A41" s="128">
        <f t="shared" si="0"/>
        <v>40</v>
      </c>
      <c r="B41" s="3" t="s">
        <v>16</v>
      </c>
      <c r="C41" s="164" t="s">
        <v>60</v>
      </c>
      <c r="D41" s="165">
        <v>6922983</v>
      </c>
      <c r="E41" s="166" t="s">
        <v>554</v>
      </c>
      <c r="F41" s="167" t="s">
        <v>179</v>
      </c>
      <c r="G41" s="4"/>
      <c r="H41" s="2"/>
      <c r="I41" s="5"/>
      <c r="J41" s="4"/>
      <c r="K41" s="2"/>
      <c r="L41" s="5"/>
      <c r="M41" s="4"/>
      <c r="N41" s="2"/>
      <c r="O41" s="5"/>
      <c r="P41" s="4"/>
      <c r="Q41" s="2"/>
      <c r="R41" s="5"/>
      <c r="S41" s="6"/>
      <c r="T41" s="2"/>
      <c r="U41" s="5"/>
      <c r="V41" s="6"/>
      <c r="W41" s="2"/>
      <c r="X41" s="5"/>
      <c r="Y41" s="6"/>
      <c r="Z41" s="2"/>
      <c r="AA41" s="5"/>
      <c r="AB41" s="398">
        <v>9</v>
      </c>
      <c r="AC41" s="399" t="s">
        <v>740</v>
      </c>
      <c r="AD41" s="400" t="s">
        <v>8</v>
      </c>
      <c r="AE41" s="4"/>
      <c r="AF41" s="2"/>
      <c r="AG41" s="5"/>
      <c r="AH41" s="6"/>
      <c r="AI41" s="2"/>
      <c r="AJ41" s="5"/>
      <c r="AK41" s="6"/>
      <c r="AL41" s="2"/>
      <c r="AM41" s="5"/>
      <c r="AN41" s="4"/>
      <c r="AO41" s="2"/>
      <c r="AP41" s="5"/>
      <c r="AQ41" s="398">
        <v>9</v>
      </c>
      <c r="AR41" s="399" t="s">
        <v>740</v>
      </c>
      <c r="AS41" s="400" t="s">
        <v>8</v>
      </c>
      <c r="AT41" s="4">
        <f>VLOOKUP(D41,'26-09-2015'!C:G,5,FALSE)</f>
        <v>2</v>
      </c>
      <c r="AU41" s="2" t="str">
        <f>VLOOKUP(D41,'26-09-2015'!C:F,4,FALSE)</f>
        <v>A</v>
      </c>
      <c r="AV41" s="5"/>
      <c r="AW41" s="4"/>
      <c r="AX41" s="2"/>
      <c r="AY41" s="5"/>
      <c r="AZ41" s="4">
        <v>8</v>
      </c>
      <c r="BA41" s="2" t="s">
        <v>740</v>
      </c>
      <c r="BB41" s="5"/>
      <c r="BC41" s="4"/>
      <c r="BD41" s="2"/>
      <c r="BE41" s="5"/>
      <c r="BF41" s="4"/>
      <c r="BG41" s="2"/>
      <c r="BH41" s="5"/>
      <c r="BI41" s="60">
        <f>SUM(G41:BF41)</f>
        <v>28</v>
      </c>
      <c r="BJ41" s="61" t="s">
        <v>6</v>
      </c>
      <c r="BK41" s="127">
        <f>COUNTIF(G41:BF41,"&gt;0")</f>
        <v>4</v>
      </c>
      <c r="BL41" s="53">
        <f>BI41/BK41</f>
        <v>7</v>
      </c>
      <c r="BM41" s="54">
        <f>SUM(IF($H41="A",$G41,0),IF($K41="A",$J41,0),IF($N41="A",$M41,0),IF($Q41="A",$P41,0),IF($T41="A",$S41,0),IF($W41="A",$V41,0),IF($Z41="A",$Y41,0),IF($AC41="A",$AB41,0),IF($AF41="A",$AE41,0),IF($AI41="A",$AH41,0),IF($AL41="A",$AK41,0),IF($AO41="A",$AN41,0),IF($AR41="A",$AQ41,0),IF($AU41="A",$AT41,0),IF($AX41="A",$AW41,0),IF($BA41="A",$AZ41,0),IF($BD41="A",$BA41,0),IF($BG41="A",$BF41,0))</f>
        <v>28</v>
      </c>
      <c r="BN41" s="55">
        <f>SUM(IF($T41="A",$S41,0),IF($W41="A",$V41,0),IF($Z41="A",$Y41,0),IF($AI41="A",$AH41,0),IF($AL41="A",$AK41,0))</f>
        <v>0</v>
      </c>
      <c r="BO41" s="55">
        <f>SUM(S41,V41,Y41,AH41,AK41)</f>
        <v>0</v>
      </c>
      <c r="BP41" s="56">
        <f>MAX(G41:BF41)</f>
        <v>9</v>
      </c>
      <c r="BQ41" s="56">
        <v>2</v>
      </c>
      <c r="BR41" s="120" t="str">
        <f>VLOOKUP(D41,BASE!B:E,3,FALSE)</f>
        <v>TROLLSPORT</v>
      </c>
      <c r="BT41" s="442"/>
    </row>
    <row r="42" spans="1:72" ht="26.25" thickBot="1">
      <c r="A42" s="128">
        <f t="shared" si="0"/>
        <v>41</v>
      </c>
      <c r="B42" s="3" t="s">
        <v>16</v>
      </c>
      <c r="C42" s="164" t="s">
        <v>182</v>
      </c>
      <c r="D42" s="165">
        <v>711309</v>
      </c>
      <c r="E42" s="166" t="s">
        <v>1</v>
      </c>
      <c r="F42" s="167" t="s">
        <v>179</v>
      </c>
      <c r="G42" s="4">
        <v>2</v>
      </c>
      <c r="H42" s="2" t="s">
        <v>720</v>
      </c>
      <c r="I42" s="5"/>
      <c r="J42" s="4">
        <v>8</v>
      </c>
      <c r="K42" s="2" t="s">
        <v>740</v>
      </c>
      <c r="L42" s="5"/>
      <c r="M42" s="4"/>
      <c r="N42" s="2"/>
      <c r="O42" s="5"/>
      <c r="P42" s="4"/>
      <c r="Q42" s="2"/>
      <c r="R42" s="5"/>
      <c r="S42" s="6">
        <v>8</v>
      </c>
      <c r="T42" s="2" t="s">
        <v>740</v>
      </c>
      <c r="U42" s="5"/>
      <c r="V42" s="6"/>
      <c r="W42" s="2"/>
      <c r="X42" s="5"/>
      <c r="Y42" s="6"/>
      <c r="Z42" s="2"/>
      <c r="AA42" s="5"/>
      <c r="AB42" s="4"/>
      <c r="AC42" s="2"/>
      <c r="AD42" s="5"/>
      <c r="AE42" s="4"/>
      <c r="AF42" s="2"/>
      <c r="AG42" s="5"/>
      <c r="AH42" s="6">
        <v>2</v>
      </c>
      <c r="AI42" s="2" t="s">
        <v>740</v>
      </c>
      <c r="AJ42" s="5"/>
      <c r="AK42" s="6"/>
      <c r="AL42" s="2"/>
      <c r="AM42" s="5"/>
      <c r="AN42" s="4"/>
      <c r="AO42" s="2"/>
      <c r="AP42" s="5"/>
      <c r="AQ42" s="4"/>
      <c r="AR42" s="2"/>
      <c r="AS42" s="5"/>
      <c r="AT42" s="4">
        <f>VLOOKUP(D42,'26-09-2015'!C:G,5,FALSE)</f>
        <v>2</v>
      </c>
      <c r="AU42" s="2" t="str">
        <f>VLOOKUP(D42,'26-09-2015'!C:F,4,FALSE)</f>
        <v>B</v>
      </c>
      <c r="AV42" s="5"/>
      <c r="AW42" s="4"/>
      <c r="AX42" s="2"/>
      <c r="AY42" s="5"/>
      <c r="AZ42" s="4"/>
      <c r="BA42" s="2"/>
      <c r="BB42" s="5"/>
      <c r="BC42" s="418">
        <f>VLOOKUP(D42,'24-10-2015'!C:G,5,FALSE)</f>
        <v>6</v>
      </c>
      <c r="BD42" s="416" t="str">
        <f>VLOOKUP(D42,'24-10-2015'!C:F,4,FALSE)</f>
        <v>B</v>
      </c>
      <c r="BE42" s="417" t="str">
        <f>VLOOKUP(D42,'24-10-2015'!C:I,7,FALSE)</f>
        <v>V</v>
      </c>
      <c r="BF42" s="4"/>
      <c r="BG42" s="2"/>
      <c r="BH42" s="5"/>
      <c r="BI42" s="60">
        <f>SUM(G42:BF42)</f>
        <v>28</v>
      </c>
      <c r="BJ42" s="61" t="s">
        <v>6</v>
      </c>
      <c r="BK42" s="127">
        <f>COUNTIF(G42:BF42,"&gt;0")</f>
        <v>6</v>
      </c>
      <c r="BL42" s="53">
        <f>BI42/BK42</f>
        <v>4.666666666666667</v>
      </c>
      <c r="BM42" s="54">
        <f>SUM(IF($H42="A",$G42,0),IF($K42="A",$J42,0),IF($N42="A",$M42,0),IF($Q42="A",$P42,0),IF($T42="A",$S42,0),IF($W42="A",$V42,0),IF($Z42="A",$Y42,0),IF($AC42="A",$AB42,0),IF($AF42="A",$AE42,0),IF($AI42="A",$AH42,0),IF($AL42="A",$AK42,0),IF($AO42="A",$AN42,0),IF($AR42="A",$AQ42,0),IF($AU42="A",$AT42,0),IF($AX42="A",$AW42,0),IF($BA42="A",$AZ42,0),IF($BD42="A",$BA42,0),IF($BG42="A",$BF42,0))</f>
        <v>18</v>
      </c>
      <c r="BN42" s="55">
        <f>SUM(IF($T42="A",$S42,0),IF($W42="A",$V42,0),IF($Z42="A",$Y42,0),IF($AI42="A",$AH42,0),IF($AL42="A",$AK42,0))</f>
        <v>10</v>
      </c>
      <c r="BO42" s="55">
        <f>SUM(S42,V42,Y42,AH42,AK42)</f>
        <v>10</v>
      </c>
      <c r="BP42" s="56">
        <f>MAX(G42:BF42)</f>
        <v>8</v>
      </c>
      <c r="BQ42" s="56"/>
      <c r="BR42" s="120" t="str">
        <f>VLOOKUP(D42,BASE!B:E,3,FALSE)</f>
        <v>ATSCAF</v>
      </c>
      <c r="BT42" s="442"/>
    </row>
    <row r="43" spans="1:72" ht="26.25" thickBot="1">
      <c r="A43" s="128">
        <f t="shared" si="0"/>
        <v>42</v>
      </c>
      <c r="B43" s="3" t="s">
        <v>16</v>
      </c>
      <c r="C43" s="164" t="s">
        <v>31</v>
      </c>
      <c r="D43" s="165">
        <v>6924538</v>
      </c>
      <c r="E43" s="166" t="s">
        <v>1</v>
      </c>
      <c r="F43" s="167" t="s">
        <v>179</v>
      </c>
      <c r="G43" s="4">
        <v>1</v>
      </c>
      <c r="H43" s="2" t="s">
        <v>720</v>
      </c>
      <c r="I43" s="5"/>
      <c r="J43" s="4"/>
      <c r="K43" s="2"/>
      <c r="L43" s="5"/>
      <c r="M43" s="4"/>
      <c r="N43" s="2"/>
      <c r="O43" s="5"/>
      <c r="P43" s="4"/>
      <c r="Q43" s="2"/>
      <c r="R43" s="5"/>
      <c r="S43" s="6">
        <v>1</v>
      </c>
      <c r="T43" s="2" t="s">
        <v>720</v>
      </c>
      <c r="U43" s="5"/>
      <c r="V43" s="6"/>
      <c r="W43" s="2"/>
      <c r="X43" s="5"/>
      <c r="Y43" s="6">
        <v>2</v>
      </c>
      <c r="Z43" s="2" t="s">
        <v>740</v>
      </c>
      <c r="AA43" s="5"/>
      <c r="AB43" s="4">
        <v>3</v>
      </c>
      <c r="AC43" s="2" t="s">
        <v>720</v>
      </c>
      <c r="AD43" s="5"/>
      <c r="AE43" s="4"/>
      <c r="AF43" s="2"/>
      <c r="AG43" s="5"/>
      <c r="AH43" s="6"/>
      <c r="AI43" s="2"/>
      <c r="AJ43" s="5"/>
      <c r="AK43" s="398">
        <v>8</v>
      </c>
      <c r="AL43" s="399" t="s">
        <v>740</v>
      </c>
      <c r="AM43" s="400" t="s">
        <v>719</v>
      </c>
      <c r="AN43" s="4"/>
      <c r="AO43" s="2"/>
      <c r="AP43" s="5"/>
      <c r="AQ43" s="4">
        <v>3</v>
      </c>
      <c r="AR43" s="2" t="s">
        <v>720</v>
      </c>
      <c r="AS43" s="5"/>
      <c r="AT43" s="4">
        <f>VLOOKUP(D43,'26-09-2015'!C:G,5,FALSE)</f>
        <v>2</v>
      </c>
      <c r="AU43" s="2" t="str">
        <f>VLOOKUP(D43,'26-09-2015'!C:F,4,FALSE)</f>
        <v>A</v>
      </c>
      <c r="AV43" s="5"/>
      <c r="AW43" s="4"/>
      <c r="AX43" s="2"/>
      <c r="AY43" s="5"/>
      <c r="AZ43" s="4">
        <v>2</v>
      </c>
      <c r="BA43" s="2" t="s">
        <v>720</v>
      </c>
      <c r="BB43" s="5"/>
      <c r="BC43" s="418">
        <f>VLOOKUP(D43,'24-10-2015'!C:G,5,FALSE)</f>
        <v>6</v>
      </c>
      <c r="BD43" s="416" t="str">
        <f>VLOOKUP(D43,'24-10-2015'!C:F,4,FALSE)</f>
        <v>B</v>
      </c>
      <c r="BE43" s="417" t="str">
        <f>VLOOKUP(D43,'24-10-2015'!C:I,7,FALSE)</f>
        <v>V</v>
      </c>
      <c r="BF43" s="4"/>
      <c r="BG43" s="2"/>
      <c r="BH43" s="5"/>
      <c r="BI43" s="60">
        <f>SUM(G43:BF43)</f>
        <v>28</v>
      </c>
      <c r="BJ43" s="61" t="s">
        <v>6</v>
      </c>
      <c r="BK43" s="127">
        <f>COUNTIF(G43:BF43,"&gt;0")</f>
        <v>9</v>
      </c>
      <c r="BL43" s="53">
        <f>BI43/BK43</f>
        <v>3.1111111111111112</v>
      </c>
      <c r="BM43" s="54">
        <f>SUM(IF($H43="A",$G43,0),IF($K43="A",$J43,0),IF($N43="A",$M43,0),IF($Q43="A",$P43,0),IF($T43="A",$S43,0),IF($W43="A",$V43,0),IF($Z43="A",$Y43,0),IF($AC43="A",$AB43,0),IF($AF43="A",$AE43,0),IF($AI43="A",$AH43,0),IF($AL43="A",$AK43,0),IF($AO43="A",$AN43,0),IF($AR43="A",$AQ43,0),IF($AU43="A",$AT43,0),IF($AX43="A",$AW43,0),IF($BA43="A",$AZ43,0),IF($BD43="A",$BA43,0),IF($BG43="A",$BF43,0))</f>
        <v>12</v>
      </c>
      <c r="BN43" s="55">
        <f>SUM(IF($T43="A",$S43,0),IF($W43="A",$V43,0),IF($Z43="A",$Y43,0),IF($AI43="A",$AH43,0),IF($AL43="A",$AK43,0))</f>
        <v>10</v>
      </c>
      <c r="BO43" s="55">
        <f>SUM(S43,V43,Y43,AH43,AK43)</f>
        <v>11</v>
      </c>
      <c r="BP43" s="56">
        <f>MAX(G43:BF43)</f>
        <v>8</v>
      </c>
      <c r="BQ43" s="56">
        <v>10</v>
      </c>
      <c r="BR43" s="120" t="str">
        <f>VLOOKUP(D43,BASE!B:E,3,FALSE)</f>
        <v>ATSCAF</v>
      </c>
      <c r="BT43" s="442"/>
    </row>
    <row r="44" spans="1:72" ht="26.25" thickBot="1">
      <c r="A44" s="128">
        <f t="shared" si="0"/>
        <v>43</v>
      </c>
      <c r="B44" s="3" t="s">
        <v>16</v>
      </c>
      <c r="C44" s="164" t="s">
        <v>73</v>
      </c>
      <c r="D44" s="165">
        <v>3802304</v>
      </c>
      <c r="E44" s="166" t="s">
        <v>350</v>
      </c>
      <c r="F44" s="167" t="s">
        <v>179</v>
      </c>
      <c r="G44" s="4">
        <v>1</v>
      </c>
      <c r="H44" s="2" t="s">
        <v>720</v>
      </c>
      <c r="I44" s="5"/>
      <c r="J44" s="4">
        <v>2</v>
      </c>
      <c r="K44" s="2" t="s">
        <v>740</v>
      </c>
      <c r="L44" s="5"/>
      <c r="M44" s="4">
        <v>4</v>
      </c>
      <c r="N44" s="2" t="s">
        <v>740</v>
      </c>
      <c r="O44" s="5"/>
      <c r="P44" s="4"/>
      <c r="Q44" s="2"/>
      <c r="R44" s="5"/>
      <c r="S44" s="6"/>
      <c r="T44" s="2"/>
      <c r="U44" s="5"/>
      <c r="V44" s="6"/>
      <c r="W44" s="2"/>
      <c r="X44" s="5"/>
      <c r="Y44" s="6">
        <v>3</v>
      </c>
      <c r="Z44" s="2" t="s">
        <v>720</v>
      </c>
      <c r="AA44" s="5"/>
      <c r="AB44" s="4">
        <v>6</v>
      </c>
      <c r="AC44" s="2" t="s">
        <v>740</v>
      </c>
      <c r="AD44" s="5"/>
      <c r="AE44" s="4"/>
      <c r="AF44" s="2"/>
      <c r="AG44" s="5"/>
      <c r="AH44" s="6"/>
      <c r="AI44" s="2"/>
      <c r="AJ44" s="5"/>
      <c r="AK44" s="6">
        <v>2</v>
      </c>
      <c r="AL44" s="2" t="s">
        <v>720</v>
      </c>
      <c r="AM44" s="5"/>
      <c r="AN44" s="4"/>
      <c r="AO44" s="2"/>
      <c r="AP44" s="5"/>
      <c r="AQ44" s="4">
        <v>2</v>
      </c>
      <c r="AR44" s="2" t="s">
        <v>740</v>
      </c>
      <c r="AS44" s="5"/>
      <c r="AT44" s="4">
        <f>VLOOKUP(D44,'26-09-2015'!C:G,5,FALSE)</f>
        <v>4</v>
      </c>
      <c r="AU44" s="2" t="str">
        <f>VLOOKUP(D44,'26-09-2015'!C:F,4,FALSE)</f>
        <v>A</v>
      </c>
      <c r="AV44" s="5"/>
      <c r="AW44" s="4"/>
      <c r="AX44" s="2"/>
      <c r="AY44" s="5"/>
      <c r="AZ44" s="4">
        <v>2</v>
      </c>
      <c r="BA44" s="2" t="s">
        <v>740</v>
      </c>
      <c r="BB44" s="5"/>
      <c r="BC44" s="4">
        <f>VLOOKUP(D44,'24-10-2015'!C:G,5,FALSE)</f>
        <v>2</v>
      </c>
      <c r="BD44" s="2" t="str">
        <f>VLOOKUP(D44,'24-10-2015'!C:F,4,FALSE)</f>
        <v>A</v>
      </c>
      <c r="BE44" s="5"/>
      <c r="BF44" s="4"/>
      <c r="BG44" s="2"/>
      <c r="BH44" s="5"/>
      <c r="BI44" s="60">
        <f>SUM(G44:BF44)</f>
        <v>28</v>
      </c>
      <c r="BJ44" s="61" t="s">
        <v>6</v>
      </c>
      <c r="BK44" s="127">
        <f>COUNTIF(G44:BF44,"&gt;0")</f>
        <v>10</v>
      </c>
      <c r="BL44" s="53">
        <f>BI44/BK44</f>
        <v>2.8</v>
      </c>
      <c r="BM44" s="54">
        <f>SUM(IF($H44="A",$G44,0),IF($K44="A",$J44,0),IF($N44="A",$M44,0),IF($Q44="A",$P44,0),IF($T44="A",$S44,0),IF($W44="A",$V44,0),IF($Z44="A",$Y44,0),IF($AC44="A",$AB44,0),IF($AF44="A",$AE44,0),IF($AI44="A",$AH44,0),IF($AL44="A",$AK44,0),IF($AO44="A",$AN44,0),IF($AR44="A",$AQ44,0),IF($AU44="A",$AT44,0),IF($AX44="A",$AW44,0),IF($BA44="A",$AZ44,0),IF($BD44="A",$BA44,0),IF($BG44="A",$BF44,0))</f>
        <v>20</v>
      </c>
      <c r="BN44" s="55">
        <f>SUM(IF($T44="A",$S44,0),IF($W44="A",$V44,0),IF($Z44="A",$Y44,0),IF($AI44="A",$AH44,0),IF($AL44="A",$AK44,0))</f>
        <v>0</v>
      </c>
      <c r="BO44" s="55">
        <f>SUM(S44,V44,Y44,AH44,AK44)</f>
        <v>5</v>
      </c>
      <c r="BP44" s="56">
        <f>MAX(G44:BF44)</f>
        <v>6</v>
      </c>
      <c r="BQ44" s="56"/>
      <c r="BR44" s="120" t="str">
        <f>VLOOKUP(D44,BASE!B:E,3,FALSE)</f>
        <v>S A L</v>
      </c>
      <c r="BT44" s="442"/>
    </row>
    <row r="45" spans="1:72" ht="26.25" thickBot="1">
      <c r="A45" s="128">
        <f t="shared" si="0"/>
        <v>44</v>
      </c>
      <c r="B45" s="3" t="s">
        <v>16</v>
      </c>
      <c r="C45" s="164" t="s">
        <v>143</v>
      </c>
      <c r="D45" s="165">
        <v>6914956</v>
      </c>
      <c r="E45" s="166" t="s">
        <v>5</v>
      </c>
      <c r="F45" s="167" t="s">
        <v>179</v>
      </c>
      <c r="G45" s="4"/>
      <c r="H45" s="2"/>
      <c r="I45" s="5"/>
      <c r="J45" s="4"/>
      <c r="K45" s="2"/>
      <c r="L45" s="5"/>
      <c r="M45" s="4">
        <v>2</v>
      </c>
      <c r="N45" s="2" t="s">
        <v>740</v>
      </c>
      <c r="O45" s="5"/>
      <c r="P45" s="4"/>
      <c r="Q45" s="2"/>
      <c r="R45" s="5"/>
      <c r="S45" s="6">
        <v>2</v>
      </c>
      <c r="T45" s="2" t="s">
        <v>740</v>
      </c>
      <c r="U45" s="5"/>
      <c r="V45" s="6"/>
      <c r="W45" s="2"/>
      <c r="X45" s="5"/>
      <c r="Y45" s="398">
        <v>14</v>
      </c>
      <c r="Z45" s="399" t="s">
        <v>740</v>
      </c>
      <c r="AA45" s="400" t="s">
        <v>719</v>
      </c>
      <c r="AB45" s="4">
        <v>6</v>
      </c>
      <c r="AC45" s="2" t="s">
        <v>740</v>
      </c>
      <c r="AD45" s="5"/>
      <c r="AE45" s="4"/>
      <c r="AF45" s="2"/>
      <c r="AG45" s="5"/>
      <c r="AH45" s="6"/>
      <c r="AI45" s="2"/>
      <c r="AJ45" s="5"/>
      <c r="AK45" s="6">
        <v>3</v>
      </c>
      <c r="AL45" s="2" t="s">
        <v>720</v>
      </c>
      <c r="AM45" s="5"/>
      <c r="AN45" s="4"/>
      <c r="AO45" s="2"/>
      <c r="AP45" s="5"/>
      <c r="AQ45" s="4"/>
      <c r="AR45" s="2"/>
      <c r="AS45" s="5"/>
      <c r="AT45" s="4"/>
      <c r="AU45" s="2"/>
      <c r="AV45" s="5"/>
      <c r="AW45" s="4"/>
      <c r="AX45" s="2"/>
      <c r="AY45" s="5"/>
      <c r="AZ45" s="4"/>
      <c r="BA45" s="2"/>
      <c r="BB45" s="5"/>
      <c r="BC45" s="4"/>
      <c r="BD45" s="2"/>
      <c r="BE45" s="5"/>
      <c r="BF45" s="4"/>
      <c r="BG45" s="2"/>
      <c r="BH45" s="5"/>
      <c r="BI45" s="60">
        <f>SUM(G45:BF45)</f>
        <v>27</v>
      </c>
      <c r="BJ45" s="61" t="s">
        <v>6</v>
      </c>
      <c r="BK45" s="127">
        <f>COUNTIF(G45:BF45,"&gt;0")</f>
        <v>5</v>
      </c>
      <c r="BL45" s="53">
        <f>BI45/BK45</f>
        <v>5.4</v>
      </c>
      <c r="BM45" s="54">
        <f>SUM(IF($H45="A",$G45,0),IF($K45="A",$J45,0),IF($N45="A",$M45,0),IF($Q45="A",$P45,0),IF($T45="A",$S45,0),IF($W45="A",$V45,0),IF($Z45="A",$Y45,0),IF($AC45="A",$AB45,0),IF($AF45="A",$AE45,0),IF($AI45="A",$AH45,0),IF($AL45="A",$AK45,0),IF($AO45="A",$AN45,0),IF($AR45="A",$AQ45,0),IF($AU45="A",$AT45,0),IF($AX45="A",$AW45,0),IF($BA45="A",$AZ45,0),IF($BD45="A",$BA45,0),IF($BG45="A",$BF45,0))</f>
        <v>24</v>
      </c>
      <c r="BN45" s="55">
        <f>SUM(IF($T45="A",$S45,0),IF($W45="A",$V45,0),IF($Z45="A",$Y45,0),IF($AI45="A",$AH45,0),IF($AL45="A",$AK45,0))</f>
        <v>16</v>
      </c>
      <c r="BO45" s="55">
        <f>SUM(S45,V45,Y45,AH45,AK45)</f>
        <v>19</v>
      </c>
      <c r="BP45" s="56">
        <f>MAX(G45:BF45)</f>
        <v>14</v>
      </c>
      <c r="BQ45" s="56">
        <v>10</v>
      </c>
      <c r="BR45" s="120" t="str">
        <f>VLOOKUP(D45,BASE!B:E,3,FALSE)</f>
        <v>CASCOL</v>
      </c>
      <c r="BT45" s="442"/>
    </row>
    <row r="46" spans="1:72" ht="26.25" thickBot="1">
      <c r="A46" s="128">
        <f t="shared" si="0"/>
        <v>45</v>
      </c>
      <c r="B46" s="3" t="s">
        <v>16</v>
      </c>
      <c r="C46" s="164" t="s">
        <v>213</v>
      </c>
      <c r="D46" s="165">
        <v>6901974</v>
      </c>
      <c r="E46" s="166" t="s">
        <v>554</v>
      </c>
      <c r="F46" s="167" t="s">
        <v>179</v>
      </c>
      <c r="G46" s="4"/>
      <c r="H46" s="2"/>
      <c r="I46" s="5"/>
      <c r="J46" s="4">
        <v>2</v>
      </c>
      <c r="K46" s="2" t="s">
        <v>740</v>
      </c>
      <c r="L46" s="5"/>
      <c r="M46" s="4"/>
      <c r="N46" s="2"/>
      <c r="O46" s="5"/>
      <c r="P46" s="4"/>
      <c r="Q46" s="2"/>
      <c r="R46" s="5"/>
      <c r="S46" s="6"/>
      <c r="T46" s="2"/>
      <c r="U46" s="5"/>
      <c r="V46" s="6"/>
      <c r="W46" s="2"/>
      <c r="X46" s="5"/>
      <c r="Y46" s="6"/>
      <c r="Z46" s="2"/>
      <c r="AA46" s="5"/>
      <c r="AB46" s="398">
        <v>9</v>
      </c>
      <c r="AC46" s="399" t="s">
        <v>740</v>
      </c>
      <c r="AD46" s="400" t="s">
        <v>719</v>
      </c>
      <c r="AE46" s="4"/>
      <c r="AF46" s="2"/>
      <c r="AG46" s="5"/>
      <c r="AH46" s="6"/>
      <c r="AI46" s="2"/>
      <c r="AJ46" s="5"/>
      <c r="AK46" s="6"/>
      <c r="AL46" s="2"/>
      <c r="AM46" s="5"/>
      <c r="AN46" s="4"/>
      <c r="AO46" s="2"/>
      <c r="AP46" s="5"/>
      <c r="AQ46" s="4">
        <v>2</v>
      </c>
      <c r="AR46" s="2" t="s">
        <v>740</v>
      </c>
      <c r="AS46" s="5"/>
      <c r="AT46" s="4">
        <f>VLOOKUP(D46,'26-09-2015'!C:G,5,FALSE)</f>
        <v>2</v>
      </c>
      <c r="AU46" s="2" t="str">
        <f>VLOOKUP(D46,'26-09-2015'!C:F,4,FALSE)</f>
        <v>A</v>
      </c>
      <c r="AV46" s="5"/>
      <c r="AW46" s="4"/>
      <c r="AX46" s="2"/>
      <c r="AY46" s="5"/>
      <c r="AZ46" s="418">
        <v>6</v>
      </c>
      <c r="BA46" s="416" t="s">
        <v>720</v>
      </c>
      <c r="BB46" s="417" t="s">
        <v>719</v>
      </c>
      <c r="BC46" s="4">
        <f>VLOOKUP(D46,'24-10-2015'!C:G,5,FALSE)</f>
        <v>6</v>
      </c>
      <c r="BD46" s="2" t="str">
        <f>VLOOKUP(D46,'24-10-2015'!C:F,4,FALSE)</f>
        <v>A</v>
      </c>
      <c r="BE46" s="5"/>
      <c r="BF46" s="4"/>
      <c r="BG46" s="2"/>
      <c r="BH46" s="5"/>
      <c r="BI46" s="60">
        <f>SUM(G46:BF46)</f>
        <v>27</v>
      </c>
      <c r="BJ46" s="61" t="s">
        <v>6</v>
      </c>
      <c r="BK46" s="127">
        <f>COUNTIF(G46:BF46,"&gt;0")</f>
        <v>6</v>
      </c>
      <c r="BL46" s="53">
        <f>BI46/BK46</f>
        <v>4.5</v>
      </c>
      <c r="BM46" s="54">
        <f>SUM(IF($H46="A",$G46,0),IF($K46="A",$J46,0),IF($N46="A",$M46,0),IF($Q46="A",$P46,0),IF($T46="A",$S46,0),IF($W46="A",$V46,0),IF($Z46="A",$Y46,0),IF($AC46="A",$AB46,0),IF($AF46="A",$AE46,0),IF($AI46="A",$AH46,0),IF($AL46="A",$AK46,0),IF($AO46="A",$AN46,0),IF($AR46="A",$AQ46,0),IF($AU46="A",$AT46,0),IF($AX46="A",$AW46,0),IF($BA46="A",$AZ46,0),IF($BD46="A",$BA46,0),IF($BG46="A",$BF46,0))</f>
        <v>15</v>
      </c>
      <c r="BN46" s="55">
        <f>SUM(IF($T46="A",$S46,0),IF($W46="A",$V46,0),IF($Z46="A",$Y46,0),IF($AI46="A",$AH46,0),IF($AL46="A",$AK46,0))</f>
        <v>0</v>
      </c>
      <c r="BO46" s="55">
        <f>SUM(S46,V46,Y46,AH46,AK46)</f>
        <v>0</v>
      </c>
      <c r="BP46" s="56">
        <f>MAX(G46:BF46)</f>
        <v>9</v>
      </c>
      <c r="BQ46" s="56">
        <v>10</v>
      </c>
      <c r="BR46" s="120" t="str">
        <f>VLOOKUP(D46,BASE!B:E,3,FALSE)</f>
        <v>TROLLSPORT</v>
      </c>
      <c r="BT46" s="442"/>
    </row>
    <row r="47" spans="1:72" ht="26.25" thickBot="1">
      <c r="A47" s="128">
        <f t="shared" si="0"/>
        <v>46</v>
      </c>
      <c r="B47" s="3" t="s">
        <v>16</v>
      </c>
      <c r="C47" s="164" t="s">
        <v>37</v>
      </c>
      <c r="D47" s="165">
        <v>6903159</v>
      </c>
      <c r="E47" s="166" t="s">
        <v>350</v>
      </c>
      <c r="F47" s="167" t="s">
        <v>179</v>
      </c>
      <c r="G47" s="4"/>
      <c r="H47" s="2"/>
      <c r="I47" s="5"/>
      <c r="J47" s="4">
        <v>4</v>
      </c>
      <c r="K47" s="2" t="s">
        <v>740</v>
      </c>
      <c r="L47" s="5"/>
      <c r="M47" s="4">
        <v>2</v>
      </c>
      <c r="N47" s="2" t="s">
        <v>740</v>
      </c>
      <c r="O47" s="5"/>
      <c r="P47" s="4"/>
      <c r="Q47" s="2"/>
      <c r="R47" s="5"/>
      <c r="S47" s="6"/>
      <c r="T47" s="2"/>
      <c r="U47" s="5"/>
      <c r="V47" s="6"/>
      <c r="W47" s="2"/>
      <c r="X47" s="5"/>
      <c r="Y47" s="398">
        <v>10</v>
      </c>
      <c r="Z47" s="399" t="s">
        <v>740</v>
      </c>
      <c r="AA47" s="400" t="s">
        <v>8</v>
      </c>
      <c r="AB47" s="4">
        <v>1</v>
      </c>
      <c r="AC47" s="2" t="s">
        <v>720</v>
      </c>
      <c r="AD47" s="5"/>
      <c r="AE47" s="4"/>
      <c r="AF47" s="2"/>
      <c r="AG47" s="5"/>
      <c r="AH47" s="6"/>
      <c r="AI47" s="2"/>
      <c r="AJ47" s="5"/>
      <c r="AK47" s="398">
        <v>6</v>
      </c>
      <c r="AL47" s="399" t="s">
        <v>740</v>
      </c>
      <c r="AM47" s="400" t="s">
        <v>8</v>
      </c>
      <c r="AN47" s="4"/>
      <c r="AO47" s="2"/>
      <c r="AP47" s="5"/>
      <c r="AQ47" s="4"/>
      <c r="AR47" s="2"/>
      <c r="AS47" s="5"/>
      <c r="AT47" s="4">
        <f>VLOOKUP(D47,'26-09-2015'!C:G,5,FALSE)</f>
        <v>2</v>
      </c>
      <c r="AU47" s="2" t="str">
        <f>VLOOKUP(D47,'26-09-2015'!C:F,4,FALSE)</f>
        <v>A</v>
      </c>
      <c r="AV47" s="5"/>
      <c r="AW47" s="4"/>
      <c r="AX47" s="2"/>
      <c r="AY47" s="5"/>
      <c r="AZ47" s="4"/>
      <c r="BA47" s="2"/>
      <c r="BB47" s="5"/>
      <c r="BC47" s="4">
        <f>VLOOKUP(D47,'24-10-2015'!C:G,5,FALSE)</f>
        <v>2</v>
      </c>
      <c r="BD47" s="2" t="str">
        <f>VLOOKUP(D47,'24-10-2015'!C:F,4,FALSE)</f>
        <v>A</v>
      </c>
      <c r="BE47" s="5"/>
      <c r="BF47" s="4"/>
      <c r="BG47" s="2"/>
      <c r="BH47" s="5"/>
      <c r="BI47" s="60">
        <f>SUM(G47:BF47)</f>
        <v>27</v>
      </c>
      <c r="BJ47" s="61" t="s">
        <v>6</v>
      </c>
      <c r="BK47" s="127">
        <f>COUNTIF(G47:BF47,"&gt;0")</f>
        <v>7</v>
      </c>
      <c r="BL47" s="53">
        <f>BI47/BK47</f>
        <v>3.8571428571428572</v>
      </c>
      <c r="BM47" s="54">
        <f>SUM(IF($H47="A",$G47,0),IF($K47="A",$J47,0),IF($N47="A",$M47,0),IF($Q47="A",$P47,0),IF($T47="A",$S47,0),IF($W47="A",$V47,0),IF($Z47="A",$Y47,0),IF($AC47="A",$AB47,0),IF($AF47="A",$AE47,0),IF($AI47="A",$AH47,0),IF($AL47="A",$AK47,0),IF($AO47="A",$AN47,0),IF($AR47="A",$AQ47,0),IF($AU47="A",$AT47,0),IF($AX47="A",$AW47,0),IF($BA47="A",$AZ47,0),IF($BD47="A",$BA47,0),IF($BG47="A",$BF47,0))</f>
        <v>24</v>
      </c>
      <c r="BN47" s="55">
        <f>SUM(IF($T47="A",$S47,0),IF($W47="A",$V47,0),IF($Z47="A",$Y47,0),IF($AI47="A",$AH47,0),IF($AL47="A",$AK47,0))</f>
        <v>16</v>
      </c>
      <c r="BO47" s="55">
        <f>SUM(S47,V47,Y47,AH47,AK47)</f>
        <v>16</v>
      </c>
      <c r="BP47" s="56">
        <f>MAX(G47:BF47)</f>
        <v>10</v>
      </c>
      <c r="BQ47" s="56">
        <v>2</v>
      </c>
      <c r="BR47" s="120" t="str">
        <f>VLOOKUP(D47,BASE!B:E,3,FALSE)</f>
        <v>S A L</v>
      </c>
      <c r="BT47" s="442"/>
    </row>
    <row r="48" spans="1:72" ht="26.25" thickBot="1">
      <c r="A48" s="128">
        <f t="shared" si="0"/>
        <v>47</v>
      </c>
      <c r="B48" s="3" t="s">
        <v>16</v>
      </c>
      <c r="C48" s="160" t="s">
        <v>108</v>
      </c>
      <c r="D48" s="161">
        <v>6905903</v>
      </c>
      <c r="E48" s="162" t="s">
        <v>1</v>
      </c>
      <c r="F48" s="163" t="s">
        <v>8</v>
      </c>
      <c r="G48" s="4">
        <v>6</v>
      </c>
      <c r="H48" s="2" t="s">
        <v>740</v>
      </c>
      <c r="I48" s="5"/>
      <c r="J48" s="4">
        <v>1</v>
      </c>
      <c r="K48" s="2" t="s">
        <v>720</v>
      </c>
      <c r="L48" s="5"/>
      <c r="M48" s="4"/>
      <c r="N48" s="2"/>
      <c r="O48" s="5"/>
      <c r="P48" s="4"/>
      <c r="Q48" s="2"/>
      <c r="R48" s="5"/>
      <c r="S48" s="6">
        <v>1</v>
      </c>
      <c r="T48" s="2" t="s">
        <v>720</v>
      </c>
      <c r="U48" s="5"/>
      <c r="V48" s="6"/>
      <c r="W48" s="2"/>
      <c r="X48" s="5"/>
      <c r="Y48" s="6"/>
      <c r="Z48" s="2"/>
      <c r="AA48" s="5"/>
      <c r="AB48" s="4"/>
      <c r="AC48" s="2"/>
      <c r="AD48" s="5"/>
      <c r="AE48" s="4"/>
      <c r="AF48" s="2"/>
      <c r="AG48" s="5"/>
      <c r="AH48" s="6"/>
      <c r="AI48" s="2"/>
      <c r="AJ48" s="5"/>
      <c r="AK48" s="6">
        <v>1</v>
      </c>
      <c r="AL48" s="2" t="s">
        <v>720</v>
      </c>
      <c r="AM48" s="5"/>
      <c r="AN48" s="4"/>
      <c r="AO48" s="2"/>
      <c r="AP48" s="5"/>
      <c r="AQ48" s="4"/>
      <c r="AR48" s="2"/>
      <c r="AS48" s="5"/>
      <c r="AT48" s="4">
        <f>VLOOKUP(D48,'26-09-2015'!C:G,5,FALSE)</f>
        <v>2</v>
      </c>
      <c r="AU48" s="2" t="str">
        <f>VLOOKUP(D48,'26-09-2015'!C:F,4,FALSE)</f>
        <v>A</v>
      </c>
      <c r="AV48" s="5"/>
      <c r="AW48" s="4"/>
      <c r="AX48" s="2"/>
      <c r="AY48" s="5"/>
      <c r="AZ48" s="398">
        <v>12</v>
      </c>
      <c r="BA48" s="399" t="s">
        <v>740</v>
      </c>
      <c r="BB48" s="400" t="s">
        <v>719</v>
      </c>
      <c r="BC48" s="4">
        <f>VLOOKUP(D48,'24-10-2015'!C:G,5,FALSE)</f>
        <v>4</v>
      </c>
      <c r="BD48" s="2" t="str">
        <f>VLOOKUP(D48,'24-10-2015'!C:F,4,FALSE)</f>
        <v>B</v>
      </c>
      <c r="BE48" s="5"/>
      <c r="BF48" s="4"/>
      <c r="BG48" s="2"/>
      <c r="BH48" s="5"/>
      <c r="BI48" s="60">
        <f>SUM(G48:BF48)</f>
        <v>27</v>
      </c>
      <c r="BJ48" s="61" t="s">
        <v>6</v>
      </c>
      <c r="BK48" s="127">
        <f>COUNTIF(G48:BF48,"&gt;0")</f>
        <v>7</v>
      </c>
      <c r="BL48" s="53">
        <f>BI48/BK48</f>
        <v>3.8571428571428572</v>
      </c>
      <c r="BM48" s="54">
        <f>SUM(IF($H48="A",$G48,0),IF($K48="A",$J48,0),IF($N48="A",$M48,0),IF($Q48="A",$P48,0),IF($T48="A",$S48,0),IF($W48="A",$V48,0),IF($Z48="A",$Y48,0),IF($AC48="A",$AB48,0),IF($AF48="A",$AE48,0),IF($AI48="A",$AH48,0),IF($AL48="A",$AK48,0),IF($AO48="A",$AN48,0),IF($AR48="A",$AQ48,0),IF($AU48="A",$AT48,0),IF($AX48="A",$AW48,0),IF($BA48="A",$AZ48,0),IF($BD48="A",$BA48,0),IF($BG48="A",$BF48,0))</f>
        <v>20</v>
      </c>
      <c r="BN48" s="55">
        <f>SUM(IF($T48="A",$S48,0),IF($W48="A",$V48,0),IF($Z48="A",$Y48,0),IF($AI48="A",$AH48,0),IF($AL48="A",$AK48,0))</f>
        <v>0</v>
      </c>
      <c r="BO48" s="55">
        <f>SUM(S48,V48,Y48,AH48,AK48)</f>
        <v>2</v>
      </c>
      <c r="BP48" s="56">
        <f>MAX(G48:BF48)</f>
        <v>12</v>
      </c>
      <c r="BQ48" s="56">
        <v>10</v>
      </c>
      <c r="BR48" s="120" t="str">
        <f>VLOOKUP(D48,BASE!B:E,3,FALSE)</f>
        <v>ATSCAF</v>
      </c>
      <c r="BT48" s="442"/>
    </row>
    <row r="49" spans="1:72" ht="26.25" thickBot="1">
      <c r="A49" s="128">
        <f t="shared" si="0"/>
        <v>48</v>
      </c>
      <c r="B49" s="3" t="s">
        <v>16</v>
      </c>
      <c r="C49" s="164" t="s">
        <v>150</v>
      </c>
      <c r="D49" s="165">
        <v>6918499</v>
      </c>
      <c r="E49" s="166" t="s">
        <v>0</v>
      </c>
      <c r="F49" s="167" t="s">
        <v>179</v>
      </c>
      <c r="G49" s="398">
        <v>9</v>
      </c>
      <c r="H49" s="399" t="s">
        <v>740</v>
      </c>
      <c r="I49" s="400" t="s">
        <v>719</v>
      </c>
      <c r="J49" s="4">
        <v>4</v>
      </c>
      <c r="K49" s="2" t="s">
        <v>740</v>
      </c>
      <c r="L49" s="5"/>
      <c r="M49" s="4">
        <v>1</v>
      </c>
      <c r="N49" s="2" t="s">
        <v>720</v>
      </c>
      <c r="O49" s="5"/>
      <c r="P49" s="4"/>
      <c r="Q49" s="2"/>
      <c r="R49" s="5"/>
      <c r="S49" s="6"/>
      <c r="T49" s="2"/>
      <c r="U49" s="5"/>
      <c r="V49" s="6"/>
      <c r="W49" s="2"/>
      <c r="X49" s="5"/>
      <c r="Y49" s="6"/>
      <c r="Z49" s="2"/>
      <c r="AA49" s="5"/>
      <c r="AB49" s="4">
        <v>2</v>
      </c>
      <c r="AC49" s="2" t="s">
        <v>740</v>
      </c>
      <c r="AD49" s="5"/>
      <c r="AE49" s="4"/>
      <c r="AF49" s="2"/>
      <c r="AG49" s="5"/>
      <c r="AH49" s="6"/>
      <c r="AI49" s="2"/>
      <c r="AJ49" s="5"/>
      <c r="AK49" s="6">
        <v>1</v>
      </c>
      <c r="AL49" s="2" t="s">
        <v>720</v>
      </c>
      <c r="AM49" s="5"/>
      <c r="AN49" s="4"/>
      <c r="AO49" s="2"/>
      <c r="AP49" s="5"/>
      <c r="AQ49" s="418">
        <v>5</v>
      </c>
      <c r="AR49" s="416" t="s">
        <v>720</v>
      </c>
      <c r="AS49" s="417" t="s">
        <v>719</v>
      </c>
      <c r="AT49" s="4">
        <f>VLOOKUP(D49,'26-09-2015'!C:G,5,FALSE)</f>
        <v>2</v>
      </c>
      <c r="AU49" s="2" t="str">
        <f>VLOOKUP(D49,'26-09-2015'!C:F,4,FALSE)</f>
        <v>B</v>
      </c>
      <c r="AV49" s="5"/>
      <c r="AW49" s="4"/>
      <c r="AX49" s="2"/>
      <c r="AY49" s="5"/>
      <c r="AZ49" s="4">
        <v>2</v>
      </c>
      <c r="BA49" s="2" t="s">
        <v>740</v>
      </c>
      <c r="BB49" s="5"/>
      <c r="BC49" s="4">
        <f>VLOOKUP(D49,'24-10-2015'!C:G,5,FALSE)</f>
        <v>1</v>
      </c>
      <c r="BD49" s="2" t="str">
        <f>VLOOKUP(D49,'24-10-2015'!C:F,4,FALSE)</f>
        <v>B</v>
      </c>
      <c r="BE49" s="5"/>
      <c r="BF49" s="4"/>
      <c r="BG49" s="2"/>
      <c r="BH49" s="5"/>
      <c r="BI49" s="60">
        <f>SUM(G49:BF49)</f>
        <v>27</v>
      </c>
      <c r="BJ49" s="61" t="s">
        <v>6</v>
      </c>
      <c r="BK49" s="127">
        <f>COUNTIF(G49:BF49,"&gt;0")</f>
        <v>9</v>
      </c>
      <c r="BL49" s="53">
        <f>BI49/BK49</f>
        <v>3</v>
      </c>
      <c r="BM49" s="54">
        <f>SUM(IF($H49="A",$G49,0),IF($K49="A",$J49,0),IF($N49="A",$M49,0),IF($Q49="A",$P49,0),IF($T49="A",$S49,0),IF($W49="A",$V49,0),IF($Z49="A",$Y49,0),IF($AC49="A",$AB49,0),IF($AF49="A",$AE49,0),IF($AI49="A",$AH49,0),IF($AL49="A",$AK49,0),IF($AO49="A",$AN49,0),IF($AR49="A",$AQ49,0),IF($AU49="A",$AT49,0),IF($AX49="A",$AW49,0),IF($BA49="A",$AZ49,0),IF($BD49="A",$BA49,0),IF($BG49="A",$BF49,0))</f>
        <v>17</v>
      </c>
      <c r="BN49" s="55">
        <f>SUM(IF($T49="A",$S49,0),IF($W49="A",$V49,0),IF($Z49="A",$Y49,0),IF($AI49="A",$AH49,0),IF($AL49="A",$AK49,0))</f>
        <v>0</v>
      </c>
      <c r="BO49" s="55">
        <f>SUM(S49,V49,Y49,AH49,AK49)</f>
        <v>1</v>
      </c>
      <c r="BP49" s="56">
        <f>MAX(G49:BF49)</f>
        <v>9</v>
      </c>
      <c r="BQ49" s="56">
        <v>10</v>
      </c>
      <c r="BR49" s="120" t="str">
        <f>VLOOKUP(D49,BASE!B:E,3,FALSE)</f>
        <v>ALSTOM</v>
      </c>
      <c r="BT49" s="442"/>
    </row>
    <row r="50" spans="1:72" ht="26.25" thickBot="1">
      <c r="A50" s="128">
        <f t="shared" si="0"/>
        <v>49</v>
      </c>
      <c r="B50" s="3" t="s">
        <v>16</v>
      </c>
      <c r="C50" s="164" t="s">
        <v>68</v>
      </c>
      <c r="D50" s="165">
        <v>6901799</v>
      </c>
      <c r="E50" s="166" t="s">
        <v>554</v>
      </c>
      <c r="F50" s="167" t="s">
        <v>179</v>
      </c>
      <c r="G50" s="4"/>
      <c r="H50" s="2"/>
      <c r="I50" s="5"/>
      <c r="J50" s="4">
        <v>2</v>
      </c>
      <c r="K50" s="2" t="s">
        <v>740</v>
      </c>
      <c r="L50" s="5"/>
      <c r="M50" s="4"/>
      <c r="N50" s="2"/>
      <c r="O50" s="5"/>
      <c r="P50" s="4"/>
      <c r="Q50" s="2"/>
      <c r="R50" s="5"/>
      <c r="S50" s="6"/>
      <c r="T50" s="2"/>
      <c r="U50" s="5"/>
      <c r="V50" s="6"/>
      <c r="W50" s="2"/>
      <c r="X50" s="5"/>
      <c r="Y50" s="6"/>
      <c r="Z50" s="2"/>
      <c r="AA50" s="5"/>
      <c r="AB50" s="398">
        <v>9</v>
      </c>
      <c r="AC50" s="399" t="s">
        <v>740</v>
      </c>
      <c r="AD50" s="400" t="s">
        <v>719</v>
      </c>
      <c r="AE50" s="4"/>
      <c r="AF50" s="2"/>
      <c r="AG50" s="5"/>
      <c r="AH50" s="6">
        <v>4</v>
      </c>
      <c r="AI50" s="2" t="s">
        <v>740</v>
      </c>
      <c r="AJ50" s="5"/>
      <c r="AK50" s="6">
        <v>1</v>
      </c>
      <c r="AL50" s="2" t="s">
        <v>720</v>
      </c>
      <c r="AM50" s="5"/>
      <c r="AN50" s="4"/>
      <c r="AO50" s="2"/>
      <c r="AP50" s="5"/>
      <c r="AQ50" s="4">
        <v>2</v>
      </c>
      <c r="AR50" s="2" t="s">
        <v>740</v>
      </c>
      <c r="AS50" s="5"/>
      <c r="AT50" s="4">
        <f>VLOOKUP(D50,'26-09-2015'!C:G,5,FALSE)</f>
        <v>2</v>
      </c>
      <c r="AU50" s="2" t="str">
        <f>VLOOKUP(D50,'26-09-2015'!C:F,4,FALSE)</f>
        <v>A</v>
      </c>
      <c r="AV50" s="5"/>
      <c r="AW50" s="4"/>
      <c r="AX50" s="2"/>
      <c r="AY50" s="5"/>
      <c r="AZ50" s="4"/>
      <c r="BA50" s="2"/>
      <c r="BB50" s="5"/>
      <c r="BC50" s="4">
        <f>VLOOKUP(D50,'24-10-2015'!C:G,5,FALSE)</f>
        <v>6</v>
      </c>
      <c r="BD50" s="2" t="str">
        <f>VLOOKUP(D50,'24-10-2015'!C:F,4,FALSE)</f>
        <v>A</v>
      </c>
      <c r="BE50" s="5"/>
      <c r="BF50" s="4"/>
      <c r="BG50" s="2"/>
      <c r="BH50" s="5"/>
      <c r="BI50" s="60">
        <f>SUM(G50:BF50)</f>
        <v>26</v>
      </c>
      <c r="BJ50" s="61" t="s">
        <v>6</v>
      </c>
      <c r="BK50" s="127">
        <f>COUNTIF(G50:BF50,"&gt;0")</f>
        <v>7</v>
      </c>
      <c r="BL50" s="53">
        <f>BI50/BK50</f>
        <v>3.7142857142857144</v>
      </c>
      <c r="BM50" s="54">
        <f>SUM(IF($H50="A",$G50,0),IF($K50="A",$J50,0),IF($N50="A",$M50,0),IF($Q50="A",$P50,0),IF($T50="A",$S50,0),IF($W50="A",$V50,0),IF($Z50="A",$Y50,0),IF($AC50="A",$AB50,0),IF($AF50="A",$AE50,0),IF($AI50="A",$AH50,0),IF($AL50="A",$AK50,0),IF($AO50="A",$AN50,0),IF($AR50="A",$AQ50,0),IF($AU50="A",$AT50,0),IF($AX50="A",$AW50,0),IF($BA50="A",$AZ50,0),IF($BD50="A",$BA50,0),IF($BG50="A",$BF50,0))</f>
        <v>19</v>
      </c>
      <c r="BN50" s="55">
        <f>SUM(IF($T50="A",$S50,0),IF($W50="A",$V50,0),IF($Z50="A",$Y50,0),IF($AI50="A",$AH50,0),IF($AL50="A",$AK50,0))</f>
        <v>4</v>
      </c>
      <c r="BO50" s="55">
        <f>SUM(S50,V50,Y50,AH50,AK50)</f>
        <v>5</v>
      </c>
      <c r="BP50" s="56">
        <f>MAX(G50:BF50)</f>
        <v>9</v>
      </c>
      <c r="BQ50" s="56">
        <v>10</v>
      </c>
      <c r="BR50" s="120" t="str">
        <f>VLOOKUP(D50,BASE!B:E,3,FALSE)</f>
        <v>TROLLSPORT</v>
      </c>
      <c r="BT50" s="442"/>
    </row>
    <row r="51" spans="1:72" ht="26.25" thickBot="1">
      <c r="A51" s="128">
        <f t="shared" si="0"/>
        <v>50</v>
      </c>
      <c r="B51" s="3" t="s">
        <v>16</v>
      </c>
      <c r="C51" s="164" t="s">
        <v>794</v>
      </c>
      <c r="D51" s="165">
        <v>6920156</v>
      </c>
      <c r="E51" s="166" t="s">
        <v>350</v>
      </c>
      <c r="F51" s="167" t="s">
        <v>179</v>
      </c>
      <c r="G51" s="4"/>
      <c r="H51" s="2"/>
      <c r="I51" s="5"/>
      <c r="J51" s="4"/>
      <c r="K51" s="2"/>
      <c r="L51" s="5"/>
      <c r="M51" s="4"/>
      <c r="N51" s="2"/>
      <c r="O51" s="5"/>
      <c r="P51" s="4"/>
      <c r="Q51" s="2"/>
      <c r="R51" s="5"/>
      <c r="S51" s="6">
        <v>4</v>
      </c>
      <c r="T51" s="2" t="s">
        <v>740</v>
      </c>
      <c r="U51" s="5"/>
      <c r="V51" s="6"/>
      <c r="W51" s="2"/>
      <c r="X51" s="5"/>
      <c r="Y51" s="6">
        <v>4</v>
      </c>
      <c r="Z51" s="2" t="s">
        <v>720</v>
      </c>
      <c r="AA51" s="5"/>
      <c r="AB51" s="418">
        <v>4</v>
      </c>
      <c r="AC51" s="416" t="s">
        <v>720</v>
      </c>
      <c r="AD51" s="417" t="s">
        <v>8</v>
      </c>
      <c r="AE51" s="4"/>
      <c r="AF51" s="2"/>
      <c r="AG51" s="5"/>
      <c r="AH51" s="6"/>
      <c r="AI51" s="2"/>
      <c r="AJ51" s="5"/>
      <c r="AK51" s="6"/>
      <c r="AL51" s="2"/>
      <c r="AM51" s="5"/>
      <c r="AN51" s="4"/>
      <c r="AO51" s="2"/>
      <c r="AP51" s="5"/>
      <c r="AQ51" s="4">
        <v>4</v>
      </c>
      <c r="AR51" s="2" t="s">
        <v>740</v>
      </c>
      <c r="AS51" s="5"/>
      <c r="AT51" s="4">
        <f>VLOOKUP(D51,'26-09-2015'!C:G,5,FALSE)</f>
        <v>2</v>
      </c>
      <c r="AU51" s="2" t="str">
        <f>VLOOKUP(D51,'26-09-2015'!C:F,4,FALSE)</f>
        <v>A</v>
      </c>
      <c r="AV51" s="5"/>
      <c r="AW51" s="4"/>
      <c r="AX51" s="2"/>
      <c r="AY51" s="5"/>
      <c r="AZ51" s="4">
        <v>4</v>
      </c>
      <c r="BA51" s="2" t="s">
        <v>740</v>
      </c>
      <c r="BB51" s="5"/>
      <c r="BC51" s="4">
        <f>VLOOKUP(D51,'24-10-2015'!C:G,5,FALSE)</f>
        <v>4</v>
      </c>
      <c r="BD51" s="2" t="str">
        <f>VLOOKUP(D51,'24-10-2015'!C:F,4,FALSE)</f>
        <v>A</v>
      </c>
      <c r="BE51" s="5"/>
      <c r="BF51" s="4"/>
      <c r="BG51" s="2"/>
      <c r="BH51" s="5"/>
      <c r="BI51" s="60">
        <f>SUM(G51:BF51)</f>
        <v>26</v>
      </c>
      <c r="BJ51" s="61" t="s">
        <v>6</v>
      </c>
      <c r="BK51" s="127">
        <f>COUNTIF(G51:BF51,"&gt;0")</f>
        <v>7</v>
      </c>
      <c r="BL51" s="53">
        <f>BI51/BK51</f>
        <v>3.7142857142857144</v>
      </c>
      <c r="BM51" s="54">
        <f>SUM(IF($H51="A",$G51,0),IF($K51="A",$J51,0),IF($N51="A",$M51,0),IF($Q51="A",$P51,0),IF($T51="A",$S51,0),IF($W51="A",$V51,0),IF($Z51="A",$Y51,0),IF($AC51="A",$AB51,0),IF($AF51="A",$AE51,0),IF($AI51="A",$AH51,0),IF($AL51="A",$AK51,0),IF($AO51="A",$AN51,0),IF($AR51="A",$AQ51,0),IF($AU51="A",$AT51,0),IF($AX51="A",$AW51,0),IF($BA51="A",$AZ51,0),IF($BD51="A",$BA51,0),IF($BG51="A",$BF51,0))</f>
        <v>14</v>
      </c>
      <c r="BN51" s="55">
        <f>SUM(IF($T51="A",$S51,0),IF($W51="A",$V51,0),IF($Z51="A",$Y51,0),IF($AI51="A",$AH51,0),IF($AL51="A",$AK51,0))</f>
        <v>4</v>
      </c>
      <c r="BO51" s="55">
        <f>SUM(S51,V51,Y51,AH51,AK51)</f>
        <v>8</v>
      </c>
      <c r="BP51" s="56">
        <f>MAX(G51:BF51)</f>
        <v>4</v>
      </c>
      <c r="BQ51" s="56"/>
      <c r="BR51" s="120" t="str">
        <f>VLOOKUP(D51,BASE!B:E,3,FALSE)</f>
        <v>S A L</v>
      </c>
      <c r="BT51" s="442"/>
    </row>
    <row r="52" spans="1:72" ht="26.25" thickBot="1">
      <c r="A52" s="128">
        <f t="shared" si="0"/>
        <v>51</v>
      </c>
      <c r="B52" s="3" t="s">
        <v>16</v>
      </c>
      <c r="C52" s="164" t="s">
        <v>93</v>
      </c>
      <c r="D52" s="165">
        <v>6919338</v>
      </c>
      <c r="E52" s="166" t="s">
        <v>350</v>
      </c>
      <c r="F52" s="167" t="s">
        <v>179</v>
      </c>
      <c r="G52" s="4"/>
      <c r="H52" s="2"/>
      <c r="I52" s="5"/>
      <c r="J52" s="4">
        <v>2</v>
      </c>
      <c r="K52" s="2" t="s">
        <v>740</v>
      </c>
      <c r="L52" s="5"/>
      <c r="M52" s="4">
        <v>1</v>
      </c>
      <c r="N52" s="2" t="s">
        <v>720</v>
      </c>
      <c r="O52" s="5"/>
      <c r="P52" s="4"/>
      <c r="Q52" s="2"/>
      <c r="R52" s="5"/>
      <c r="S52" s="6"/>
      <c r="T52" s="2"/>
      <c r="U52" s="5"/>
      <c r="V52" s="6"/>
      <c r="W52" s="2"/>
      <c r="X52" s="5"/>
      <c r="Y52" s="6">
        <v>1</v>
      </c>
      <c r="Z52" s="2" t="s">
        <v>720</v>
      </c>
      <c r="AA52" s="5"/>
      <c r="AB52" s="4"/>
      <c r="AC52" s="2"/>
      <c r="AD52" s="5"/>
      <c r="AE52" s="4"/>
      <c r="AF52" s="2"/>
      <c r="AG52" s="5"/>
      <c r="AH52" s="6">
        <v>3</v>
      </c>
      <c r="AI52" s="2" t="s">
        <v>720</v>
      </c>
      <c r="AJ52" s="5"/>
      <c r="AK52" s="6">
        <v>6</v>
      </c>
      <c r="AL52" s="2" t="s">
        <v>740</v>
      </c>
      <c r="AM52" s="5"/>
      <c r="AN52" s="4"/>
      <c r="AO52" s="2"/>
      <c r="AP52" s="5"/>
      <c r="AQ52" s="4">
        <v>3</v>
      </c>
      <c r="AR52" s="2" t="s">
        <v>720</v>
      </c>
      <c r="AS52" s="5"/>
      <c r="AT52" s="4"/>
      <c r="AU52" s="2"/>
      <c r="AV52" s="5"/>
      <c r="AW52" s="4"/>
      <c r="AX52" s="2"/>
      <c r="AY52" s="5"/>
      <c r="AZ52" s="398">
        <v>8</v>
      </c>
      <c r="BA52" s="399" t="s">
        <v>740</v>
      </c>
      <c r="BB52" s="400" t="s">
        <v>8</v>
      </c>
      <c r="BC52" s="4">
        <f>VLOOKUP(D52,'24-10-2015'!C:G,5,FALSE)</f>
        <v>2</v>
      </c>
      <c r="BD52" s="2" t="str">
        <f>VLOOKUP(D52,'24-10-2015'!C:F,4,FALSE)</f>
        <v>B</v>
      </c>
      <c r="BE52" s="5"/>
      <c r="BF52" s="4"/>
      <c r="BG52" s="2"/>
      <c r="BH52" s="5"/>
      <c r="BI52" s="60">
        <f>SUM(G52:BF52)</f>
        <v>26</v>
      </c>
      <c r="BJ52" s="61" t="s">
        <v>6</v>
      </c>
      <c r="BK52" s="127">
        <f>COUNTIF(G52:BF52,"&gt;0")</f>
        <v>8</v>
      </c>
      <c r="BL52" s="53">
        <f>BI52/BK52</f>
        <v>3.25</v>
      </c>
      <c r="BM52" s="54">
        <f>SUM(IF($H52="A",$G52,0),IF($K52="A",$J52,0),IF($N52="A",$M52,0),IF($Q52="A",$P52,0),IF($T52="A",$S52,0),IF($W52="A",$V52,0),IF($Z52="A",$Y52,0),IF($AC52="A",$AB52,0),IF($AF52="A",$AE52,0),IF($AI52="A",$AH52,0),IF($AL52="A",$AK52,0),IF($AO52="A",$AN52,0),IF($AR52="A",$AQ52,0),IF($AU52="A",$AT52,0),IF($AX52="A",$AW52,0),IF($BA52="A",$AZ52,0),IF($BD52="A",$BA52,0),IF($BG52="A",$BF52,0))</f>
        <v>16</v>
      </c>
      <c r="BN52" s="55">
        <f>SUM(IF($T52="A",$S52,0),IF($W52="A",$V52,0),IF($Z52="A",$Y52,0),IF($AI52="A",$AH52,0),IF($AL52="A",$AK52,0))</f>
        <v>6</v>
      </c>
      <c r="BO52" s="55">
        <f>SUM(S52,V52,Y52,AH52,AK52)</f>
        <v>10</v>
      </c>
      <c r="BP52" s="56">
        <f>MAX(G52:BF52)</f>
        <v>8</v>
      </c>
      <c r="BQ52" s="56">
        <v>1</v>
      </c>
      <c r="BR52" s="120" t="str">
        <f>VLOOKUP(D52,BASE!B:E,3,FALSE)</f>
        <v>S A L</v>
      </c>
      <c r="BT52" s="442"/>
    </row>
    <row r="53" spans="1:72" ht="26.25" thickBot="1">
      <c r="A53" s="128">
        <f t="shared" si="0"/>
        <v>52</v>
      </c>
      <c r="B53" s="3" t="s">
        <v>16</v>
      </c>
      <c r="C53" s="164" t="s">
        <v>163</v>
      </c>
      <c r="D53" s="165">
        <v>6922450</v>
      </c>
      <c r="E53" s="166" t="s">
        <v>350</v>
      </c>
      <c r="F53" s="167" t="s">
        <v>179</v>
      </c>
      <c r="G53" s="4"/>
      <c r="H53" s="2"/>
      <c r="I53" s="5"/>
      <c r="J53" s="4">
        <v>4</v>
      </c>
      <c r="K53" s="2" t="s">
        <v>720</v>
      </c>
      <c r="L53" s="5"/>
      <c r="M53" s="4">
        <v>2</v>
      </c>
      <c r="N53" s="2" t="s">
        <v>740</v>
      </c>
      <c r="O53" s="5"/>
      <c r="P53" s="4"/>
      <c r="Q53" s="2"/>
      <c r="R53" s="5"/>
      <c r="S53" s="6">
        <v>2</v>
      </c>
      <c r="T53" s="2" t="s">
        <v>740</v>
      </c>
      <c r="U53" s="5"/>
      <c r="V53" s="6"/>
      <c r="W53" s="2"/>
      <c r="X53" s="5"/>
      <c r="Y53" s="6">
        <v>2</v>
      </c>
      <c r="Z53" s="2" t="s">
        <v>740</v>
      </c>
      <c r="AA53" s="5"/>
      <c r="AB53" s="4">
        <v>4</v>
      </c>
      <c r="AC53" s="2" t="s">
        <v>740</v>
      </c>
      <c r="AD53" s="5"/>
      <c r="AE53" s="4"/>
      <c r="AF53" s="2"/>
      <c r="AG53" s="5"/>
      <c r="AH53" s="6"/>
      <c r="AI53" s="2"/>
      <c r="AJ53" s="5"/>
      <c r="AK53" s="6">
        <v>4</v>
      </c>
      <c r="AL53" s="2" t="s">
        <v>740</v>
      </c>
      <c r="AM53" s="5"/>
      <c r="AN53" s="4"/>
      <c r="AO53" s="2"/>
      <c r="AP53" s="5"/>
      <c r="AQ53" s="4">
        <v>2</v>
      </c>
      <c r="AR53" s="2" t="s">
        <v>740</v>
      </c>
      <c r="AS53" s="5"/>
      <c r="AT53" s="4">
        <f>VLOOKUP(D53,'26-09-2015'!C:G,5,FALSE)</f>
        <v>4</v>
      </c>
      <c r="AU53" s="2" t="str">
        <f>VLOOKUP(D53,'26-09-2015'!C:F,4,FALSE)</f>
        <v>A</v>
      </c>
      <c r="AV53" s="5"/>
      <c r="AW53" s="4"/>
      <c r="AX53" s="2"/>
      <c r="AY53" s="5"/>
      <c r="AZ53" s="4"/>
      <c r="BA53" s="2"/>
      <c r="BB53" s="5"/>
      <c r="BC53" s="4">
        <f>VLOOKUP(D53,'24-10-2015'!C:G,5,FALSE)</f>
        <v>2</v>
      </c>
      <c r="BD53" s="2" t="str">
        <f>VLOOKUP(D53,'24-10-2015'!C:F,4,FALSE)</f>
        <v>A</v>
      </c>
      <c r="BE53" s="5"/>
      <c r="BF53" s="4"/>
      <c r="BG53" s="2"/>
      <c r="BH53" s="5"/>
      <c r="BI53" s="60">
        <f>SUM(G53:BF53)</f>
        <v>26</v>
      </c>
      <c r="BJ53" s="61" t="s">
        <v>6</v>
      </c>
      <c r="BK53" s="127">
        <f>COUNTIF(G53:BF53,"&gt;0")</f>
        <v>9</v>
      </c>
      <c r="BL53" s="53">
        <f>BI53/BK53</f>
        <v>2.8888888888888888</v>
      </c>
      <c r="BM53" s="54">
        <f>SUM(IF($H53="A",$G53,0),IF($K53="A",$J53,0),IF($N53="A",$M53,0),IF($Q53="A",$P53,0),IF($T53="A",$S53,0),IF($W53="A",$V53,0),IF($Z53="A",$Y53,0),IF($AC53="A",$AB53,0),IF($AF53="A",$AE53,0),IF($AI53="A",$AH53,0),IF($AL53="A",$AK53,0),IF($AO53="A",$AN53,0),IF($AR53="A",$AQ53,0),IF($AU53="A",$AT53,0),IF($AX53="A",$AW53,0),IF($BA53="A",$AZ53,0),IF($BD53="A",$BA53,0),IF($BG53="A",$BF53,0))</f>
        <v>20</v>
      </c>
      <c r="BN53" s="55">
        <f>SUM(IF($T53="A",$S53,0),IF($W53="A",$V53,0),IF($Z53="A",$Y53,0),IF($AI53="A",$AH53,0),IF($AL53="A",$AK53,0))</f>
        <v>8</v>
      </c>
      <c r="BO53" s="55">
        <f>SUM(S53,V53,Y53,AH53,AK53)</f>
        <v>8</v>
      </c>
      <c r="BP53" s="56">
        <f>MAX(G53:BF53)</f>
        <v>4</v>
      </c>
      <c r="BQ53" s="56"/>
      <c r="BR53" s="120" t="str">
        <f>VLOOKUP(D53,BASE!B:E,3,FALSE)</f>
        <v>S A L</v>
      </c>
      <c r="BT53" s="442"/>
    </row>
    <row r="54" spans="1:72" ht="26.25" thickBot="1">
      <c r="A54" s="128">
        <f t="shared" si="0"/>
        <v>53</v>
      </c>
      <c r="B54" s="3" t="s">
        <v>16</v>
      </c>
      <c r="C54" s="160" t="s">
        <v>32</v>
      </c>
      <c r="D54" s="161">
        <v>6901891</v>
      </c>
      <c r="E54" s="162" t="s">
        <v>0</v>
      </c>
      <c r="F54" s="163" t="s">
        <v>8</v>
      </c>
      <c r="G54" s="398">
        <v>9</v>
      </c>
      <c r="H54" s="399" t="s">
        <v>740</v>
      </c>
      <c r="I54" s="400" t="s">
        <v>719</v>
      </c>
      <c r="J54" s="4">
        <v>1</v>
      </c>
      <c r="K54" s="2" t="s">
        <v>720</v>
      </c>
      <c r="L54" s="5"/>
      <c r="M54" s="4">
        <v>2</v>
      </c>
      <c r="N54" s="2" t="s">
        <v>720</v>
      </c>
      <c r="O54" s="5"/>
      <c r="P54" s="4"/>
      <c r="Q54" s="2"/>
      <c r="R54" s="5"/>
      <c r="S54" s="6">
        <v>1</v>
      </c>
      <c r="T54" s="2" t="s">
        <v>720</v>
      </c>
      <c r="U54" s="5"/>
      <c r="V54" s="6"/>
      <c r="W54" s="2"/>
      <c r="X54" s="5"/>
      <c r="Y54" s="6">
        <v>1</v>
      </c>
      <c r="Z54" s="2" t="s">
        <v>720</v>
      </c>
      <c r="AA54" s="5"/>
      <c r="AB54" s="4">
        <v>1</v>
      </c>
      <c r="AC54" s="2" t="s">
        <v>720</v>
      </c>
      <c r="AD54" s="5"/>
      <c r="AE54" s="4"/>
      <c r="AF54" s="2"/>
      <c r="AG54" s="5"/>
      <c r="AH54" s="415">
        <v>4</v>
      </c>
      <c r="AI54" s="416" t="s">
        <v>720</v>
      </c>
      <c r="AJ54" s="417" t="s">
        <v>719</v>
      </c>
      <c r="AK54" s="6">
        <v>1</v>
      </c>
      <c r="AL54" s="2" t="s">
        <v>720</v>
      </c>
      <c r="AM54" s="5"/>
      <c r="AN54" s="4"/>
      <c r="AO54" s="2"/>
      <c r="AP54" s="5"/>
      <c r="AQ54" s="4">
        <v>1</v>
      </c>
      <c r="AR54" s="2" t="s">
        <v>720</v>
      </c>
      <c r="AS54" s="5"/>
      <c r="AT54" s="4">
        <f>VLOOKUP(D54,'26-09-2015'!C:G,5,FALSE)</f>
        <v>2</v>
      </c>
      <c r="AU54" s="2" t="str">
        <f>VLOOKUP(D54,'26-09-2015'!C:F,4,FALSE)</f>
        <v>B</v>
      </c>
      <c r="AV54" s="5"/>
      <c r="AW54" s="4"/>
      <c r="AX54" s="2"/>
      <c r="AY54" s="5"/>
      <c r="AZ54" s="4">
        <v>1</v>
      </c>
      <c r="BA54" s="2" t="s">
        <v>720</v>
      </c>
      <c r="BB54" s="5"/>
      <c r="BC54" s="4">
        <f>VLOOKUP(D54,'24-10-2015'!C:G,5,FALSE)</f>
        <v>1</v>
      </c>
      <c r="BD54" s="2" t="str">
        <f>VLOOKUP(D54,'24-10-2015'!C:F,4,FALSE)</f>
        <v>B</v>
      </c>
      <c r="BE54" s="5"/>
      <c r="BF54" s="4"/>
      <c r="BG54" s="2"/>
      <c r="BH54" s="5"/>
      <c r="BI54" s="60">
        <f>SUM(G54:BF54)</f>
        <v>25</v>
      </c>
      <c r="BJ54" s="61" t="s">
        <v>6</v>
      </c>
      <c r="BK54" s="127">
        <f>COUNTIF(G54:BF54,"&gt;0")</f>
        <v>12</v>
      </c>
      <c r="BL54" s="53">
        <f>BI54/BK54</f>
        <v>2.0833333333333335</v>
      </c>
      <c r="BM54" s="54">
        <f>SUM(IF($H54="A",$G54,0),IF($K54="A",$J54,0),IF($N54="A",$M54,0),IF($Q54="A",$P54,0),IF($T54="A",$S54,0),IF($W54="A",$V54,0),IF($Z54="A",$Y54,0),IF($AC54="A",$AB54,0),IF($AF54="A",$AE54,0),IF($AI54="A",$AH54,0),IF($AL54="A",$AK54,0),IF($AO54="A",$AN54,0),IF($AR54="A",$AQ54,0),IF($AU54="A",$AT54,0),IF($AX54="A",$AW54,0),IF($BA54="A",$AZ54,0),IF($BD54="A",$BA54,0),IF($BG54="A",$BF54,0))</f>
        <v>9</v>
      </c>
      <c r="BN54" s="55">
        <f>SUM(IF($T54="A",$S54,0),IF($W54="A",$V54,0),IF($Z54="A",$Y54,0),IF($AI54="A",$AH54,0),IF($AL54="A",$AK54,0))</f>
        <v>0</v>
      </c>
      <c r="BO54" s="55">
        <f>SUM(S54,V54,Y54,AH54,AK54)</f>
        <v>7</v>
      </c>
      <c r="BP54" s="56">
        <f>MAX(G54:BF54)</f>
        <v>9</v>
      </c>
      <c r="BQ54" s="56">
        <v>10</v>
      </c>
      <c r="BR54" s="120" t="str">
        <f>VLOOKUP(D54,BASE!B:E,3,FALSE)</f>
        <v>ALSTOM</v>
      </c>
      <c r="BT54" s="442"/>
    </row>
    <row r="55" spans="1:72" ht="26.25" thickBot="1">
      <c r="A55" s="128">
        <f t="shared" si="0"/>
        <v>54</v>
      </c>
      <c r="B55" s="3" t="s">
        <v>16</v>
      </c>
      <c r="C55" s="164" t="s">
        <v>146</v>
      </c>
      <c r="D55" s="165">
        <v>6924452</v>
      </c>
      <c r="E55" s="166" t="s">
        <v>350</v>
      </c>
      <c r="F55" s="167" t="s">
        <v>179</v>
      </c>
      <c r="G55" s="4"/>
      <c r="H55" s="2"/>
      <c r="I55" s="5"/>
      <c r="J55" s="4"/>
      <c r="K55" s="2"/>
      <c r="L55" s="5"/>
      <c r="M55" s="4"/>
      <c r="N55" s="2"/>
      <c r="O55" s="5"/>
      <c r="P55" s="4"/>
      <c r="Q55" s="2"/>
      <c r="R55" s="5"/>
      <c r="S55" s="6"/>
      <c r="T55" s="2"/>
      <c r="U55" s="5"/>
      <c r="V55" s="6"/>
      <c r="W55" s="2"/>
      <c r="X55" s="5"/>
      <c r="Y55" s="6">
        <v>2</v>
      </c>
      <c r="Z55" s="2" t="s">
        <v>740</v>
      </c>
      <c r="AA55" s="5"/>
      <c r="AB55" s="4"/>
      <c r="AC55" s="2"/>
      <c r="AD55" s="5"/>
      <c r="AE55" s="4"/>
      <c r="AF55" s="2"/>
      <c r="AG55" s="5"/>
      <c r="AH55" s="6"/>
      <c r="AI55" s="2"/>
      <c r="AJ55" s="5"/>
      <c r="AK55" s="6"/>
      <c r="AL55" s="2"/>
      <c r="AM55" s="5"/>
      <c r="AN55" s="4"/>
      <c r="AO55" s="2"/>
      <c r="AP55" s="5"/>
      <c r="AQ55" s="4">
        <v>8</v>
      </c>
      <c r="AR55" s="2" t="s">
        <v>740</v>
      </c>
      <c r="AS55" s="5"/>
      <c r="AT55" s="4">
        <f>VLOOKUP(D55,'26-09-2015'!C:G,5,FALSE)</f>
        <v>4</v>
      </c>
      <c r="AU55" s="2" t="str">
        <f>VLOOKUP(D55,'26-09-2015'!C:F,4,FALSE)</f>
        <v>A</v>
      </c>
      <c r="AV55" s="5"/>
      <c r="AW55" s="4"/>
      <c r="AX55" s="2"/>
      <c r="AY55" s="5"/>
      <c r="AZ55" s="4">
        <v>2</v>
      </c>
      <c r="BA55" s="2" t="s">
        <v>740</v>
      </c>
      <c r="BB55" s="5"/>
      <c r="BC55" s="4">
        <f>VLOOKUP(D55,'24-10-2015'!C:G,5,FALSE)</f>
        <v>8</v>
      </c>
      <c r="BD55" s="2" t="str">
        <f>VLOOKUP(D55,'24-10-2015'!C:F,4,FALSE)</f>
        <v>A</v>
      </c>
      <c r="BE55" s="5"/>
      <c r="BF55" s="4"/>
      <c r="BG55" s="2"/>
      <c r="BH55" s="5"/>
      <c r="BI55" s="60">
        <f>SUM(G55:BF55)</f>
        <v>24</v>
      </c>
      <c r="BJ55" s="61" t="s">
        <v>6</v>
      </c>
      <c r="BK55" s="127">
        <f>COUNTIF(G55:BF55,"&gt;0")</f>
        <v>5</v>
      </c>
      <c r="BL55" s="53">
        <f>BI55/BK55</f>
        <v>4.8</v>
      </c>
      <c r="BM55" s="54">
        <f>SUM(IF($H55="A",$G55,0),IF($K55="A",$J55,0),IF($N55="A",$M55,0),IF($Q55="A",$P55,0),IF($T55="A",$S55,0),IF($W55="A",$V55,0),IF($Z55="A",$Y55,0),IF($AC55="A",$AB55,0),IF($AF55="A",$AE55,0),IF($AI55="A",$AH55,0),IF($AL55="A",$AK55,0),IF($AO55="A",$AN55,0),IF($AR55="A",$AQ55,0),IF($AU55="A",$AT55,0),IF($AX55="A",$AW55,0),IF($BA55="A",$AZ55,0),IF($BD55="A",$BA55,0),IF($BG55="A",$BF55,0))</f>
        <v>16</v>
      </c>
      <c r="BN55" s="55">
        <f>SUM(IF($T55="A",$S55,0),IF($W55="A",$V55,0),IF($Z55="A",$Y55,0),IF($AI55="A",$AH55,0),IF($AL55="A",$AK55,0))</f>
        <v>2</v>
      </c>
      <c r="BO55" s="55">
        <f>SUM(S55,V55,Y55,AH55,AK55)</f>
        <v>2</v>
      </c>
      <c r="BP55" s="56">
        <f>MAX(G55:BF55)</f>
        <v>8</v>
      </c>
      <c r="BQ55" s="56"/>
      <c r="BR55" s="120" t="str">
        <f>VLOOKUP(D55,BASE!B:E,3,FALSE)</f>
        <v>S A L</v>
      </c>
      <c r="BT55" s="442"/>
    </row>
    <row r="56" spans="1:72" ht="26.25" thickBot="1">
      <c r="A56" s="128">
        <f t="shared" si="0"/>
        <v>55</v>
      </c>
      <c r="B56" s="3" t="s">
        <v>16</v>
      </c>
      <c r="C56" s="164" t="s">
        <v>133</v>
      </c>
      <c r="D56" s="165">
        <v>6924629</v>
      </c>
      <c r="E56" s="166" t="s">
        <v>350</v>
      </c>
      <c r="F56" s="167" t="s">
        <v>179</v>
      </c>
      <c r="G56" s="4"/>
      <c r="H56" s="2"/>
      <c r="I56" s="5"/>
      <c r="J56" s="4">
        <v>2</v>
      </c>
      <c r="K56" s="2" t="s">
        <v>740</v>
      </c>
      <c r="L56" s="5"/>
      <c r="M56" s="4"/>
      <c r="N56" s="2"/>
      <c r="O56" s="5"/>
      <c r="P56" s="4"/>
      <c r="Q56" s="2"/>
      <c r="R56" s="5"/>
      <c r="S56" s="6">
        <v>2</v>
      </c>
      <c r="T56" s="2" t="s">
        <v>740</v>
      </c>
      <c r="U56" s="5"/>
      <c r="V56" s="6"/>
      <c r="W56" s="2"/>
      <c r="X56" s="5"/>
      <c r="Y56" s="6">
        <v>4</v>
      </c>
      <c r="Z56" s="2" t="s">
        <v>740</v>
      </c>
      <c r="AA56" s="5"/>
      <c r="AB56" s="418">
        <v>4</v>
      </c>
      <c r="AC56" s="416" t="s">
        <v>720</v>
      </c>
      <c r="AD56" s="417" t="s">
        <v>8</v>
      </c>
      <c r="AE56" s="4"/>
      <c r="AF56" s="2"/>
      <c r="AG56" s="5"/>
      <c r="AH56" s="6">
        <v>2</v>
      </c>
      <c r="AI56" s="2" t="s">
        <v>740</v>
      </c>
      <c r="AJ56" s="5"/>
      <c r="AK56" s="6"/>
      <c r="AL56" s="2"/>
      <c r="AM56" s="5"/>
      <c r="AN56" s="4"/>
      <c r="AO56" s="2"/>
      <c r="AP56" s="5"/>
      <c r="AQ56" s="4">
        <v>3</v>
      </c>
      <c r="AR56" s="2" t="s">
        <v>720</v>
      </c>
      <c r="AS56" s="5"/>
      <c r="AT56" s="4">
        <f>VLOOKUP(D56,'26-09-2015'!C:G,5,FALSE)</f>
        <v>1</v>
      </c>
      <c r="AU56" s="2" t="str">
        <f>VLOOKUP(D56,'26-09-2015'!C:F,4,FALSE)</f>
        <v>B</v>
      </c>
      <c r="AV56" s="5"/>
      <c r="AW56" s="4"/>
      <c r="AX56" s="2"/>
      <c r="AY56" s="5"/>
      <c r="AZ56" s="4">
        <v>2</v>
      </c>
      <c r="BA56" s="2" t="s">
        <v>740</v>
      </c>
      <c r="BB56" s="5"/>
      <c r="BC56" s="4">
        <f>VLOOKUP(D56,'24-10-2015'!C:G,5,FALSE)</f>
        <v>4</v>
      </c>
      <c r="BD56" s="2" t="str">
        <f>VLOOKUP(D56,'24-10-2015'!C:F,4,FALSE)</f>
        <v>A</v>
      </c>
      <c r="BE56" s="5"/>
      <c r="BF56" s="4"/>
      <c r="BG56" s="2"/>
      <c r="BH56" s="5"/>
      <c r="BI56" s="60">
        <f>SUM(G56:BF56)</f>
        <v>24</v>
      </c>
      <c r="BJ56" s="61" t="s">
        <v>6</v>
      </c>
      <c r="BK56" s="127">
        <f>COUNTIF(G56:BF56,"&gt;0")</f>
        <v>9</v>
      </c>
      <c r="BL56" s="53">
        <f>BI56/BK56</f>
        <v>2.6666666666666665</v>
      </c>
      <c r="BM56" s="54">
        <f>SUM(IF($H56="A",$G56,0),IF($K56="A",$J56,0),IF($N56="A",$M56,0),IF($Q56="A",$P56,0),IF($T56="A",$S56,0),IF($W56="A",$V56,0),IF($Z56="A",$Y56,0),IF($AC56="A",$AB56,0),IF($AF56="A",$AE56,0),IF($AI56="A",$AH56,0),IF($AL56="A",$AK56,0),IF($AO56="A",$AN56,0),IF($AR56="A",$AQ56,0),IF($AU56="A",$AT56,0),IF($AX56="A",$AW56,0),IF($BA56="A",$AZ56,0),IF($BD56="A",$BA56,0),IF($BG56="A",$BF56,0))</f>
        <v>12</v>
      </c>
      <c r="BN56" s="55">
        <f>SUM(IF($T56="A",$S56,0),IF($W56="A",$V56,0),IF($Z56="A",$Y56,0),IF($AI56="A",$AH56,0),IF($AL56="A",$AK56,0))</f>
        <v>8</v>
      </c>
      <c r="BO56" s="55">
        <f>SUM(S56,V56,Y56,AH56,AK56)</f>
        <v>8</v>
      </c>
      <c r="BP56" s="56">
        <f>MAX(G56:BF56)</f>
        <v>4</v>
      </c>
      <c r="BQ56" s="56"/>
      <c r="BR56" s="120" t="str">
        <f>VLOOKUP(D56,BASE!B:E,3,FALSE)</f>
        <v>S A L</v>
      </c>
      <c r="BT56" s="442"/>
    </row>
    <row r="57" spans="1:72" ht="26.25" thickBot="1">
      <c r="A57" s="128">
        <f t="shared" si="0"/>
        <v>56</v>
      </c>
      <c r="B57" s="3" t="s">
        <v>16</v>
      </c>
      <c r="C57" s="160" t="s">
        <v>215</v>
      </c>
      <c r="D57" s="161">
        <v>6903022</v>
      </c>
      <c r="E57" s="162" t="s">
        <v>1</v>
      </c>
      <c r="F57" s="163" t="s">
        <v>8</v>
      </c>
      <c r="G57" s="4">
        <v>2</v>
      </c>
      <c r="H57" s="2" t="s">
        <v>740</v>
      </c>
      <c r="I57" s="5"/>
      <c r="J57" s="4">
        <v>1</v>
      </c>
      <c r="K57" s="2" t="s">
        <v>720</v>
      </c>
      <c r="L57" s="5"/>
      <c r="M57" s="4">
        <v>2</v>
      </c>
      <c r="N57" s="2" t="s">
        <v>740</v>
      </c>
      <c r="O57" s="5"/>
      <c r="P57" s="4"/>
      <c r="Q57" s="2"/>
      <c r="R57" s="5"/>
      <c r="S57" s="6">
        <v>2</v>
      </c>
      <c r="T57" s="2" t="s">
        <v>720</v>
      </c>
      <c r="U57" s="5"/>
      <c r="V57" s="6"/>
      <c r="W57" s="2"/>
      <c r="X57" s="5"/>
      <c r="Y57" s="6">
        <v>2</v>
      </c>
      <c r="Z57" s="2" t="s">
        <v>720</v>
      </c>
      <c r="AA57" s="5"/>
      <c r="AB57" s="4"/>
      <c r="AC57" s="2"/>
      <c r="AD57" s="5"/>
      <c r="AE57" s="4"/>
      <c r="AF57" s="2"/>
      <c r="AG57" s="5"/>
      <c r="AH57" s="6">
        <v>2</v>
      </c>
      <c r="AI57" s="2" t="s">
        <v>740</v>
      </c>
      <c r="AJ57" s="5"/>
      <c r="AK57" s="6">
        <v>2</v>
      </c>
      <c r="AL57" s="2" t="s">
        <v>740</v>
      </c>
      <c r="AM57" s="5"/>
      <c r="AN57" s="4"/>
      <c r="AO57" s="2"/>
      <c r="AP57" s="5"/>
      <c r="AQ57" s="418">
        <v>4</v>
      </c>
      <c r="AR57" s="416" t="s">
        <v>720</v>
      </c>
      <c r="AS57" s="417" t="s">
        <v>8</v>
      </c>
      <c r="AT57" s="4">
        <f>VLOOKUP(D57,'26-09-2015'!C:G,5,FALSE)</f>
        <v>6</v>
      </c>
      <c r="AU57" s="2" t="str">
        <f>VLOOKUP(D57,'26-09-2015'!C:F,4,FALSE)</f>
        <v>A</v>
      </c>
      <c r="AV57" s="5"/>
      <c r="AW57" s="4"/>
      <c r="AX57" s="2"/>
      <c r="AY57" s="5"/>
      <c r="AZ57" s="4">
        <v>1</v>
      </c>
      <c r="BA57" s="2" t="s">
        <v>720</v>
      </c>
      <c r="BB57" s="5"/>
      <c r="BC57" s="4"/>
      <c r="BD57" s="2"/>
      <c r="BE57" s="5"/>
      <c r="BF57" s="4"/>
      <c r="BG57" s="2"/>
      <c r="BH57" s="5"/>
      <c r="BI57" s="60">
        <f>SUM(G57:BF57)</f>
        <v>24</v>
      </c>
      <c r="BJ57" s="61" t="s">
        <v>6</v>
      </c>
      <c r="BK57" s="127">
        <f>COUNTIF(G57:BF57,"&gt;0")</f>
        <v>10</v>
      </c>
      <c r="BL57" s="53">
        <f>BI57/BK57</f>
        <v>2.4</v>
      </c>
      <c r="BM57" s="54">
        <f>SUM(IF($H57="A",$G57,0),IF($K57="A",$J57,0),IF($N57="A",$M57,0),IF($Q57="A",$P57,0),IF($T57="A",$S57,0),IF($W57="A",$V57,0),IF($Z57="A",$Y57,0),IF($AC57="A",$AB57,0),IF($AF57="A",$AE57,0),IF($AI57="A",$AH57,0),IF($AL57="A",$AK57,0),IF($AO57="A",$AN57,0),IF($AR57="A",$AQ57,0),IF($AU57="A",$AT57,0),IF($AX57="A",$AW57,0),IF($BA57="A",$AZ57,0),IF($BD57="A",$BA57,0),IF($BG57="A",$BF57,0))</f>
        <v>14</v>
      </c>
      <c r="BN57" s="55">
        <f>SUM(IF($T57="A",$S57,0),IF($W57="A",$V57,0),IF($Z57="A",$Y57,0),IF($AI57="A",$AH57,0),IF($AL57="A",$AK57,0))</f>
        <v>4</v>
      </c>
      <c r="BO57" s="55">
        <f>SUM(S57,V57,Y57,AH57,AK57)</f>
        <v>8</v>
      </c>
      <c r="BP57" s="56">
        <f>MAX(G57:BF57)</f>
        <v>6</v>
      </c>
      <c r="BQ57" s="56"/>
      <c r="BR57" s="120" t="str">
        <f>VLOOKUP(D57,BASE!B:E,3,FALSE)</f>
        <v>ATSCAF</v>
      </c>
      <c r="BT57" s="442"/>
    </row>
    <row r="58" spans="1:72" ht="26.25" thickBot="1">
      <c r="A58" s="128">
        <f t="shared" si="0"/>
        <v>57</v>
      </c>
      <c r="B58" s="3" t="s">
        <v>16</v>
      </c>
      <c r="C58" s="164" t="s">
        <v>234</v>
      </c>
      <c r="D58" s="165">
        <v>6913729</v>
      </c>
      <c r="E58" s="166" t="s">
        <v>554</v>
      </c>
      <c r="F58" s="167" t="s">
        <v>179</v>
      </c>
      <c r="G58" s="4"/>
      <c r="H58" s="2"/>
      <c r="I58" s="5"/>
      <c r="J58" s="4">
        <v>6</v>
      </c>
      <c r="K58" s="2" t="s">
        <v>740</v>
      </c>
      <c r="L58" s="5"/>
      <c r="M58" s="4"/>
      <c r="N58" s="2"/>
      <c r="O58" s="5"/>
      <c r="P58" s="4"/>
      <c r="Q58" s="2"/>
      <c r="R58" s="5"/>
      <c r="S58" s="6"/>
      <c r="T58" s="2"/>
      <c r="U58" s="5"/>
      <c r="V58" s="6"/>
      <c r="W58" s="2"/>
      <c r="X58" s="5"/>
      <c r="Y58" s="6">
        <v>6</v>
      </c>
      <c r="Z58" s="2" t="s">
        <v>740</v>
      </c>
      <c r="AA58" s="5"/>
      <c r="AB58" s="4"/>
      <c r="AC58" s="2"/>
      <c r="AD58" s="5"/>
      <c r="AE58" s="4"/>
      <c r="AF58" s="2"/>
      <c r="AG58" s="5"/>
      <c r="AH58" s="6"/>
      <c r="AI58" s="2"/>
      <c r="AJ58" s="5"/>
      <c r="AK58" s="6"/>
      <c r="AL58" s="2"/>
      <c r="AM58" s="5"/>
      <c r="AN58" s="4"/>
      <c r="AO58" s="2"/>
      <c r="AP58" s="5"/>
      <c r="AQ58" s="4">
        <v>4</v>
      </c>
      <c r="AR58" s="2" t="s">
        <v>740</v>
      </c>
      <c r="AS58" s="5"/>
      <c r="AT58" s="4">
        <f>VLOOKUP(D58,'26-09-2015'!C:G,5,FALSE)</f>
        <v>1</v>
      </c>
      <c r="AU58" s="2" t="str">
        <f>VLOOKUP(D58,'26-09-2015'!C:F,4,FALSE)</f>
        <v>B</v>
      </c>
      <c r="AV58" s="5"/>
      <c r="AW58" s="4"/>
      <c r="AX58" s="2"/>
      <c r="AY58" s="5"/>
      <c r="AZ58" s="4">
        <v>4</v>
      </c>
      <c r="BA58" s="2" t="s">
        <v>740</v>
      </c>
      <c r="BB58" s="5"/>
      <c r="BC58" s="4">
        <f>VLOOKUP(D58,'24-10-2015'!C:G,5,FALSE)</f>
        <v>2</v>
      </c>
      <c r="BD58" s="2" t="str">
        <f>VLOOKUP(D58,'24-10-2015'!C:F,4,FALSE)</f>
        <v>A</v>
      </c>
      <c r="BE58" s="5"/>
      <c r="BF58" s="4"/>
      <c r="BG58" s="2"/>
      <c r="BH58" s="5"/>
      <c r="BI58" s="60">
        <f>SUM(G58:BF58)</f>
        <v>23</v>
      </c>
      <c r="BJ58" s="61" t="s">
        <v>6</v>
      </c>
      <c r="BK58" s="127">
        <f>COUNTIF(G58:BF58,"&gt;0")</f>
        <v>6</v>
      </c>
      <c r="BL58" s="53">
        <f>BI58/BK58</f>
        <v>3.8333333333333335</v>
      </c>
      <c r="BM58" s="54">
        <f>SUM(IF($H58="A",$G58,0),IF($K58="A",$J58,0),IF($N58="A",$M58,0),IF($Q58="A",$P58,0),IF($T58="A",$S58,0),IF($W58="A",$V58,0),IF($Z58="A",$Y58,0),IF($AC58="A",$AB58,0),IF($AF58="A",$AE58,0),IF($AI58="A",$AH58,0),IF($AL58="A",$AK58,0),IF($AO58="A",$AN58,0),IF($AR58="A",$AQ58,0),IF($AU58="A",$AT58,0),IF($AX58="A",$AW58,0),IF($BA58="A",$AZ58,0),IF($BD58="A",$BA58,0),IF($BG58="A",$BF58,0))</f>
        <v>20</v>
      </c>
      <c r="BN58" s="55">
        <f>SUM(IF($T58="A",$S58,0),IF($W58="A",$V58,0),IF($Z58="A",$Y58,0),IF($AI58="A",$AH58,0),IF($AL58="A",$AK58,0))</f>
        <v>6</v>
      </c>
      <c r="BO58" s="55">
        <f>SUM(S58,V58,Y58,AH58,AK58)</f>
        <v>6</v>
      </c>
      <c r="BP58" s="56">
        <f>MAX(G58:BF58)</f>
        <v>6</v>
      </c>
      <c r="BQ58" s="56"/>
      <c r="BR58" s="120" t="str">
        <f>VLOOKUP(D58,BASE!B:E,3,FALSE)</f>
        <v>TROLLSPORT</v>
      </c>
      <c r="BT58" s="442"/>
    </row>
    <row r="59" spans="1:72" ht="26.25" thickBot="1">
      <c r="A59" s="128">
        <f t="shared" si="0"/>
        <v>58</v>
      </c>
      <c r="B59" s="3" t="s">
        <v>16</v>
      </c>
      <c r="C59" s="164" t="s">
        <v>57</v>
      </c>
      <c r="D59" s="165">
        <v>6917211</v>
      </c>
      <c r="E59" s="166" t="s">
        <v>3</v>
      </c>
      <c r="F59" s="167" t="s">
        <v>179</v>
      </c>
      <c r="G59" s="4"/>
      <c r="H59" s="2"/>
      <c r="I59" s="5"/>
      <c r="J59" s="4">
        <v>4</v>
      </c>
      <c r="K59" s="2" t="s">
        <v>740</v>
      </c>
      <c r="L59" s="5"/>
      <c r="M59" s="395">
        <v>4</v>
      </c>
      <c r="N59" s="396" t="s">
        <v>720</v>
      </c>
      <c r="O59" s="397" t="s">
        <v>8</v>
      </c>
      <c r="P59" s="4"/>
      <c r="Q59" s="2"/>
      <c r="R59" s="5"/>
      <c r="S59" s="6">
        <v>4</v>
      </c>
      <c r="T59" s="2" t="s">
        <v>740</v>
      </c>
      <c r="U59" s="5"/>
      <c r="V59" s="6"/>
      <c r="W59" s="2"/>
      <c r="X59" s="5"/>
      <c r="Y59" s="6">
        <v>3</v>
      </c>
      <c r="Z59" s="2" t="s">
        <v>720</v>
      </c>
      <c r="AA59" s="5"/>
      <c r="AB59" s="4"/>
      <c r="AC59" s="2"/>
      <c r="AD59" s="5"/>
      <c r="AE59" s="4"/>
      <c r="AF59" s="2"/>
      <c r="AG59" s="5"/>
      <c r="AH59" s="6">
        <v>2</v>
      </c>
      <c r="AI59" s="2" t="s">
        <v>740</v>
      </c>
      <c r="AJ59" s="5"/>
      <c r="AK59" s="6"/>
      <c r="AL59" s="2"/>
      <c r="AM59" s="5"/>
      <c r="AN59" s="4"/>
      <c r="AO59" s="2"/>
      <c r="AP59" s="5"/>
      <c r="AQ59" s="4">
        <v>2</v>
      </c>
      <c r="AR59" s="2" t="s">
        <v>720</v>
      </c>
      <c r="AS59" s="5"/>
      <c r="AT59" s="4">
        <f>VLOOKUP(D59,'26-09-2015'!C:G,5,FALSE)</f>
        <v>4</v>
      </c>
      <c r="AU59" s="2" t="str">
        <f>VLOOKUP(D59,'26-09-2015'!C:F,4,FALSE)</f>
        <v>A</v>
      </c>
      <c r="AV59" s="5"/>
      <c r="AW59" s="4"/>
      <c r="AX59" s="2"/>
      <c r="AY59" s="5"/>
      <c r="AZ59" s="4"/>
      <c r="BA59" s="2"/>
      <c r="BB59" s="5"/>
      <c r="BC59" s="4"/>
      <c r="BD59" s="2"/>
      <c r="BE59" s="5"/>
      <c r="BF59" s="4"/>
      <c r="BG59" s="2"/>
      <c r="BH59" s="5"/>
      <c r="BI59" s="60">
        <f>SUM(G59:BF59)</f>
        <v>23</v>
      </c>
      <c r="BJ59" s="61" t="s">
        <v>6</v>
      </c>
      <c r="BK59" s="127">
        <f>COUNTIF(G59:BF59,"&gt;0")</f>
        <v>7</v>
      </c>
      <c r="BL59" s="53">
        <f>BI59/BK59</f>
        <v>3.2857142857142856</v>
      </c>
      <c r="BM59" s="54">
        <f>SUM(IF($H59="A",$G59,0),IF($K59="A",$J59,0),IF($N59="A",$M59,0),IF($Q59="A",$P59,0),IF($T59="A",$S59,0),IF($W59="A",$V59,0),IF($Z59="A",$Y59,0),IF($AC59="A",$AB59,0),IF($AF59="A",$AE59,0),IF($AI59="A",$AH59,0),IF($AL59="A",$AK59,0),IF($AO59="A",$AN59,0),IF($AR59="A",$AQ59,0),IF($AU59="A",$AT59,0),IF($AX59="A",$AW59,0),IF($BA59="A",$AZ59,0),IF($BD59="A",$BA59,0),IF($BG59="A",$BF59,0))</f>
        <v>14</v>
      </c>
      <c r="BN59" s="55">
        <f>SUM(IF($T59="A",$S59,0),IF($W59="A",$V59,0),IF($Z59="A",$Y59,0),IF($AI59="A",$AH59,0),IF($AL59="A",$AK59,0))</f>
        <v>6</v>
      </c>
      <c r="BO59" s="55">
        <f>SUM(S59,V59,Y59,AH59,AK59)</f>
        <v>9</v>
      </c>
      <c r="BP59" s="56">
        <f>MAX(G59:BF59)</f>
        <v>4</v>
      </c>
      <c r="BQ59" s="56"/>
      <c r="BR59" s="120" t="str">
        <f>VLOOKUP(D59,BASE!B:E,3,FALSE)</f>
        <v>ASPTT</v>
      </c>
      <c r="BT59" s="442"/>
    </row>
    <row r="60" spans="1:72" ht="26.25" thickBot="1">
      <c r="A60" s="128">
        <f t="shared" si="0"/>
        <v>59</v>
      </c>
      <c r="B60" s="3" t="s">
        <v>16</v>
      </c>
      <c r="C60" s="164" t="s">
        <v>144</v>
      </c>
      <c r="D60" s="165">
        <v>6921433</v>
      </c>
      <c r="E60" s="166" t="s">
        <v>350</v>
      </c>
      <c r="F60" s="167" t="s">
        <v>179</v>
      </c>
      <c r="G60" s="4"/>
      <c r="H60" s="2"/>
      <c r="I60" s="5"/>
      <c r="J60" s="4">
        <v>4</v>
      </c>
      <c r="K60" s="2" t="s">
        <v>740</v>
      </c>
      <c r="L60" s="5"/>
      <c r="M60" s="4">
        <v>2</v>
      </c>
      <c r="N60" s="2" t="s">
        <v>740</v>
      </c>
      <c r="O60" s="5"/>
      <c r="P60" s="4"/>
      <c r="Q60" s="2"/>
      <c r="R60" s="5"/>
      <c r="S60" s="6"/>
      <c r="T60" s="2"/>
      <c r="U60" s="5"/>
      <c r="V60" s="6"/>
      <c r="W60" s="2"/>
      <c r="X60" s="5"/>
      <c r="Y60" s="6">
        <v>4</v>
      </c>
      <c r="Z60" s="2" t="s">
        <v>740</v>
      </c>
      <c r="AA60" s="5"/>
      <c r="AB60" s="4"/>
      <c r="AC60" s="2"/>
      <c r="AD60" s="5"/>
      <c r="AE60" s="4"/>
      <c r="AF60" s="2"/>
      <c r="AG60" s="5"/>
      <c r="AH60" s="6">
        <v>2</v>
      </c>
      <c r="AI60" s="2" t="s">
        <v>740</v>
      </c>
      <c r="AJ60" s="5"/>
      <c r="AK60" s="6"/>
      <c r="AL60" s="2"/>
      <c r="AM60" s="5"/>
      <c r="AN60" s="4"/>
      <c r="AO60" s="2"/>
      <c r="AP60" s="5"/>
      <c r="AQ60" s="4"/>
      <c r="AR60" s="2"/>
      <c r="AS60" s="5"/>
      <c r="AT60" s="418">
        <f>VLOOKUP(D60,'26-09-2015'!C:G,5,FALSE)</f>
        <v>5</v>
      </c>
      <c r="AU60" s="416" t="str">
        <f>VLOOKUP(D60,'26-09-2015'!C:F,4,FALSE)</f>
        <v>B</v>
      </c>
      <c r="AV60" s="417" t="str">
        <f>VLOOKUP(D60,'26-09-2015'!C:I,7,FALSE)</f>
        <v>V</v>
      </c>
      <c r="AW60" s="4"/>
      <c r="AX60" s="2"/>
      <c r="AY60" s="5"/>
      <c r="AZ60" s="4">
        <v>2</v>
      </c>
      <c r="BA60" s="2" t="s">
        <v>740</v>
      </c>
      <c r="BB60" s="5"/>
      <c r="BC60" s="4">
        <f>VLOOKUP(D60,'24-10-2015'!C:G,5,FALSE)</f>
        <v>4</v>
      </c>
      <c r="BD60" s="2" t="str">
        <f>VLOOKUP(D60,'24-10-2015'!C:F,4,FALSE)</f>
        <v>A</v>
      </c>
      <c r="BE60" s="5"/>
      <c r="BF60" s="4"/>
      <c r="BG60" s="2"/>
      <c r="BH60" s="5"/>
      <c r="BI60" s="60">
        <f>SUM(G60:BF60)</f>
        <v>23</v>
      </c>
      <c r="BJ60" s="61" t="s">
        <v>6</v>
      </c>
      <c r="BK60" s="127">
        <f>COUNTIF(G60:BF60,"&gt;0")</f>
        <v>7</v>
      </c>
      <c r="BL60" s="53">
        <f>BI60/BK60</f>
        <v>3.2857142857142856</v>
      </c>
      <c r="BM60" s="54">
        <f>SUM(IF($H60="A",$G60,0),IF($K60="A",$J60,0),IF($N60="A",$M60,0),IF($Q60="A",$P60,0),IF($T60="A",$S60,0),IF($W60="A",$V60,0),IF($Z60="A",$Y60,0),IF($AC60="A",$AB60,0),IF($AF60="A",$AE60,0),IF($AI60="A",$AH60,0),IF($AL60="A",$AK60,0),IF($AO60="A",$AN60,0),IF($AR60="A",$AQ60,0),IF($AU60="A",$AT60,0),IF($AX60="A",$AW60,0),IF($BA60="A",$AZ60,0),IF($BD60="A",$BA60,0),IF($BG60="A",$BF60,0))</f>
        <v>14</v>
      </c>
      <c r="BN60" s="55">
        <f>SUM(IF($T60="A",$S60,0),IF($W60="A",$V60,0),IF($Z60="A",$Y60,0),IF($AI60="A",$AH60,0),IF($AL60="A",$AK60,0))</f>
        <v>6</v>
      </c>
      <c r="BO60" s="55">
        <f>SUM(S60,V60,Y60,AH60,AK60)</f>
        <v>6</v>
      </c>
      <c r="BP60" s="56">
        <f>MAX(G60:BF60)</f>
        <v>5</v>
      </c>
      <c r="BQ60" s="56"/>
      <c r="BR60" s="120" t="str">
        <f>VLOOKUP(D60,BASE!B:E,3,FALSE)</f>
        <v>S A L</v>
      </c>
      <c r="BT60" s="442"/>
    </row>
    <row r="61" spans="1:72" ht="26.25" thickBot="1">
      <c r="A61" s="128">
        <f t="shared" si="0"/>
        <v>60</v>
      </c>
      <c r="B61" s="3" t="s">
        <v>16</v>
      </c>
      <c r="C61" s="164" t="s">
        <v>46</v>
      </c>
      <c r="D61" s="165">
        <v>6915352</v>
      </c>
      <c r="E61" s="166" t="s">
        <v>1</v>
      </c>
      <c r="F61" s="167" t="s">
        <v>179</v>
      </c>
      <c r="G61" s="4"/>
      <c r="H61" s="2"/>
      <c r="I61" s="5"/>
      <c r="J61" s="4">
        <v>1</v>
      </c>
      <c r="K61" s="2" t="s">
        <v>720</v>
      </c>
      <c r="L61" s="5"/>
      <c r="M61" s="4">
        <v>2</v>
      </c>
      <c r="N61" s="2" t="s">
        <v>740</v>
      </c>
      <c r="O61" s="5"/>
      <c r="P61" s="4"/>
      <c r="Q61" s="2"/>
      <c r="R61" s="5"/>
      <c r="S61" s="415">
        <v>6</v>
      </c>
      <c r="T61" s="416" t="s">
        <v>720</v>
      </c>
      <c r="U61" s="417" t="s">
        <v>719</v>
      </c>
      <c r="V61" s="6"/>
      <c r="W61" s="2"/>
      <c r="X61" s="5"/>
      <c r="Y61" s="6">
        <v>1</v>
      </c>
      <c r="Z61" s="2" t="s">
        <v>720</v>
      </c>
      <c r="AA61" s="5"/>
      <c r="AB61" s="4">
        <v>4</v>
      </c>
      <c r="AC61" s="2" t="s">
        <v>740</v>
      </c>
      <c r="AD61" s="5"/>
      <c r="AE61" s="4"/>
      <c r="AF61" s="2"/>
      <c r="AG61" s="5"/>
      <c r="AH61" s="6"/>
      <c r="AI61" s="2"/>
      <c r="AJ61" s="5"/>
      <c r="AK61" s="6"/>
      <c r="AL61" s="2"/>
      <c r="AM61" s="5"/>
      <c r="AN61" s="4"/>
      <c r="AO61" s="2"/>
      <c r="AP61" s="5"/>
      <c r="AQ61" s="4"/>
      <c r="AR61" s="2"/>
      <c r="AS61" s="5"/>
      <c r="AT61" s="4">
        <f>VLOOKUP(D61,'26-09-2015'!C:G,5,FALSE)</f>
        <v>2</v>
      </c>
      <c r="AU61" s="2" t="str">
        <f>VLOOKUP(D61,'26-09-2015'!C:F,4,FALSE)</f>
        <v>B</v>
      </c>
      <c r="AV61" s="5"/>
      <c r="AW61" s="4"/>
      <c r="AX61" s="2"/>
      <c r="AY61" s="5"/>
      <c r="AZ61" s="4">
        <v>3</v>
      </c>
      <c r="BA61" s="2" t="s">
        <v>720</v>
      </c>
      <c r="BB61" s="5"/>
      <c r="BC61" s="4">
        <f>VLOOKUP(D61,'24-10-2015'!C:G,5,FALSE)</f>
        <v>4</v>
      </c>
      <c r="BD61" s="2" t="str">
        <f>VLOOKUP(D61,'24-10-2015'!C:F,4,FALSE)</f>
        <v>B</v>
      </c>
      <c r="BE61" s="5"/>
      <c r="BF61" s="4"/>
      <c r="BG61" s="2"/>
      <c r="BH61" s="5"/>
      <c r="BI61" s="60">
        <f>SUM(G61:BF61)</f>
        <v>23</v>
      </c>
      <c r="BJ61" s="61" t="s">
        <v>6</v>
      </c>
      <c r="BK61" s="127">
        <f>COUNTIF(G61:BF61,"&gt;0")</f>
        <v>8</v>
      </c>
      <c r="BL61" s="53">
        <f>BI61/BK61</f>
        <v>2.875</v>
      </c>
      <c r="BM61" s="54">
        <f>SUM(IF($H61="A",$G61,0),IF($K61="A",$J61,0),IF($N61="A",$M61,0),IF($Q61="A",$P61,0),IF($T61="A",$S61,0),IF($W61="A",$V61,0),IF($Z61="A",$Y61,0),IF($AC61="A",$AB61,0),IF($AF61="A",$AE61,0),IF($AI61="A",$AH61,0),IF($AL61="A",$AK61,0),IF($AO61="A",$AN61,0),IF($AR61="A",$AQ61,0),IF($AU61="A",$AT61,0),IF($AX61="A",$AW61,0),IF($BA61="A",$AZ61,0),IF($BD61="A",$BA61,0),IF($BG61="A",$BF61,0))</f>
        <v>6</v>
      </c>
      <c r="BN61" s="55">
        <f>SUM(IF($T61="A",$S61,0),IF($W61="A",$V61,0),IF($Z61="A",$Y61,0),IF($AI61="A",$AH61,0),IF($AL61="A",$AK61,0))</f>
        <v>0</v>
      </c>
      <c r="BO61" s="55">
        <f>SUM(S61,V61,Y61,AH61,AK61)</f>
        <v>7</v>
      </c>
      <c r="BP61" s="56">
        <f>MAX(G61:BF61)</f>
        <v>6</v>
      </c>
      <c r="BQ61" s="56"/>
      <c r="BR61" s="120" t="str">
        <f>VLOOKUP(D61,BASE!B:E,3,FALSE)</f>
        <v>ATSCAF</v>
      </c>
      <c r="BT61" s="442"/>
    </row>
    <row r="62" spans="1:72" ht="26.25" thickBot="1">
      <c r="A62" s="128">
        <f t="shared" si="0"/>
        <v>61</v>
      </c>
      <c r="B62" s="3" t="s">
        <v>16</v>
      </c>
      <c r="C62" s="164" t="s">
        <v>58</v>
      </c>
      <c r="D62" s="165">
        <v>6919371</v>
      </c>
      <c r="E62" s="166" t="s">
        <v>554</v>
      </c>
      <c r="F62" s="167" t="s">
        <v>179</v>
      </c>
      <c r="G62" s="4"/>
      <c r="H62" s="2"/>
      <c r="I62" s="5"/>
      <c r="J62" s="4">
        <v>2</v>
      </c>
      <c r="K62" s="2" t="s">
        <v>720</v>
      </c>
      <c r="L62" s="5"/>
      <c r="M62" s="4">
        <v>2</v>
      </c>
      <c r="N62" s="2" t="s">
        <v>740</v>
      </c>
      <c r="O62" s="5"/>
      <c r="P62" s="4"/>
      <c r="Q62" s="2"/>
      <c r="R62" s="5"/>
      <c r="S62" s="415">
        <v>4</v>
      </c>
      <c r="T62" s="416" t="s">
        <v>720</v>
      </c>
      <c r="U62" s="417" t="s">
        <v>8</v>
      </c>
      <c r="V62" s="6"/>
      <c r="W62" s="2"/>
      <c r="X62" s="5"/>
      <c r="Y62" s="6">
        <v>2</v>
      </c>
      <c r="Z62" s="2" t="s">
        <v>720</v>
      </c>
      <c r="AA62" s="5"/>
      <c r="AB62" s="4">
        <v>4</v>
      </c>
      <c r="AC62" s="2" t="s">
        <v>740</v>
      </c>
      <c r="AD62" s="5"/>
      <c r="AE62" s="4"/>
      <c r="AF62" s="2"/>
      <c r="AG62" s="5"/>
      <c r="AH62" s="6"/>
      <c r="AI62" s="2"/>
      <c r="AJ62" s="5"/>
      <c r="AK62" s="6"/>
      <c r="AL62" s="2"/>
      <c r="AM62" s="5"/>
      <c r="AN62" s="4"/>
      <c r="AO62" s="2"/>
      <c r="AP62" s="5"/>
      <c r="AQ62" s="4">
        <v>2</v>
      </c>
      <c r="AR62" s="2" t="s">
        <v>740</v>
      </c>
      <c r="AS62" s="5"/>
      <c r="AT62" s="4">
        <f>VLOOKUP(D62,'26-09-2015'!C:G,5,FALSE)</f>
        <v>1</v>
      </c>
      <c r="AU62" s="2" t="str">
        <f>VLOOKUP(D62,'26-09-2015'!C:F,4,FALSE)</f>
        <v>B</v>
      </c>
      <c r="AV62" s="5"/>
      <c r="AW62" s="4"/>
      <c r="AX62" s="2"/>
      <c r="AY62" s="5"/>
      <c r="AZ62" s="4">
        <v>4</v>
      </c>
      <c r="BA62" s="2" t="s">
        <v>720</v>
      </c>
      <c r="BB62" s="5"/>
      <c r="BC62" s="4">
        <f>VLOOKUP(D62,'24-10-2015'!C:G,5,FALSE)</f>
        <v>2</v>
      </c>
      <c r="BD62" s="2" t="str">
        <f>VLOOKUP(D62,'24-10-2015'!C:F,4,FALSE)</f>
        <v>A</v>
      </c>
      <c r="BE62" s="5"/>
      <c r="BF62" s="4"/>
      <c r="BG62" s="2"/>
      <c r="BH62" s="5"/>
      <c r="BI62" s="60">
        <f>SUM(G62:BF62)</f>
        <v>23</v>
      </c>
      <c r="BJ62" s="61" t="s">
        <v>6</v>
      </c>
      <c r="BK62" s="127">
        <f>COUNTIF(G62:BF62,"&gt;0")</f>
        <v>9</v>
      </c>
      <c r="BL62" s="53">
        <f>BI62/BK62</f>
        <v>2.5555555555555554</v>
      </c>
      <c r="BM62" s="54">
        <f>SUM(IF($H62="A",$G62,0),IF($K62="A",$J62,0),IF($N62="A",$M62,0),IF($Q62="A",$P62,0),IF($T62="A",$S62,0),IF($W62="A",$V62,0),IF($Z62="A",$Y62,0),IF($AC62="A",$AB62,0),IF($AF62="A",$AE62,0),IF($AI62="A",$AH62,0),IF($AL62="A",$AK62,0),IF($AO62="A",$AN62,0),IF($AR62="A",$AQ62,0),IF($AU62="A",$AT62,0),IF($AX62="A",$AW62,0),IF($BA62="A",$AZ62,0),IF($BD62="A",$BA62,0),IF($BG62="A",$BF62,0))</f>
        <v>8</v>
      </c>
      <c r="BN62" s="55">
        <f>SUM(IF($T62="A",$S62,0),IF($W62="A",$V62,0),IF($Z62="A",$Y62,0),IF($AI62="A",$AH62,0),IF($AL62="A",$AK62,0))</f>
        <v>0</v>
      </c>
      <c r="BO62" s="55">
        <f>SUM(S62,V62,Y62,AH62,AK62)</f>
        <v>6</v>
      </c>
      <c r="BP62" s="56">
        <f>MAX(G62:BF62)</f>
        <v>4</v>
      </c>
      <c r="BQ62" s="56"/>
      <c r="BR62" s="120" t="str">
        <f>VLOOKUP(D62,BASE!B:E,3,FALSE)</f>
        <v>TROLLSPORT</v>
      </c>
      <c r="BT62" s="442"/>
    </row>
    <row r="63" spans="1:72" ht="26.25" thickBot="1">
      <c r="A63" s="128">
        <f t="shared" si="0"/>
        <v>62</v>
      </c>
      <c r="B63" s="3" t="s">
        <v>16</v>
      </c>
      <c r="C63" s="160" t="s">
        <v>30</v>
      </c>
      <c r="D63" s="161">
        <v>6924432</v>
      </c>
      <c r="E63" s="162" t="s">
        <v>350</v>
      </c>
      <c r="F63" s="163" t="s">
        <v>8</v>
      </c>
      <c r="G63" s="4">
        <v>3</v>
      </c>
      <c r="H63" s="2" t="s">
        <v>720</v>
      </c>
      <c r="I63" s="5"/>
      <c r="J63" s="4"/>
      <c r="K63" s="2"/>
      <c r="L63" s="5"/>
      <c r="M63" s="4">
        <v>2</v>
      </c>
      <c r="N63" s="2" t="s">
        <v>740</v>
      </c>
      <c r="O63" s="5"/>
      <c r="P63" s="4"/>
      <c r="Q63" s="2"/>
      <c r="R63" s="5"/>
      <c r="S63" s="6">
        <v>2</v>
      </c>
      <c r="T63" s="2" t="s">
        <v>740</v>
      </c>
      <c r="U63" s="5"/>
      <c r="V63" s="6"/>
      <c r="W63" s="2"/>
      <c r="X63" s="5"/>
      <c r="Y63" s="6">
        <v>1</v>
      </c>
      <c r="Z63" s="2" t="s">
        <v>720</v>
      </c>
      <c r="AA63" s="5"/>
      <c r="AB63" s="4">
        <v>2</v>
      </c>
      <c r="AC63" s="2" t="s">
        <v>720</v>
      </c>
      <c r="AD63" s="5"/>
      <c r="AE63" s="4"/>
      <c r="AF63" s="2"/>
      <c r="AG63" s="5"/>
      <c r="AH63" s="6">
        <v>2</v>
      </c>
      <c r="AI63" s="2" t="s">
        <v>720</v>
      </c>
      <c r="AJ63" s="5"/>
      <c r="AK63" s="398">
        <v>6</v>
      </c>
      <c r="AL63" s="399" t="s">
        <v>740</v>
      </c>
      <c r="AM63" s="400" t="s">
        <v>8</v>
      </c>
      <c r="AN63" s="4"/>
      <c r="AO63" s="2"/>
      <c r="AP63" s="5"/>
      <c r="AQ63" s="4"/>
      <c r="AR63" s="2"/>
      <c r="AS63" s="5"/>
      <c r="AT63" s="4">
        <f>VLOOKUP(D63,'26-09-2015'!C:G,5,FALSE)</f>
        <v>2</v>
      </c>
      <c r="AU63" s="2" t="str">
        <f>VLOOKUP(D63,'26-09-2015'!C:F,4,FALSE)</f>
        <v>A</v>
      </c>
      <c r="AV63" s="5"/>
      <c r="AW63" s="4"/>
      <c r="AX63" s="2"/>
      <c r="AY63" s="5"/>
      <c r="AZ63" s="4">
        <v>2</v>
      </c>
      <c r="BA63" s="2" t="s">
        <v>740</v>
      </c>
      <c r="BB63" s="5"/>
      <c r="BC63" s="4">
        <f>VLOOKUP(D63,'24-10-2015'!C:G,5,FALSE)</f>
        <v>1</v>
      </c>
      <c r="BD63" s="2" t="str">
        <f>VLOOKUP(D63,'24-10-2015'!C:F,4,FALSE)</f>
        <v>B</v>
      </c>
      <c r="BE63" s="5"/>
      <c r="BF63" s="4"/>
      <c r="BG63" s="2"/>
      <c r="BH63" s="5"/>
      <c r="BI63" s="60">
        <f>SUM(G63:BF63)</f>
        <v>23</v>
      </c>
      <c r="BJ63" s="61" t="s">
        <v>6</v>
      </c>
      <c r="BK63" s="127">
        <f>COUNTIF(G63:BF63,"&gt;0")</f>
        <v>10</v>
      </c>
      <c r="BL63" s="53">
        <f>BI63/BK63</f>
        <v>2.2999999999999998</v>
      </c>
      <c r="BM63" s="54">
        <f>SUM(IF($H63="A",$G63,0),IF($K63="A",$J63,0),IF($N63="A",$M63,0),IF($Q63="A",$P63,0),IF($T63="A",$S63,0),IF($W63="A",$V63,0),IF($Z63="A",$Y63,0),IF($AC63="A",$AB63,0),IF($AF63="A",$AE63,0),IF($AI63="A",$AH63,0),IF($AL63="A",$AK63,0),IF($AO63="A",$AN63,0),IF($AR63="A",$AQ63,0),IF($AU63="A",$AT63,0),IF($AX63="A",$AW63,0),IF($BA63="A",$AZ63,0),IF($BD63="A",$BA63,0),IF($BG63="A",$BF63,0))</f>
        <v>14</v>
      </c>
      <c r="BN63" s="55">
        <f>SUM(IF($T63="A",$S63,0),IF($W63="A",$V63,0),IF($Z63="A",$Y63,0),IF($AI63="A",$AH63,0),IF($AL63="A",$AK63,0))</f>
        <v>8</v>
      </c>
      <c r="BO63" s="55">
        <f>SUM(S63,V63,Y63,AH63,AK63)</f>
        <v>11</v>
      </c>
      <c r="BP63" s="56">
        <f>MAX(G63:BF63)</f>
        <v>6</v>
      </c>
      <c r="BQ63" s="56">
        <v>1</v>
      </c>
      <c r="BR63" s="120" t="str">
        <f>VLOOKUP(D63,BASE!B:E,3,FALSE)</f>
        <v>S A L</v>
      </c>
      <c r="BT63" s="442"/>
    </row>
    <row r="64" spans="1:72" ht="26.25" thickBot="1">
      <c r="A64" s="128">
        <f t="shared" si="0"/>
        <v>63</v>
      </c>
      <c r="B64" s="3" t="s">
        <v>16</v>
      </c>
      <c r="C64" s="160" t="s">
        <v>190</v>
      </c>
      <c r="D64" s="161">
        <v>6900544</v>
      </c>
      <c r="E64" s="162" t="s">
        <v>350</v>
      </c>
      <c r="F64" s="163" t="s">
        <v>8</v>
      </c>
      <c r="G64" s="398">
        <v>9</v>
      </c>
      <c r="H64" s="399" t="s">
        <v>740</v>
      </c>
      <c r="I64" s="400" t="s">
        <v>8</v>
      </c>
      <c r="J64" s="4"/>
      <c r="K64" s="2"/>
      <c r="L64" s="5"/>
      <c r="M64" s="4">
        <v>4</v>
      </c>
      <c r="N64" s="2" t="s">
        <v>740</v>
      </c>
      <c r="O64" s="5"/>
      <c r="P64" s="4"/>
      <c r="Q64" s="2"/>
      <c r="R64" s="5"/>
      <c r="S64" s="6"/>
      <c r="T64" s="2"/>
      <c r="U64" s="5"/>
      <c r="V64" s="6"/>
      <c r="W64" s="2"/>
      <c r="X64" s="5"/>
      <c r="Y64" s="6"/>
      <c r="Z64" s="2"/>
      <c r="AA64" s="5"/>
      <c r="AB64" s="4"/>
      <c r="AC64" s="2"/>
      <c r="AD64" s="5"/>
      <c r="AE64" s="4"/>
      <c r="AF64" s="2"/>
      <c r="AG64" s="5"/>
      <c r="AH64" s="6"/>
      <c r="AI64" s="2"/>
      <c r="AJ64" s="5"/>
      <c r="AK64" s="6">
        <v>6</v>
      </c>
      <c r="AL64" s="2" t="s">
        <v>740</v>
      </c>
      <c r="AM64" s="5"/>
      <c r="AN64" s="4"/>
      <c r="AO64" s="2"/>
      <c r="AP64" s="5"/>
      <c r="AQ64" s="4"/>
      <c r="AR64" s="2"/>
      <c r="AS64" s="5"/>
      <c r="AT64" s="4"/>
      <c r="AU64" s="2"/>
      <c r="AV64" s="5"/>
      <c r="AW64" s="4"/>
      <c r="AX64" s="2"/>
      <c r="AY64" s="5"/>
      <c r="AZ64" s="4"/>
      <c r="BA64" s="2"/>
      <c r="BB64" s="5"/>
      <c r="BC64" s="4">
        <f>VLOOKUP(D64,'24-10-2015'!C:G,5,FALSE)</f>
        <v>3</v>
      </c>
      <c r="BD64" s="2" t="str">
        <f>VLOOKUP(D64,'24-10-2015'!C:F,4,FALSE)</f>
        <v>B</v>
      </c>
      <c r="BE64" s="5"/>
      <c r="BF64" s="4"/>
      <c r="BG64" s="2"/>
      <c r="BH64" s="5"/>
      <c r="BI64" s="60">
        <f>SUM(G64:BF64)</f>
        <v>22</v>
      </c>
      <c r="BJ64" s="61" t="s">
        <v>6</v>
      </c>
      <c r="BK64" s="127">
        <f>COUNTIF(G64:BF64,"&gt;0")</f>
        <v>4</v>
      </c>
      <c r="BL64" s="53">
        <f>BI64/BK64</f>
        <v>5.5</v>
      </c>
      <c r="BM64" s="54">
        <f>SUM(IF($H64="A",$G64,0),IF($K64="A",$J64,0),IF($N64="A",$M64,0),IF($Q64="A",$P64,0),IF($T64="A",$S64,0),IF($W64="A",$V64,0),IF($Z64="A",$Y64,0),IF($AC64="A",$AB64,0),IF($AF64="A",$AE64,0),IF($AI64="A",$AH64,0),IF($AL64="A",$AK64,0),IF($AO64="A",$AN64,0),IF($AR64="A",$AQ64,0),IF($AU64="A",$AT64,0),IF($AX64="A",$AW64,0),IF($BA64="A",$AZ64,0),IF($BD64="A",$BA64,0),IF($BG64="A",$BF64,0))</f>
        <v>19</v>
      </c>
      <c r="BN64" s="55">
        <f>SUM(IF($T64="A",$S64,0),IF($W64="A",$V64,0),IF($Z64="A",$Y64,0),IF($AI64="A",$AH64,0),IF($AL64="A",$AK64,0))</f>
        <v>6</v>
      </c>
      <c r="BO64" s="55">
        <f>SUM(S64,V64,Y64,AH64,AK64)</f>
        <v>6</v>
      </c>
      <c r="BP64" s="56">
        <f>MAX(G64:BF64)</f>
        <v>9</v>
      </c>
      <c r="BQ64" s="56">
        <v>1</v>
      </c>
      <c r="BR64" s="120" t="str">
        <f>VLOOKUP(D64,BASE!B:E,3,FALSE)</f>
        <v>S A L</v>
      </c>
      <c r="BT64" s="442"/>
    </row>
    <row r="65" spans="1:72" ht="26.25" thickBot="1">
      <c r="A65" s="128">
        <f t="shared" si="0"/>
        <v>64</v>
      </c>
      <c r="B65" s="3" t="s">
        <v>16</v>
      </c>
      <c r="C65" s="164" t="s">
        <v>95</v>
      </c>
      <c r="D65" s="165">
        <v>3816803</v>
      </c>
      <c r="E65" s="166" t="s">
        <v>2</v>
      </c>
      <c r="F65" s="167" t="s">
        <v>179</v>
      </c>
      <c r="G65" s="4">
        <v>6</v>
      </c>
      <c r="H65" s="2" t="s">
        <v>740</v>
      </c>
      <c r="I65" s="5"/>
      <c r="J65" s="4"/>
      <c r="K65" s="2"/>
      <c r="L65" s="5"/>
      <c r="M65" s="4">
        <v>6</v>
      </c>
      <c r="N65" s="2" t="s">
        <v>740</v>
      </c>
      <c r="O65" s="5"/>
      <c r="P65" s="4"/>
      <c r="Q65" s="2"/>
      <c r="R65" s="5"/>
      <c r="S65" s="6">
        <v>2</v>
      </c>
      <c r="T65" s="2" t="s">
        <v>740</v>
      </c>
      <c r="U65" s="5"/>
      <c r="V65" s="6"/>
      <c r="W65" s="2"/>
      <c r="X65" s="5"/>
      <c r="Y65" s="6">
        <v>2</v>
      </c>
      <c r="Z65" s="2" t="s">
        <v>740</v>
      </c>
      <c r="AA65" s="5"/>
      <c r="AB65" s="4"/>
      <c r="AC65" s="2"/>
      <c r="AD65" s="5"/>
      <c r="AE65" s="4"/>
      <c r="AF65" s="2"/>
      <c r="AG65" s="5"/>
      <c r="AH65" s="6">
        <v>6</v>
      </c>
      <c r="AI65" s="2" t="s">
        <v>740</v>
      </c>
      <c r="AJ65" s="5"/>
      <c r="AK65" s="6"/>
      <c r="AL65" s="2"/>
      <c r="AM65" s="5"/>
      <c r="AN65" s="4"/>
      <c r="AO65" s="2"/>
      <c r="AP65" s="5"/>
      <c r="AQ65" s="4"/>
      <c r="AR65" s="2"/>
      <c r="AS65" s="5"/>
      <c r="AT65" s="4"/>
      <c r="AU65" s="2"/>
      <c r="AV65" s="5"/>
      <c r="AW65" s="4"/>
      <c r="AX65" s="2"/>
      <c r="AY65" s="5"/>
      <c r="AZ65" s="4"/>
      <c r="BA65" s="2"/>
      <c r="BB65" s="5"/>
      <c r="BC65" s="4"/>
      <c r="BD65" s="2"/>
      <c r="BE65" s="5"/>
      <c r="BF65" s="4"/>
      <c r="BG65" s="2"/>
      <c r="BH65" s="5"/>
      <c r="BI65" s="60">
        <f>SUM(G65:BF65)</f>
        <v>22</v>
      </c>
      <c r="BJ65" s="61" t="s">
        <v>6</v>
      </c>
      <c r="BK65" s="127">
        <f>COUNTIF(G65:BF65,"&gt;0")</f>
        <v>5</v>
      </c>
      <c r="BL65" s="53">
        <f>BI65/BK65</f>
        <v>4.4000000000000004</v>
      </c>
      <c r="BM65" s="54">
        <f>SUM(IF($H65="A",$G65,0),IF($K65="A",$J65,0),IF($N65="A",$M65,0),IF($Q65="A",$P65,0),IF($T65="A",$S65,0),IF($W65="A",$V65,0),IF($Z65="A",$Y65,0),IF($AC65="A",$AB65,0),IF($AF65="A",$AE65,0),IF($AI65="A",$AH65,0),IF($AL65="A",$AK65,0),IF($AO65="A",$AN65,0),IF($AR65="A",$AQ65,0),IF($AU65="A",$AT65,0),IF($AX65="A",$AW65,0),IF($BA65="A",$AZ65,0),IF($BD65="A",$BA65,0),IF($BG65="A",$BF65,0))</f>
        <v>22</v>
      </c>
      <c r="BN65" s="55">
        <f>SUM(IF($T65="A",$S65,0),IF($W65="A",$V65,0),IF($Z65="A",$Y65,0),IF($AI65="A",$AH65,0),IF($AL65="A",$AK65,0))</f>
        <v>10</v>
      </c>
      <c r="BO65" s="55">
        <f>SUM(S65,V65,Y65,AH65,AK65)</f>
        <v>10</v>
      </c>
      <c r="BP65" s="56">
        <f>MAX(G65:BF65)</f>
        <v>6</v>
      </c>
      <c r="BQ65" s="56"/>
      <c r="BR65" s="120" t="str">
        <f>VLOOKUP(D65,BASE!B:E,3,FALSE)</f>
        <v>ASCSP</v>
      </c>
      <c r="BT65" s="442"/>
    </row>
    <row r="66" spans="1:72" ht="26.25" thickBot="1">
      <c r="A66" s="128">
        <f t="shared" si="0"/>
        <v>65</v>
      </c>
      <c r="B66" s="3" t="s">
        <v>16</v>
      </c>
      <c r="C66" s="164" t="s">
        <v>115</v>
      </c>
      <c r="D66" s="165">
        <v>6919966</v>
      </c>
      <c r="E66" s="166" t="s">
        <v>1</v>
      </c>
      <c r="F66" s="167" t="s">
        <v>179</v>
      </c>
      <c r="G66" s="4"/>
      <c r="H66" s="2"/>
      <c r="I66" s="5"/>
      <c r="J66" s="395">
        <v>6</v>
      </c>
      <c r="K66" s="396" t="s">
        <v>720</v>
      </c>
      <c r="L66" s="397" t="s">
        <v>719</v>
      </c>
      <c r="M66" s="4">
        <v>1</v>
      </c>
      <c r="N66" s="2" t="s">
        <v>720</v>
      </c>
      <c r="O66" s="5"/>
      <c r="P66" s="4"/>
      <c r="Q66" s="2"/>
      <c r="R66" s="5"/>
      <c r="S66" s="6"/>
      <c r="T66" s="2"/>
      <c r="U66" s="5"/>
      <c r="V66" s="6"/>
      <c r="W66" s="2"/>
      <c r="X66" s="5"/>
      <c r="Y66" s="6">
        <v>6</v>
      </c>
      <c r="Z66" s="2" t="s">
        <v>740</v>
      </c>
      <c r="AA66" s="5"/>
      <c r="AB66" s="4"/>
      <c r="AC66" s="2"/>
      <c r="AD66" s="5"/>
      <c r="AE66" s="4"/>
      <c r="AF66" s="2"/>
      <c r="AG66" s="5"/>
      <c r="AH66" s="6"/>
      <c r="AI66" s="2"/>
      <c r="AJ66" s="5"/>
      <c r="AK66" s="6">
        <v>2</v>
      </c>
      <c r="AL66" s="2" t="s">
        <v>720</v>
      </c>
      <c r="AM66" s="5"/>
      <c r="AN66" s="4"/>
      <c r="AO66" s="2"/>
      <c r="AP66" s="5"/>
      <c r="AQ66" s="4">
        <v>4</v>
      </c>
      <c r="AR66" s="2" t="s">
        <v>740</v>
      </c>
      <c r="AS66" s="5"/>
      <c r="AT66" s="4">
        <f>VLOOKUP(D66,'26-09-2015'!C:G,5,FALSE)</f>
        <v>3</v>
      </c>
      <c r="AU66" s="2" t="str">
        <f>VLOOKUP(D66,'26-09-2015'!C:F,4,FALSE)</f>
        <v>B</v>
      </c>
      <c r="AV66" s="5"/>
      <c r="AW66" s="4"/>
      <c r="AX66" s="2"/>
      <c r="AY66" s="5"/>
      <c r="AZ66" s="4"/>
      <c r="BA66" s="2"/>
      <c r="BB66" s="5"/>
      <c r="BC66" s="4"/>
      <c r="BD66" s="2"/>
      <c r="BE66" s="5"/>
      <c r="BF66" s="4"/>
      <c r="BG66" s="2"/>
      <c r="BH66" s="5"/>
      <c r="BI66" s="60">
        <f>SUM(G66:BF66)</f>
        <v>22</v>
      </c>
      <c r="BJ66" s="61" t="s">
        <v>6</v>
      </c>
      <c r="BK66" s="127">
        <f>COUNTIF(G66:BF66,"&gt;0")</f>
        <v>6</v>
      </c>
      <c r="BL66" s="53">
        <f>BI66/BK66</f>
        <v>3.6666666666666665</v>
      </c>
      <c r="BM66" s="54">
        <f>SUM(IF($H66="A",$G66,0),IF($K66="A",$J66,0),IF($N66="A",$M66,0),IF($Q66="A",$P66,0),IF($T66="A",$S66,0),IF($W66="A",$V66,0),IF($Z66="A",$Y66,0),IF($AC66="A",$AB66,0),IF($AF66="A",$AE66,0),IF($AI66="A",$AH66,0),IF($AL66="A",$AK66,0),IF($AO66="A",$AN66,0),IF($AR66="A",$AQ66,0),IF($AU66="A",$AT66,0),IF($AX66="A",$AW66,0),IF($BA66="A",$AZ66,0),IF($BD66="A",$BA66,0),IF($BG66="A",$BF66,0))</f>
        <v>10</v>
      </c>
      <c r="BN66" s="55">
        <f>SUM(IF($T66="A",$S66,0),IF($W66="A",$V66,0),IF($Z66="A",$Y66,0),IF($AI66="A",$AH66,0),IF($AL66="A",$AK66,0))</f>
        <v>6</v>
      </c>
      <c r="BO66" s="55">
        <f>SUM(S66,V66,Y66,AH66,AK66)</f>
        <v>8</v>
      </c>
      <c r="BP66" s="56">
        <f>MAX(G66:BF66)</f>
        <v>6</v>
      </c>
      <c r="BQ66" s="56"/>
      <c r="BR66" s="120" t="str">
        <f>VLOOKUP(D66,BASE!B:E,3,FALSE)</f>
        <v>ATSCAF</v>
      </c>
      <c r="BT66" s="442"/>
    </row>
    <row r="67" spans="1:72" ht="26.25" thickBot="1">
      <c r="A67" s="128">
        <f t="shared" si="0"/>
        <v>66</v>
      </c>
      <c r="B67" s="3" t="s">
        <v>16</v>
      </c>
      <c r="C67" s="160" t="s">
        <v>280</v>
      </c>
      <c r="D67" s="161">
        <v>6923494</v>
      </c>
      <c r="E67" s="162" t="s">
        <v>1</v>
      </c>
      <c r="F67" s="163" t="s">
        <v>8</v>
      </c>
      <c r="G67" s="4">
        <v>4</v>
      </c>
      <c r="H67" s="2" t="s">
        <v>740</v>
      </c>
      <c r="I67" s="5"/>
      <c r="J67" s="4"/>
      <c r="K67" s="2"/>
      <c r="L67" s="5"/>
      <c r="M67" s="398">
        <v>8</v>
      </c>
      <c r="N67" s="399" t="s">
        <v>740</v>
      </c>
      <c r="O67" s="400" t="s">
        <v>8</v>
      </c>
      <c r="P67" s="4"/>
      <c r="Q67" s="2"/>
      <c r="R67" s="5"/>
      <c r="S67" s="6"/>
      <c r="T67" s="2"/>
      <c r="U67" s="5"/>
      <c r="V67" s="6"/>
      <c r="W67" s="2"/>
      <c r="X67" s="5"/>
      <c r="Y67" s="6">
        <v>1</v>
      </c>
      <c r="Z67" s="2" t="s">
        <v>720</v>
      </c>
      <c r="AA67" s="5"/>
      <c r="AB67" s="4">
        <v>2</v>
      </c>
      <c r="AC67" s="2" t="s">
        <v>740</v>
      </c>
      <c r="AD67" s="5"/>
      <c r="AE67" s="4"/>
      <c r="AF67" s="2"/>
      <c r="AG67" s="5"/>
      <c r="AH67" s="6"/>
      <c r="AI67" s="2"/>
      <c r="AJ67" s="5"/>
      <c r="AK67" s="6">
        <v>4</v>
      </c>
      <c r="AL67" s="2" t="s">
        <v>740</v>
      </c>
      <c r="AM67" s="5"/>
      <c r="AN67" s="4"/>
      <c r="AO67" s="2"/>
      <c r="AP67" s="5"/>
      <c r="AQ67" s="4">
        <v>1</v>
      </c>
      <c r="AR67" s="2" t="s">
        <v>720</v>
      </c>
      <c r="AS67" s="5"/>
      <c r="AT67" s="4"/>
      <c r="AU67" s="2"/>
      <c r="AV67" s="5"/>
      <c r="AW67" s="4"/>
      <c r="AX67" s="2"/>
      <c r="AY67" s="5"/>
      <c r="AZ67" s="4">
        <v>1</v>
      </c>
      <c r="BA67" s="2" t="s">
        <v>720</v>
      </c>
      <c r="BB67" s="5"/>
      <c r="BC67" s="4">
        <f>VLOOKUP(D67,'24-10-2015'!C:G,5,FALSE)</f>
        <v>1</v>
      </c>
      <c r="BD67" s="2" t="str">
        <f>VLOOKUP(D67,'24-10-2015'!C:F,4,FALSE)</f>
        <v>B</v>
      </c>
      <c r="BE67" s="5"/>
      <c r="BF67" s="4"/>
      <c r="BG67" s="2"/>
      <c r="BH67" s="5"/>
      <c r="BI67" s="60">
        <f>SUM(G67:BF67)</f>
        <v>22</v>
      </c>
      <c r="BJ67" s="61" t="s">
        <v>6</v>
      </c>
      <c r="BK67" s="127">
        <f>COUNTIF(G67:BF67,"&gt;0")</f>
        <v>8</v>
      </c>
      <c r="BL67" s="53">
        <f>BI67/BK67</f>
        <v>2.75</v>
      </c>
      <c r="BM67" s="54">
        <f>SUM(IF($H67="A",$G67,0),IF($K67="A",$J67,0),IF($N67="A",$M67,0),IF($Q67="A",$P67,0),IF($T67="A",$S67,0),IF($W67="A",$V67,0),IF($Z67="A",$Y67,0),IF($AC67="A",$AB67,0),IF($AF67="A",$AE67,0),IF($AI67="A",$AH67,0),IF($AL67="A",$AK67,0),IF($AO67="A",$AN67,0),IF($AR67="A",$AQ67,0),IF($AU67="A",$AT67,0),IF($AX67="A",$AW67,0),IF($BA67="A",$AZ67,0),IF($BD67="A",$BA67,0),IF($BG67="A",$BF67,0))</f>
        <v>18</v>
      </c>
      <c r="BN67" s="55">
        <f>SUM(IF($T67="A",$S67,0),IF($W67="A",$V67,0),IF($Z67="A",$Y67,0),IF($AI67="A",$AH67,0),IF($AL67="A",$AK67,0))</f>
        <v>4</v>
      </c>
      <c r="BO67" s="55">
        <f>SUM(S67,V67,Y67,AH67,AK67)</f>
        <v>5</v>
      </c>
      <c r="BP67" s="56">
        <f>MAX(G67:BF67)</f>
        <v>8</v>
      </c>
      <c r="BQ67" s="56">
        <v>1</v>
      </c>
      <c r="BR67" s="120" t="str">
        <f>VLOOKUP(D67,BASE!B:E,3,FALSE)</f>
        <v>ATSCAF</v>
      </c>
      <c r="BT67" s="442"/>
    </row>
    <row r="68" spans="1:72" ht="26.25" thickBot="1">
      <c r="A68" s="128">
        <f t="shared" ref="A68:A131" si="1">A67+1</f>
        <v>67</v>
      </c>
      <c r="B68" s="3" t="s">
        <v>16</v>
      </c>
      <c r="C68" s="164" t="s">
        <v>217</v>
      </c>
      <c r="D68" s="165">
        <v>6904949</v>
      </c>
      <c r="E68" s="166" t="s">
        <v>0</v>
      </c>
      <c r="F68" s="167" t="s">
        <v>179</v>
      </c>
      <c r="G68" s="4"/>
      <c r="H68" s="2"/>
      <c r="I68" s="5"/>
      <c r="J68" s="395">
        <v>4</v>
      </c>
      <c r="K68" s="396" t="s">
        <v>720</v>
      </c>
      <c r="L68" s="397" t="s">
        <v>8</v>
      </c>
      <c r="M68" s="4">
        <v>2</v>
      </c>
      <c r="N68" s="2" t="s">
        <v>720</v>
      </c>
      <c r="O68" s="5"/>
      <c r="P68" s="4"/>
      <c r="Q68" s="2"/>
      <c r="R68" s="5"/>
      <c r="S68" s="6">
        <v>2</v>
      </c>
      <c r="T68" s="2" t="s">
        <v>720</v>
      </c>
      <c r="U68" s="5"/>
      <c r="V68" s="6"/>
      <c r="W68" s="2"/>
      <c r="X68" s="5"/>
      <c r="Y68" s="6">
        <v>2</v>
      </c>
      <c r="Z68" s="2" t="s">
        <v>740</v>
      </c>
      <c r="AA68" s="5"/>
      <c r="AB68" s="4">
        <v>1</v>
      </c>
      <c r="AC68" s="2" t="s">
        <v>720</v>
      </c>
      <c r="AD68" s="5"/>
      <c r="AE68" s="4"/>
      <c r="AF68" s="2"/>
      <c r="AG68" s="5"/>
      <c r="AH68" s="415">
        <v>6</v>
      </c>
      <c r="AI68" s="416" t="s">
        <v>720</v>
      </c>
      <c r="AJ68" s="417" t="s">
        <v>719</v>
      </c>
      <c r="AK68" s="6">
        <v>1</v>
      </c>
      <c r="AL68" s="2" t="s">
        <v>720</v>
      </c>
      <c r="AM68" s="5"/>
      <c r="AN68" s="4"/>
      <c r="AO68" s="2"/>
      <c r="AP68" s="5"/>
      <c r="AQ68" s="4"/>
      <c r="AR68" s="2"/>
      <c r="AS68" s="5"/>
      <c r="AT68" s="4"/>
      <c r="AU68" s="2"/>
      <c r="AV68" s="5"/>
      <c r="AW68" s="4"/>
      <c r="AX68" s="2"/>
      <c r="AY68" s="5"/>
      <c r="AZ68" s="4">
        <v>2</v>
      </c>
      <c r="BA68" s="2" t="s">
        <v>720</v>
      </c>
      <c r="BB68" s="5"/>
      <c r="BC68" s="4">
        <f>VLOOKUP(D68,'24-10-2015'!C:G,5,FALSE)</f>
        <v>2</v>
      </c>
      <c r="BD68" s="2" t="str">
        <f>VLOOKUP(D68,'24-10-2015'!C:F,4,FALSE)</f>
        <v>B</v>
      </c>
      <c r="BE68" s="5"/>
      <c r="BF68" s="4"/>
      <c r="BG68" s="2"/>
      <c r="BH68" s="5"/>
      <c r="BI68" s="60">
        <f>SUM(G68:BF68)</f>
        <v>22</v>
      </c>
      <c r="BJ68" s="61" t="s">
        <v>6</v>
      </c>
      <c r="BK68" s="127">
        <f>COUNTIF(G68:BF68,"&gt;0")</f>
        <v>9</v>
      </c>
      <c r="BL68" s="53">
        <f>BI68/BK68</f>
        <v>2.4444444444444446</v>
      </c>
      <c r="BM68" s="54">
        <f>SUM(IF($H68="A",$G68,0),IF($K68="A",$J68,0),IF($N68="A",$M68,0),IF($Q68="A",$P68,0),IF($T68="A",$S68,0),IF($W68="A",$V68,0),IF($Z68="A",$Y68,0),IF($AC68="A",$AB68,0),IF($AF68="A",$AE68,0),IF($AI68="A",$AH68,0),IF($AL68="A",$AK68,0),IF($AO68="A",$AN68,0),IF($AR68="A",$AQ68,0),IF($AU68="A",$AT68,0),IF($AX68="A",$AW68,0),IF($BA68="A",$AZ68,0),IF($BD68="A",$BA68,0),IF($BG68="A",$BF68,0))</f>
        <v>2</v>
      </c>
      <c r="BN68" s="55">
        <f>SUM(IF($T68="A",$S68,0),IF($W68="A",$V68,0),IF($Z68="A",$Y68,0),IF($AI68="A",$AH68,0),IF($AL68="A",$AK68,0))</f>
        <v>2</v>
      </c>
      <c r="BO68" s="55">
        <f>SUM(S68,V68,Y68,AH68,AK68)</f>
        <v>11</v>
      </c>
      <c r="BP68" s="56">
        <f>MAX(G68:BF68)</f>
        <v>6</v>
      </c>
      <c r="BQ68" s="56"/>
      <c r="BR68" s="120" t="str">
        <f>VLOOKUP(D68,BASE!B:E,3,FALSE)</f>
        <v>ALSTOM</v>
      </c>
      <c r="BT68" s="442"/>
    </row>
    <row r="69" spans="1:72" ht="26.25" thickBot="1">
      <c r="A69" s="128">
        <f t="shared" si="1"/>
        <v>68</v>
      </c>
      <c r="B69" s="3" t="s">
        <v>16</v>
      </c>
      <c r="C69" s="164" t="s">
        <v>294</v>
      </c>
      <c r="D69" s="165">
        <v>6925191</v>
      </c>
      <c r="E69" s="166" t="s">
        <v>554</v>
      </c>
      <c r="F69" s="167" t="s">
        <v>179</v>
      </c>
      <c r="G69" s="4"/>
      <c r="H69" s="2"/>
      <c r="I69" s="5"/>
      <c r="J69" s="398">
        <v>11</v>
      </c>
      <c r="K69" s="399" t="s">
        <v>740</v>
      </c>
      <c r="L69" s="400" t="s">
        <v>719</v>
      </c>
      <c r="M69" s="4"/>
      <c r="N69" s="2"/>
      <c r="O69" s="5"/>
      <c r="P69" s="4"/>
      <c r="Q69" s="2"/>
      <c r="R69" s="5"/>
      <c r="S69" s="6"/>
      <c r="T69" s="2"/>
      <c r="U69" s="5"/>
      <c r="V69" s="6"/>
      <c r="W69" s="2"/>
      <c r="X69" s="5"/>
      <c r="Y69" s="6">
        <v>2</v>
      </c>
      <c r="Z69" s="2" t="s">
        <v>720</v>
      </c>
      <c r="AA69" s="5"/>
      <c r="AB69" s="4"/>
      <c r="AC69" s="2"/>
      <c r="AD69" s="5"/>
      <c r="AE69" s="4"/>
      <c r="AF69" s="2"/>
      <c r="AG69" s="5"/>
      <c r="AH69" s="6">
        <v>2</v>
      </c>
      <c r="AI69" s="2" t="s">
        <v>740</v>
      </c>
      <c r="AJ69" s="5"/>
      <c r="AK69" s="6">
        <v>2</v>
      </c>
      <c r="AL69" s="2" t="s">
        <v>740</v>
      </c>
      <c r="AM69" s="5"/>
      <c r="AN69" s="4"/>
      <c r="AO69" s="2"/>
      <c r="AP69" s="5"/>
      <c r="AQ69" s="4"/>
      <c r="AR69" s="2"/>
      <c r="AS69" s="5"/>
      <c r="AT69" s="4"/>
      <c r="AU69" s="2"/>
      <c r="AV69" s="5"/>
      <c r="AW69" s="4"/>
      <c r="AX69" s="2"/>
      <c r="AY69" s="5"/>
      <c r="AZ69" s="4"/>
      <c r="BA69" s="2"/>
      <c r="BB69" s="5"/>
      <c r="BC69" s="4">
        <f>VLOOKUP(D69,'24-10-2015'!C:G,5,FALSE)</f>
        <v>4</v>
      </c>
      <c r="BD69" s="2" t="str">
        <f>VLOOKUP(D69,'24-10-2015'!C:F,4,FALSE)</f>
        <v>A</v>
      </c>
      <c r="BE69" s="5"/>
      <c r="BF69" s="4"/>
      <c r="BG69" s="2"/>
      <c r="BH69" s="5"/>
      <c r="BI69" s="60">
        <f>SUM(G69:BF69)</f>
        <v>21</v>
      </c>
      <c r="BJ69" s="61" t="s">
        <v>6</v>
      </c>
      <c r="BK69" s="127">
        <f>COUNTIF(G69:BF69,"&gt;0")</f>
        <v>5</v>
      </c>
      <c r="BL69" s="53">
        <f>BI69/BK69</f>
        <v>4.2</v>
      </c>
      <c r="BM69" s="54">
        <f>SUM(IF($H69="A",$G69,0),IF($K69="A",$J69,0),IF($N69="A",$M69,0),IF($Q69="A",$P69,0),IF($T69="A",$S69,0),IF($W69="A",$V69,0),IF($Z69="A",$Y69,0),IF($AC69="A",$AB69,0),IF($AF69="A",$AE69,0),IF($AI69="A",$AH69,0),IF($AL69="A",$AK69,0),IF($AO69="A",$AN69,0),IF($AR69="A",$AQ69,0),IF($AU69="A",$AT69,0),IF($AX69="A",$AW69,0),IF($BA69="A",$AZ69,0),IF($BD69="A",$BA69,0),IF($BG69="A",$BF69,0))</f>
        <v>15</v>
      </c>
      <c r="BN69" s="55">
        <f>SUM(IF($T69="A",$S69,0),IF($W69="A",$V69,0),IF($Z69="A",$Y69,0),IF($AI69="A",$AH69,0),IF($AL69="A",$AK69,0))</f>
        <v>4</v>
      </c>
      <c r="BO69" s="55">
        <f>SUM(S69,V69,Y69,AH69,AK69)</f>
        <v>6</v>
      </c>
      <c r="BP69" s="56">
        <f>MAX(G69:BF69)</f>
        <v>11</v>
      </c>
      <c r="BQ69" s="56">
        <v>10</v>
      </c>
      <c r="BR69" s="120" t="str">
        <f>VLOOKUP(D69,BASE!B:E,3,FALSE)</f>
        <v>TROLLSPORT</v>
      </c>
      <c r="BT69" s="442"/>
    </row>
    <row r="70" spans="1:72" ht="26.25" thickBot="1">
      <c r="A70" s="128">
        <f t="shared" si="1"/>
        <v>69</v>
      </c>
      <c r="B70" s="3" t="s">
        <v>16</v>
      </c>
      <c r="C70" s="164" t="s">
        <v>159</v>
      </c>
      <c r="D70" s="165">
        <v>6924011</v>
      </c>
      <c r="E70" s="166" t="s">
        <v>350</v>
      </c>
      <c r="F70" s="167" t="s">
        <v>179</v>
      </c>
      <c r="G70" s="4"/>
      <c r="H70" s="2"/>
      <c r="I70" s="5"/>
      <c r="J70" s="4">
        <v>2</v>
      </c>
      <c r="K70" s="2" t="s">
        <v>740</v>
      </c>
      <c r="L70" s="5"/>
      <c r="M70" s="4"/>
      <c r="N70" s="2"/>
      <c r="O70" s="5"/>
      <c r="P70" s="4"/>
      <c r="Q70" s="2"/>
      <c r="R70" s="5"/>
      <c r="S70" s="6">
        <v>4</v>
      </c>
      <c r="T70" s="2" t="s">
        <v>740</v>
      </c>
      <c r="U70" s="5"/>
      <c r="V70" s="6"/>
      <c r="W70" s="2"/>
      <c r="X70" s="5"/>
      <c r="Y70" s="6">
        <v>4</v>
      </c>
      <c r="Z70" s="2" t="s">
        <v>740</v>
      </c>
      <c r="AA70" s="5"/>
      <c r="AB70" s="4"/>
      <c r="AC70" s="2"/>
      <c r="AD70" s="5"/>
      <c r="AE70" s="4"/>
      <c r="AF70" s="2"/>
      <c r="AG70" s="5"/>
      <c r="AH70" s="6"/>
      <c r="AI70" s="2"/>
      <c r="AJ70" s="5"/>
      <c r="AK70" s="6"/>
      <c r="AL70" s="2"/>
      <c r="AM70" s="5"/>
      <c r="AN70" s="4"/>
      <c r="AO70" s="2"/>
      <c r="AP70" s="5"/>
      <c r="AQ70" s="4">
        <v>4</v>
      </c>
      <c r="AR70" s="2" t="s">
        <v>740</v>
      </c>
      <c r="AS70" s="5"/>
      <c r="AT70" s="418">
        <f>VLOOKUP(D70,'26-09-2015'!C:G,5,FALSE)</f>
        <v>5</v>
      </c>
      <c r="AU70" s="416" t="str">
        <f>VLOOKUP(D70,'26-09-2015'!C:F,4,FALSE)</f>
        <v>B</v>
      </c>
      <c r="AV70" s="417" t="str">
        <f>VLOOKUP(D70,'26-09-2015'!C:I,7,FALSE)</f>
        <v>V</v>
      </c>
      <c r="AW70" s="4"/>
      <c r="AX70" s="2"/>
      <c r="AY70" s="5"/>
      <c r="AZ70" s="4"/>
      <c r="BA70" s="2"/>
      <c r="BB70" s="5"/>
      <c r="BC70" s="4">
        <f>VLOOKUP(D70,'24-10-2015'!C:G,5,FALSE)</f>
        <v>2</v>
      </c>
      <c r="BD70" s="2" t="str">
        <f>VLOOKUP(D70,'24-10-2015'!C:F,4,FALSE)</f>
        <v>B</v>
      </c>
      <c r="BE70" s="5"/>
      <c r="BF70" s="4"/>
      <c r="BG70" s="2"/>
      <c r="BH70" s="5"/>
      <c r="BI70" s="60">
        <f>SUM(G70:BF70)</f>
        <v>21</v>
      </c>
      <c r="BJ70" s="61" t="s">
        <v>6</v>
      </c>
      <c r="BK70" s="127">
        <f>COUNTIF(G70:BF70,"&gt;0")</f>
        <v>6</v>
      </c>
      <c r="BL70" s="53">
        <f>BI70/BK70</f>
        <v>3.5</v>
      </c>
      <c r="BM70" s="54">
        <f>SUM(IF($H70="A",$G70,0),IF($K70="A",$J70,0),IF($N70="A",$M70,0),IF($Q70="A",$P70,0),IF($T70="A",$S70,0),IF($W70="A",$V70,0),IF($Z70="A",$Y70,0),IF($AC70="A",$AB70,0),IF($AF70="A",$AE70,0),IF($AI70="A",$AH70,0),IF($AL70="A",$AK70,0),IF($AO70="A",$AN70,0),IF($AR70="A",$AQ70,0),IF($AU70="A",$AT70,0),IF($AX70="A",$AW70,0),IF($BA70="A",$AZ70,0),IF($BD70="A",$BA70,0),IF($BG70="A",$BF70,0))</f>
        <v>14</v>
      </c>
      <c r="BN70" s="55">
        <f>SUM(IF($T70="A",$S70,0),IF($W70="A",$V70,0),IF($Z70="A",$Y70,0),IF($AI70="A",$AH70,0),IF($AL70="A",$AK70,0))</f>
        <v>8</v>
      </c>
      <c r="BO70" s="55">
        <f>SUM(S70,V70,Y70,AH70,AK70)</f>
        <v>8</v>
      </c>
      <c r="BP70" s="56">
        <f>MAX(G70:BF70)</f>
        <v>5</v>
      </c>
      <c r="BQ70" s="56"/>
      <c r="BR70" s="120" t="str">
        <f>VLOOKUP(D70,BASE!B:E,3,FALSE)</f>
        <v>S A L</v>
      </c>
      <c r="BT70" s="442"/>
    </row>
    <row r="71" spans="1:72" ht="26.25" thickBot="1">
      <c r="A71" s="128">
        <f t="shared" si="1"/>
        <v>70</v>
      </c>
      <c r="B71" s="3" t="s">
        <v>16</v>
      </c>
      <c r="C71" s="164" t="s">
        <v>41</v>
      </c>
      <c r="D71" s="165">
        <v>6900710</v>
      </c>
      <c r="E71" s="166" t="s">
        <v>0</v>
      </c>
      <c r="F71" s="167" t="s">
        <v>179</v>
      </c>
      <c r="G71" s="4"/>
      <c r="H71" s="2"/>
      <c r="I71" s="5"/>
      <c r="J71" s="4"/>
      <c r="K71" s="2"/>
      <c r="L71" s="5"/>
      <c r="M71" s="4"/>
      <c r="N71" s="2"/>
      <c r="O71" s="5"/>
      <c r="P71" s="4"/>
      <c r="Q71" s="2"/>
      <c r="R71" s="5"/>
      <c r="S71" s="6">
        <v>1</v>
      </c>
      <c r="T71" s="2" t="s">
        <v>720</v>
      </c>
      <c r="U71" s="5"/>
      <c r="V71" s="6"/>
      <c r="W71" s="2"/>
      <c r="X71" s="5"/>
      <c r="Y71" s="6"/>
      <c r="Z71" s="2"/>
      <c r="AA71" s="5"/>
      <c r="AB71" s="4">
        <v>2</v>
      </c>
      <c r="AC71" s="2" t="s">
        <v>740</v>
      </c>
      <c r="AD71" s="5"/>
      <c r="AE71" s="4"/>
      <c r="AF71" s="2"/>
      <c r="AG71" s="5"/>
      <c r="AH71" s="6"/>
      <c r="AI71" s="2"/>
      <c r="AJ71" s="5"/>
      <c r="AK71" s="6">
        <v>2</v>
      </c>
      <c r="AL71" s="2" t="s">
        <v>740</v>
      </c>
      <c r="AM71" s="5"/>
      <c r="AN71" s="4"/>
      <c r="AO71" s="2"/>
      <c r="AP71" s="5"/>
      <c r="AQ71" s="4">
        <v>2</v>
      </c>
      <c r="AR71" s="2" t="s">
        <v>740</v>
      </c>
      <c r="AS71" s="5"/>
      <c r="AT71" s="4">
        <f>VLOOKUP(D71,'26-09-2015'!C:G,5,FALSE)</f>
        <v>6</v>
      </c>
      <c r="AU71" s="2" t="str">
        <f>VLOOKUP(D71,'26-09-2015'!C:F,4,FALSE)</f>
        <v>A</v>
      </c>
      <c r="AV71" s="5"/>
      <c r="AW71" s="4"/>
      <c r="AX71" s="2"/>
      <c r="AY71" s="5"/>
      <c r="AZ71" s="4">
        <v>2</v>
      </c>
      <c r="BA71" s="2" t="s">
        <v>720</v>
      </c>
      <c r="BB71" s="5"/>
      <c r="BC71" s="4">
        <f>VLOOKUP(D71,'24-10-2015'!C:G,5,FALSE)</f>
        <v>6</v>
      </c>
      <c r="BD71" s="2" t="str">
        <f>VLOOKUP(D71,'24-10-2015'!C:F,4,FALSE)</f>
        <v>A</v>
      </c>
      <c r="BE71" s="5"/>
      <c r="BF71" s="4"/>
      <c r="BG71" s="2"/>
      <c r="BH71" s="5"/>
      <c r="BI71" s="60">
        <f>SUM(G71:BF71)</f>
        <v>21</v>
      </c>
      <c r="BJ71" s="61" t="s">
        <v>6</v>
      </c>
      <c r="BK71" s="127">
        <f>COUNTIF(G71:BF71,"&gt;0")</f>
        <v>7</v>
      </c>
      <c r="BL71" s="53">
        <f>BI71/BK71</f>
        <v>3</v>
      </c>
      <c r="BM71" s="54">
        <f>SUM(IF($H71="A",$G71,0),IF($K71="A",$J71,0),IF($N71="A",$M71,0),IF($Q71="A",$P71,0),IF($T71="A",$S71,0),IF($W71="A",$V71,0),IF($Z71="A",$Y71,0),IF($AC71="A",$AB71,0),IF($AF71="A",$AE71,0),IF($AI71="A",$AH71,0),IF($AL71="A",$AK71,0),IF($AO71="A",$AN71,0),IF($AR71="A",$AQ71,0),IF($AU71="A",$AT71,0),IF($AX71="A",$AW71,0),IF($BA71="A",$AZ71,0),IF($BD71="A",$BA71,0),IF($BG71="A",$BF71,0))</f>
        <v>12</v>
      </c>
      <c r="BN71" s="55">
        <f>SUM(IF($T71="A",$S71,0),IF($W71="A",$V71,0),IF($Z71="A",$Y71,0),IF($AI71="A",$AH71,0),IF($AL71="A",$AK71,0))</f>
        <v>2</v>
      </c>
      <c r="BO71" s="55">
        <f>SUM(S71,V71,Y71,AH71,AK71)</f>
        <v>3</v>
      </c>
      <c r="BP71" s="56">
        <f>MAX(G71:BF71)</f>
        <v>6</v>
      </c>
      <c r="BQ71" s="56"/>
      <c r="BR71" s="120" t="str">
        <f>VLOOKUP(D71,BASE!B:E,3,FALSE)</f>
        <v>ALSTOM</v>
      </c>
      <c r="BT71" s="442"/>
    </row>
    <row r="72" spans="1:72" ht="26.25" thickBot="1">
      <c r="A72" s="128">
        <f t="shared" si="1"/>
        <v>71</v>
      </c>
      <c r="B72" s="3" t="s">
        <v>16</v>
      </c>
      <c r="C72" s="164" t="s">
        <v>63</v>
      </c>
      <c r="D72" s="165">
        <v>8308065</v>
      </c>
      <c r="E72" s="166" t="s">
        <v>3</v>
      </c>
      <c r="F72" s="167" t="s">
        <v>179</v>
      </c>
      <c r="G72" s="4"/>
      <c r="H72" s="2"/>
      <c r="I72" s="5"/>
      <c r="J72" s="4">
        <v>4</v>
      </c>
      <c r="K72" s="2" t="s">
        <v>740</v>
      </c>
      <c r="L72" s="5"/>
      <c r="M72" s="395">
        <v>4</v>
      </c>
      <c r="N72" s="396" t="s">
        <v>720</v>
      </c>
      <c r="O72" s="397" t="s">
        <v>8</v>
      </c>
      <c r="P72" s="4"/>
      <c r="Q72" s="2"/>
      <c r="R72" s="5"/>
      <c r="S72" s="6"/>
      <c r="T72" s="2"/>
      <c r="U72" s="5"/>
      <c r="V72" s="6"/>
      <c r="W72" s="2"/>
      <c r="X72" s="5"/>
      <c r="Y72" s="6">
        <v>3</v>
      </c>
      <c r="Z72" s="2" t="s">
        <v>720</v>
      </c>
      <c r="AA72" s="5"/>
      <c r="AB72" s="4">
        <v>2</v>
      </c>
      <c r="AC72" s="2" t="s">
        <v>740</v>
      </c>
      <c r="AD72" s="5"/>
      <c r="AE72" s="4"/>
      <c r="AF72" s="2"/>
      <c r="AG72" s="5"/>
      <c r="AH72" s="6"/>
      <c r="AI72" s="2"/>
      <c r="AJ72" s="5"/>
      <c r="AK72" s="6"/>
      <c r="AL72" s="2"/>
      <c r="AM72" s="5"/>
      <c r="AN72" s="4"/>
      <c r="AO72" s="2"/>
      <c r="AP72" s="5"/>
      <c r="AQ72" s="4">
        <v>2</v>
      </c>
      <c r="AR72" s="2" t="s">
        <v>720</v>
      </c>
      <c r="AS72" s="5"/>
      <c r="AT72" s="4">
        <f>VLOOKUP(D72,'26-09-2015'!C:G,5,FALSE)</f>
        <v>4</v>
      </c>
      <c r="AU72" s="2" t="str">
        <f>VLOOKUP(D72,'26-09-2015'!C:F,4,FALSE)</f>
        <v>A</v>
      </c>
      <c r="AV72" s="5"/>
      <c r="AW72" s="4"/>
      <c r="AX72" s="2"/>
      <c r="AY72" s="5"/>
      <c r="AZ72" s="4"/>
      <c r="BA72" s="2"/>
      <c r="BB72" s="5"/>
      <c r="BC72" s="4">
        <f>VLOOKUP(D72,'24-10-2015'!C:G,5,FALSE)</f>
        <v>2</v>
      </c>
      <c r="BD72" s="2" t="str">
        <f>VLOOKUP(D72,'24-10-2015'!C:F,4,FALSE)</f>
        <v>A</v>
      </c>
      <c r="BE72" s="5"/>
      <c r="BF72" s="4"/>
      <c r="BG72" s="2"/>
      <c r="BH72" s="5"/>
      <c r="BI72" s="60">
        <f>SUM(G72:BF72)</f>
        <v>21</v>
      </c>
      <c r="BJ72" s="61" t="s">
        <v>6</v>
      </c>
      <c r="BK72" s="127">
        <f>COUNTIF(G72:BF72,"&gt;0")</f>
        <v>7</v>
      </c>
      <c r="BL72" s="53">
        <f>BI72/BK72</f>
        <v>3</v>
      </c>
      <c r="BM72" s="54">
        <f>SUM(IF($H72="A",$G72,0),IF($K72="A",$J72,0),IF($N72="A",$M72,0),IF($Q72="A",$P72,0),IF($T72="A",$S72,0),IF($W72="A",$V72,0),IF($Z72="A",$Y72,0),IF($AC72="A",$AB72,0),IF($AF72="A",$AE72,0),IF($AI72="A",$AH72,0),IF($AL72="A",$AK72,0),IF($AO72="A",$AN72,0),IF($AR72="A",$AQ72,0),IF($AU72="A",$AT72,0),IF($AX72="A",$AW72,0),IF($BA72="A",$AZ72,0),IF($BD72="A",$BA72,0),IF($BG72="A",$BF72,0))</f>
        <v>10</v>
      </c>
      <c r="BN72" s="55">
        <f>SUM(IF($T72="A",$S72,0),IF($W72="A",$V72,0),IF($Z72="A",$Y72,0),IF($AI72="A",$AH72,0),IF($AL72="A",$AK72,0))</f>
        <v>0</v>
      </c>
      <c r="BO72" s="55">
        <f>SUM(S72,V72,Y72,AH72,AK72)</f>
        <v>3</v>
      </c>
      <c r="BP72" s="56">
        <f>MAX(G72:BF72)</f>
        <v>4</v>
      </c>
      <c r="BQ72" s="56"/>
      <c r="BR72" s="120" t="str">
        <f>VLOOKUP(D72,BASE!B:E,3,FALSE)</f>
        <v>ASPTT</v>
      </c>
      <c r="BT72" s="442"/>
    </row>
    <row r="73" spans="1:72" ht="26.25" thickBot="1">
      <c r="A73" s="128">
        <f t="shared" si="1"/>
        <v>72</v>
      </c>
      <c r="B73" s="3" t="s">
        <v>16</v>
      </c>
      <c r="C73" s="164" t="s">
        <v>258</v>
      </c>
      <c r="D73" s="165">
        <v>6920267</v>
      </c>
      <c r="E73" s="166" t="s">
        <v>5</v>
      </c>
      <c r="F73" s="167" t="s">
        <v>179</v>
      </c>
      <c r="G73" s="4">
        <v>2</v>
      </c>
      <c r="H73" s="2" t="s">
        <v>740</v>
      </c>
      <c r="I73" s="5"/>
      <c r="J73" s="4"/>
      <c r="K73" s="2"/>
      <c r="L73" s="5"/>
      <c r="M73" s="4"/>
      <c r="N73" s="2"/>
      <c r="O73" s="5"/>
      <c r="P73" s="4"/>
      <c r="Q73" s="2"/>
      <c r="R73" s="5"/>
      <c r="S73" s="6">
        <v>2</v>
      </c>
      <c r="T73" s="2" t="s">
        <v>740</v>
      </c>
      <c r="U73" s="5"/>
      <c r="V73" s="6"/>
      <c r="W73" s="2"/>
      <c r="X73" s="5"/>
      <c r="Y73" s="6">
        <v>4</v>
      </c>
      <c r="Z73" s="2" t="s">
        <v>740</v>
      </c>
      <c r="AA73" s="5"/>
      <c r="AB73" s="4"/>
      <c r="AC73" s="2"/>
      <c r="AD73" s="5"/>
      <c r="AE73" s="4"/>
      <c r="AF73" s="2"/>
      <c r="AG73" s="5"/>
      <c r="AH73" s="6"/>
      <c r="AI73" s="2"/>
      <c r="AJ73" s="5"/>
      <c r="AK73" s="415">
        <v>4</v>
      </c>
      <c r="AL73" s="416" t="s">
        <v>720</v>
      </c>
      <c r="AM73" s="417" t="s">
        <v>719</v>
      </c>
      <c r="AN73" s="4"/>
      <c r="AO73" s="2"/>
      <c r="AP73" s="5"/>
      <c r="AQ73" s="4"/>
      <c r="AR73" s="2"/>
      <c r="AS73" s="5"/>
      <c r="AT73" s="418">
        <f>VLOOKUP(D73,'26-09-2015'!C:G,5,FALSE)</f>
        <v>5</v>
      </c>
      <c r="AU73" s="416" t="str">
        <f>VLOOKUP(D73,'26-09-2015'!C:F,4,FALSE)</f>
        <v>B</v>
      </c>
      <c r="AV73" s="417" t="str">
        <f>VLOOKUP(D73,'26-09-2015'!C:I,7,FALSE)</f>
        <v>F</v>
      </c>
      <c r="AW73" s="4"/>
      <c r="AX73" s="2"/>
      <c r="AY73" s="5"/>
      <c r="AZ73" s="4">
        <v>2</v>
      </c>
      <c r="BA73" s="2" t="s">
        <v>720</v>
      </c>
      <c r="BB73" s="5"/>
      <c r="BC73" s="4">
        <f>VLOOKUP(D73,'24-10-2015'!C:G,5,FALSE)</f>
        <v>2</v>
      </c>
      <c r="BD73" s="2" t="str">
        <f>VLOOKUP(D73,'24-10-2015'!C:F,4,FALSE)</f>
        <v>A</v>
      </c>
      <c r="BE73" s="5"/>
      <c r="BF73" s="4"/>
      <c r="BG73" s="2"/>
      <c r="BH73" s="5"/>
      <c r="BI73" s="60">
        <f>SUM(G73:BF73)</f>
        <v>21</v>
      </c>
      <c r="BJ73" s="61" t="s">
        <v>6</v>
      </c>
      <c r="BK73" s="127">
        <f>COUNTIF(G73:BF73,"&gt;0")</f>
        <v>7</v>
      </c>
      <c r="BL73" s="53">
        <f>BI73/BK73</f>
        <v>3</v>
      </c>
      <c r="BM73" s="54">
        <f>SUM(IF($H73="A",$G73,0),IF($K73="A",$J73,0),IF($N73="A",$M73,0),IF($Q73="A",$P73,0),IF($T73="A",$S73,0),IF($W73="A",$V73,0),IF($Z73="A",$Y73,0),IF($AC73="A",$AB73,0),IF($AF73="A",$AE73,0),IF($AI73="A",$AH73,0),IF($AL73="A",$AK73,0),IF($AO73="A",$AN73,0),IF($AR73="A",$AQ73,0),IF($AU73="A",$AT73,0),IF($AX73="A",$AW73,0),IF($BA73="A",$AZ73,0),IF($BD73="A",$BA73,0),IF($BG73="A",$BF73,0))</f>
        <v>8</v>
      </c>
      <c r="BN73" s="55">
        <f>SUM(IF($T73="A",$S73,0),IF($W73="A",$V73,0),IF($Z73="A",$Y73,0),IF($AI73="A",$AH73,0),IF($AL73="A",$AK73,0))</f>
        <v>6</v>
      </c>
      <c r="BO73" s="55">
        <f>SUM(S73,V73,Y73,AH73,AK73)</f>
        <v>10</v>
      </c>
      <c r="BP73" s="56">
        <f>MAX(G73:BF73)</f>
        <v>5</v>
      </c>
      <c r="BQ73" s="56"/>
      <c r="BR73" s="120" t="str">
        <f>VLOOKUP(D73,BASE!B:E,3,FALSE)</f>
        <v>CASCOL</v>
      </c>
      <c r="BT73" s="442"/>
    </row>
    <row r="74" spans="1:72" ht="26.25" thickBot="1">
      <c r="A74" s="128">
        <f t="shared" si="1"/>
        <v>73</v>
      </c>
      <c r="B74" s="3" t="s">
        <v>16</v>
      </c>
      <c r="C74" s="160" t="s">
        <v>81</v>
      </c>
      <c r="D74" s="161">
        <v>6901245</v>
      </c>
      <c r="E74" s="162" t="s">
        <v>350</v>
      </c>
      <c r="F74" s="163" t="s">
        <v>8</v>
      </c>
      <c r="G74" s="4">
        <v>1</v>
      </c>
      <c r="H74" s="2" t="s">
        <v>720</v>
      </c>
      <c r="I74" s="5"/>
      <c r="J74" s="4"/>
      <c r="K74" s="2"/>
      <c r="L74" s="5"/>
      <c r="M74" s="4">
        <v>4</v>
      </c>
      <c r="N74" s="2" t="s">
        <v>740</v>
      </c>
      <c r="O74" s="5"/>
      <c r="P74" s="4"/>
      <c r="Q74" s="2"/>
      <c r="R74" s="5"/>
      <c r="S74" s="6"/>
      <c r="T74" s="2"/>
      <c r="U74" s="5"/>
      <c r="V74" s="6"/>
      <c r="W74" s="2"/>
      <c r="X74" s="5"/>
      <c r="Y74" s="6">
        <v>3</v>
      </c>
      <c r="Z74" s="2" t="s">
        <v>720</v>
      </c>
      <c r="AA74" s="5"/>
      <c r="AB74" s="4"/>
      <c r="AC74" s="2"/>
      <c r="AD74" s="5"/>
      <c r="AE74" s="4"/>
      <c r="AF74" s="2"/>
      <c r="AG74" s="5"/>
      <c r="AH74" s="6"/>
      <c r="AI74" s="2"/>
      <c r="AJ74" s="5"/>
      <c r="AK74" s="6">
        <v>2</v>
      </c>
      <c r="AL74" s="2" t="s">
        <v>720</v>
      </c>
      <c r="AM74" s="5"/>
      <c r="AN74" s="4"/>
      <c r="AO74" s="2"/>
      <c r="AP74" s="5"/>
      <c r="AQ74" s="4">
        <v>2</v>
      </c>
      <c r="AR74" s="2" t="s">
        <v>740</v>
      </c>
      <c r="AS74" s="5"/>
      <c r="AT74" s="4">
        <f>VLOOKUP(D74,'26-09-2015'!C:G,5,FALSE)</f>
        <v>4</v>
      </c>
      <c r="AU74" s="2" t="str">
        <f>VLOOKUP(D74,'26-09-2015'!C:F,4,FALSE)</f>
        <v>A</v>
      </c>
      <c r="AV74" s="5"/>
      <c r="AW74" s="4"/>
      <c r="AX74" s="2"/>
      <c r="AY74" s="5"/>
      <c r="AZ74" s="4">
        <v>2</v>
      </c>
      <c r="BA74" s="2" t="s">
        <v>740</v>
      </c>
      <c r="BB74" s="5"/>
      <c r="BC74" s="4">
        <f>VLOOKUP(D74,'24-10-2015'!C:G,5,FALSE)</f>
        <v>3</v>
      </c>
      <c r="BD74" s="2" t="str">
        <f>VLOOKUP(D74,'24-10-2015'!C:F,4,FALSE)</f>
        <v>B</v>
      </c>
      <c r="BE74" s="5"/>
      <c r="BF74" s="4"/>
      <c r="BG74" s="2"/>
      <c r="BH74" s="5"/>
      <c r="BI74" s="60">
        <f>SUM(G74:BF74)</f>
        <v>21</v>
      </c>
      <c r="BJ74" s="61" t="s">
        <v>6</v>
      </c>
      <c r="BK74" s="127">
        <f>COUNTIF(G74:BF74,"&gt;0")</f>
        <v>8</v>
      </c>
      <c r="BL74" s="53">
        <f>BI74/BK74</f>
        <v>2.625</v>
      </c>
      <c r="BM74" s="54">
        <f>SUM(IF($H74="A",$G74,0),IF($K74="A",$J74,0),IF($N74="A",$M74,0),IF($Q74="A",$P74,0),IF($T74="A",$S74,0),IF($W74="A",$V74,0),IF($Z74="A",$Y74,0),IF($AC74="A",$AB74,0),IF($AF74="A",$AE74,0),IF($AI74="A",$AH74,0),IF($AL74="A",$AK74,0),IF($AO74="A",$AN74,0),IF($AR74="A",$AQ74,0),IF($AU74="A",$AT74,0),IF($AX74="A",$AW74,0),IF($BA74="A",$AZ74,0),IF($BD74="A",$BA74,0),IF($BG74="A",$BF74,0))</f>
        <v>12</v>
      </c>
      <c r="BN74" s="55">
        <f>SUM(IF($T74="A",$S74,0),IF($W74="A",$V74,0),IF($Z74="A",$Y74,0),IF($AI74="A",$AH74,0),IF($AL74="A",$AK74,0))</f>
        <v>0</v>
      </c>
      <c r="BO74" s="55">
        <f>SUM(S74,V74,Y74,AH74,AK74)</f>
        <v>5</v>
      </c>
      <c r="BP74" s="56">
        <f>MAX(G74:BF74)</f>
        <v>4</v>
      </c>
      <c r="BQ74" s="56"/>
      <c r="BR74" s="120" t="str">
        <f>VLOOKUP(D74,BASE!B:E,3,FALSE)</f>
        <v>S A L</v>
      </c>
      <c r="BT74" s="442"/>
    </row>
    <row r="75" spans="1:72" ht="26.25" thickBot="1">
      <c r="A75" s="128">
        <f t="shared" si="1"/>
        <v>74</v>
      </c>
      <c r="B75" s="3" t="s">
        <v>16</v>
      </c>
      <c r="C75" s="164" t="s">
        <v>253</v>
      </c>
      <c r="D75" s="165">
        <v>6919953</v>
      </c>
      <c r="E75" s="166" t="s">
        <v>0</v>
      </c>
      <c r="F75" s="167" t="s">
        <v>179</v>
      </c>
      <c r="G75" s="4">
        <v>2</v>
      </c>
      <c r="H75" s="2" t="s">
        <v>740</v>
      </c>
      <c r="I75" s="5"/>
      <c r="J75" s="4">
        <v>1</v>
      </c>
      <c r="K75" s="2" t="s">
        <v>720</v>
      </c>
      <c r="L75" s="5"/>
      <c r="M75" s="4">
        <v>2</v>
      </c>
      <c r="N75" s="2" t="s">
        <v>720</v>
      </c>
      <c r="O75" s="5"/>
      <c r="P75" s="4"/>
      <c r="Q75" s="2"/>
      <c r="R75" s="5"/>
      <c r="S75" s="6">
        <v>2</v>
      </c>
      <c r="T75" s="2" t="s">
        <v>740</v>
      </c>
      <c r="U75" s="5"/>
      <c r="V75" s="6"/>
      <c r="W75" s="2"/>
      <c r="X75" s="5"/>
      <c r="Y75" s="6">
        <v>3</v>
      </c>
      <c r="Z75" s="2" t="s">
        <v>720</v>
      </c>
      <c r="AA75" s="5"/>
      <c r="AB75" s="4">
        <v>2</v>
      </c>
      <c r="AC75" s="2" t="s">
        <v>740</v>
      </c>
      <c r="AD75" s="5"/>
      <c r="AE75" s="4"/>
      <c r="AF75" s="2"/>
      <c r="AG75" s="5"/>
      <c r="AH75" s="6">
        <v>2</v>
      </c>
      <c r="AI75" s="2" t="s">
        <v>720</v>
      </c>
      <c r="AJ75" s="5"/>
      <c r="AK75" s="6">
        <v>2</v>
      </c>
      <c r="AL75" s="2" t="s">
        <v>740</v>
      </c>
      <c r="AM75" s="5"/>
      <c r="AN75" s="4"/>
      <c r="AO75" s="2"/>
      <c r="AP75" s="5"/>
      <c r="AQ75" s="4">
        <v>1</v>
      </c>
      <c r="AR75" s="2" t="s">
        <v>720</v>
      </c>
      <c r="AS75" s="5"/>
      <c r="AT75" s="4">
        <f>VLOOKUP(D75,'26-09-2015'!C:G,5,FALSE)</f>
        <v>1</v>
      </c>
      <c r="AU75" s="2" t="str">
        <f>VLOOKUP(D75,'26-09-2015'!C:F,4,FALSE)</f>
        <v>B</v>
      </c>
      <c r="AV75" s="5"/>
      <c r="AW75" s="4"/>
      <c r="AX75" s="2"/>
      <c r="AY75" s="5"/>
      <c r="AZ75" s="4">
        <v>1</v>
      </c>
      <c r="BA75" s="2" t="s">
        <v>720</v>
      </c>
      <c r="BB75" s="5"/>
      <c r="BC75" s="4">
        <f>VLOOKUP(D75,'24-10-2015'!C:G,5,FALSE)</f>
        <v>2</v>
      </c>
      <c r="BD75" s="2" t="str">
        <f>VLOOKUP(D75,'24-10-2015'!C:F,4,FALSE)</f>
        <v>A</v>
      </c>
      <c r="BE75" s="5"/>
      <c r="BF75" s="4"/>
      <c r="BG75" s="2"/>
      <c r="BH75" s="5"/>
      <c r="BI75" s="60">
        <f>SUM(G75:BF75)</f>
        <v>21</v>
      </c>
      <c r="BJ75" s="61" t="s">
        <v>6</v>
      </c>
      <c r="BK75" s="127">
        <f>COUNTIF(G75:BF75,"&gt;0")</f>
        <v>12</v>
      </c>
      <c r="BL75" s="53">
        <f>BI75/BK75</f>
        <v>1.75</v>
      </c>
      <c r="BM75" s="54">
        <f>SUM(IF($H75="A",$G75,0),IF($K75="A",$J75,0),IF($N75="A",$M75,0),IF($Q75="A",$P75,0),IF($T75="A",$S75,0),IF($W75="A",$V75,0),IF($Z75="A",$Y75,0),IF($AC75="A",$AB75,0),IF($AF75="A",$AE75,0),IF($AI75="A",$AH75,0),IF($AL75="A",$AK75,0),IF($AO75="A",$AN75,0),IF($AR75="A",$AQ75,0),IF($AU75="A",$AT75,0),IF($AX75="A",$AW75,0),IF($BA75="A",$AZ75,0),IF($BD75="A",$BA75,0),IF($BG75="A",$BF75,0))</f>
        <v>8</v>
      </c>
      <c r="BN75" s="55">
        <f>SUM(IF($T75="A",$S75,0),IF($W75="A",$V75,0),IF($Z75="A",$Y75,0),IF($AI75="A",$AH75,0),IF($AL75="A",$AK75,0))</f>
        <v>4</v>
      </c>
      <c r="BO75" s="55">
        <f>SUM(S75,V75,Y75,AH75,AK75)</f>
        <v>9</v>
      </c>
      <c r="BP75" s="56">
        <f>MAX(G75:BF75)</f>
        <v>3</v>
      </c>
      <c r="BQ75" s="56"/>
      <c r="BR75" s="120" t="str">
        <f>VLOOKUP(D75,BASE!B:E,3,FALSE)</f>
        <v>ALSTOM</v>
      </c>
      <c r="BT75" s="442"/>
    </row>
    <row r="76" spans="1:72" ht="26.25" thickBot="1">
      <c r="A76" s="128">
        <f t="shared" si="1"/>
        <v>75</v>
      </c>
      <c r="B76" s="3" t="s">
        <v>16</v>
      </c>
      <c r="C76" s="160" t="s">
        <v>254</v>
      </c>
      <c r="D76" s="161">
        <v>6919954</v>
      </c>
      <c r="E76" s="162" t="s">
        <v>0</v>
      </c>
      <c r="F76" s="163" t="s">
        <v>8</v>
      </c>
      <c r="G76" s="4">
        <v>2</v>
      </c>
      <c r="H76" s="2" t="s">
        <v>740</v>
      </c>
      <c r="I76" s="5"/>
      <c r="J76" s="4">
        <v>1</v>
      </c>
      <c r="K76" s="2" t="s">
        <v>720</v>
      </c>
      <c r="L76" s="5"/>
      <c r="M76" s="4">
        <v>2</v>
      </c>
      <c r="N76" s="2" t="s">
        <v>720</v>
      </c>
      <c r="O76" s="5"/>
      <c r="P76" s="4"/>
      <c r="Q76" s="2"/>
      <c r="R76" s="5"/>
      <c r="S76" s="6">
        <v>2</v>
      </c>
      <c r="T76" s="2" t="s">
        <v>740</v>
      </c>
      <c r="U76" s="5"/>
      <c r="V76" s="6"/>
      <c r="W76" s="2"/>
      <c r="X76" s="5"/>
      <c r="Y76" s="6">
        <v>3</v>
      </c>
      <c r="Z76" s="2" t="s">
        <v>720</v>
      </c>
      <c r="AA76" s="5"/>
      <c r="AB76" s="4">
        <v>2</v>
      </c>
      <c r="AC76" s="2" t="s">
        <v>740</v>
      </c>
      <c r="AD76" s="5"/>
      <c r="AE76" s="4"/>
      <c r="AF76" s="2"/>
      <c r="AG76" s="5"/>
      <c r="AH76" s="6">
        <v>1</v>
      </c>
      <c r="AI76" s="2" t="s">
        <v>720</v>
      </c>
      <c r="AJ76" s="5"/>
      <c r="AK76" s="6">
        <v>2</v>
      </c>
      <c r="AL76" s="2" t="s">
        <v>740</v>
      </c>
      <c r="AM76" s="5"/>
      <c r="AN76" s="4"/>
      <c r="AO76" s="2"/>
      <c r="AP76" s="5"/>
      <c r="AQ76" s="4">
        <v>1</v>
      </c>
      <c r="AR76" s="2" t="s">
        <v>720</v>
      </c>
      <c r="AS76" s="5"/>
      <c r="AT76" s="4">
        <f>VLOOKUP(D76,'26-09-2015'!C:G,5,FALSE)</f>
        <v>1</v>
      </c>
      <c r="AU76" s="2" t="str">
        <f>VLOOKUP(D76,'26-09-2015'!C:F,4,FALSE)</f>
        <v>B</v>
      </c>
      <c r="AV76" s="5"/>
      <c r="AW76" s="4"/>
      <c r="AX76" s="2"/>
      <c r="AY76" s="5"/>
      <c r="AZ76" s="4">
        <v>2</v>
      </c>
      <c r="BA76" s="2" t="s">
        <v>720</v>
      </c>
      <c r="BB76" s="5"/>
      <c r="BC76" s="4">
        <f>VLOOKUP(D76,'24-10-2015'!C:G,5,FALSE)</f>
        <v>2</v>
      </c>
      <c r="BD76" s="2" t="str">
        <f>VLOOKUP(D76,'24-10-2015'!C:F,4,FALSE)</f>
        <v>A</v>
      </c>
      <c r="BE76" s="5"/>
      <c r="BF76" s="4"/>
      <c r="BG76" s="2"/>
      <c r="BH76" s="5"/>
      <c r="BI76" s="60">
        <f>SUM(G76:BF76)</f>
        <v>21</v>
      </c>
      <c r="BJ76" s="61" t="s">
        <v>6</v>
      </c>
      <c r="BK76" s="127">
        <f>COUNTIF(G76:BF76,"&gt;0")</f>
        <v>12</v>
      </c>
      <c r="BL76" s="53">
        <f>BI76/BK76</f>
        <v>1.75</v>
      </c>
      <c r="BM76" s="54">
        <f>SUM(IF($H76="A",$G76,0),IF($K76="A",$J76,0),IF($N76="A",$M76,0),IF($Q76="A",$P76,0),IF($T76="A",$S76,0),IF($W76="A",$V76,0),IF($Z76="A",$Y76,0),IF($AC76="A",$AB76,0),IF($AF76="A",$AE76,0),IF($AI76="A",$AH76,0),IF($AL76="A",$AK76,0),IF($AO76="A",$AN76,0),IF($AR76="A",$AQ76,0),IF($AU76="A",$AT76,0),IF($AX76="A",$AW76,0),IF($BA76="A",$AZ76,0),IF($BD76="A",$BA76,0),IF($BG76="A",$BF76,0))</f>
        <v>8</v>
      </c>
      <c r="BN76" s="55">
        <f>SUM(IF($T76="A",$S76,0),IF($W76="A",$V76,0),IF($Z76="A",$Y76,0),IF($AI76="A",$AH76,0),IF($AL76="A",$AK76,0))</f>
        <v>4</v>
      </c>
      <c r="BO76" s="55">
        <f>SUM(S76,V76,Y76,AH76,AK76)</f>
        <v>8</v>
      </c>
      <c r="BP76" s="56">
        <f>MAX(G76:BF76)</f>
        <v>3</v>
      </c>
      <c r="BQ76" s="56"/>
      <c r="BR76" s="120" t="str">
        <f>VLOOKUP(D76,BASE!B:E,3,FALSE)</f>
        <v>ALSTOM</v>
      </c>
      <c r="BT76" s="442"/>
    </row>
    <row r="77" spans="1:72" ht="26.25" thickBot="1">
      <c r="A77" s="128">
        <f t="shared" si="1"/>
        <v>76</v>
      </c>
      <c r="B77" s="3" t="s">
        <v>16</v>
      </c>
      <c r="C77" s="160" t="s">
        <v>222</v>
      </c>
      <c r="D77" s="161">
        <v>6906680</v>
      </c>
      <c r="E77" s="162" t="s">
        <v>1</v>
      </c>
      <c r="F77" s="163" t="s">
        <v>8</v>
      </c>
      <c r="G77" s="4">
        <v>6</v>
      </c>
      <c r="H77" s="2" t="s">
        <v>740</v>
      </c>
      <c r="I77" s="5"/>
      <c r="J77" s="395">
        <v>6</v>
      </c>
      <c r="K77" s="396" t="s">
        <v>720</v>
      </c>
      <c r="L77" s="397" t="s">
        <v>719</v>
      </c>
      <c r="M77" s="395">
        <v>6</v>
      </c>
      <c r="N77" s="396" t="s">
        <v>720</v>
      </c>
      <c r="O77" s="397" t="s">
        <v>719</v>
      </c>
      <c r="P77" s="4"/>
      <c r="Q77" s="2"/>
      <c r="R77" s="5"/>
      <c r="S77" s="6"/>
      <c r="T77" s="2"/>
      <c r="U77" s="5"/>
      <c r="V77" s="6"/>
      <c r="W77" s="2"/>
      <c r="X77" s="5"/>
      <c r="Y77" s="6"/>
      <c r="Z77" s="2"/>
      <c r="AA77" s="5"/>
      <c r="AB77" s="4"/>
      <c r="AC77" s="2"/>
      <c r="AD77" s="5"/>
      <c r="AE77" s="4"/>
      <c r="AF77" s="2"/>
      <c r="AG77" s="5"/>
      <c r="AH77" s="6"/>
      <c r="AI77" s="2"/>
      <c r="AJ77" s="5"/>
      <c r="AK77" s="6"/>
      <c r="AL77" s="2"/>
      <c r="AM77" s="5"/>
      <c r="AN77" s="4"/>
      <c r="AO77" s="2"/>
      <c r="AP77" s="5"/>
      <c r="AQ77" s="4"/>
      <c r="AR77" s="2"/>
      <c r="AS77" s="5"/>
      <c r="AT77" s="4"/>
      <c r="AU77" s="2"/>
      <c r="AV77" s="5"/>
      <c r="AW77" s="4"/>
      <c r="AX77" s="2"/>
      <c r="AY77" s="5"/>
      <c r="AZ77" s="4"/>
      <c r="BA77" s="2"/>
      <c r="BB77" s="5"/>
      <c r="BC77" s="4">
        <f>VLOOKUP(D77,'24-10-2015'!C:G,5,FALSE)</f>
        <v>2</v>
      </c>
      <c r="BD77" s="2" t="str">
        <f>VLOOKUP(D77,'24-10-2015'!C:F,4,FALSE)</f>
        <v>B</v>
      </c>
      <c r="BE77" s="5"/>
      <c r="BF77" s="4"/>
      <c r="BG77" s="2"/>
      <c r="BH77" s="5"/>
      <c r="BI77" s="60">
        <f>SUM(G77:BF77)</f>
        <v>20</v>
      </c>
      <c r="BJ77" s="61" t="s">
        <v>6</v>
      </c>
      <c r="BK77" s="127">
        <f>COUNTIF(G77:BF77,"&gt;0")</f>
        <v>4</v>
      </c>
      <c r="BL77" s="53">
        <f>BI77/BK77</f>
        <v>5</v>
      </c>
      <c r="BM77" s="54">
        <f>SUM(IF($H77="A",$G77,0),IF($K77="A",$J77,0),IF($N77="A",$M77,0),IF($Q77="A",$P77,0),IF($T77="A",$S77,0),IF($W77="A",$V77,0),IF($Z77="A",$Y77,0),IF($AC77="A",$AB77,0),IF($AF77="A",$AE77,0),IF($AI77="A",$AH77,0),IF($AL77="A",$AK77,0),IF($AO77="A",$AN77,0),IF($AR77="A",$AQ77,0),IF($AU77="A",$AT77,0),IF($AX77="A",$AW77,0),IF($BA77="A",$AZ77,0),IF($BD77="A",$BA77,0),IF($BG77="A",$BF77,0))</f>
        <v>6</v>
      </c>
      <c r="BN77" s="55">
        <f>SUM(IF($T77="A",$S77,0),IF($W77="A",$V77,0),IF($Z77="A",$Y77,0),IF($AI77="A",$AH77,0),IF($AL77="A",$AK77,0))</f>
        <v>0</v>
      </c>
      <c r="BO77" s="55">
        <f>SUM(S77,V77,Y77,AH77,AK77)</f>
        <v>0</v>
      </c>
      <c r="BP77" s="56">
        <f>MAX(G77:BF77)</f>
        <v>6</v>
      </c>
      <c r="BQ77" s="56"/>
      <c r="BR77" s="120" t="str">
        <f>VLOOKUP(D77,BASE!B:E,3,FALSE)</f>
        <v>ATSCAF</v>
      </c>
      <c r="BT77" s="442"/>
    </row>
    <row r="78" spans="1:72" ht="26.25" thickBot="1">
      <c r="A78" s="128">
        <f t="shared" si="1"/>
        <v>77</v>
      </c>
      <c r="B78" s="3" t="s">
        <v>16</v>
      </c>
      <c r="C78" s="164" t="s">
        <v>248</v>
      </c>
      <c r="D78" s="165">
        <v>6918831</v>
      </c>
      <c r="E78" s="166" t="s">
        <v>5</v>
      </c>
      <c r="F78" s="167" t="s">
        <v>179</v>
      </c>
      <c r="G78" s="4"/>
      <c r="H78" s="2"/>
      <c r="I78" s="5"/>
      <c r="J78" s="4"/>
      <c r="K78" s="2"/>
      <c r="L78" s="5"/>
      <c r="M78" s="4"/>
      <c r="N78" s="2"/>
      <c r="O78" s="5"/>
      <c r="P78" s="4"/>
      <c r="Q78" s="2"/>
      <c r="R78" s="5"/>
      <c r="S78" s="6">
        <v>8</v>
      </c>
      <c r="T78" s="2" t="s">
        <v>740</v>
      </c>
      <c r="U78" s="5"/>
      <c r="V78" s="6"/>
      <c r="W78" s="2"/>
      <c r="X78" s="5"/>
      <c r="Y78" s="6">
        <v>1</v>
      </c>
      <c r="Z78" s="2" t="s">
        <v>720</v>
      </c>
      <c r="AA78" s="5"/>
      <c r="AB78" s="4">
        <v>1</v>
      </c>
      <c r="AC78" s="2" t="s">
        <v>720</v>
      </c>
      <c r="AD78" s="5"/>
      <c r="AE78" s="4"/>
      <c r="AF78" s="2"/>
      <c r="AG78" s="5"/>
      <c r="AH78" s="6"/>
      <c r="AI78" s="2"/>
      <c r="AJ78" s="5"/>
      <c r="AK78" s="6"/>
      <c r="AL78" s="2"/>
      <c r="AM78" s="5"/>
      <c r="AN78" s="4"/>
      <c r="AO78" s="2"/>
      <c r="AP78" s="5"/>
      <c r="AQ78" s="4"/>
      <c r="AR78" s="2"/>
      <c r="AS78" s="5"/>
      <c r="AT78" s="4"/>
      <c r="AU78" s="2"/>
      <c r="AV78" s="5"/>
      <c r="AW78" s="4"/>
      <c r="AX78" s="2"/>
      <c r="AY78" s="5"/>
      <c r="AZ78" s="4">
        <v>2</v>
      </c>
      <c r="BA78" s="2" t="s">
        <v>740</v>
      </c>
      <c r="BB78" s="5"/>
      <c r="BC78" s="398">
        <f>VLOOKUP(D78,'24-10-2015'!C:G,5,FALSE)</f>
        <v>8</v>
      </c>
      <c r="BD78" s="399" t="str">
        <f>VLOOKUP(D78,'24-10-2015'!C:F,4,FALSE)</f>
        <v>A</v>
      </c>
      <c r="BE78" s="400" t="str">
        <f>VLOOKUP(D78,'24-10-2015'!C:I,7,FALSE)</f>
        <v>F</v>
      </c>
      <c r="BF78" s="4"/>
      <c r="BG78" s="2"/>
      <c r="BH78" s="5"/>
      <c r="BI78" s="60">
        <f>SUM(G78:BF78)</f>
        <v>20</v>
      </c>
      <c r="BJ78" s="61" t="s">
        <v>6</v>
      </c>
      <c r="BK78" s="127">
        <f>COUNTIF(G78:BF78,"&gt;0")</f>
        <v>5</v>
      </c>
      <c r="BL78" s="53">
        <f>BI78/BK78</f>
        <v>4</v>
      </c>
      <c r="BM78" s="54">
        <f>SUM(IF($H78="A",$G78,0),IF($K78="A",$J78,0),IF($N78="A",$M78,0),IF($Q78="A",$P78,0),IF($T78="A",$S78,0),IF($W78="A",$V78,0),IF($Z78="A",$Y78,0),IF($AC78="A",$AB78,0),IF($AF78="A",$AE78,0),IF($AI78="A",$AH78,0),IF($AL78="A",$AK78,0),IF($AO78="A",$AN78,0),IF($AR78="A",$AQ78,0),IF($AU78="A",$AT78,0),IF($AX78="A",$AW78,0),IF($BA78="A",$AZ78,0),IF($BD78="A",$BA78,0),IF($BG78="A",$BF78,0))</f>
        <v>10</v>
      </c>
      <c r="BN78" s="55">
        <f>SUM(IF($T78="A",$S78,0),IF($W78="A",$V78,0),IF($Z78="A",$Y78,0),IF($AI78="A",$AH78,0),IF($AL78="A",$AK78,0))</f>
        <v>8</v>
      </c>
      <c r="BO78" s="55">
        <f>SUM(S78,V78,Y78,AH78,AK78)</f>
        <v>9</v>
      </c>
      <c r="BP78" s="56">
        <f>MAX(G78:BF78)</f>
        <v>8</v>
      </c>
      <c r="BQ78" s="56">
        <v>1</v>
      </c>
      <c r="BR78" s="120" t="str">
        <f>VLOOKUP(D78,BASE!B:E,3,FALSE)</f>
        <v>CASCOL</v>
      </c>
      <c r="BT78" s="442"/>
    </row>
    <row r="79" spans="1:72" ht="26.25" thickBot="1">
      <c r="A79" s="128">
        <f t="shared" si="1"/>
        <v>78</v>
      </c>
      <c r="B79" s="3" t="s">
        <v>16</v>
      </c>
      <c r="C79" s="164" t="s">
        <v>304</v>
      </c>
      <c r="D79" s="165">
        <v>6925624</v>
      </c>
      <c r="E79" s="166" t="s">
        <v>350</v>
      </c>
      <c r="F79" s="167" t="s">
        <v>179</v>
      </c>
      <c r="G79" s="4"/>
      <c r="H79" s="2"/>
      <c r="I79" s="5"/>
      <c r="J79" s="4">
        <v>2</v>
      </c>
      <c r="K79" s="2" t="s">
        <v>740</v>
      </c>
      <c r="L79" s="5"/>
      <c r="M79" s="4"/>
      <c r="N79" s="2"/>
      <c r="O79" s="5"/>
      <c r="P79" s="4"/>
      <c r="Q79" s="2"/>
      <c r="R79" s="5"/>
      <c r="S79" s="6"/>
      <c r="T79" s="2"/>
      <c r="U79" s="5"/>
      <c r="V79" s="6"/>
      <c r="W79" s="2"/>
      <c r="X79" s="5"/>
      <c r="Y79" s="6"/>
      <c r="Z79" s="2"/>
      <c r="AA79" s="5"/>
      <c r="AB79" s="4">
        <v>1</v>
      </c>
      <c r="AC79" s="2" t="s">
        <v>720</v>
      </c>
      <c r="AD79" s="5"/>
      <c r="AE79" s="4"/>
      <c r="AF79" s="2"/>
      <c r="AG79" s="5"/>
      <c r="AH79" s="6">
        <v>2</v>
      </c>
      <c r="AI79" s="2" t="s">
        <v>740</v>
      </c>
      <c r="AJ79" s="5"/>
      <c r="AK79" s="6"/>
      <c r="AL79" s="2"/>
      <c r="AM79" s="5"/>
      <c r="AN79" s="4"/>
      <c r="AO79" s="2"/>
      <c r="AP79" s="5"/>
      <c r="AQ79" s="4"/>
      <c r="AR79" s="2"/>
      <c r="AS79" s="5"/>
      <c r="AT79" s="398">
        <f>VLOOKUP(D79,'26-09-2015'!C:G,5,FALSE)</f>
        <v>11</v>
      </c>
      <c r="AU79" s="399" t="str">
        <f>VLOOKUP(D79,'26-09-2015'!C:F,4,FALSE)</f>
        <v>A</v>
      </c>
      <c r="AV79" s="400" t="str">
        <f>VLOOKUP(D79,'26-09-2015'!C:I,7,FALSE)</f>
        <v>V</v>
      </c>
      <c r="AW79" s="4"/>
      <c r="AX79" s="2"/>
      <c r="AY79" s="5"/>
      <c r="AZ79" s="4">
        <v>2</v>
      </c>
      <c r="BA79" s="2" t="s">
        <v>740</v>
      </c>
      <c r="BB79" s="5"/>
      <c r="BC79" s="4">
        <f>VLOOKUP(D79,'24-10-2015'!C:G,5,FALSE)</f>
        <v>2</v>
      </c>
      <c r="BD79" s="2" t="str">
        <f>VLOOKUP(D79,'24-10-2015'!C:F,4,FALSE)</f>
        <v>A</v>
      </c>
      <c r="BE79" s="5"/>
      <c r="BF79" s="4"/>
      <c r="BG79" s="2"/>
      <c r="BH79" s="5"/>
      <c r="BI79" s="60">
        <f>SUM(G79:BF79)</f>
        <v>20</v>
      </c>
      <c r="BJ79" s="61" t="s">
        <v>6</v>
      </c>
      <c r="BK79" s="127">
        <f>COUNTIF(G79:BF79,"&gt;0")</f>
        <v>6</v>
      </c>
      <c r="BL79" s="53">
        <f>BI79/BK79</f>
        <v>3.3333333333333335</v>
      </c>
      <c r="BM79" s="54">
        <f>SUM(IF($H79="A",$G79,0),IF($K79="A",$J79,0),IF($N79="A",$M79,0),IF($Q79="A",$P79,0),IF($T79="A",$S79,0),IF($W79="A",$V79,0),IF($Z79="A",$Y79,0),IF($AC79="A",$AB79,0),IF($AF79="A",$AE79,0),IF($AI79="A",$AH79,0),IF($AL79="A",$AK79,0),IF($AO79="A",$AN79,0),IF($AR79="A",$AQ79,0),IF($AU79="A",$AT79,0),IF($AX79="A",$AW79,0),IF($BA79="A",$AZ79,0),IF($BD79="A",$BA79,0),IF($BG79="A",$BF79,0))</f>
        <v>17</v>
      </c>
      <c r="BN79" s="55">
        <f>SUM(IF($T79="A",$S79,0),IF($W79="A",$V79,0),IF($Z79="A",$Y79,0),IF($AI79="A",$AH79,0),IF($AL79="A",$AK79,0))</f>
        <v>2</v>
      </c>
      <c r="BO79" s="55">
        <f>SUM(S79,V79,Y79,AH79,AK79)</f>
        <v>2</v>
      </c>
      <c r="BP79" s="56">
        <f>MAX(G79:BF79)</f>
        <v>11</v>
      </c>
      <c r="BQ79" s="56">
        <v>10</v>
      </c>
      <c r="BR79" s="120" t="str">
        <f>VLOOKUP(D79,BASE!B:E,3,FALSE)</f>
        <v>S A L</v>
      </c>
      <c r="BT79" s="442"/>
    </row>
    <row r="80" spans="1:72" ht="26.25" thickBot="1">
      <c r="A80" s="128">
        <f t="shared" si="1"/>
        <v>79</v>
      </c>
      <c r="B80" s="3" t="s">
        <v>16</v>
      </c>
      <c r="C80" s="164" t="s">
        <v>340</v>
      </c>
      <c r="D80" s="165">
        <v>6926019</v>
      </c>
      <c r="E80" s="166" t="s">
        <v>554</v>
      </c>
      <c r="F80" s="167" t="s">
        <v>179</v>
      </c>
      <c r="G80" s="4"/>
      <c r="H80" s="2"/>
      <c r="I80" s="5"/>
      <c r="J80" s="4">
        <v>1</v>
      </c>
      <c r="K80" s="2" t="s">
        <v>720</v>
      </c>
      <c r="L80" s="5"/>
      <c r="M80" s="4"/>
      <c r="N80" s="2"/>
      <c r="O80" s="5"/>
      <c r="P80" s="4"/>
      <c r="Q80" s="2"/>
      <c r="R80" s="5"/>
      <c r="S80" s="6">
        <v>2</v>
      </c>
      <c r="T80" s="2" t="s">
        <v>720</v>
      </c>
      <c r="U80" s="5"/>
      <c r="V80" s="6"/>
      <c r="W80" s="2"/>
      <c r="X80" s="5"/>
      <c r="Y80" s="6">
        <v>4</v>
      </c>
      <c r="Z80" s="2" t="s">
        <v>740</v>
      </c>
      <c r="AA80" s="5"/>
      <c r="AB80" s="398">
        <v>9</v>
      </c>
      <c r="AC80" s="399" t="s">
        <v>740</v>
      </c>
      <c r="AD80" s="400" t="s">
        <v>719</v>
      </c>
      <c r="AE80" s="4"/>
      <c r="AF80" s="2"/>
      <c r="AG80" s="5"/>
      <c r="AH80" s="6"/>
      <c r="AI80" s="2"/>
      <c r="AJ80" s="5"/>
      <c r="AK80" s="6"/>
      <c r="AL80" s="2"/>
      <c r="AM80" s="5"/>
      <c r="AN80" s="4"/>
      <c r="AO80" s="2"/>
      <c r="AP80" s="5"/>
      <c r="AQ80" s="4">
        <v>2</v>
      </c>
      <c r="AR80" s="2" t="s">
        <v>740</v>
      </c>
      <c r="AS80" s="5"/>
      <c r="AT80" s="4"/>
      <c r="AU80" s="2"/>
      <c r="AV80" s="5"/>
      <c r="AW80" s="4"/>
      <c r="AX80" s="2"/>
      <c r="AY80" s="5"/>
      <c r="AZ80" s="4"/>
      <c r="BA80" s="2"/>
      <c r="BB80" s="5"/>
      <c r="BC80" s="4">
        <f>VLOOKUP(D80,'24-10-2015'!C:G,5,FALSE)</f>
        <v>2</v>
      </c>
      <c r="BD80" s="2" t="str">
        <f>VLOOKUP(D80,'24-10-2015'!C:F,4,FALSE)</f>
        <v>A</v>
      </c>
      <c r="BE80" s="5"/>
      <c r="BF80" s="4"/>
      <c r="BG80" s="2"/>
      <c r="BH80" s="5"/>
      <c r="BI80" s="60">
        <f>SUM(G80:BF80)</f>
        <v>20</v>
      </c>
      <c r="BJ80" s="61" t="s">
        <v>6</v>
      </c>
      <c r="BK80" s="127">
        <f>COUNTIF(G80:BF80,"&gt;0")</f>
        <v>6</v>
      </c>
      <c r="BL80" s="53">
        <f>BI80/BK80</f>
        <v>3.3333333333333335</v>
      </c>
      <c r="BM80" s="54">
        <f>SUM(IF($H80="A",$G80,0),IF($K80="A",$J80,0),IF($N80="A",$M80,0),IF($Q80="A",$P80,0),IF($T80="A",$S80,0),IF($W80="A",$V80,0),IF($Z80="A",$Y80,0),IF($AC80="A",$AB80,0),IF($AF80="A",$AE80,0),IF($AI80="A",$AH80,0),IF($AL80="A",$AK80,0),IF($AO80="A",$AN80,0),IF($AR80="A",$AQ80,0),IF($AU80="A",$AT80,0),IF($AX80="A",$AW80,0),IF($BA80="A",$AZ80,0),IF($BD80="A",$BA80,0),IF($BG80="A",$BF80,0))</f>
        <v>15</v>
      </c>
      <c r="BN80" s="55">
        <f>SUM(IF($T80="A",$S80,0),IF($W80="A",$V80,0),IF($Z80="A",$Y80,0),IF($AI80="A",$AH80,0),IF($AL80="A",$AK80,0))</f>
        <v>4</v>
      </c>
      <c r="BO80" s="55">
        <f>SUM(S80,V80,Y80,AH80,AK80)</f>
        <v>6</v>
      </c>
      <c r="BP80" s="56">
        <f>MAX(G80:BF80)</f>
        <v>9</v>
      </c>
      <c r="BQ80" s="56">
        <v>10</v>
      </c>
      <c r="BR80" s="120" t="str">
        <f>VLOOKUP(D80,BASE!B:E,3,FALSE)</f>
        <v>TROLLSPORT</v>
      </c>
      <c r="BT80" s="442"/>
    </row>
    <row r="81" spans="1:72" ht="26.25" thickBot="1">
      <c r="A81" s="128">
        <f t="shared" si="1"/>
        <v>80</v>
      </c>
      <c r="B81" s="3" t="s">
        <v>16</v>
      </c>
      <c r="C81" s="164" t="s">
        <v>130</v>
      </c>
      <c r="D81" s="165">
        <v>6925155</v>
      </c>
      <c r="E81" s="166" t="s">
        <v>350</v>
      </c>
      <c r="F81" s="167" t="s">
        <v>179</v>
      </c>
      <c r="G81" s="4"/>
      <c r="H81" s="2"/>
      <c r="I81" s="5"/>
      <c r="J81" s="4"/>
      <c r="K81" s="2"/>
      <c r="L81" s="5"/>
      <c r="M81" s="4"/>
      <c r="N81" s="2"/>
      <c r="O81" s="5"/>
      <c r="P81" s="4"/>
      <c r="Q81" s="2"/>
      <c r="R81" s="5"/>
      <c r="S81" s="6">
        <v>4</v>
      </c>
      <c r="T81" s="2" t="s">
        <v>740</v>
      </c>
      <c r="U81" s="5"/>
      <c r="V81" s="6"/>
      <c r="W81" s="2"/>
      <c r="X81" s="5"/>
      <c r="Y81" s="6">
        <v>4</v>
      </c>
      <c r="Z81" s="2" t="s">
        <v>720</v>
      </c>
      <c r="AA81" s="5"/>
      <c r="AB81" s="4">
        <v>2</v>
      </c>
      <c r="AC81" s="2" t="s">
        <v>740</v>
      </c>
      <c r="AD81" s="5"/>
      <c r="AE81" s="4"/>
      <c r="AF81" s="2"/>
      <c r="AG81" s="5"/>
      <c r="AH81" s="6"/>
      <c r="AI81" s="2"/>
      <c r="AJ81" s="5"/>
      <c r="AK81" s="6"/>
      <c r="AL81" s="2"/>
      <c r="AM81" s="5"/>
      <c r="AN81" s="4"/>
      <c r="AO81" s="2"/>
      <c r="AP81" s="5"/>
      <c r="AQ81" s="4">
        <v>4</v>
      </c>
      <c r="AR81" s="2" t="s">
        <v>740</v>
      </c>
      <c r="AS81" s="5"/>
      <c r="AT81" s="4"/>
      <c r="AU81" s="2"/>
      <c r="AV81" s="5"/>
      <c r="AW81" s="4"/>
      <c r="AX81" s="2"/>
      <c r="AY81" s="5"/>
      <c r="AZ81" s="4">
        <v>4</v>
      </c>
      <c r="BA81" s="2" t="s">
        <v>740</v>
      </c>
      <c r="BB81" s="5"/>
      <c r="BC81" s="4">
        <f>VLOOKUP(D81,'24-10-2015'!C:G,5,FALSE)</f>
        <v>2</v>
      </c>
      <c r="BD81" s="2" t="str">
        <f>VLOOKUP(D81,'24-10-2015'!C:F,4,FALSE)</f>
        <v>A</v>
      </c>
      <c r="BE81" s="5"/>
      <c r="BF81" s="4"/>
      <c r="BG81" s="2"/>
      <c r="BH81" s="5"/>
      <c r="BI81" s="60">
        <f>SUM(G81:BF81)</f>
        <v>20</v>
      </c>
      <c r="BJ81" s="61" t="s">
        <v>6</v>
      </c>
      <c r="BK81" s="127">
        <f>COUNTIF(G81:BF81,"&gt;0")</f>
        <v>6</v>
      </c>
      <c r="BL81" s="53">
        <f>BI81/BK81</f>
        <v>3.3333333333333335</v>
      </c>
      <c r="BM81" s="54">
        <f>SUM(IF($H81="A",$G81,0),IF($K81="A",$J81,0),IF($N81="A",$M81,0),IF($Q81="A",$P81,0),IF($T81="A",$S81,0),IF($W81="A",$V81,0),IF($Z81="A",$Y81,0),IF($AC81="A",$AB81,0),IF($AF81="A",$AE81,0),IF($AI81="A",$AH81,0),IF($AL81="A",$AK81,0),IF($AO81="A",$AN81,0),IF($AR81="A",$AQ81,0),IF($AU81="A",$AT81,0),IF($AX81="A",$AW81,0),IF($BA81="A",$AZ81,0),IF($BD81="A",$BA81,0),IF($BG81="A",$BF81,0))</f>
        <v>14</v>
      </c>
      <c r="BN81" s="55">
        <f>SUM(IF($T81="A",$S81,0),IF($W81="A",$V81,0),IF($Z81="A",$Y81,0),IF($AI81="A",$AH81,0),IF($AL81="A",$AK81,0))</f>
        <v>4</v>
      </c>
      <c r="BO81" s="55">
        <f>SUM(S81,V81,Y81,AH81,AK81)</f>
        <v>8</v>
      </c>
      <c r="BP81" s="56">
        <f>MAX(G81:BF81)</f>
        <v>4</v>
      </c>
      <c r="BQ81" s="56"/>
      <c r="BR81" s="120" t="str">
        <f>VLOOKUP(D81,BASE!B:E,3,FALSE)</f>
        <v>S A L</v>
      </c>
      <c r="BT81" s="442"/>
    </row>
    <row r="82" spans="1:72" ht="26.25" thickBot="1">
      <c r="A82" s="128">
        <f t="shared" si="1"/>
        <v>81</v>
      </c>
      <c r="B82" s="3" t="s">
        <v>16</v>
      </c>
      <c r="C82" s="164" t="s">
        <v>100</v>
      </c>
      <c r="D82" s="165">
        <v>6921860</v>
      </c>
      <c r="E82" s="166" t="s">
        <v>350</v>
      </c>
      <c r="F82" s="167" t="s">
        <v>179</v>
      </c>
      <c r="G82" s="4">
        <v>3</v>
      </c>
      <c r="H82" s="2" t="s">
        <v>720</v>
      </c>
      <c r="I82" s="5"/>
      <c r="J82" s="4"/>
      <c r="K82" s="2"/>
      <c r="L82" s="5"/>
      <c r="M82" s="4">
        <v>2</v>
      </c>
      <c r="N82" s="2" t="s">
        <v>740</v>
      </c>
      <c r="O82" s="5"/>
      <c r="P82" s="4"/>
      <c r="Q82" s="2"/>
      <c r="R82" s="5"/>
      <c r="S82" s="6"/>
      <c r="T82" s="2"/>
      <c r="U82" s="5"/>
      <c r="V82" s="6"/>
      <c r="W82" s="2"/>
      <c r="X82" s="5"/>
      <c r="Y82" s="6">
        <v>2</v>
      </c>
      <c r="Z82" s="2" t="s">
        <v>740</v>
      </c>
      <c r="AA82" s="5"/>
      <c r="AB82" s="4">
        <v>2</v>
      </c>
      <c r="AC82" s="2" t="s">
        <v>720</v>
      </c>
      <c r="AD82" s="5"/>
      <c r="AE82" s="4"/>
      <c r="AF82" s="2"/>
      <c r="AG82" s="5"/>
      <c r="AH82" s="6">
        <v>2</v>
      </c>
      <c r="AI82" s="2" t="s">
        <v>740</v>
      </c>
      <c r="AJ82" s="5"/>
      <c r="AK82" s="398">
        <v>6</v>
      </c>
      <c r="AL82" s="399" t="s">
        <v>740</v>
      </c>
      <c r="AM82" s="400" t="s">
        <v>8</v>
      </c>
      <c r="AN82" s="4"/>
      <c r="AO82" s="2"/>
      <c r="AP82" s="5"/>
      <c r="AQ82" s="4"/>
      <c r="AR82" s="2"/>
      <c r="AS82" s="5"/>
      <c r="AT82" s="4">
        <f>VLOOKUP(D82,'26-09-2015'!C:G,5,FALSE)</f>
        <v>2</v>
      </c>
      <c r="AU82" s="2" t="str">
        <f>VLOOKUP(D82,'26-09-2015'!C:F,4,FALSE)</f>
        <v>A</v>
      </c>
      <c r="AV82" s="5"/>
      <c r="AW82" s="4"/>
      <c r="AX82" s="2"/>
      <c r="AY82" s="5"/>
      <c r="AZ82" s="4"/>
      <c r="BA82" s="2"/>
      <c r="BB82" s="5"/>
      <c r="BC82" s="4">
        <f>VLOOKUP(D82,'24-10-2015'!C:G,5,FALSE)</f>
        <v>1</v>
      </c>
      <c r="BD82" s="2" t="str">
        <f>VLOOKUP(D82,'24-10-2015'!C:F,4,FALSE)</f>
        <v>B</v>
      </c>
      <c r="BE82" s="5"/>
      <c r="BF82" s="4"/>
      <c r="BG82" s="2"/>
      <c r="BH82" s="5"/>
      <c r="BI82" s="60">
        <f>SUM(G82:BF82)</f>
        <v>20</v>
      </c>
      <c r="BJ82" s="61" t="s">
        <v>6</v>
      </c>
      <c r="BK82" s="127">
        <f>COUNTIF(G82:BF82,"&gt;0")</f>
        <v>8</v>
      </c>
      <c r="BL82" s="53">
        <f>BI82/BK82</f>
        <v>2.5</v>
      </c>
      <c r="BM82" s="54">
        <f>SUM(IF($H82="A",$G82,0),IF($K82="A",$J82,0),IF($N82="A",$M82,0),IF($Q82="A",$P82,0),IF($T82="A",$S82,0),IF($W82="A",$V82,0),IF($Z82="A",$Y82,0),IF($AC82="A",$AB82,0),IF($AF82="A",$AE82,0),IF($AI82="A",$AH82,0),IF($AL82="A",$AK82,0),IF($AO82="A",$AN82,0),IF($AR82="A",$AQ82,0),IF($AU82="A",$AT82,0),IF($AX82="A",$AW82,0),IF($BA82="A",$AZ82,0),IF($BD82="A",$BA82,0),IF($BG82="A",$BF82,0))</f>
        <v>14</v>
      </c>
      <c r="BN82" s="55">
        <f>SUM(IF($T82="A",$S82,0),IF($W82="A",$V82,0),IF($Z82="A",$Y82,0),IF($AI82="A",$AH82,0),IF($AL82="A",$AK82,0))</f>
        <v>10</v>
      </c>
      <c r="BO82" s="55">
        <f>SUM(S82,V82,Y82,AH82,AK82)</f>
        <v>10</v>
      </c>
      <c r="BP82" s="56">
        <f>MAX(G82:BF82)</f>
        <v>6</v>
      </c>
      <c r="BQ82" s="56">
        <v>1</v>
      </c>
      <c r="BR82" s="120" t="str">
        <f>VLOOKUP(D82,BASE!B:E,3,FALSE)</f>
        <v>S A L</v>
      </c>
      <c r="BT82" s="442"/>
    </row>
    <row r="83" spans="1:72" ht="26.25" thickBot="1">
      <c r="A83" s="128">
        <f t="shared" si="1"/>
        <v>82</v>
      </c>
      <c r="B83" s="3" t="s">
        <v>16</v>
      </c>
      <c r="C83" s="164" t="s">
        <v>114</v>
      </c>
      <c r="D83" s="165">
        <v>6922115</v>
      </c>
      <c r="E83" s="166" t="s">
        <v>1</v>
      </c>
      <c r="F83" s="167" t="s">
        <v>179</v>
      </c>
      <c r="G83" s="4">
        <v>2</v>
      </c>
      <c r="H83" s="2" t="s">
        <v>740</v>
      </c>
      <c r="I83" s="5"/>
      <c r="J83" s="4">
        <v>1</v>
      </c>
      <c r="K83" s="2" t="s">
        <v>720</v>
      </c>
      <c r="L83" s="5"/>
      <c r="M83" s="4"/>
      <c r="N83" s="2"/>
      <c r="O83" s="5"/>
      <c r="P83" s="4"/>
      <c r="Q83" s="2"/>
      <c r="R83" s="5"/>
      <c r="S83" s="6">
        <v>1</v>
      </c>
      <c r="T83" s="2" t="s">
        <v>720</v>
      </c>
      <c r="U83" s="5"/>
      <c r="V83" s="6"/>
      <c r="W83" s="2"/>
      <c r="X83" s="5"/>
      <c r="Y83" s="6">
        <v>2</v>
      </c>
      <c r="Z83" s="2" t="s">
        <v>720</v>
      </c>
      <c r="AA83" s="5"/>
      <c r="AB83" s="4"/>
      <c r="AC83" s="2"/>
      <c r="AD83" s="5"/>
      <c r="AE83" s="4"/>
      <c r="AF83" s="2"/>
      <c r="AG83" s="5"/>
      <c r="AH83" s="6">
        <v>2</v>
      </c>
      <c r="AI83" s="2" t="s">
        <v>740</v>
      </c>
      <c r="AJ83" s="5"/>
      <c r="AK83" s="6">
        <v>2</v>
      </c>
      <c r="AL83" s="2" t="s">
        <v>740</v>
      </c>
      <c r="AM83" s="5"/>
      <c r="AN83" s="4"/>
      <c r="AO83" s="2"/>
      <c r="AP83" s="5"/>
      <c r="AQ83" s="418">
        <v>4</v>
      </c>
      <c r="AR83" s="416" t="s">
        <v>720</v>
      </c>
      <c r="AS83" s="417" t="s">
        <v>8</v>
      </c>
      <c r="AT83" s="4">
        <f>VLOOKUP(D83,'26-09-2015'!C:G,5,FALSE)</f>
        <v>6</v>
      </c>
      <c r="AU83" s="2" t="str">
        <f>VLOOKUP(D83,'26-09-2015'!C:F,4,FALSE)</f>
        <v>A</v>
      </c>
      <c r="AV83" s="5"/>
      <c r="AW83" s="4"/>
      <c r="AX83" s="2"/>
      <c r="AY83" s="5"/>
      <c r="AZ83" s="4"/>
      <c r="BA83" s="2"/>
      <c r="BB83" s="5"/>
      <c r="BC83" s="4"/>
      <c r="BD83" s="2"/>
      <c r="BE83" s="5"/>
      <c r="BF83" s="4"/>
      <c r="BG83" s="2"/>
      <c r="BH83" s="5"/>
      <c r="BI83" s="60">
        <f>SUM(G83:BF83)</f>
        <v>20</v>
      </c>
      <c r="BJ83" s="61" t="s">
        <v>6</v>
      </c>
      <c r="BK83" s="127">
        <f>COUNTIF(G83:BF83,"&gt;0")</f>
        <v>8</v>
      </c>
      <c r="BL83" s="53">
        <f>BI83/BK83</f>
        <v>2.5</v>
      </c>
      <c r="BM83" s="54">
        <f>SUM(IF($H83="A",$G83,0),IF($K83="A",$J83,0),IF($N83="A",$M83,0),IF($Q83="A",$P83,0),IF($T83="A",$S83,0),IF($W83="A",$V83,0),IF($Z83="A",$Y83,0),IF($AC83="A",$AB83,0),IF($AF83="A",$AE83,0),IF($AI83="A",$AH83,0),IF($AL83="A",$AK83,0),IF($AO83="A",$AN83,0),IF($AR83="A",$AQ83,0),IF($AU83="A",$AT83,0),IF($AX83="A",$AW83,0),IF($BA83="A",$AZ83,0),IF($BD83="A",$BA83,0),IF($BG83="A",$BF83,0))</f>
        <v>12</v>
      </c>
      <c r="BN83" s="55">
        <f>SUM(IF($T83="A",$S83,0),IF($W83="A",$V83,0),IF($Z83="A",$Y83,0),IF($AI83="A",$AH83,0),IF($AL83="A",$AK83,0))</f>
        <v>4</v>
      </c>
      <c r="BO83" s="55">
        <f>SUM(S83,V83,Y83,AH83,AK83)</f>
        <v>7</v>
      </c>
      <c r="BP83" s="56">
        <f>MAX(G83:BF83)</f>
        <v>6</v>
      </c>
      <c r="BQ83" s="56"/>
      <c r="BR83" s="120" t="str">
        <f>VLOOKUP(D83,BASE!B:E,3,FALSE)</f>
        <v>ATSCAF</v>
      </c>
      <c r="BT83" s="442"/>
    </row>
    <row r="84" spans="1:72" ht="26.25" thickBot="1">
      <c r="A84" s="128">
        <f t="shared" si="1"/>
        <v>83</v>
      </c>
      <c r="B84" s="3" t="s">
        <v>16</v>
      </c>
      <c r="C84" s="164" t="s">
        <v>232</v>
      </c>
      <c r="D84" s="165">
        <v>6912129</v>
      </c>
      <c r="E84" s="166" t="s">
        <v>0</v>
      </c>
      <c r="F84" s="167" t="s">
        <v>179</v>
      </c>
      <c r="G84" s="4"/>
      <c r="H84" s="2"/>
      <c r="I84" s="5"/>
      <c r="J84" s="4">
        <v>3</v>
      </c>
      <c r="K84" s="2" t="s">
        <v>720</v>
      </c>
      <c r="L84" s="5"/>
      <c r="M84" s="4"/>
      <c r="N84" s="2"/>
      <c r="O84" s="5"/>
      <c r="P84" s="4"/>
      <c r="Q84" s="2"/>
      <c r="R84" s="5"/>
      <c r="S84" s="6">
        <v>1</v>
      </c>
      <c r="T84" s="2" t="s">
        <v>720</v>
      </c>
      <c r="U84" s="5"/>
      <c r="V84" s="6"/>
      <c r="W84" s="2"/>
      <c r="X84" s="5"/>
      <c r="Y84" s="6">
        <v>2</v>
      </c>
      <c r="Z84" s="2" t="s">
        <v>740</v>
      </c>
      <c r="AA84" s="5"/>
      <c r="AB84" s="4">
        <v>2</v>
      </c>
      <c r="AC84" s="2" t="s">
        <v>740</v>
      </c>
      <c r="AD84" s="5"/>
      <c r="AE84" s="4"/>
      <c r="AF84" s="2"/>
      <c r="AG84" s="5"/>
      <c r="AH84" s="6">
        <v>1</v>
      </c>
      <c r="AI84" s="2" t="s">
        <v>720</v>
      </c>
      <c r="AJ84" s="5"/>
      <c r="AK84" s="6">
        <v>1</v>
      </c>
      <c r="AL84" s="2" t="s">
        <v>720</v>
      </c>
      <c r="AM84" s="5"/>
      <c r="AN84" s="4"/>
      <c r="AO84" s="2"/>
      <c r="AP84" s="5"/>
      <c r="AQ84" s="418">
        <v>5</v>
      </c>
      <c r="AR84" s="416" t="s">
        <v>720</v>
      </c>
      <c r="AS84" s="417" t="s">
        <v>719</v>
      </c>
      <c r="AT84" s="4">
        <f>VLOOKUP(D84,'26-09-2015'!C:G,5,FALSE)</f>
        <v>2</v>
      </c>
      <c r="AU84" s="2" t="str">
        <f>VLOOKUP(D84,'26-09-2015'!C:F,4,FALSE)</f>
        <v>A</v>
      </c>
      <c r="AV84" s="5"/>
      <c r="AW84" s="4"/>
      <c r="AX84" s="2"/>
      <c r="AY84" s="5"/>
      <c r="AZ84" s="4">
        <v>2</v>
      </c>
      <c r="BA84" s="2" t="s">
        <v>740</v>
      </c>
      <c r="BB84" s="5"/>
      <c r="BC84" s="4">
        <f>VLOOKUP(D84,'24-10-2015'!C:G,5,FALSE)</f>
        <v>1</v>
      </c>
      <c r="BD84" s="2" t="str">
        <f>VLOOKUP(D84,'24-10-2015'!C:F,4,FALSE)</f>
        <v>B</v>
      </c>
      <c r="BE84" s="5"/>
      <c r="BF84" s="4"/>
      <c r="BG84" s="2"/>
      <c r="BH84" s="5"/>
      <c r="BI84" s="60">
        <f>SUM(G84:BF84)</f>
        <v>20</v>
      </c>
      <c r="BJ84" s="61" t="s">
        <v>6</v>
      </c>
      <c r="BK84" s="127">
        <f>COUNTIF(G84:BF84,"&gt;0")</f>
        <v>10</v>
      </c>
      <c r="BL84" s="53">
        <f>BI84/BK84</f>
        <v>2</v>
      </c>
      <c r="BM84" s="54">
        <f>SUM(IF($H84="A",$G84,0),IF($K84="A",$J84,0),IF($N84="A",$M84,0),IF($Q84="A",$P84,0),IF($T84="A",$S84,0),IF($W84="A",$V84,0),IF($Z84="A",$Y84,0),IF($AC84="A",$AB84,0),IF($AF84="A",$AE84,0),IF($AI84="A",$AH84,0),IF($AL84="A",$AK84,0),IF($AO84="A",$AN84,0),IF($AR84="A",$AQ84,0),IF($AU84="A",$AT84,0),IF($AX84="A",$AW84,0),IF($BA84="A",$AZ84,0),IF($BD84="A",$BA84,0),IF($BG84="A",$BF84,0))</f>
        <v>8</v>
      </c>
      <c r="BN84" s="55">
        <f>SUM(IF($T84="A",$S84,0),IF($W84="A",$V84,0),IF($Z84="A",$Y84,0),IF($AI84="A",$AH84,0),IF($AL84="A",$AK84,0))</f>
        <v>2</v>
      </c>
      <c r="BO84" s="55">
        <f>SUM(S84,V84,Y84,AH84,AK84)</f>
        <v>5</v>
      </c>
      <c r="BP84" s="56">
        <f>MAX(G84:BF84)</f>
        <v>5</v>
      </c>
      <c r="BQ84" s="56"/>
      <c r="BR84" s="120" t="str">
        <f>VLOOKUP(D84,BASE!B:E,3,FALSE)</f>
        <v>ALSTOM</v>
      </c>
      <c r="BT84" s="442"/>
    </row>
    <row r="85" spans="1:72" ht="26.25" thickBot="1">
      <c r="A85" s="128">
        <f t="shared" si="1"/>
        <v>84</v>
      </c>
      <c r="B85" s="3" t="s">
        <v>16</v>
      </c>
      <c r="C85" s="164" t="s">
        <v>82</v>
      </c>
      <c r="D85" s="165">
        <v>6902205</v>
      </c>
      <c r="E85" s="166" t="s">
        <v>350</v>
      </c>
      <c r="F85" s="167" t="s">
        <v>179</v>
      </c>
      <c r="G85" s="4"/>
      <c r="H85" s="2"/>
      <c r="I85" s="5"/>
      <c r="J85" s="4">
        <v>2</v>
      </c>
      <c r="K85" s="2" t="s">
        <v>720</v>
      </c>
      <c r="L85" s="5"/>
      <c r="M85" s="4"/>
      <c r="N85" s="2"/>
      <c r="O85" s="5"/>
      <c r="P85" s="4"/>
      <c r="Q85" s="2"/>
      <c r="R85" s="5"/>
      <c r="S85" s="6">
        <v>2</v>
      </c>
      <c r="T85" s="2" t="s">
        <v>740</v>
      </c>
      <c r="U85" s="5"/>
      <c r="V85" s="6"/>
      <c r="W85" s="2"/>
      <c r="X85" s="5"/>
      <c r="Y85" s="6">
        <v>6</v>
      </c>
      <c r="Z85" s="2" t="s">
        <v>740</v>
      </c>
      <c r="AA85" s="5"/>
      <c r="AB85" s="4">
        <v>4</v>
      </c>
      <c r="AC85" s="2" t="s">
        <v>740</v>
      </c>
      <c r="AD85" s="5"/>
      <c r="AE85" s="4"/>
      <c r="AF85" s="2"/>
      <c r="AG85" s="5"/>
      <c r="AH85" s="6"/>
      <c r="AI85" s="2"/>
      <c r="AJ85" s="5"/>
      <c r="AK85" s="6"/>
      <c r="AL85" s="2"/>
      <c r="AM85" s="5"/>
      <c r="AN85" s="4"/>
      <c r="AO85" s="2"/>
      <c r="AP85" s="5"/>
      <c r="AQ85" s="4"/>
      <c r="AR85" s="2"/>
      <c r="AS85" s="5"/>
      <c r="AT85" s="4">
        <f>VLOOKUP(D85,'26-09-2015'!C:G,5,FALSE)</f>
        <v>2</v>
      </c>
      <c r="AU85" s="2" t="str">
        <f>VLOOKUP(D85,'26-09-2015'!C:F,4,FALSE)</f>
        <v>B</v>
      </c>
      <c r="AV85" s="5"/>
      <c r="AW85" s="4"/>
      <c r="AX85" s="2"/>
      <c r="AY85" s="5"/>
      <c r="AZ85" s="4">
        <v>1</v>
      </c>
      <c r="BA85" s="2" t="s">
        <v>720</v>
      </c>
      <c r="BB85" s="5"/>
      <c r="BC85" s="4">
        <f>VLOOKUP(D85,'24-10-2015'!C:G,5,FALSE)</f>
        <v>2</v>
      </c>
      <c r="BD85" s="2" t="str">
        <f>VLOOKUP(D85,'24-10-2015'!C:F,4,FALSE)</f>
        <v>A</v>
      </c>
      <c r="BE85" s="5"/>
      <c r="BF85" s="4"/>
      <c r="BG85" s="2"/>
      <c r="BH85" s="5"/>
      <c r="BI85" s="60">
        <f>SUM(G85:BF85)</f>
        <v>19</v>
      </c>
      <c r="BJ85" s="61" t="s">
        <v>6</v>
      </c>
      <c r="BK85" s="127">
        <f>COUNTIF(G85:BF85,"&gt;0")</f>
        <v>7</v>
      </c>
      <c r="BL85" s="53">
        <f>BI85/BK85</f>
        <v>2.7142857142857144</v>
      </c>
      <c r="BM85" s="54">
        <f>SUM(IF($H85="A",$G85,0),IF($K85="A",$J85,0),IF($N85="A",$M85,0),IF($Q85="A",$P85,0),IF($T85="A",$S85,0),IF($W85="A",$V85,0),IF($Z85="A",$Y85,0),IF($AC85="A",$AB85,0),IF($AF85="A",$AE85,0),IF($AI85="A",$AH85,0),IF($AL85="A",$AK85,0),IF($AO85="A",$AN85,0),IF($AR85="A",$AQ85,0),IF($AU85="A",$AT85,0),IF($AX85="A",$AW85,0),IF($BA85="A",$AZ85,0),IF($BD85="A",$BA85,0),IF($BG85="A",$BF85,0))</f>
        <v>12</v>
      </c>
      <c r="BN85" s="55">
        <f>SUM(IF($T85="A",$S85,0),IF($W85="A",$V85,0),IF($Z85="A",$Y85,0),IF($AI85="A",$AH85,0),IF($AL85="A",$AK85,0))</f>
        <v>8</v>
      </c>
      <c r="BO85" s="55">
        <f>SUM(S85,V85,Y85,AH85,AK85)</f>
        <v>8</v>
      </c>
      <c r="BP85" s="56">
        <f>MAX(G85:BF85)</f>
        <v>6</v>
      </c>
      <c r="BQ85" s="56"/>
      <c r="BR85" s="120" t="str">
        <f>VLOOKUP(D85,BASE!B:E,3,FALSE)</f>
        <v>S A L</v>
      </c>
      <c r="BT85" s="442"/>
    </row>
    <row r="86" spans="1:72" ht="26.25" thickBot="1">
      <c r="A86" s="128">
        <f t="shared" si="1"/>
        <v>85</v>
      </c>
      <c r="B86" s="3" t="s">
        <v>16</v>
      </c>
      <c r="C86" s="164" t="s">
        <v>24</v>
      </c>
      <c r="D86" s="165">
        <v>6921762</v>
      </c>
      <c r="E86" s="166" t="s">
        <v>554</v>
      </c>
      <c r="F86" s="167" t="s">
        <v>179</v>
      </c>
      <c r="G86" s="4">
        <v>2</v>
      </c>
      <c r="H86" s="2" t="s">
        <v>720</v>
      </c>
      <c r="I86" s="5"/>
      <c r="J86" s="4"/>
      <c r="K86" s="2"/>
      <c r="L86" s="5"/>
      <c r="M86" s="4">
        <v>2</v>
      </c>
      <c r="N86" s="2" t="s">
        <v>740</v>
      </c>
      <c r="O86" s="5"/>
      <c r="P86" s="4"/>
      <c r="Q86" s="2"/>
      <c r="R86" s="5"/>
      <c r="S86" s="6"/>
      <c r="T86" s="2"/>
      <c r="U86" s="5"/>
      <c r="V86" s="6"/>
      <c r="W86" s="2"/>
      <c r="X86" s="5"/>
      <c r="Y86" s="6">
        <v>1</v>
      </c>
      <c r="Z86" s="2" t="s">
        <v>720</v>
      </c>
      <c r="AA86" s="5"/>
      <c r="AB86" s="4">
        <v>4</v>
      </c>
      <c r="AC86" s="2" t="s">
        <v>740</v>
      </c>
      <c r="AD86" s="5"/>
      <c r="AE86" s="4"/>
      <c r="AF86" s="2"/>
      <c r="AG86" s="5"/>
      <c r="AH86" s="6">
        <v>1</v>
      </c>
      <c r="AI86" s="2" t="s">
        <v>720</v>
      </c>
      <c r="AJ86" s="5"/>
      <c r="AK86" s="6">
        <v>2</v>
      </c>
      <c r="AL86" s="2" t="s">
        <v>740</v>
      </c>
      <c r="AM86" s="5"/>
      <c r="AN86" s="4"/>
      <c r="AO86" s="2"/>
      <c r="AP86" s="5"/>
      <c r="AQ86" s="4"/>
      <c r="AR86" s="2"/>
      <c r="AS86" s="5"/>
      <c r="AT86" s="4"/>
      <c r="AU86" s="2"/>
      <c r="AV86" s="5"/>
      <c r="AW86" s="4"/>
      <c r="AX86" s="2"/>
      <c r="AY86" s="5"/>
      <c r="AZ86" s="4">
        <v>4</v>
      </c>
      <c r="BA86" s="2" t="s">
        <v>740</v>
      </c>
      <c r="BB86" s="5"/>
      <c r="BC86" s="4">
        <f>VLOOKUP(D86,'24-10-2015'!C:G,5,FALSE)</f>
        <v>2</v>
      </c>
      <c r="BD86" s="2" t="str">
        <f>VLOOKUP(D86,'24-10-2015'!C:F,4,FALSE)</f>
        <v>A</v>
      </c>
      <c r="BE86" s="5"/>
      <c r="BF86" s="4"/>
      <c r="BG86" s="2"/>
      <c r="BH86" s="5"/>
      <c r="BI86" s="60">
        <f>SUM(G86:BF86)</f>
        <v>18</v>
      </c>
      <c r="BJ86" s="61" t="s">
        <v>6</v>
      </c>
      <c r="BK86" s="127">
        <f>COUNTIF(G86:BF86,"&gt;0")</f>
        <v>8</v>
      </c>
      <c r="BL86" s="53">
        <f>BI86/BK86</f>
        <v>2.25</v>
      </c>
      <c r="BM86" s="54">
        <f>SUM(IF($H86="A",$G86,0),IF($K86="A",$J86,0),IF($N86="A",$M86,0),IF($Q86="A",$P86,0),IF($T86="A",$S86,0),IF($W86="A",$V86,0),IF($Z86="A",$Y86,0),IF($AC86="A",$AB86,0),IF($AF86="A",$AE86,0),IF($AI86="A",$AH86,0),IF($AL86="A",$AK86,0),IF($AO86="A",$AN86,0),IF($AR86="A",$AQ86,0),IF($AU86="A",$AT86,0),IF($AX86="A",$AW86,0),IF($BA86="A",$AZ86,0),IF($BD86="A",$BA86,0),IF($BG86="A",$BF86,0))</f>
        <v>12</v>
      </c>
      <c r="BN86" s="55">
        <f>SUM(IF($T86="A",$S86,0),IF($W86="A",$V86,0),IF($Z86="A",$Y86,0),IF($AI86="A",$AH86,0),IF($AL86="A",$AK86,0))</f>
        <v>2</v>
      </c>
      <c r="BO86" s="55">
        <f>SUM(S86,V86,Y86,AH86,AK86)</f>
        <v>4</v>
      </c>
      <c r="BP86" s="56">
        <f>MAX(G86:BF86)</f>
        <v>4</v>
      </c>
      <c r="BQ86" s="56"/>
      <c r="BR86" s="120" t="str">
        <f>VLOOKUP(D86,BASE!B:E,3,FALSE)</f>
        <v>TROLLSPORT</v>
      </c>
      <c r="BT86" s="442"/>
    </row>
    <row r="87" spans="1:72" ht="26.25" thickBot="1">
      <c r="A87" s="128">
        <f t="shared" si="1"/>
        <v>86</v>
      </c>
      <c r="B87" s="3" t="s">
        <v>16</v>
      </c>
      <c r="C87" s="164" t="s">
        <v>219</v>
      </c>
      <c r="D87" s="165">
        <v>6905637</v>
      </c>
      <c r="E87" s="166" t="s">
        <v>350</v>
      </c>
      <c r="F87" s="167" t="s">
        <v>179</v>
      </c>
      <c r="G87" s="4"/>
      <c r="H87" s="2"/>
      <c r="I87" s="5"/>
      <c r="J87" s="4">
        <v>1</v>
      </c>
      <c r="K87" s="2" t="s">
        <v>720</v>
      </c>
      <c r="L87" s="5"/>
      <c r="M87" s="4"/>
      <c r="N87" s="2"/>
      <c r="O87" s="5"/>
      <c r="P87" s="4"/>
      <c r="Q87" s="2"/>
      <c r="R87" s="5"/>
      <c r="S87" s="6">
        <v>4</v>
      </c>
      <c r="T87" s="2" t="s">
        <v>740</v>
      </c>
      <c r="U87" s="5"/>
      <c r="V87" s="6"/>
      <c r="W87" s="2"/>
      <c r="X87" s="5"/>
      <c r="Y87" s="6">
        <v>1</v>
      </c>
      <c r="Z87" s="2" t="s">
        <v>720</v>
      </c>
      <c r="AA87" s="5"/>
      <c r="AB87" s="4">
        <v>2</v>
      </c>
      <c r="AC87" s="2" t="s">
        <v>740</v>
      </c>
      <c r="AD87" s="5"/>
      <c r="AE87" s="4"/>
      <c r="AF87" s="2"/>
      <c r="AG87" s="5"/>
      <c r="AH87" s="6">
        <v>2</v>
      </c>
      <c r="AI87" s="2" t="s">
        <v>720</v>
      </c>
      <c r="AJ87" s="5"/>
      <c r="AK87" s="6"/>
      <c r="AL87" s="2"/>
      <c r="AM87" s="5"/>
      <c r="AN87" s="4"/>
      <c r="AO87" s="2"/>
      <c r="AP87" s="5"/>
      <c r="AQ87" s="4"/>
      <c r="AR87" s="2"/>
      <c r="AS87" s="5"/>
      <c r="AT87" s="4">
        <f>VLOOKUP(D87,'26-09-2015'!C:G,5,FALSE)</f>
        <v>1</v>
      </c>
      <c r="AU87" s="2" t="str">
        <f>VLOOKUP(D87,'26-09-2015'!C:F,4,FALSE)</f>
        <v>B</v>
      </c>
      <c r="AV87" s="5"/>
      <c r="AW87" s="4"/>
      <c r="AX87" s="2"/>
      <c r="AY87" s="5"/>
      <c r="AZ87" s="4">
        <v>4</v>
      </c>
      <c r="BA87" s="2" t="s">
        <v>740</v>
      </c>
      <c r="BB87" s="5"/>
      <c r="BC87" s="4">
        <f>VLOOKUP(D87,'24-10-2015'!C:G,5,FALSE)</f>
        <v>3</v>
      </c>
      <c r="BD87" s="2" t="str">
        <f>VLOOKUP(D87,'24-10-2015'!C:F,4,FALSE)</f>
        <v>B</v>
      </c>
      <c r="BE87" s="5"/>
      <c r="BF87" s="4"/>
      <c r="BG87" s="2"/>
      <c r="BH87" s="5"/>
      <c r="BI87" s="60">
        <f>SUM(G87:BF87)</f>
        <v>18</v>
      </c>
      <c r="BJ87" s="61" t="s">
        <v>6</v>
      </c>
      <c r="BK87" s="127">
        <f>COUNTIF(G87:BF87,"&gt;0")</f>
        <v>8</v>
      </c>
      <c r="BL87" s="53">
        <f>BI87/BK87</f>
        <v>2.25</v>
      </c>
      <c r="BM87" s="54">
        <f>SUM(IF($H87="A",$G87,0),IF($K87="A",$J87,0),IF($N87="A",$M87,0),IF($Q87="A",$P87,0),IF($T87="A",$S87,0),IF($W87="A",$V87,0),IF($Z87="A",$Y87,0),IF($AC87="A",$AB87,0),IF($AF87="A",$AE87,0),IF($AI87="A",$AH87,0),IF($AL87="A",$AK87,0),IF($AO87="A",$AN87,0),IF($AR87="A",$AQ87,0),IF($AU87="A",$AT87,0),IF($AX87="A",$AW87,0),IF($BA87="A",$AZ87,0),IF($BD87="A",$BA87,0),IF($BG87="A",$BF87,0))</f>
        <v>10</v>
      </c>
      <c r="BN87" s="55">
        <f>SUM(IF($T87="A",$S87,0),IF($W87="A",$V87,0),IF($Z87="A",$Y87,0),IF($AI87="A",$AH87,0),IF($AL87="A",$AK87,0))</f>
        <v>4</v>
      </c>
      <c r="BO87" s="55">
        <f>SUM(S87,V87,Y87,AH87,AK87)</f>
        <v>7</v>
      </c>
      <c r="BP87" s="56">
        <f>MAX(G87:BF87)</f>
        <v>4</v>
      </c>
      <c r="BQ87" s="56"/>
      <c r="BR87" s="120" t="str">
        <f>VLOOKUP(D87,BASE!B:E,3,FALSE)</f>
        <v>S A L</v>
      </c>
      <c r="BT87" s="442"/>
    </row>
    <row r="88" spans="1:72" ht="26.25" thickBot="1">
      <c r="A88" s="128">
        <f t="shared" si="1"/>
        <v>87</v>
      </c>
      <c r="B88" s="3" t="s">
        <v>16</v>
      </c>
      <c r="C88" s="164" t="s">
        <v>101</v>
      </c>
      <c r="D88" s="165">
        <v>6901394</v>
      </c>
      <c r="E88" s="166" t="s">
        <v>1</v>
      </c>
      <c r="F88" s="167" t="s">
        <v>179</v>
      </c>
      <c r="G88" s="4">
        <v>1</v>
      </c>
      <c r="H88" s="2" t="s">
        <v>720</v>
      </c>
      <c r="I88" s="5"/>
      <c r="J88" s="4">
        <v>1</v>
      </c>
      <c r="K88" s="2" t="s">
        <v>720</v>
      </c>
      <c r="L88" s="5"/>
      <c r="M88" s="4">
        <v>2</v>
      </c>
      <c r="N88" s="2" t="s">
        <v>740</v>
      </c>
      <c r="O88" s="5"/>
      <c r="P88" s="4"/>
      <c r="Q88" s="2"/>
      <c r="R88" s="5"/>
      <c r="S88" s="6"/>
      <c r="T88" s="2"/>
      <c r="U88" s="5"/>
      <c r="V88" s="6"/>
      <c r="W88" s="2"/>
      <c r="X88" s="5"/>
      <c r="Y88" s="6">
        <v>1</v>
      </c>
      <c r="Z88" s="2" t="s">
        <v>720</v>
      </c>
      <c r="AA88" s="5"/>
      <c r="AB88" s="4">
        <v>4</v>
      </c>
      <c r="AC88" s="2" t="s">
        <v>740</v>
      </c>
      <c r="AD88" s="5"/>
      <c r="AE88" s="4"/>
      <c r="AF88" s="2"/>
      <c r="AG88" s="5"/>
      <c r="AH88" s="6"/>
      <c r="AI88" s="2"/>
      <c r="AJ88" s="5"/>
      <c r="AK88" s="6">
        <v>2</v>
      </c>
      <c r="AL88" s="2" t="s">
        <v>720</v>
      </c>
      <c r="AM88" s="5"/>
      <c r="AN88" s="4"/>
      <c r="AO88" s="2"/>
      <c r="AP88" s="5"/>
      <c r="AQ88" s="4"/>
      <c r="AR88" s="2"/>
      <c r="AS88" s="5"/>
      <c r="AT88" s="4">
        <f>VLOOKUP(D88,'26-09-2015'!C:G,5,FALSE)</f>
        <v>2</v>
      </c>
      <c r="AU88" s="2" t="str">
        <f>VLOOKUP(D88,'26-09-2015'!C:F,4,FALSE)</f>
        <v>B</v>
      </c>
      <c r="AV88" s="5"/>
      <c r="AW88" s="4"/>
      <c r="AX88" s="2"/>
      <c r="AY88" s="5"/>
      <c r="AZ88" s="4">
        <v>1</v>
      </c>
      <c r="BA88" s="2" t="s">
        <v>720</v>
      </c>
      <c r="BB88" s="5"/>
      <c r="BC88" s="4">
        <f>VLOOKUP(D88,'24-10-2015'!C:G,5,FALSE)</f>
        <v>4</v>
      </c>
      <c r="BD88" s="2" t="str">
        <f>VLOOKUP(D88,'24-10-2015'!C:F,4,FALSE)</f>
        <v>A</v>
      </c>
      <c r="BE88" s="5"/>
      <c r="BF88" s="4"/>
      <c r="BG88" s="2"/>
      <c r="BH88" s="5"/>
      <c r="BI88" s="60">
        <f>SUM(G88:BF88)</f>
        <v>18</v>
      </c>
      <c r="BJ88" s="61" t="s">
        <v>6</v>
      </c>
      <c r="BK88" s="127">
        <f>COUNTIF(G88:BF88,"&gt;0")</f>
        <v>9</v>
      </c>
      <c r="BL88" s="53">
        <f>BI88/BK88</f>
        <v>2</v>
      </c>
      <c r="BM88" s="54">
        <f>SUM(IF($H88="A",$G88,0),IF($K88="A",$J88,0),IF($N88="A",$M88,0),IF($Q88="A",$P88,0),IF($T88="A",$S88,0),IF($W88="A",$V88,0),IF($Z88="A",$Y88,0),IF($AC88="A",$AB88,0),IF($AF88="A",$AE88,0),IF($AI88="A",$AH88,0),IF($AL88="A",$AK88,0),IF($AO88="A",$AN88,0),IF($AR88="A",$AQ88,0),IF($AU88="A",$AT88,0),IF($AX88="A",$AW88,0),IF($BA88="A",$AZ88,0),IF($BD88="A",$BA88,0),IF($BG88="A",$BF88,0))</f>
        <v>6</v>
      </c>
      <c r="BN88" s="55">
        <f>SUM(IF($T88="A",$S88,0),IF($W88="A",$V88,0),IF($Z88="A",$Y88,0),IF($AI88="A",$AH88,0),IF($AL88="A",$AK88,0))</f>
        <v>0</v>
      </c>
      <c r="BO88" s="55">
        <f>SUM(S88,V88,Y88,AH88,AK88)</f>
        <v>3</v>
      </c>
      <c r="BP88" s="56">
        <f>MAX(G88:BF88)</f>
        <v>4</v>
      </c>
      <c r="BQ88" s="56"/>
      <c r="BR88" s="120" t="str">
        <f>VLOOKUP(D88,BASE!B:E,3,FALSE)</f>
        <v>ATSCAF</v>
      </c>
      <c r="BT88" s="442"/>
    </row>
    <row r="89" spans="1:72" ht="26.25" thickBot="1">
      <c r="A89" s="128">
        <f t="shared" si="1"/>
        <v>88</v>
      </c>
      <c r="B89" s="3" t="s">
        <v>16</v>
      </c>
      <c r="C89" s="164" t="s">
        <v>51</v>
      </c>
      <c r="D89" s="165">
        <v>6919181</v>
      </c>
      <c r="E89" s="166" t="s">
        <v>350</v>
      </c>
      <c r="F89" s="167" t="s">
        <v>179</v>
      </c>
      <c r="G89" s="4"/>
      <c r="H89" s="2"/>
      <c r="I89" s="5"/>
      <c r="J89" s="4">
        <v>2</v>
      </c>
      <c r="K89" s="2" t="s">
        <v>720</v>
      </c>
      <c r="L89" s="5"/>
      <c r="M89" s="4"/>
      <c r="N89" s="2"/>
      <c r="O89" s="5"/>
      <c r="P89" s="4"/>
      <c r="Q89" s="2"/>
      <c r="R89" s="5"/>
      <c r="S89" s="6">
        <v>1</v>
      </c>
      <c r="T89" s="2" t="s">
        <v>720</v>
      </c>
      <c r="U89" s="5"/>
      <c r="V89" s="6"/>
      <c r="W89" s="2"/>
      <c r="X89" s="5"/>
      <c r="Y89" s="6"/>
      <c r="Z89" s="2"/>
      <c r="AA89" s="5"/>
      <c r="AB89" s="4">
        <v>4</v>
      </c>
      <c r="AC89" s="2" t="s">
        <v>740</v>
      </c>
      <c r="AD89" s="5"/>
      <c r="AE89" s="4"/>
      <c r="AF89" s="2"/>
      <c r="AG89" s="5"/>
      <c r="AH89" s="6"/>
      <c r="AI89" s="2"/>
      <c r="AJ89" s="5"/>
      <c r="AK89" s="6">
        <v>2</v>
      </c>
      <c r="AL89" s="2" t="s">
        <v>720</v>
      </c>
      <c r="AM89" s="5"/>
      <c r="AN89" s="4"/>
      <c r="AO89" s="2"/>
      <c r="AP89" s="5"/>
      <c r="AQ89" s="4">
        <v>2</v>
      </c>
      <c r="AR89" s="2" t="s">
        <v>720</v>
      </c>
      <c r="AS89" s="5"/>
      <c r="AT89" s="4">
        <f>VLOOKUP(D89,'26-09-2015'!C:G,5,FALSE)</f>
        <v>2</v>
      </c>
      <c r="AU89" s="2" t="str">
        <f>VLOOKUP(D89,'26-09-2015'!C:F,4,FALSE)</f>
        <v>B</v>
      </c>
      <c r="AV89" s="5"/>
      <c r="AW89" s="4"/>
      <c r="AX89" s="2"/>
      <c r="AY89" s="5"/>
      <c r="AZ89" s="4">
        <v>2</v>
      </c>
      <c r="BA89" s="2" t="s">
        <v>740</v>
      </c>
      <c r="BB89" s="5"/>
      <c r="BC89" s="4">
        <f>VLOOKUP(D89,'24-10-2015'!C:G,5,FALSE)</f>
        <v>2</v>
      </c>
      <c r="BD89" s="2" t="str">
        <f>VLOOKUP(D89,'24-10-2015'!C:F,4,FALSE)</f>
        <v>A</v>
      </c>
      <c r="BE89" s="5"/>
      <c r="BF89" s="4"/>
      <c r="BG89" s="2"/>
      <c r="BH89" s="5"/>
      <c r="BI89" s="60">
        <f>SUM(G89:BF89)</f>
        <v>17</v>
      </c>
      <c r="BJ89" s="61" t="s">
        <v>6</v>
      </c>
      <c r="BK89" s="127">
        <f>COUNTIF(G89:BF89,"&gt;0")</f>
        <v>8</v>
      </c>
      <c r="BL89" s="53">
        <f>BI89/BK89</f>
        <v>2.125</v>
      </c>
      <c r="BM89" s="54">
        <f>SUM(IF($H89="A",$G89,0),IF($K89="A",$J89,0),IF($N89="A",$M89,0),IF($Q89="A",$P89,0),IF($T89="A",$S89,0),IF($W89="A",$V89,0),IF($Z89="A",$Y89,0),IF($AC89="A",$AB89,0),IF($AF89="A",$AE89,0),IF($AI89="A",$AH89,0),IF($AL89="A",$AK89,0),IF($AO89="A",$AN89,0),IF($AR89="A",$AQ89,0),IF($AU89="A",$AT89,0),IF($AX89="A",$AW89,0),IF($BA89="A",$AZ89,0),IF($BD89="A",$BA89,0),IF($BG89="A",$BF89,0))</f>
        <v>6</v>
      </c>
      <c r="BN89" s="55">
        <f>SUM(IF($T89="A",$S89,0),IF($W89="A",$V89,0),IF($Z89="A",$Y89,0),IF($AI89="A",$AH89,0),IF($AL89="A",$AK89,0))</f>
        <v>0</v>
      </c>
      <c r="BO89" s="55">
        <f>SUM(S89,V89,Y89,AH89,AK89)</f>
        <v>3</v>
      </c>
      <c r="BP89" s="56">
        <f>MAX(G89:BF89)</f>
        <v>4</v>
      </c>
      <c r="BQ89" s="56"/>
      <c r="BR89" s="120" t="str">
        <f>VLOOKUP(D89,BASE!B:E,3,FALSE)</f>
        <v>S A L</v>
      </c>
      <c r="BT89" s="442"/>
    </row>
    <row r="90" spans="1:72" ht="26.25" thickBot="1">
      <c r="A90" s="128">
        <f t="shared" si="1"/>
        <v>89</v>
      </c>
      <c r="B90" s="3" t="s">
        <v>16</v>
      </c>
      <c r="C90" s="160" t="s">
        <v>49</v>
      </c>
      <c r="D90" s="161">
        <v>6917796</v>
      </c>
      <c r="E90" s="162" t="s">
        <v>1</v>
      </c>
      <c r="F90" s="163" t="s">
        <v>8</v>
      </c>
      <c r="G90" s="4">
        <v>1</v>
      </c>
      <c r="H90" s="2" t="s">
        <v>720</v>
      </c>
      <c r="I90" s="5"/>
      <c r="J90" s="4"/>
      <c r="K90" s="2"/>
      <c r="L90" s="5"/>
      <c r="M90" s="4">
        <v>2</v>
      </c>
      <c r="N90" s="2" t="s">
        <v>740</v>
      </c>
      <c r="O90" s="5"/>
      <c r="P90" s="4"/>
      <c r="Q90" s="2"/>
      <c r="R90" s="5"/>
      <c r="S90" s="6">
        <v>2</v>
      </c>
      <c r="T90" s="2" t="s">
        <v>720</v>
      </c>
      <c r="U90" s="5"/>
      <c r="V90" s="6"/>
      <c r="W90" s="2"/>
      <c r="X90" s="5"/>
      <c r="Y90" s="6">
        <v>1</v>
      </c>
      <c r="Z90" s="2" t="s">
        <v>720</v>
      </c>
      <c r="AA90" s="5"/>
      <c r="AB90" s="4"/>
      <c r="AC90" s="2"/>
      <c r="AD90" s="5"/>
      <c r="AE90" s="4"/>
      <c r="AF90" s="2"/>
      <c r="AG90" s="5"/>
      <c r="AH90" s="398">
        <v>6</v>
      </c>
      <c r="AI90" s="399" t="s">
        <v>740</v>
      </c>
      <c r="AJ90" s="400" t="s">
        <v>8</v>
      </c>
      <c r="AK90" s="6"/>
      <c r="AL90" s="2"/>
      <c r="AM90" s="5"/>
      <c r="AN90" s="4"/>
      <c r="AO90" s="2"/>
      <c r="AP90" s="5"/>
      <c r="AQ90" s="4">
        <v>1</v>
      </c>
      <c r="AR90" s="2" t="s">
        <v>720</v>
      </c>
      <c r="AS90" s="5"/>
      <c r="AT90" s="4">
        <f>VLOOKUP(D90,'26-09-2015'!C:G,5,FALSE)</f>
        <v>2</v>
      </c>
      <c r="AU90" s="2" t="str">
        <f>VLOOKUP(D90,'26-09-2015'!C:F,4,FALSE)</f>
        <v>B</v>
      </c>
      <c r="AV90" s="5"/>
      <c r="AW90" s="4"/>
      <c r="AX90" s="2"/>
      <c r="AY90" s="5"/>
      <c r="AZ90" s="4">
        <v>1</v>
      </c>
      <c r="BA90" s="2" t="s">
        <v>720</v>
      </c>
      <c r="BB90" s="5"/>
      <c r="BC90" s="4">
        <f>VLOOKUP(D90,'24-10-2015'!C:G,5,FALSE)</f>
        <v>1</v>
      </c>
      <c r="BD90" s="2" t="str">
        <f>VLOOKUP(D90,'24-10-2015'!C:F,4,FALSE)</f>
        <v>B</v>
      </c>
      <c r="BE90" s="5"/>
      <c r="BF90" s="4"/>
      <c r="BG90" s="2"/>
      <c r="BH90" s="5"/>
      <c r="BI90" s="60">
        <f>SUM(G90:BF90)</f>
        <v>17</v>
      </c>
      <c r="BJ90" s="61" t="s">
        <v>6</v>
      </c>
      <c r="BK90" s="127">
        <f>COUNTIF(G90:BF90,"&gt;0")</f>
        <v>9</v>
      </c>
      <c r="BL90" s="53">
        <f>BI90/BK90</f>
        <v>1.8888888888888888</v>
      </c>
      <c r="BM90" s="54">
        <f>SUM(IF($H90="A",$G90,0),IF($K90="A",$J90,0),IF($N90="A",$M90,0),IF($Q90="A",$P90,0),IF($T90="A",$S90,0),IF($W90="A",$V90,0),IF($Z90="A",$Y90,0),IF($AC90="A",$AB90,0),IF($AF90="A",$AE90,0),IF($AI90="A",$AH90,0),IF($AL90="A",$AK90,0),IF($AO90="A",$AN90,0),IF($AR90="A",$AQ90,0),IF($AU90="A",$AT90,0),IF($AX90="A",$AW90,0),IF($BA90="A",$AZ90,0),IF($BD90="A",$BA90,0),IF($BG90="A",$BF90,0))</f>
        <v>8</v>
      </c>
      <c r="BN90" s="55">
        <f>SUM(IF($T90="A",$S90,0),IF($W90="A",$V90,0),IF($Z90="A",$Y90,0),IF($AI90="A",$AH90,0),IF($AL90="A",$AK90,0))</f>
        <v>6</v>
      </c>
      <c r="BO90" s="55">
        <f>SUM(S90,V90,Y90,AH90,AK90)</f>
        <v>9</v>
      </c>
      <c r="BP90" s="56">
        <f>MAX(G90:BF90)</f>
        <v>6</v>
      </c>
      <c r="BQ90" s="56">
        <v>1</v>
      </c>
      <c r="BR90" s="120" t="str">
        <f>VLOOKUP(D90,BASE!B:E,3,FALSE)</f>
        <v>ATSCAF</v>
      </c>
      <c r="BT90" s="442"/>
    </row>
    <row r="91" spans="1:72" ht="26.25" thickBot="1">
      <c r="A91" s="128">
        <f t="shared" si="1"/>
        <v>90</v>
      </c>
      <c r="B91" s="3" t="s">
        <v>16</v>
      </c>
      <c r="C91" s="160" t="s">
        <v>96</v>
      </c>
      <c r="D91" s="161">
        <v>6923786</v>
      </c>
      <c r="E91" s="162" t="s">
        <v>2</v>
      </c>
      <c r="F91" s="163" t="s">
        <v>8</v>
      </c>
      <c r="G91" s="4">
        <v>6</v>
      </c>
      <c r="H91" s="2" t="s">
        <v>740</v>
      </c>
      <c r="I91" s="5"/>
      <c r="J91" s="4"/>
      <c r="K91" s="2"/>
      <c r="L91" s="5"/>
      <c r="M91" s="4">
        <v>6</v>
      </c>
      <c r="N91" s="2" t="s">
        <v>740</v>
      </c>
      <c r="O91" s="5"/>
      <c r="P91" s="4"/>
      <c r="Q91" s="2"/>
      <c r="R91" s="5"/>
      <c r="S91" s="6"/>
      <c r="T91" s="2"/>
      <c r="U91" s="5"/>
      <c r="V91" s="6"/>
      <c r="W91" s="2"/>
      <c r="X91" s="5"/>
      <c r="Y91" s="6"/>
      <c r="Z91" s="2"/>
      <c r="AA91" s="5"/>
      <c r="AB91" s="4"/>
      <c r="AC91" s="2"/>
      <c r="AD91" s="5"/>
      <c r="AE91" s="4"/>
      <c r="AF91" s="2"/>
      <c r="AG91" s="5"/>
      <c r="AH91" s="6">
        <v>4</v>
      </c>
      <c r="AI91" s="2" t="s">
        <v>740</v>
      </c>
      <c r="AJ91" s="5"/>
      <c r="AK91" s="6"/>
      <c r="AL91" s="2"/>
      <c r="AM91" s="5"/>
      <c r="AN91" s="4"/>
      <c r="AO91" s="2"/>
      <c r="AP91" s="5"/>
      <c r="AQ91" s="4"/>
      <c r="AR91" s="2"/>
      <c r="AS91" s="5"/>
      <c r="AT91" s="4"/>
      <c r="AU91" s="2"/>
      <c r="AV91" s="5"/>
      <c r="AW91" s="4"/>
      <c r="AX91" s="2"/>
      <c r="AY91" s="5"/>
      <c r="AZ91" s="4"/>
      <c r="BA91" s="2"/>
      <c r="BB91" s="5"/>
      <c r="BC91" s="4"/>
      <c r="BD91" s="2"/>
      <c r="BE91" s="5"/>
      <c r="BF91" s="4"/>
      <c r="BG91" s="2"/>
      <c r="BH91" s="5"/>
      <c r="BI91" s="60">
        <f>SUM(G91:BF91)</f>
        <v>16</v>
      </c>
      <c r="BJ91" s="61" t="s">
        <v>6</v>
      </c>
      <c r="BK91" s="127">
        <f>COUNTIF(G91:BF91,"&gt;0")</f>
        <v>3</v>
      </c>
      <c r="BL91" s="53">
        <f>BI91/BK91</f>
        <v>5.333333333333333</v>
      </c>
      <c r="BM91" s="54">
        <f>SUM(IF($H91="A",$G91,0),IF($K91="A",$J91,0),IF($N91="A",$M91,0),IF($Q91="A",$P91,0),IF($T91="A",$S91,0),IF($W91="A",$V91,0),IF($Z91="A",$Y91,0),IF($AC91="A",$AB91,0),IF($AF91="A",$AE91,0),IF($AI91="A",$AH91,0),IF($AL91="A",$AK91,0),IF($AO91="A",$AN91,0),IF($AR91="A",$AQ91,0),IF($AU91="A",$AT91,0),IF($AX91="A",$AW91,0),IF($BA91="A",$AZ91,0),IF($BD91="A",$BA91,0),IF($BG91="A",$BF91,0))</f>
        <v>16</v>
      </c>
      <c r="BN91" s="55">
        <f>SUM(IF($T91="A",$S91,0),IF($W91="A",$V91,0),IF($Z91="A",$Y91,0),IF($AI91="A",$AH91,0),IF($AL91="A",$AK91,0))</f>
        <v>4</v>
      </c>
      <c r="BO91" s="55">
        <f>SUM(S91,V91,Y91,AH91,AK91)</f>
        <v>4</v>
      </c>
      <c r="BP91" s="56">
        <f>MAX(G91:BF91)</f>
        <v>6</v>
      </c>
      <c r="BQ91" s="56"/>
      <c r="BR91" s="120" t="str">
        <f>VLOOKUP(D91,BASE!B:E,3,FALSE)</f>
        <v>ASCSP</v>
      </c>
      <c r="BT91" s="442"/>
    </row>
    <row r="92" spans="1:72" ht="26.25" thickBot="1">
      <c r="A92" s="128">
        <f t="shared" si="1"/>
        <v>91</v>
      </c>
      <c r="B92" s="3" t="s">
        <v>16</v>
      </c>
      <c r="C92" s="164" t="s">
        <v>306</v>
      </c>
      <c r="D92" s="165">
        <v>6925654</v>
      </c>
      <c r="E92" s="166" t="s">
        <v>5</v>
      </c>
      <c r="F92" s="167" t="s">
        <v>179</v>
      </c>
      <c r="G92" s="4"/>
      <c r="H92" s="2"/>
      <c r="I92" s="5"/>
      <c r="J92" s="4"/>
      <c r="K92" s="2"/>
      <c r="L92" s="5"/>
      <c r="M92" s="4"/>
      <c r="N92" s="2"/>
      <c r="O92" s="5"/>
      <c r="P92" s="4"/>
      <c r="Q92" s="2"/>
      <c r="R92" s="5"/>
      <c r="S92" s="6">
        <v>6</v>
      </c>
      <c r="T92" s="2" t="s">
        <v>740</v>
      </c>
      <c r="U92" s="5"/>
      <c r="V92" s="6"/>
      <c r="W92" s="2"/>
      <c r="X92" s="5"/>
      <c r="Y92" s="6">
        <v>1</v>
      </c>
      <c r="Z92" s="2" t="s">
        <v>720</v>
      </c>
      <c r="AA92" s="5"/>
      <c r="AB92" s="4">
        <v>1</v>
      </c>
      <c r="AC92" s="2" t="s">
        <v>720</v>
      </c>
      <c r="AD92" s="5"/>
      <c r="AE92" s="4"/>
      <c r="AF92" s="2"/>
      <c r="AG92" s="5"/>
      <c r="AH92" s="6"/>
      <c r="AI92" s="2"/>
      <c r="AJ92" s="5"/>
      <c r="AK92" s="6"/>
      <c r="AL92" s="2"/>
      <c r="AM92" s="5"/>
      <c r="AN92" s="4"/>
      <c r="AO92" s="2"/>
      <c r="AP92" s="5"/>
      <c r="AQ92" s="4"/>
      <c r="AR92" s="2"/>
      <c r="AS92" s="5"/>
      <c r="AT92" s="4"/>
      <c r="AU92" s="2"/>
      <c r="AV92" s="5"/>
      <c r="AW92" s="4"/>
      <c r="AX92" s="2"/>
      <c r="AY92" s="5"/>
      <c r="AZ92" s="4"/>
      <c r="BA92" s="2"/>
      <c r="BB92" s="5"/>
      <c r="BC92" s="398">
        <f>VLOOKUP(D92,'24-10-2015'!C:G,5,FALSE)</f>
        <v>8</v>
      </c>
      <c r="BD92" s="399" t="str">
        <f>VLOOKUP(D92,'24-10-2015'!C:F,4,FALSE)</f>
        <v>A</v>
      </c>
      <c r="BE92" s="400" t="str">
        <f>VLOOKUP(D92,'24-10-2015'!C:I,7,FALSE)</f>
        <v>F</v>
      </c>
      <c r="BF92" s="4"/>
      <c r="BG92" s="2"/>
      <c r="BH92" s="5"/>
      <c r="BI92" s="60">
        <f>SUM(G92:BF92)</f>
        <v>16</v>
      </c>
      <c r="BJ92" s="61" t="s">
        <v>6</v>
      </c>
      <c r="BK92" s="127">
        <f>COUNTIF(G92:BF92,"&gt;0")</f>
        <v>4</v>
      </c>
      <c r="BL92" s="53">
        <f>BI92/BK92</f>
        <v>4</v>
      </c>
      <c r="BM92" s="54">
        <f>SUM(IF($H92="A",$G92,0),IF($K92="A",$J92,0),IF($N92="A",$M92,0),IF($Q92="A",$P92,0),IF($T92="A",$S92,0),IF($W92="A",$V92,0),IF($Z92="A",$Y92,0),IF($AC92="A",$AB92,0),IF($AF92="A",$AE92,0),IF($AI92="A",$AH92,0),IF($AL92="A",$AK92,0),IF($AO92="A",$AN92,0),IF($AR92="A",$AQ92,0),IF($AU92="A",$AT92,0),IF($AX92="A",$AW92,0),IF($BA92="A",$AZ92,0),IF($BD92="A",$BA92,0),IF($BG92="A",$BF92,0))</f>
        <v>6</v>
      </c>
      <c r="BN92" s="55">
        <f>SUM(IF($T92="A",$S92,0),IF($W92="A",$V92,0),IF($Z92="A",$Y92,0),IF($AI92="A",$AH92,0),IF($AL92="A",$AK92,0))</f>
        <v>6</v>
      </c>
      <c r="BO92" s="55">
        <f>SUM(S92,V92,Y92,AH92,AK92)</f>
        <v>7</v>
      </c>
      <c r="BP92" s="56">
        <f>MAX(G92:BF92)</f>
        <v>8</v>
      </c>
      <c r="BQ92" s="56">
        <v>1</v>
      </c>
      <c r="BR92" s="120" t="str">
        <f>VLOOKUP(D92,BASE!B:E,3,FALSE)</f>
        <v>CASCOL</v>
      </c>
      <c r="BT92" s="442"/>
    </row>
    <row r="93" spans="1:72" ht="26.25" thickBot="1">
      <c r="A93" s="128">
        <f t="shared" si="1"/>
        <v>92</v>
      </c>
      <c r="B93" s="3" t="s">
        <v>16</v>
      </c>
      <c r="C93" s="164" t="s">
        <v>111</v>
      </c>
      <c r="D93" s="165">
        <v>6907739</v>
      </c>
      <c r="E93" s="166" t="s">
        <v>1</v>
      </c>
      <c r="F93" s="167" t="s">
        <v>179</v>
      </c>
      <c r="G93" s="4">
        <v>2</v>
      </c>
      <c r="H93" s="2" t="s">
        <v>740</v>
      </c>
      <c r="I93" s="5"/>
      <c r="J93" s="395">
        <v>6</v>
      </c>
      <c r="K93" s="396" t="s">
        <v>720</v>
      </c>
      <c r="L93" s="397" t="s">
        <v>719</v>
      </c>
      <c r="M93" s="395">
        <v>6</v>
      </c>
      <c r="N93" s="396" t="s">
        <v>720</v>
      </c>
      <c r="O93" s="397" t="s">
        <v>719</v>
      </c>
      <c r="P93" s="4"/>
      <c r="Q93" s="2"/>
      <c r="R93" s="5"/>
      <c r="S93" s="6"/>
      <c r="T93" s="2"/>
      <c r="U93" s="5"/>
      <c r="V93" s="6"/>
      <c r="W93" s="2"/>
      <c r="X93" s="5"/>
      <c r="Y93" s="6"/>
      <c r="Z93" s="2"/>
      <c r="AA93" s="5"/>
      <c r="AB93" s="4"/>
      <c r="AC93" s="2"/>
      <c r="AD93" s="5"/>
      <c r="AE93" s="4"/>
      <c r="AF93" s="2"/>
      <c r="AG93" s="5"/>
      <c r="AH93" s="6"/>
      <c r="AI93" s="2"/>
      <c r="AJ93" s="5"/>
      <c r="AK93" s="6"/>
      <c r="AL93" s="2"/>
      <c r="AM93" s="5"/>
      <c r="AN93" s="4"/>
      <c r="AO93" s="2"/>
      <c r="AP93" s="5"/>
      <c r="AQ93" s="4"/>
      <c r="AR93" s="2"/>
      <c r="AS93" s="5"/>
      <c r="AT93" s="4"/>
      <c r="AU93" s="2"/>
      <c r="AV93" s="5"/>
      <c r="AW93" s="4"/>
      <c r="AX93" s="2"/>
      <c r="AY93" s="5"/>
      <c r="AZ93" s="4"/>
      <c r="BA93" s="2"/>
      <c r="BB93" s="5"/>
      <c r="BC93" s="4">
        <f>VLOOKUP(D93,'24-10-2015'!C:G,5,FALSE)</f>
        <v>2</v>
      </c>
      <c r="BD93" s="2" t="str">
        <f>VLOOKUP(D93,'24-10-2015'!C:F,4,FALSE)</f>
        <v>B</v>
      </c>
      <c r="BE93" s="5"/>
      <c r="BF93" s="4"/>
      <c r="BG93" s="2"/>
      <c r="BH93" s="5"/>
      <c r="BI93" s="60">
        <f>SUM(G93:BF93)</f>
        <v>16</v>
      </c>
      <c r="BJ93" s="61" t="s">
        <v>6</v>
      </c>
      <c r="BK93" s="127">
        <f>COUNTIF(G93:BF93,"&gt;0")</f>
        <v>4</v>
      </c>
      <c r="BL93" s="53">
        <f>BI93/BK93</f>
        <v>4</v>
      </c>
      <c r="BM93" s="54">
        <f>SUM(IF($H93="A",$G93,0),IF($K93="A",$J93,0),IF($N93="A",$M93,0),IF($Q93="A",$P93,0),IF($T93="A",$S93,0),IF($W93="A",$V93,0),IF($Z93="A",$Y93,0),IF($AC93="A",$AB93,0),IF($AF93="A",$AE93,0),IF($AI93="A",$AH93,0),IF($AL93="A",$AK93,0),IF($AO93="A",$AN93,0),IF($AR93="A",$AQ93,0),IF($AU93="A",$AT93,0),IF($AX93="A",$AW93,0),IF($BA93="A",$AZ93,0),IF($BD93="A",$BA93,0),IF($BG93="A",$BF93,0))</f>
        <v>2</v>
      </c>
      <c r="BN93" s="55">
        <f>SUM(IF($T93="A",$S93,0),IF($W93="A",$V93,0),IF($Z93="A",$Y93,0),IF($AI93="A",$AH93,0),IF($AL93="A",$AK93,0))</f>
        <v>0</v>
      </c>
      <c r="BO93" s="55">
        <f>SUM(S93,V93,Y93,AH93,AK93)</f>
        <v>0</v>
      </c>
      <c r="BP93" s="56">
        <f>MAX(G93:BF93)</f>
        <v>6</v>
      </c>
      <c r="BQ93" s="56"/>
      <c r="BR93" s="120" t="str">
        <f>VLOOKUP(D93,BASE!B:E,3,FALSE)</f>
        <v>ATSCAF</v>
      </c>
      <c r="BT93" s="442"/>
    </row>
    <row r="94" spans="1:72" ht="26.25" thickBot="1">
      <c r="A94" s="128">
        <f t="shared" si="1"/>
        <v>93</v>
      </c>
      <c r="B94" s="3" t="s">
        <v>16</v>
      </c>
      <c r="C94" s="164" t="s">
        <v>240</v>
      </c>
      <c r="D94" s="165">
        <v>6915309</v>
      </c>
      <c r="E94" s="166" t="s">
        <v>350</v>
      </c>
      <c r="F94" s="167" t="s">
        <v>179</v>
      </c>
      <c r="G94" s="4"/>
      <c r="H94" s="2"/>
      <c r="I94" s="5"/>
      <c r="J94" s="4"/>
      <c r="K94" s="2"/>
      <c r="L94" s="5"/>
      <c r="M94" s="4"/>
      <c r="N94" s="2"/>
      <c r="O94" s="5"/>
      <c r="P94" s="4"/>
      <c r="Q94" s="2"/>
      <c r="R94" s="5"/>
      <c r="S94" s="6">
        <v>1</v>
      </c>
      <c r="T94" s="2" t="s">
        <v>720</v>
      </c>
      <c r="U94" s="5"/>
      <c r="V94" s="6"/>
      <c r="W94" s="2"/>
      <c r="X94" s="5"/>
      <c r="Y94" s="6">
        <v>1</v>
      </c>
      <c r="Z94" s="2" t="s">
        <v>720</v>
      </c>
      <c r="AA94" s="5"/>
      <c r="AB94" s="4">
        <v>4</v>
      </c>
      <c r="AC94" s="2" t="s">
        <v>740</v>
      </c>
      <c r="AD94" s="5"/>
      <c r="AE94" s="4"/>
      <c r="AF94" s="2"/>
      <c r="AG94" s="5"/>
      <c r="AH94" s="6"/>
      <c r="AI94" s="2"/>
      <c r="AJ94" s="5"/>
      <c r="AK94" s="6"/>
      <c r="AL94" s="2"/>
      <c r="AM94" s="5"/>
      <c r="AN94" s="4"/>
      <c r="AO94" s="2"/>
      <c r="AP94" s="5"/>
      <c r="AQ94" s="4"/>
      <c r="AR94" s="2"/>
      <c r="AS94" s="5"/>
      <c r="AT94" s="4"/>
      <c r="AU94" s="2"/>
      <c r="AV94" s="5"/>
      <c r="AW94" s="4"/>
      <c r="AX94" s="2"/>
      <c r="AY94" s="5"/>
      <c r="AZ94" s="398">
        <v>8</v>
      </c>
      <c r="BA94" s="399" t="s">
        <v>740</v>
      </c>
      <c r="BB94" s="400" t="s">
        <v>8</v>
      </c>
      <c r="BC94" s="4">
        <f>VLOOKUP(D94,'24-10-2015'!C:G,5,FALSE)</f>
        <v>2</v>
      </c>
      <c r="BD94" s="2" t="str">
        <f>VLOOKUP(D94,'24-10-2015'!C:F,4,FALSE)</f>
        <v>A</v>
      </c>
      <c r="BE94" s="5"/>
      <c r="BF94" s="4"/>
      <c r="BG94" s="2"/>
      <c r="BH94" s="5"/>
      <c r="BI94" s="60">
        <f>SUM(G94:BF94)</f>
        <v>16</v>
      </c>
      <c r="BJ94" s="61" t="s">
        <v>6</v>
      </c>
      <c r="BK94" s="127">
        <f>COUNTIF(G94:BF94,"&gt;0")</f>
        <v>5</v>
      </c>
      <c r="BL94" s="53">
        <f>BI94/BK94</f>
        <v>3.2</v>
      </c>
      <c r="BM94" s="54">
        <f>SUM(IF($H94="A",$G94,0),IF($K94="A",$J94,0),IF($N94="A",$M94,0),IF($Q94="A",$P94,0),IF($T94="A",$S94,0),IF($W94="A",$V94,0),IF($Z94="A",$Y94,0),IF($AC94="A",$AB94,0),IF($AF94="A",$AE94,0),IF($AI94="A",$AH94,0),IF($AL94="A",$AK94,0),IF($AO94="A",$AN94,0),IF($AR94="A",$AQ94,0),IF($AU94="A",$AT94,0),IF($AX94="A",$AW94,0),IF($BA94="A",$AZ94,0),IF($BD94="A",$BA94,0),IF($BG94="A",$BF94,0))</f>
        <v>12</v>
      </c>
      <c r="BN94" s="55">
        <f>SUM(IF($T94="A",$S94,0),IF($W94="A",$V94,0),IF($Z94="A",$Y94,0),IF($AI94="A",$AH94,0),IF($AL94="A",$AK94,0))</f>
        <v>0</v>
      </c>
      <c r="BO94" s="55">
        <f>SUM(S94,V94,Y94,AH94,AK94)</f>
        <v>2</v>
      </c>
      <c r="BP94" s="56">
        <f>MAX(G94:BF94)</f>
        <v>8</v>
      </c>
      <c r="BQ94" s="56">
        <v>1</v>
      </c>
      <c r="BR94" s="120" t="str">
        <f>VLOOKUP(D94,BASE!B:E,3,FALSE)</f>
        <v>S A L</v>
      </c>
      <c r="BT94" s="442"/>
    </row>
    <row r="95" spans="1:72" ht="26.25" thickBot="1">
      <c r="A95" s="128">
        <f t="shared" si="1"/>
        <v>94</v>
      </c>
      <c r="B95" s="3" t="s">
        <v>16</v>
      </c>
      <c r="C95" s="164" t="s">
        <v>224</v>
      </c>
      <c r="D95" s="165">
        <v>6908332</v>
      </c>
      <c r="E95" s="166" t="s">
        <v>5</v>
      </c>
      <c r="F95" s="167" t="s">
        <v>179</v>
      </c>
      <c r="G95" s="4"/>
      <c r="H95" s="2"/>
      <c r="I95" s="5"/>
      <c r="J95" s="4"/>
      <c r="K95" s="2"/>
      <c r="L95" s="5"/>
      <c r="M95" s="4"/>
      <c r="N95" s="2"/>
      <c r="O95" s="5"/>
      <c r="P95" s="4"/>
      <c r="Q95" s="2"/>
      <c r="R95" s="5"/>
      <c r="S95" s="6">
        <v>2</v>
      </c>
      <c r="T95" s="2" t="s">
        <v>740</v>
      </c>
      <c r="U95" s="5"/>
      <c r="V95" s="6"/>
      <c r="W95" s="2"/>
      <c r="X95" s="5"/>
      <c r="Y95" s="6">
        <v>5</v>
      </c>
      <c r="Z95" s="2" t="s">
        <v>720</v>
      </c>
      <c r="AA95" s="5"/>
      <c r="AB95" s="4">
        <v>1</v>
      </c>
      <c r="AC95" s="2" t="s">
        <v>720</v>
      </c>
      <c r="AD95" s="5"/>
      <c r="AE95" s="4"/>
      <c r="AF95" s="2"/>
      <c r="AG95" s="5"/>
      <c r="AH95" s="6"/>
      <c r="AI95" s="2"/>
      <c r="AJ95" s="5"/>
      <c r="AK95" s="6"/>
      <c r="AL95" s="2"/>
      <c r="AM95" s="5"/>
      <c r="AN95" s="4"/>
      <c r="AO95" s="2"/>
      <c r="AP95" s="5"/>
      <c r="AQ95" s="4"/>
      <c r="AR95" s="2"/>
      <c r="AS95" s="5"/>
      <c r="AT95" s="4">
        <f>VLOOKUP(D95,'26-09-2015'!C:G,5,FALSE)</f>
        <v>2</v>
      </c>
      <c r="AU95" s="2" t="str">
        <f>VLOOKUP(D95,'26-09-2015'!C:F,4,FALSE)</f>
        <v>A</v>
      </c>
      <c r="AV95" s="5"/>
      <c r="AW95" s="4"/>
      <c r="AX95" s="2"/>
      <c r="AY95" s="5"/>
      <c r="AZ95" s="4">
        <v>6</v>
      </c>
      <c r="BA95" s="2" t="s">
        <v>740</v>
      </c>
      <c r="BB95" s="5"/>
      <c r="BC95" s="4"/>
      <c r="BD95" s="2"/>
      <c r="BE95" s="5"/>
      <c r="BF95" s="4"/>
      <c r="BG95" s="2"/>
      <c r="BH95" s="5"/>
      <c r="BI95" s="60">
        <f>SUM(G95:BF95)</f>
        <v>16</v>
      </c>
      <c r="BJ95" s="61" t="s">
        <v>6</v>
      </c>
      <c r="BK95" s="127">
        <f>COUNTIF(G95:BF95,"&gt;0")</f>
        <v>5</v>
      </c>
      <c r="BL95" s="53">
        <f>BI95/BK95</f>
        <v>3.2</v>
      </c>
      <c r="BM95" s="54">
        <f>SUM(IF($H95="A",$G95,0),IF($K95="A",$J95,0),IF($N95="A",$M95,0),IF($Q95="A",$P95,0),IF($T95="A",$S95,0),IF($W95="A",$V95,0),IF($Z95="A",$Y95,0),IF($AC95="A",$AB95,0),IF($AF95="A",$AE95,0),IF($AI95="A",$AH95,0),IF($AL95="A",$AK95,0),IF($AO95="A",$AN95,0),IF($AR95="A",$AQ95,0),IF($AU95="A",$AT95,0),IF($AX95="A",$AW95,0),IF($BA95="A",$AZ95,0),IF($BD95="A",$BA95,0),IF($BG95="A",$BF95,0))</f>
        <v>10</v>
      </c>
      <c r="BN95" s="55">
        <f>SUM(IF($T95="A",$S95,0),IF($W95="A",$V95,0),IF($Z95="A",$Y95,0),IF($AI95="A",$AH95,0),IF($AL95="A",$AK95,0))</f>
        <v>2</v>
      </c>
      <c r="BO95" s="55">
        <f>SUM(S95,V95,Y95,AH95,AK95)</f>
        <v>7</v>
      </c>
      <c r="BP95" s="56">
        <f>MAX(G95:BF95)</f>
        <v>6</v>
      </c>
      <c r="BQ95" s="56"/>
      <c r="BR95" s="120" t="str">
        <f>VLOOKUP(D95,BASE!B:E,3,FALSE)</f>
        <v>CASCOL</v>
      </c>
      <c r="BT95" s="442"/>
    </row>
    <row r="96" spans="1:72" ht="26.25" thickBot="1">
      <c r="A96" s="128">
        <f t="shared" si="1"/>
        <v>95</v>
      </c>
      <c r="B96" s="3" t="s">
        <v>16</v>
      </c>
      <c r="C96" s="164" t="s">
        <v>69</v>
      </c>
      <c r="D96" s="165">
        <v>6904171</v>
      </c>
      <c r="E96" s="166" t="s">
        <v>350</v>
      </c>
      <c r="F96" s="167" t="s">
        <v>179</v>
      </c>
      <c r="G96" s="4"/>
      <c r="H96" s="2"/>
      <c r="I96" s="5"/>
      <c r="J96" s="4">
        <v>2</v>
      </c>
      <c r="K96" s="2" t="s">
        <v>740</v>
      </c>
      <c r="L96" s="5"/>
      <c r="M96" s="4"/>
      <c r="N96" s="2"/>
      <c r="O96" s="5"/>
      <c r="P96" s="4"/>
      <c r="Q96" s="2"/>
      <c r="R96" s="5"/>
      <c r="S96" s="6">
        <v>2</v>
      </c>
      <c r="T96" s="2" t="s">
        <v>740</v>
      </c>
      <c r="U96" s="5"/>
      <c r="V96" s="6"/>
      <c r="W96" s="2"/>
      <c r="X96" s="5"/>
      <c r="Y96" s="6"/>
      <c r="Z96" s="2"/>
      <c r="AA96" s="5"/>
      <c r="AB96" s="4"/>
      <c r="AC96" s="2"/>
      <c r="AD96" s="5"/>
      <c r="AE96" s="4"/>
      <c r="AF96" s="2"/>
      <c r="AG96" s="5"/>
      <c r="AH96" s="6"/>
      <c r="AI96" s="2"/>
      <c r="AJ96" s="5"/>
      <c r="AK96" s="6"/>
      <c r="AL96" s="2"/>
      <c r="AM96" s="5"/>
      <c r="AN96" s="4"/>
      <c r="AO96" s="2"/>
      <c r="AP96" s="5"/>
      <c r="AQ96" s="4">
        <v>2</v>
      </c>
      <c r="AR96" s="2" t="s">
        <v>740</v>
      </c>
      <c r="AS96" s="5"/>
      <c r="AT96" s="4">
        <f>VLOOKUP(D96,'26-09-2015'!C:G,5,FALSE)</f>
        <v>4</v>
      </c>
      <c r="AU96" s="2" t="str">
        <f>VLOOKUP(D96,'26-09-2015'!C:F,4,FALSE)</f>
        <v>A</v>
      </c>
      <c r="AV96" s="5"/>
      <c r="AW96" s="4"/>
      <c r="AX96" s="2"/>
      <c r="AY96" s="5"/>
      <c r="AZ96" s="4"/>
      <c r="BA96" s="2"/>
      <c r="BB96" s="5"/>
      <c r="BC96" s="4">
        <f>VLOOKUP(D96,'24-10-2015'!C:G,5,FALSE)</f>
        <v>6</v>
      </c>
      <c r="BD96" s="2" t="str">
        <f>VLOOKUP(D96,'24-10-2015'!C:F,4,FALSE)</f>
        <v>A</v>
      </c>
      <c r="BE96" s="5"/>
      <c r="BF96" s="4"/>
      <c r="BG96" s="2"/>
      <c r="BH96" s="5"/>
      <c r="BI96" s="60">
        <f>SUM(G96:BF96)</f>
        <v>16</v>
      </c>
      <c r="BJ96" s="61" t="s">
        <v>6</v>
      </c>
      <c r="BK96" s="127">
        <f>COUNTIF(G96:BF96,"&gt;0")</f>
        <v>5</v>
      </c>
      <c r="BL96" s="53">
        <f>BI96/BK96</f>
        <v>3.2</v>
      </c>
      <c r="BM96" s="54">
        <f>SUM(IF($H96="A",$G96,0),IF($K96="A",$J96,0),IF($N96="A",$M96,0),IF($Q96="A",$P96,0),IF($T96="A",$S96,0),IF($W96="A",$V96,0),IF($Z96="A",$Y96,0),IF($AC96="A",$AB96,0),IF($AF96="A",$AE96,0),IF($AI96="A",$AH96,0),IF($AL96="A",$AK96,0),IF($AO96="A",$AN96,0),IF($AR96="A",$AQ96,0),IF($AU96="A",$AT96,0),IF($AX96="A",$AW96,0),IF($BA96="A",$AZ96,0),IF($BD96="A",$BA96,0),IF($BG96="A",$BF96,0))</f>
        <v>10</v>
      </c>
      <c r="BN96" s="55">
        <f>SUM(IF($T96="A",$S96,0),IF($W96="A",$V96,0),IF($Z96="A",$Y96,0),IF($AI96="A",$AH96,0),IF($AL96="A",$AK96,0))</f>
        <v>2</v>
      </c>
      <c r="BO96" s="55">
        <f>SUM(S96,V96,Y96,AH96,AK96)</f>
        <v>2</v>
      </c>
      <c r="BP96" s="56">
        <f>MAX(G96:BF96)</f>
        <v>6</v>
      </c>
      <c r="BQ96" s="56"/>
      <c r="BR96" s="120" t="str">
        <f>VLOOKUP(D96,BASE!B:E,3,FALSE)</f>
        <v>S A L</v>
      </c>
      <c r="BT96" s="442"/>
    </row>
    <row r="97" spans="1:72" ht="26.25" thickBot="1">
      <c r="A97" s="128">
        <f t="shared" si="1"/>
        <v>96</v>
      </c>
      <c r="B97" s="3" t="s">
        <v>16</v>
      </c>
      <c r="C97" s="164" t="s">
        <v>92</v>
      </c>
      <c r="D97" s="165">
        <v>6915606</v>
      </c>
      <c r="E97" s="166" t="s">
        <v>350</v>
      </c>
      <c r="F97" s="167" t="s">
        <v>179</v>
      </c>
      <c r="G97" s="4"/>
      <c r="H97" s="2"/>
      <c r="I97" s="5"/>
      <c r="J97" s="4"/>
      <c r="K97" s="2"/>
      <c r="L97" s="5"/>
      <c r="M97" s="4"/>
      <c r="N97" s="2"/>
      <c r="O97" s="5"/>
      <c r="P97" s="4"/>
      <c r="Q97" s="2"/>
      <c r="R97" s="5"/>
      <c r="S97" s="6">
        <v>2</v>
      </c>
      <c r="T97" s="2" t="s">
        <v>740</v>
      </c>
      <c r="U97" s="5"/>
      <c r="V97" s="6"/>
      <c r="W97" s="2"/>
      <c r="X97" s="5"/>
      <c r="Y97" s="6">
        <v>2</v>
      </c>
      <c r="Z97" s="2" t="s">
        <v>740</v>
      </c>
      <c r="AA97" s="5"/>
      <c r="AB97" s="4">
        <v>4</v>
      </c>
      <c r="AC97" s="2" t="s">
        <v>740</v>
      </c>
      <c r="AD97" s="5"/>
      <c r="AE97" s="4"/>
      <c r="AF97" s="2"/>
      <c r="AG97" s="5"/>
      <c r="AH97" s="6">
        <v>2</v>
      </c>
      <c r="AI97" s="2" t="s">
        <v>740</v>
      </c>
      <c r="AJ97" s="5"/>
      <c r="AK97" s="6"/>
      <c r="AL97" s="2"/>
      <c r="AM97" s="5"/>
      <c r="AN97" s="4"/>
      <c r="AO97" s="2"/>
      <c r="AP97" s="5"/>
      <c r="AQ97" s="4">
        <v>2</v>
      </c>
      <c r="AR97" s="2" t="s">
        <v>740</v>
      </c>
      <c r="AS97" s="5"/>
      <c r="AT97" s="4">
        <f>VLOOKUP(D97,'26-09-2015'!C:G,5,FALSE)</f>
        <v>4</v>
      </c>
      <c r="AU97" s="2" t="str">
        <f>VLOOKUP(D97,'26-09-2015'!C:F,4,FALSE)</f>
        <v>A</v>
      </c>
      <c r="AV97" s="5"/>
      <c r="AW97" s="4"/>
      <c r="AX97" s="2"/>
      <c r="AY97" s="5"/>
      <c r="AZ97" s="4"/>
      <c r="BA97" s="2"/>
      <c r="BB97" s="5"/>
      <c r="BC97" s="4"/>
      <c r="BD97" s="2"/>
      <c r="BE97" s="5"/>
      <c r="BF97" s="4"/>
      <c r="BG97" s="2"/>
      <c r="BH97" s="5"/>
      <c r="BI97" s="60">
        <f>SUM(G97:BF97)</f>
        <v>16</v>
      </c>
      <c r="BJ97" s="61" t="s">
        <v>6</v>
      </c>
      <c r="BK97" s="127">
        <f>COUNTIF(G97:BF97,"&gt;0")</f>
        <v>6</v>
      </c>
      <c r="BL97" s="53">
        <f>BI97/BK97</f>
        <v>2.6666666666666665</v>
      </c>
      <c r="BM97" s="54">
        <f>SUM(IF($H97="A",$G97,0),IF($K97="A",$J97,0),IF($N97="A",$M97,0),IF($Q97="A",$P97,0),IF($T97="A",$S97,0),IF($W97="A",$V97,0),IF($Z97="A",$Y97,0),IF($AC97="A",$AB97,0),IF($AF97="A",$AE97,0),IF($AI97="A",$AH97,0),IF($AL97="A",$AK97,0),IF($AO97="A",$AN97,0),IF($AR97="A",$AQ97,0),IF($AU97="A",$AT97,0),IF($AX97="A",$AW97,0),IF($BA97="A",$AZ97,0),IF($BD97="A",$BA97,0),IF($BG97="A",$BF97,0))</f>
        <v>16</v>
      </c>
      <c r="BN97" s="55">
        <f>SUM(IF($T97="A",$S97,0),IF($W97="A",$V97,0),IF($Z97="A",$Y97,0),IF($AI97="A",$AH97,0),IF($AL97="A",$AK97,0))</f>
        <v>6</v>
      </c>
      <c r="BO97" s="55">
        <f>SUM(S97,V97,Y97,AH97,AK97)</f>
        <v>6</v>
      </c>
      <c r="BP97" s="56">
        <f>MAX(G97:BF97)</f>
        <v>4</v>
      </c>
      <c r="BQ97" s="56"/>
      <c r="BR97" s="120" t="str">
        <f>VLOOKUP(D97,BASE!B:E,3,FALSE)</f>
        <v>S A L</v>
      </c>
      <c r="BT97" s="442"/>
    </row>
    <row r="98" spans="1:72" ht="26.25" thickBot="1">
      <c r="A98" s="128">
        <f t="shared" si="1"/>
        <v>97</v>
      </c>
      <c r="B98" s="3" t="s">
        <v>16</v>
      </c>
      <c r="C98" s="164" t="s">
        <v>407</v>
      </c>
      <c r="D98" s="165">
        <v>6920064</v>
      </c>
      <c r="E98" s="166" t="s">
        <v>350</v>
      </c>
      <c r="F98" s="167" t="s">
        <v>179</v>
      </c>
      <c r="G98" s="4"/>
      <c r="H98" s="2"/>
      <c r="I98" s="5"/>
      <c r="J98" s="4">
        <v>2</v>
      </c>
      <c r="K98" s="2" t="s">
        <v>720</v>
      </c>
      <c r="L98" s="5"/>
      <c r="M98" s="4"/>
      <c r="N98" s="2"/>
      <c r="O98" s="5"/>
      <c r="P98" s="4"/>
      <c r="Q98" s="2"/>
      <c r="R98" s="5"/>
      <c r="S98" s="6">
        <v>2</v>
      </c>
      <c r="T98" s="2" t="s">
        <v>740</v>
      </c>
      <c r="U98" s="5"/>
      <c r="V98" s="6"/>
      <c r="W98" s="2"/>
      <c r="X98" s="5"/>
      <c r="Y98" s="6">
        <v>6</v>
      </c>
      <c r="Z98" s="2" t="s">
        <v>740</v>
      </c>
      <c r="AA98" s="5"/>
      <c r="AB98" s="4"/>
      <c r="AC98" s="2"/>
      <c r="AD98" s="5"/>
      <c r="AE98" s="4"/>
      <c r="AF98" s="2"/>
      <c r="AG98" s="5"/>
      <c r="AH98" s="6"/>
      <c r="AI98" s="2"/>
      <c r="AJ98" s="5"/>
      <c r="AK98" s="6"/>
      <c r="AL98" s="2"/>
      <c r="AM98" s="5"/>
      <c r="AN98" s="4"/>
      <c r="AO98" s="2"/>
      <c r="AP98" s="5"/>
      <c r="AQ98" s="4">
        <v>2</v>
      </c>
      <c r="AR98" s="2" t="s">
        <v>720</v>
      </c>
      <c r="AS98" s="5"/>
      <c r="AT98" s="4">
        <f>VLOOKUP(D98,'26-09-2015'!C:G,5,FALSE)</f>
        <v>2</v>
      </c>
      <c r="AU98" s="2" t="str">
        <f>VLOOKUP(D98,'26-09-2015'!C:F,4,FALSE)</f>
        <v>B</v>
      </c>
      <c r="AV98" s="5"/>
      <c r="AW98" s="4"/>
      <c r="AX98" s="2"/>
      <c r="AY98" s="5"/>
      <c r="AZ98" s="4"/>
      <c r="BA98" s="2"/>
      <c r="BB98" s="5"/>
      <c r="BC98" s="4">
        <f>VLOOKUP(D98,'24-10-2015'!C:G,5,FALSE)</f>
        <v>2</v>
      </c>
      <c r="BD98" s="2" t="str">
        <f>VLOOKUP(D98,'24-10-2015'!C:F,4,FALSE)</f>
        <v>B</v>
      </c>
      <c r="BE98" s="5"/>
      <c r="BF98" s="4"/>
      <c r="BG98" s="2"/>
      <c r="BH98" s="5"/>
      <c r="BI98" s="60">
        <f>SUM(G98:BF98)</f>
        <v>16</v>
      </c>
      <c r="BJ98" s="61" t="s">
        <v>6</v>
      </c>
      <c r="BK98" s="127">
        <f>COUNTIF(G98:BF98,"&gt;0")</f>
        <v>6</v>
      </c>
      <c r="BL98" s="53">
        <f>BI98/BK98</f>
        <v>2.6666666666666665</v>
      </c>
      <c r="BM98" s="54">
        <f>SUM(IF($H98="A",$G98,0),IF($K98="A",$J98,0),IF($N98="A",$M98,0),IF($Q98="A",$P98,0),IF($T98="A",$S98,0),IF($W98="A",$V98,0),IF($Z98="A",$Y98,0),IF($AC98="A",$AB98,0),IF($AF98="A",$AE98,0),IF($AI98="A",$AH98,0),IF($AL98="A",$AK98,0),IF($AO98="A",$AN98,0),IF($AR98="A",$AQ98,0),IF($AU98="A",$AT98,0),IF($AX98="A",$AW98,0),IF($BA98="A",$AZ98,0),IF($BD98="A",$BA98,0),IF($BG98="A",$BF98,0))</f>
        <v>8</v>
      </c>
      <c r="BN98" s="55">
        <f>SUM(IF($T98="A",$S98,0),IF($W98="A",$V98,0),IF($Z98="A",$Y98,0),IF($AI98="A",$AH98,0),IF($AL98="A",$AK98,0))</f>
        <v>8</v>
      </c>
      <c r="BO98" s="55">
        <f>SUM(S98,V98,Y98,AH98,AK98)</f>
        <v>8</v>
      </c>
      <c r="BP98" s="56">
        <f>MAX(G98:BF98)</f>
        <v>6</v>
      </c>
      <c r="BQ98" s="56"/>
      <c r="BR98" s="120" t="str">
        <f>VLOOKUP(D98,BASE!B:E,3,FALSE)</f>
        <v>S A L</v>
      </c>
      <c r="BT98" s="442"/>
    </row>
    <row r="99" spans="1:72" ht="26.25" thickBot="1">
      <c r="A99" s="128">
        <f t="shared" si="1"/>
        <v>98</v>
      </c>
      <c r="B99" s="3" t="s">
        <v>16</v>
      </c>
      <c r="C99" s="164" t="s">
        <v>281</v>
      </c>
      <c r="D99" s="165">
        <v>6923503</v>
      </c>
      <c r="E99" s="166" t="s">
        <v>0</v>
      </c>
      <c r="F99" s="167" t="s">
        <v>179</v>
      </c>
      <c r="G99" s="4"/>
      <c r="H99" s="2"/>
      <c r="I99" s="5"/>
      <c r="J99" s="4">
        <v>3</v>
      </c>
      <c r="K99" s="2" t="s">
        <v>720</v>
      </c>
      <c r="L99" s="5"/>
      <c r="M99" s="4">
        <v>4</v>
      </c>
      <c r="N99" s="2" t="s">
        <v>740</v>
      </c>
      <c r="O99" s="5"/>
      <c r="P99" s="4"/>
      <c r="Q99" s="2"/>
      <c r="R99" s="5"/>
      <c r="S99" s="6">
        <v>2</v>
      </c>
      <c r="T99" s="2" t="s">
        <v>720</v>
      </c>
      <c r="U99" s="5"/>
      <c r="V99" s="6"/>
      <c r="W99" s="2"/>
      <c r="X99" s="5"/>
      <c r="Y99" s="6">
        <v>2</v>
      </c>
      <c r="Z99" s="2" t="s">
        <v>740</v>
      </c>
      <c r="AA99" s="5"/>
      <c r="AB99" s="4">
        <v>2</v>
      </c>
      <c r="AC99" s="2" t="s">
        <v>740</v>
      </c>
      <c r="AD99" s="5"/>
      <c r="AE99" s="4"/>
      <c r="AF99" s="2"/>
      <c r="AG99" s="5"/>
      <c r="AH99" s="6">
        <v>1</v>
      </c>
      <c r="AI99" s="2" t="s">
        <v>720</v>
      </c>
      <c r="AJ99" s="5"/>
      <c r="AK99" s="6">
        <v>2</v>
      </c>
      <c r="AL99" s="2" t="s">
        <v>740</v>
      </c>
      <c r="AM99" s="5"/>
      <c r="AN99" s="4"/>
      <c r="AO99" s="2"/>
      <c r="AP99" s="5"/>
      <c r="AQ99" s="4"/>
      <c r="AR99" s="2"/>
      <c r="AS99" s="5"/>
      <c r="AT99" s="4"/>
      <c r="AU99" s="2"/>
      <c r="AV99" s="5"/>
      <c r="AW99" s="4"/>
      <c r="AX99" s="2"/>
      <c r="AY99" s="5"/>
      <c r="AZ99" s="4"/>
      <c r="BA99" s="2"/>
      <c r="BB99" s="5"/>
      <c r="BC99" s="4"/>
      <c r="BD99" s="2"/>
      <c r="BE99" s="5"/>
      <c r="BF99" s="4"/>
      <c r="BG99" s="2"/>
      <c r="BH99" s="5"/>
      <c r="BI99" s="60">
        <f>SUM(G99:BF99)</f>
        <v>16</v>
      </c>
      <c r="BJ99" s="61" t="s">
        <v>6</v>
      </c>
      <c r="BK99" s="127">
        <f>COUNTIF(G99:BF99,"&gt;0")</f>
        <v>7</v>
      </c>
      <c r="BL99" s="53">
        <f>BI99/BK99</f>
        <v>2.2857142857142856</v>
      </c>
      <c r="BM99" s="54">
        <f>SUM(IF($H99="A",$G99,0),IF($K99="A",$J99,0),IF($N99="A",$M99,0),IF($Q99="A",$P99,0),IF($T99="A",$S99,0),IF($W99="A",$V99,0),IF($Z99="A",$Y99,0),IF($AC99="A",$AB99,0),IF($AF99="A",$AE99,0),IF($AI99="A",$AH99,0),IF($AL99="A",$AK99,0),IF($AO99="A",$AN99,0),IF($AR99="A",$AQ99,0),IF($AU99="A",$AT99,0),IF($AX99="A",$AW99,0),IF($BA99="A",$AZ99,0),IF($BD99="A",$BA99,0),IF($BG99="A",$BF99,0))</f>
        <v>10</v>
      </c>
      <c r="BN99" s="55">
        <f>SUM(IF($T99="A",$S99,0),IF($W99="A",$V99,0),IF($Z99="A",$Y99,0),IF($AI99="A",$AH99,0),IF($AL99="A",$AK99,0))</f>
        <v>4</v>
      </c>
      <c r="BO99" s="55">
        <f>SUM(S99,V99,Y99,AH99,AK99)</f>
        <v>7</v>
      </c>
      <c r="BP99" s="56">
        <f>MAX(G99:BF99)</f>
        <v>4</v>
      </c>
      <c r="BQ99" s="56"/>
      <c r="BR99" s="120" t="str">
        <f>VLOOKUP(D99,BASE!B:E,3,FALSE)</f>
        <v>ALSTOM</v>
      </c>
      <c r="BT99" s="442"/>
    </row>
    <row r="100" spans="1:72" ht="26.25" thickBot="1">
      <c r="A100" s="128">
        <f t="shared" si="1"/>
        <v>99</v>
      </c>
      <c r="B100" s="3" t="s">
        <v>16</v>
      </c>
      <c r="C100" s="164" t="s">
        <v>377</v>
      </c>
      <c r="D100" s="165">
        <v>6923165</v>
      </c>
      <c r="E100" s="166" t="s">
        <v>2</v>
      </c>
      <c r="F100" s="167" t="s">
        <v>179</v>
      </c>
      <c r="G100" s="4"/>
      <c r="H100" s="2"/>
      <c r="I100" s="5"/>
      <c r="J100" s="4">
        <v>1</v>
      </c>
      <c r="K100" s="2" t="s">
        <v>720</v>
      </c>
      <c r="L100" s="5"/>
      <c r="M100" s="4">
        <v>2</v>
      </c>
      <c r="N100" s="2" t="s">
        <v>720</v>
      </c>
      <c r="O100" s="5"/>
      <c r="P100" s="4"/>
      <c r="Q100" s="2"/>
      <c r="R100" s="5"/>
      <c r="S100" s="6"/>
      <c r="T100" s="2"/>
      <c r="U100" s="5"/>
      <c r="V100" s="6"/>
      <c r="W100" s="2"/>
      <c r="X100" s="5"/>
      <c r="Y100" s="6">
        <v>1</v>
      </c>
      <c r="Z100" s="2" t="s">
        <v>720</v>
      </c>
      <c r="AA100" s="5"/>
      <c r="AB100" s="4">
        <v>2</v>
      </c>
      <c r="AC100" s="2" t="s">
        <v>740</v>
      </c>
      <c r="AD100" s="5"/>
      <c r="AE100" s="4"/>
      <c r="AF100" s="2"/>
      <c r="AG100" s="5"/>
      <c r="AH100" s="6">
        <v>4</v>
      </c>
      <c r="AI100" s="2" t="s">
        <v>740</v>
      </c>
      <c r="AJ100" s="5"/>
      <c r="AK100" s="6">
        <v>2</v>
      </c>
      <c r="AL100" s="2" t="s">
        <v>740</v>
      </c>
      <c r="AM100" s="5"/>
      <c r="AN100" s="4"/>
      <c r="AO100" s="2"/>
      <c r="AP100" s="5"/>
      <c r="AQ100" s="4"/>
      <c r="AR100" s="2"/>
      <c r="AS100" s="5"/>
      <c r="AT100" s="4"/>
      <c r="AU100" s="2"/>
      <c r="AV100" s="5"/>
      <c r="AW100" s="4"/>
      <c r="AX100" s="2"/>
      <c r="AY100" s="5"/>
      <c r="AZ100" s="4"/>
      <c r="BA100" s="2"/>
      <c r="BB100" s="5"/>
      <c r="BC100" s="4">
        <f>VLOOKUP(D100,'24-10-2015'!C:G,5,FALSE)</f>
        <v>4</v>
      </c>
      <c r="BD100" s="2" t="str">
        <f>VLOOKUP(D100,'24-10-2015'!C:F,4,FALSE)</f>
        <v>A</v>
      </c>
      <c r="BE100" s="5"/>
      <c r="BF100" s="4"/>
      <c r="BG100" s="2"/>
      <c r="BH100" s="5"/>
      <c r="BI100" s="60">
        <f>SUM(G100:BF100)</f>
        <v>16</v>
      </c>
      <c r="BJ100" s="61" t="s">
        <v>6</v>
      </c>
      <c r="BK100" s="127">
        <f>COUNTIF(G100:BF100,"&gt;0")</f>
        <v>7</v>
      </c>
      <c r="BL100" s="53">
        <f>BI100/BK100</f>
        <v>2.2857142857142856</v>
      </c>
      <c r="BM100" s="54">
        <f>SUM(IF($H100="A",$G100,0),IF($K100="A",$J100,0),IF($N100="A",$M100,0),IF($Q100="A",$P100,0),IF($T100="A",$S100,0),IF($W100="A",$V100,0),IF($Z100="A",$Y100,0),IF($AC100="A",$AB100,0),IF($AF100="A",$AE100,0),IF($AI100="A",$AH100,0),IF($AL100="A",$AK100,0),IF($AO100="A",$AN100,0),IF($AR100="A",$AQ100,0),IF($AU100="A",$AT100,0),IF($AX100="A",$AW100,0),IF($BA100="A",$AZ100,0),IF($BD100="A",$BA100,0),IF($BG100="A",$BF100,0))</f>
        <v>8</v>
      </c>
      <c r="BN100" s="55">
        <f>SUM(IF($T100="A",$S100,0),IF($W100="A",$V100,0),IF($Z100="A",$Y100,0),IF($AI100="A",$AH100,0),IF($AL100="A",$AK100,0))</f>
        <v>6</v>
      </c>
      <c r="BO100" s="55">
        <f>SUM(S100,V100,Y100,AH100,AK100)</f>
        <v>7</v>
      </c>
      <c r="BP100" s="56">
        <f>MAX(G100:BF100)</f>
        <v>4</v>
      </c>
      <c r="BQ100" s="56"/>
      <c r="BR100" s="120" t="str">
        <f>VLOOKUP(D100,BASE!B:E,3,FALSE)</f>
        <v>ASCSP</v>
      </c>
      <c r="BT100" s="442"/>
    </row>
    <row r="101" spans="1:72" ht="26.25" thickBot="1">
      <c r="A101" s="128">
        <f t="shared" si="1"/>
        <v>100</v>
      </c>
      <c r="B101" s="3" t="s">
        <v>16</v>
      </c>
      <c r="C101" s="164" t="s">
        <v>256</v>
      </c>
      <c r="D101" s="165">
        <v>6920244</v>
      </c>
      <c r="E101" s="166" t="s">
        <v>554</v>
      </c>
      <c r="F101" s="167" t="s">
        <v>179</v>
      </c>
      <c r="G101" s="4"/>
      <c r="H101" s="2"/>
      <c r="I101" s="5"/>
      <c r="J101" s="4"/>
      <c r="K101" s="2"/>
      <c r="L101" s="5"/>
      <c r="M101" s="4">
        <v>3</v>
      </c>
      <c r="N101" s="2" t="s">
        <v>720</v>
      </c>
      <c r="O101" s="5"/>
      <c r="P101" s="4"/>
      <c r="Q101" s="2"/>
      <c r="R101" s="5"/>
      <c r="S101" s="6">
        <v>1</v>
      </c>
      <c r="T101" s="2" t="s">
        <v>720</v>
      </c>
      <c r="U101" s="5"/>
      <c r="V101" s="6"/>
      <c r="W101" s="2"/>
      <c r="X101" s="5"/>
      <c r="Y101" s="6">
        <v>1</v>
      </c>
      <c r="Z101" s="2" t="s">
        <v>720</v>
      </c>
      <c r="AA101" s="5"/>
      <c r="AB101" s="4">
        <v>4</v>
      </c>
      <c r="AC101" s="2" t="s">
        <v>740</v>
      </c>
      <c r="AD101" s="5"/>
      <c r="AE101" s="4"/>
      <c r="AF101" s="2"/>
      <c r="AG101" s="5"/>
      <c r="AH101" s="6"/>
      <c r="AI101" s="2"/>
      <c r="AJ101" s="5"/>
      <c r="AK101" s="415">
        <v>4</v>
      </c>
      <c r="AL101" s="416" t="s">
        <v>720</v>
      </c>
      <c r="AM101" s="417" t="s">
        <v>8</v>
      </c>
      <c r="AN101" s="4"/>
      <c r="AO101" s="2"/>
      <c r="AP101" s="5"/>
      <c r="AQ101" s="4">
        <v>1</v>
      </c>
      <c r="AR101" s="2" t="s">
        <v>720</v>
      </c>
      <c r="AS101" s="5"/>
      <c r="AT101" s="4">
        <f>VLOOKUP(D101,'26-09-2015'!C:G,5,FALSE)</f>
        <v>2</v>
      </c>
      <c r="AU101" s="2" t="str">
        <f>VLOOKUP(D101,'26-09-2015'!C:F,4,FALSE)</f>
        <v>B</v>
      </c>
      <c r="AV101" s="5"/>
      <c r="AW101" s="4"/>
      <c r="AX101" s="2"/>
      <c r="AY101" s="5"/>
      <c r="AZ101" s="4"/>
      <c r="BA101" s="2"/>
      <c r="BB101" s="5"/>
      <c r="BC101" s="4"/>
      <c r="BD101" s="2"/>
      <c r="BE101" s="5"/>
      <c r="BF101" s="4"/>
      <c r="BG101" s="2"/>
      <c r="BH101" s="5"/>
      <c r="BI101" s="60">
        <f>SUM(G101:BF101)</f>
        <v>16</v>
      </c>
      <c r="BJ101" s="61" t="s">
        <v>6</v>
      </c>
      <c r="BK101" s="127">
        <f>COUNTIF(G101:BF101,"&gt;0")</f>
        <v>7</v>
      </c>
      <c r="BL101" s="53">
        <f>BI101/BK101</f>
        <v>2.2857142857142856</v>
      </c>
      <c r="BM101" s="54">
        <f>SUM(IF($H101="A",$G101,0),IF($K101="A",$J101,0),IF($N101="A",$M101,0),IF($Q101="A",$P101,0),IF($T101="A",$S101,0),IF($W101="A",$V101,0),IF($Z101="A",$Y101,0),IF($AC101="A",$AB101,0),IF($AF101="A",$AE101,0),IF($AI101="A",$AH101,0),IF($AL101="A",$AK101,0),IF($AO101="A",$AN101,0),IF($AR101="A",$AQ101,0),IF($AU101="A",$AT101,0),IF($AX101="A",$AW101,0),IF($BA101="A",$AZ101,0),IF($BD101="A",$BA101,0),IF($BG101="A",$BF101,0))</f>
        <v>4</v>
      </c>
      <c r="BN101" s="55">
        <f>SUM(IF($T101="A",$S101,0),IF($W101="A",$V101,0),IF($Z101="A",$Y101,0),IF($AI101="A",$AH101,0),IF($AL101="A",$AK101,0))</f>
        <v>0</v>
      </c>
      <c r="BO101" s="55">
        <f>SUM(S101,V101,Y101,AH101,AK101)</f>
        <v>6</v>
      </c>
      <c r="BP101" s="56">
        <f>MAX(G101:BF101)</f>
        <v>4</v>
      </c>
      <c r="BQ101" s="56"/>
      <c r="BR101" s="120" t="str">
        <f>VLOOKUP(D101,BASE!B:E,3,FALSE)</f>
        <v>TROLLSPORT</v>
      </c>
      <c r="BT101" s="442"/>
    </row>
    <row r="102" spans="1:72" ht="26.25" thickBot="1">
      <c r="A102" s="128">
        <f t="shared" si="1"/>
        <v>101</v>
      </c>
      <c r="B102" s="3" t="s">
        <v>16</v>
      </c>
      <c r="C102" s="164" t="s">
        <v>52</v>
      </c>
      <c r="D102" s="165">
        <v>6921537</v>
      </c>
      <c r="E102" s="166" t="s">
        <v>1</v>
      </c>
      <c r="F102" s="167" t="s">
        <v>179</v>
      </c>
      <c r="G102" s="4"/>
      <c r="H102" s="2"/>
      <c r="I102" s="5"/>
      <c r="J102" s="4">
        <v>1</v>
      </c>
      <c r="K102" s="2" t="s">
        <v>720</v>
      </c>
      <c r="L102" s="5"/>
      <c r="M102" s="4">
        <v>2</v>
      </c>
      <c r="N102" s="2" t="s">
        <v>740</v>
      </c>
      <c r="O102" s="5"/>
      <c r="P102" s="4"/>
      <c r="Q102" s="2"/>
      <c r="R102" s="5"/>
      <c r="S102" s="6">
        <v>3</v>
      </c>
      <c r="T102" s="2" t="s">
        <v>720</v>
      </c>
      <c r="U102" s="5"/>
      <c r="V102" s="6"/>
      <c r="W102" s="2"/>
      <c r="X102" s="5"/>
      <c r="Y102" s="6">
        <v>2</v>
      </c>
      <c r="Z102" s="2" t="s">
        <v>740</v>
      </c>
      <c r="AA102" s="5"/>
      <c r="AB102" s="4">
        <v>3</v>
      </c>
      <c r="AC102" s="2" t="s">
        <v>720</v>
      </c>
      <c r="AD102" s="5"/>
      <c r="AE102" s="4"/>
      <c r="AF102" s="2"/>
      <c r="AG102" s="5"/>
      <c r="AH102" s="6">
        <v>1</v>
      </c>
      <c r="AI102" s="2" t="s">
        <v>720</v>
      </c>
      <c r="AJ102" s="5"/>
      <c r="AK102" s="6">
        <v>1</v>
      </c>
      <c r="AL102" s="2" t="s">
        <v>720</v>
      </c>
      <c r="AM102" s="5"/>
      <c r="AN102" s="4"/>
      <c r="AO102" s="2"/>
      <c r="AP102" s="5"/>
      <c r="AQ102" s="4"/>
      <c r="AR102" s="2"/>
      <c r="AS102" s="5"/>
      <c r="AT102" s="4">
        <f>VLOOKUP(D102,'26-09-2015'!C:G,5,FALSE)</f>
        <v>2</v>
      </c>
      <c r="AU102" s="2" t="str">
        <f>VLOOKUP(D102,'26-09-2015'!C:F,4,FALSE)</f>
        <v>A</v>
      </c>
      <c r="AV102" s="5"/>
      <c r="AW102" s="4"/>
      <c r="AX102" s="2"/>
      <c r="AY102" s="5"/>
      <c r="AZ102" s="4"/>
      <c r="BA102" s="2"/>
      <c r="BB102" s="5"/>
      <c r="BC102" s="4">
        <f>VLOOKUP(D102,'24-10-2015'!C:G,5,FALSE)</f>
        <v>1</v>
      </c>
      <c r="BD102" s="2" t="str">
        <f>VLOOKUP(D102,'24-10-2015'!C:F,4,FALSE)</f>
        <v>B</v>
      </c>
      <c r="BE102" s="5"/>
      <c r="BF102" s="4"/>
      <c r="BG102" s="2"/>
      <c r="BH102" s="5"/>
      <c r="BI102" s="60">
        <f>SUM(G102:BF102)</f>
        <v>16</v>
      </c>
      <c r="BJ102" s="61" t="s">
        <v>6</v>
      </c>
      <c r="BK102" s="127">
        <f>COUNTIF(G102:BF102,"&gt;0")</f>
        <v>9</v>
      </c>
      <c r="BL102" s="53">
        <f>BI102/BK102</f>
        <v>1.7777777777777777</v>
      </c>
      <c r="BM102" s="54">
        <f>SUM(IF($H102="A",$G102,0),IF($K102="A",$J102,0),IF($N102="A",$M102,0),IF($Q102="A",$P102,0),IF($T102="A",$S102,0),IF($W102="A",$V102,0),IF($Z102="A",$Y102,0),IF($AC102="A",$AB102,0),IF($AF102="A",$AE102,0),IF($AI102="A",$AH102,0),IF($AL102="A",$AK102,0),IF($AO102="A",$AN102,0),IF($AR102="A",$AQ102,0),IF($AU102="A",$AT102,0),IF($AX102="A",$AW102,0),IF($BA102="A",$AZ102,0),IF($BD102="A",$BA102,0),IF($BG102="A",$BF102,0))</f>
        <v>6</v>
      </c>
      <c r="BN102" s="55">
        <f>SUM(IF($T102="A",$S102,0),IF($W102="A",$V102,0),IF($Z102="A",$Y102,0),IF($AI102="A",$AH102,0),IF($AL102="A",$AK102,0))</f>
        <v>2</v>
      </c>
      <c r="BO102" s="55">
        <f>SUM(S102,V102,Y102,AH102,AK102)</f>
        <v>7</v>
      </c>
      <c r="BP102" s="56">
        <f>MAX(G102:BF102)</f>
        <v>3</v>
      </c>
      <c r="BQ102" s="56"/>
      <c r="BR102" s="120" t="str">
        <f>VLOOKUP(D102,BASE!B:E,3,FALSE)</f>
        <v>ATSCAF</v>
      </c>
      <c r="BT102" s="442"/>
    </row>
    <row r="103" spans="1:72" ht="26.25" thickBot="1">
      <c r="A103" s="128">
        <f t="shared" si="1"/>
        <v>102</v>
      </c>
      <c r="B103" s="3" t="s">
        <v>16</v>
      </c>
      <c r="C103" s="160" t="s">
        <v>98</v>
      </c>
      <c r="D103" s="161">
        <v>6913203</v>
      </c>
      <c r="E103" s="162" t="s">
        <v>0</v>
      </c>
      <c r="F103" s="163" t="s">
        <v>8</v>
      </c>
      <c r="G103" s="4">
        <v>4</v>
      </c>
      <c r="H103" s="2" t="s">
        <v>740</v>
      </c>
      <c r="I103" s="5"/>
      <c r="J103" s="4"/>
      <c r="K103" s="2"/>
      <c r="L103" s="5"/>
      <c r="M103" s="4">
        <v>8</v>
      </c>
      <c r="N103" s="2" t="s">
        <v>740</v>
      </c>
      <c r="O103" s="5"/>
      <c r="P103" s="4"/>
      <c r="Q103" s="2"/>
      <c r="R103" s="5"/>
      <c r="S103" s="6"/>
      <c r="T103" s="2"/>
      <c r="U103" s="5"/>
      <c r="V103" s="6"/>
      <c r="W103" s="2"/>
      <c r="X103" s="5"/>
      <c r="Y103" s="6"/>
      <c r="Z103" s="2"/>
      <c r="AA103" s="5"/>
      <c r="AB103" s="4"/>
      <c r="AC103" s="2"/>
      <c r="AD103" s="5"/>
      <c r="AE103" s="4"/>
      <c r="AF103" s="2"/>
      <c r="AG103" s="5"/>
      <c r="AH103" s="415">
        <v>3</v>
      </c>
      <c r="AI103" s="416" t="s">
        <v>720</v>
      </c>
      <c r="AJ103" s="417" t="s">
        <v>8</v>
      </c>
      <c r="AK103" s="6"/>
      <c r="AL103" s="2"/>
      <c r="AM103" s="5"/>
      <c r="AN103" s="4"/>
      <c r="AO103" s="2"/>
      <c r="AP103" s="5"/>
      <c r="AQ103" s="4"/>
      <c r="AR103" s="2"/>
      <c r="AS103" s="5"/>
      <c r="AT103" s="4"/>
      <c r="AU103" s="2"/>
      <c r="AV103" s="5"/>
      <c r="AW103" s="4"/>
      <c r="AX103" s="2"/>
      <c r="AY103" s="5"/>
      <c r="AZ103" s="4"/>
      <c r="BA103" s="2"/>
      <c r="BB103" s="5"/>
      <c r="BC103" s="4"/>
      <c r="BD103" s="2"/>
      <c r="BE103" s="5"/>
      <c r="BF103" s="4"/>
      <c r="BG103" s="2"/>
      <c r="BH103" s="5"/>
      <c r="BI103" s="60">
        <f>SUM(G103:BF103)</f>
        <v>15</v>
      </c>
      <c r="BJ103" s="61" t="s">
        <v>6</v>
      </c>
      <c r="BK103" s="127">
        <f>COUNTIF(G103:BF103,"&gt;0")</f>
        <v>3</v>
      </c>
      <c r="BL103" s="53">
        <f>BI103/BK103</f>
        <v>5</v>
      </c>
      <c r="BM103" s="54">
        <f>SUM(IF($H103="A",$G103,0),IF($K103="A",$J103,0),IF($N103="A",$M103,0),IF($Q103="A",$P103,0),IF($T103="A",$S103,0),IF($W103="A",$V103,0),IF($Z103="A",$Y103,0),IF($AC103="A",$AB103,0),IF($AF103="A",$AE103,0),IF($AI103="A",$AH103,0),IF($AL103="A",$AK103,0),IF($AO103="A",$AN103,0),IF($AR103="A",$AQ103,0),IF($AU103="A",$AT103,0),IF($AX103="A",$AW103,0),IF($BA103="A",$AZ103,0),IF($BD103="A",$BA103,0),IF($BG103="A",$BF103,0))</f>
        <v>12</v>
      </c>
      <c r="BN103" s="55">
        <f>SUM(IF($T103="A",$S103,0),IF($W103="A",$V103,0),IF($Z103="A",$Y103,0),IF($AI103="A",$AH103,0),IF($AL103="A",$AK103,0))</f>
        <v>0</v>
      </c>
      <c r="BO103" s="55">
        <f>SUM(S103,V103,Y103,AH103,AK103)</f>
        <v>3</v>
      </c>
      <c r="BP103" s="56">
        <f>MAX(G103:BF103)</f>
        <v>8</v>
      </c>
      <c r="BQ103" s="56"/>
      <c r="BR103" s="120" t="str">
        <f>VLOOKUP(D103,BASE!B:E,3,FALSE)</f>
        <v>ALSTOM</v>
      </c>
      <c r="BT103" s="442"/>
    </row>
    <row r="104" spans="1:72" ht="26.25" thickBot="1">
      <c r="A104" s="128">
        <f t="shared" si="1"/>
        <v>103</v>
      </c>
      <c r="B104" s="3" t="s">
        <v>16</v>
      </c>
      <c r="C104" s="164" t="s">
        <v>181</v>
      </c>
      <c r="D104" s="165">
        <v>106403</v>
      </c>
      <c r="E104" s="166" t="s">
        <v>350</v>
      </c>
      <c r="F104" s="167" t="s">
        <v>179</v>
      </c>
      <c r="G104" s="4"/>
      <c r="H104" s="2"/>
      <c r="I104" s="5"/>
      <c r="J104" s="4">
        <v>4</v>
      </c>
      <c r="K104" s="2" t="s">
        <v>740</v>
      </c>
      <c r="L104" s="5"/>
      <c r="M104" s="4">
        <v>2</v>
      </c>
      <c r="N104" s="2" t="s">
        <v>740</v>
      </c>
      <c r="O104" s="5"/>
      <c r="P104" s="4"/>
      <c r="Q104" s="2"/>
      <c r="R104" s="5"/>
      <c r="S104" s="6"/>
      <c r="T104" s="2"/>
      <c r="U104" s="5"/>
      <c r="V104" s="6"/>
      <c r="W104" s="2"/>
      <c r="X104" s="5"/>
      <c r="Y104" s="6">
        <v>2</v>
      </c>
      <c r="Z104" s="2" t="s">
        <v>740</v>
      </c>
      <c r="AA104" s="5"/>
      <c r="AB104" s="4"/>
      <c r="AC104" s="2"/>
      <c r="AD104" s="5"/>
      <c r="AE104" s="4"/>
      <c r="AF104" s="2"/>
      <c r="AG104" s="5"/>
      <c r="AH104" s="6"/>
      <c r="AI104" s="2"/>
      <c r="AJ104" s="5"/>
      <c r="AK104" s="6"/>
      <c r="AL104" s="2"/>
      <c r="AM104" s="5"/>
      <c r="AN104" s="4"/>
      <c r="AO104" s="2"/>
      <c r="AP104" s="5"/>
      <c r="AQ104" s="4"/>
      <c r="AR104" s="2"/>
      <c r="AS104" s="5"/>
      <c r="AT104" s="418">
        <f>VLOOKUP(D104,'26-09-2015'!C:G,5,FALSE)</f>
        <v>5</v>
      </c>
      <c r="AU104" s="416" t="str">
        <f>VLOOKUP(D104,'26-09-2015'!C:F,4,FALSE)</f>
        <v>B</v>
      </c>
      <c r="AV104" s="417" t="str">
        <f>VLOOKUP(D104,'26-09-2015'!C:I,7,FALSE)</f>
        <v>V</v>
      </c>
      <c r="AW104" s="4"/>
      <c r="AX104" s="2"/>
      <c r="AY104" s="5"/>
      <c r="AZ104" s="4"/>
      <c r="BA104" s="2"/>
      <c r="BB104" s="5"/>
      <c r="BC104" s="4">
        <f>VLOOKUP(D104,'24-10-2015'!C:G,5,FALSE)</f>
        <v>2</v>
      </c>
      <c r="BD104" s="2" t="str">
        <f>VLOOKUP(D104,'24-10-2015'!C:F,4,FALSE)</f>
        <v>B</v>
      </c>
      <c r="BE104" s="5"/>
      <c r="BF104" s="4"/>
      <c r="BG104" s="2"/>
      <c r="BH104" s="5"/>
      <c r="BI104" s="60">
        <f>SUM(G104:BF104)</f>
        <v>15</v>
      </c>
      <c r="BJ104" s="61" t="s">
        <v>6</v>
      </c>
      <c r="BK104" s="127">
        <f>COUNTIF(G104:BF104,"&gt;0")</f>
        <v>5</v>
      </c>
      <c r="BL104" s="53">
        <f>BI104/BK104</f>
        <v>3</v>
      </c>
      <c r="BM104" s="54">
        <f>SUM(IF($H104="A",$G104,0),IF($K104="A",$J104,0),IF($N104="A",$M104,0),IF($Q104="A",$P104,0),IF($T104="A",$S104,0),IF($W104="A",$V104,0),IF($Z104="A",$Y104,0),IF($AC104="A",$AB104,0),IF($AF104="A",$AE104,0),IF($AI104="A",$AH104,0),IF($AL104="A",$AK104,0),IF($AO104="A",$AN104,0),IF($AR104="A",$AQ104,0),IF($AU104="A",$AT104,0),IF($AX104="A",$AW104,0),IF($BA104="A",$AZ104,0),IF($BD104="A",$BA104,0),IF($BG104="A",$BF104,0))</f>
        <v>8</v>
      </c>
      <c r="BN104" s="55">
        <f>SUM(IF($T104="A",$S104,0),IF($W104="A",$V104,0),IF($Z104="A",$Y104,0),IF($AI104="A",$AH104,0),IF($AL104="A",$AK104,0))</f>
        <v>2</v>
      </c>
      <c r="BO104" s="55">
        <f>SUM(S104,V104,Y104,AH104,AK104)</f>
        <v>2</v>
      </c>
      <c r="BP104" s="56">
        <f>MAX(G104:BF104)</f>
        <v>5</v>
      </c>
      <c r="BQ104" s="56"/>
      <c r="BR104" s="120" t="str">
        <f>VLOOKUP(D104,BASE!B:E,3,FALSE)</f>
        <v>S A L</v>
      </c>
      <c r="BT104" s="442"/>
    </row>
    <row r="105" spans="1:72" ht="26.25" thickBot="1">
      <c r="A105" s="128">
        <f t="shared" si="1"/>
        <v>104</v>
      </c>
      <c r="B105" s="3" t="s">
        <v>16</v>
      </c>
      <c r="C105" s="164" t="s">
        <v>113</v>
      </c>
      <c r="D105" s="165">
        <v>6924944</v>
      </c>
      <c r="E105" s="166" t="s">
        <v>350</v>
      </c>
      <c r="F105" s="167" t="s">
        <v>179</v>
      </c>
      <c r="G105" s="4"/>
      <c r="H105" s="2"/>
      <c r="I105" s="5"/>
      <c r="J105" s="4">
        <v>2</v>
      </c>
      <c r="K105" s="2" t="s">
        <v>740</v>
      </c>
      <c r="L105" s="5"/>
      <c r="M105" s="4"/>
      <c r="N105" s="2"/>
      <c r="O105" s="5"/>
      <c r="P105" s="4"/>
      <c r="Q105" s="2"/>
      <c r="R105" s="5"/>
      <c r="S105" s="6">
        <v>2</v>
      </c>
      <c r="T105" s="2" t="s">
        <v>720</v>
      </c>
      <c r="U105" s="5"/>
      <c r="V105" s="6"/>
      <c r="W105" s="2"/>
      <c r="X105" s="5"/>
      <c r="Y105" s="6"/>
      <c r="Z105" s="2"/>
      <c r="AA105" s="5"/>
      <c r="AB105" s="4">
        <v>3</v>
      </c>
      <c r="AC105" s="2" t="s">
        <v>720</v>
      </c>
      <c r="AD105" s="5"/>
      <c r="AE105" s="4"/>
      <c r="AF105" s="2"/>
      <c r="AG105" s="5"/>
      <c r="AH105" s="6"/>
      <c r="AI105" s="2"/>
      <c r="AJ105" s="5"/>
      <c r="AK105" s="6"/>
      <c r="AL105" s="2"/>
      <c r="AM105" s="5"/>
      <c r="AN105" s="4"/>
      <c r="AO105" s="2"/>
      <c r="AP105" s="5"/>
      <c r="AQ105" s="4">
        <v>2</v>
      </c>
      <c r="AR105" s="2" t="s">
        <v>740</v>
      </c>
      <c r="AS105" s="5"/>
      <c r="AT105" s="4">
        <f>VLOOKUP(D105,'26-09-2015'!C:G,5,FALSE)</f>
        <v>4</v>
      </c>
      <c r="AU105" s="2" t="str">
        <f>VLOOKUP(D105,'26-09-2015'!C:F,4,FALSE)</f>
        <v>A</v>
      </c>
      <c r="AV105" s="5"/>
      <c r="AW105" s="4"/>
      <c r="AX105" s="2"/>
      <c r="AY105" s="5"/>
      <c r="AZ105" s="4"/>
      <c r="BA105" s="2"/>
      <c r="BB105" s="5"/>
      <c r="BC105" s="4">
        <f>VLOOKUP(D105,'24-10-2015'!C:G,5,FALSE)</f>
        <v>2</v>
      </c>
      <c r="BD105" s="2" t="str">
        <f>VLOOKUP(D105,'24-10-2015'!C:F,4,FALSE)</f>
        <v>B</v>
      </c>
      <c r="BE105" s="5"/>
      <c r="BF105" s="4"/>
      <c r="BG105" s="2"/>
      <c r="BH105" s="5"/>
      <c r="BI105" s="60">
        <f>SUM(G105:BF105)</f>
        <v>15</v>
      </c>
      <c r="BJ105" s="61" t="s">
        <v>6</v>
      </c>
      <c r="BK105" s="127">
        <f>COUNTIF(G105:BF105,"&gt;0")</f>
        <v>6</v>
      </c>
      <c r="BL105" s="53">
        <f>BI105/BK105</f>
        <v>2.5</v>
      </c>
      <c r="BM105" s="54">
        <f>SUM(IF($H105="A",$G105,0),IF($K105="A",$J105,0),IF($N105="A",$M105,0),IF($Q105="A",$P105,0),IF($T105="A",$S105,0),IF($W105="A",$V105,0),IF($Z105="A",$Y105,0),IF($AC105="A",$AB105,0),IF($AF105="A",$AE105,0),IF($AI105="A",$AH105,0),IF($AL105="A",$AK105,0),IF($AO105="A",$AN105,0),IF($AR105="A",$AQ105,0),IF($AU105="A",$AT105,0),IF($AX105="A",$AW105,0),IF($BA105="A",$AZ105,0),IF($BD105="A",$BA105,0),IF($BG105="A",$BF105,0))</f>
        <v>8</v>
      </c>
      <c r="BN105" s="55">
        <f>SUM(IF($T105="A",$S105,0),IF($W105="A",$V105,0),IF($Z105="A",$Y105,0),IF($AI105="A",$AH105,0),IF($AL105="A",$AK105,0))</f>
        <v>0</v>
      </c>
      <c r="BO105" s="55">
        <f>SUM(S105,V105,Y105,AH105,AK105)</f>
        <v>2</v>
      </c>
      <c r="BP105" s="56">
        <f>MAX(G105:BF105)</f>
        <v>4</v>
      </c>
      <c r="BQ105" s="56"/>
      <c r="BR105" s="120" t="str">
        <f>VLOOKUP(D105,BASE!B:E,3,FALSE)</f>
        <v>S A L</v>
      </c>
      <c r="BT105" s="442"/>
    </row>
    <row r="106" spans="1:72" ht="26.25" thickBot="1">
      <c r="A106" s="128">
        <f t="shared" si="1"/>
        <v>105</v>
      </c>
      <c r="B106" s="3" t="s">
        <v>16</v>
      </c>
      <c r="C106" s="164" t="s">
        <v>200</v>
      </c>
      <c r="D106" s="165">
        <v>6901220</v>
      </c>
      <c r="E106" s="166" t="s">
        <v>350</v>
      </c>
      <c r="F106" s="167" t="s">
        <v>179</v>
      </c>
      <c r="G106" s="4"/>
      <c r="H106" s="2"/>
      <c r="I106" s="5"/>
      <c r="J106" s="4">
        <v>2</v>
      </c>
      <c r="K106" s="2" t="s">
        <v>740</v>
      </c>
      <c r="L106" s="5"/>
      <c r="M106" s="4"/>
      <c r="N106" s="2"/>
      <c r="O106" s="5"/>
      <c r="P106" s="4"/>
      <c r="Q106" s="2"/>
      <c r="R106" s="5"/>
      <c r="S106" s="6">
        <v>4</v>
      </c>
      <c r="T106" s="2" t="s">
        <v>740</v>
      </c>
      <c r="U106" s="5"/>
      <c r="V106" s="6"/>
      <c r="W106" s="2"/>
      <c r="X106" s="5"/>
      <c r="Y106" s="6">
        <v>2</v>
      </c>
      <c r="Z106" s="2" t="s">
        <v>740</v>
      </c>
      <c r="AA106" s="5"/>
      <c r="AB106" s="4">
        <v>2</v>
      </c>
      <c r="AC106" s="2" t="s">
        <v>740</v>
      </c>
      <c r="AD106" s="5"/>
      <c r="AE106" s="4"/>
      <c r="AF106" s="2"/>
      <c r="AG106" s="5"/>
      <c r="AH106" s="6"/>
      <c r="AI106" s="2"/>
      <c r="AJ106" s="5"/>
      <c r="AK106" s="6"/>
      <c r="AL106" s="2"/>
      <c r="AM106" s="5"/>
      <c r="AN106" s="4"/>
      <c r="AO106" s="2"/>
      <c r="AP106" s="5"/>
      <c r="AQ106" s="4">
        <v>2</v>
      </c>
      <c r="AR106" s="2" t="s">
        <v>740</v>
      </c>
      <c r="AS106" s="5"/>
      <c r="AT106" s="4">
        <f>VLOOKUP(D106,'26-09-2015'!C:G,5,FALSE)</f>
        <v>1</v>
      </c>
      <c r="AU106" s="2" t="str">
        <f>VLOOKUP(D106,'26-09-2015'!C:F,4,FALSE)</f>
        <v>B</v>
      </c>
      <c r="AV106" s="5"/>
      <c r="AW106" s="4"/>
      <c r="AX106" s="2"/>
      <c r="AY106" s="5"/>
      <c r="AZ106" s="4">
        <v>2</v>
      </c>
      <c r="BA106" s="2" t="s">
        <v>740</v>
      </c>
      <c r="BB106" s="5"/>
      <c r="BC106" s="4"/>
      <c r="BD106" s="2"/>
      <c r="BE106" s="5"/>
      <c r="BF106" s="4"/>
      <c r="BG106" s="2"/>
      <c r="BH106" s="5"/>
      <c r="BI106" s="60">
        <f>SUM(G106:BF106)</f>
        <v>15</v>
      </c>
      <c r="BJ106" s="61" t="s">
        <v>6</v>
      </c>
      <c r="BK106" s="127">
        <f>COUNTIF(G106:BF106,"&gt;0")</f>
        <v>7</v>
      </c>
      <c r="BL106" s="53">
        <f>BI106/BK106</f>
        <v>2.1428571428571428</v>
      </c>
      <c r="BM106" s="54">
        <f>SUM(IF($H106="A",$G106,0),IF($K106="A",$J106,0),IF($N106="A",$M106,0),IF($Q106="A",$P106,0),IF($T106="A",$S106,0),IF($W106="A",$V106,0),IF($Z106="A",$Y106,0),IF($AC106="A",$AB106,0),IF($AF106="A",$AE106,0),IF($AI106="A",$AH106,0),IF($AL106="A",$AK106,0),IF($AO106="A",$AN106,0),IF($AR106="A",$AQ106,0),IF($AU106="A",$AT106,0),IF($AX106="A",$AW106,0),IF($BA106="A",$AZ106,0),IF($BD106="A",$BA106,0),IF($BG106="A",$BF106,0))</f>
        <v>14</v>
      </c>
      <c r="BN106" s="55">
        <f>SUM(IF($T106="A",$S106,0),IF($W106="A",$V106,0),IF($Z106="A",$Y106,0),IF($AI106="A",$AH106,0),IF($AL106="A",$AK106,0))</f>
        <v>6</v>
      </c>
      <c r="BO106" s="55">
        <f>SUM(S106,V106,Y106,AH106,AK106)</f>
        <v>6</v>
      </c>
      <c r="BP106" s="56">
        <f>MAX(G106:BF106)</f>
        <v>4</v>
      </c>
      <c r="BQ106" s="56"/>
      <c r="BR106" s="120" t="str">
        <f>VLOOKUP(D106,BASE!B:E,3,FALSE)</f>
        <v>S A L</v>
      </c>
      <c r="BT106" s="442"/>
    </row>
    <row r="107" spans="1:72" ht="26.25" thickBot="1">
      <c r="A107" s="128">
        <f t="shared" si="1"/>
        <v>106</v>
      </c>
      <c r="B107" s="3" t="s">
        <v>16</v>
      </c>
      <c r="C107" s="164" t="s">
        <v>262</v>
      </c>
      <c r="D107" s="165">
        <v>6920890</v>
      </c>
      <c r="E107" s="166" t="s">
        <v>350</v>
      </c>
      <c r="F107" s="167" t="s">
        <v>179</v>
      </c>
      <c r="G107" s="4"/>
      <c r="H107" s="2"/>
      <c r="I107" s="5"/>
      <c r="J107" s="4">
        <v>1</v>
      </c>
      <c r="K107" s="2" t="s">
        <v>720</v>
      </c>
      <c r="L107" s="5"/>
      <c r="M107" s="4"/>
      <c r="N107" s="2"/>
      <c r="O107" s="5"/>
      <c r="P107" s="4"/>
      <c r="Q107" s="2"/>
      <c r="R107" s="5"/>
      <c r="S107" s="6">
        <v>3</v>
      </c>
      <c r="T107" s="2" t="s">
        <v>720</v>
      </c>
      <c r="U107" s="5"/>
      <c r="V107" s="6"/>
      <c r="W107" s="2"/>
      <c r="X107" s="5"/>
      <c r="Y107" s="6">
        <v>2</v>
      </c>
      <c r="Z107" s="2" t="s">
        <v>740</v>
      </c>
      <c r="AA107" s="5"/>
      <c r="AB107" s="4"/>
      <c r="AC107" s="2"/>
      <c r="AD107" s="5"/>
      <c r="AE107" s="4"/>
      <c r="AF107" s="2"/>
      <c r="AG107" s="5"/>
      <c r="AH107" s="6">
        <v>1</v>
      </c>
      <c r="AI107" s="2" t="s">
        <v>720</v>
      </c>
      <c r="AJ107" s="5"/>
      <c r="AK107" s="6"/>
      <c r="AL107" s="2"/>
      <c r="AM107" s="5"/>
      <c r="AN107" s="4"/>
      <c r="AO107" s="2"/>
      <c r="AP107" s="5"/>
      <c r="AQ107" s="4">
        <v>1</v>
      </c>
      <c r="AR107" s="2" t="s">
        <v>720</v>
      </c>
      <c r="AS107" s="5"/>
      <c r="AT107" s="4">
        <f>VLOOKUP(D107,'26-09-2015'!C:G,5,FALSE)</f>
        <v>4</v>
      </c>
      <c r="AU107" s="2" t="str">
        <f>VLOOKUP(D107,'26-09-2015'!C:F,4,FALSE)</f>
        <v>A</v>
      </c>
      <c r="AV107" s="5"/>
      <c r="AW107" s="4"/>
      <c r="AX107" s="2"/>
      <c r="AY107" s="5"/>
      <c r="AZ107" s="4"/>
      <c r="BA107" s="2"/>
      <c r="BB107" s="5"/>
      <c r="BC107" s="4">
        <f>VLOOKUP(D107,'24-10-2015'!C:G,5,FALSE)</f>
        <v>3</v>
      </c>
      <c r="BD107" s="2" t="str">
        <f>VLOOKUP(D107,'24-10-2015'!C:F,4,FALSE)</f>
        <v>B</v>
      </c>
      <c r="BE107" s="5"/>
      <c r="BF107" s="4"/>
      <c r="BG107" s="2"/>
      <c r="BH107" s="5"/>
      <c r="BI107" s="60">
        <f>SUM(G107:BF107)</f>
        <v>15</v>
      </c>
      <c r="BJ107" s="61" t="s">
        <v>6</v>
      </c>
      <c r="BK107" s="127">
        <f>COUNTIF(G107:BF107,"&gt;0")</f>
        <v>7</v>
      </c>
      <c r="BL107" s="53">
        <f>BI107/BK107</f>
        <v>2.1428571428571428</v>
      </c>
      <c r="BM107" s="54">
        <f>SUM(IF($H107="A",$G107,0),IF($K107="A",$J107,0),IF($N107="A",$M107,0),IF($Q107="A",$P107,0),IF($T107="A",$S107,0),IF($W107="A",$V107,0),IF($Z107="A",$Y107,0),IF($AC107="A",$AB107,0),IF($AF107="A",$AE107,0),IF($AI107="A",$AH107,0),IF($AL107="A",$AK107,0),IF($AO107="A",$AN107,0),IF($AR107="A",$AQ107,0),IF($AU107="A",$AT107,0),IF($AX107="A",$AW107,0),IF($BA107="A",$AZ107,0),IF($BD107="A",$BA107,0),IF($BG107="A",$BF107,0))</f>
        <v>6</v>
      </c>
      <c r="BN107" s="55">
        <f>SUM(IF($T107="A",$S107,0),IF($W107="A",$V107,0),IF($Z107="A",$Y107,0),IF($AI107="A",$AH107,0),IF($AL107="A",$AK107,0))</f>
        <v>2</v>
      </c>
      <c r="BO107" s="55">
        <f>SUM(S107,V107,Y107,AH107,AK107)</f>
        <v>6</v>
      </c>
      <c r="BP107" s="56">
        <f>MAX(G107:BF107)</f>
        <v>4</v>
      </c>
      <c r="BQ107" s="56"/>
      <c r="BR107" s="120" t="str">
        <f>VLOOKUP(D107,BASE!B:E,3,FALSE)</f>
        <v>S A L</v>
      </c>
      <c r="BT107" s="442"/>
    </row>
    <row r="108" spans="1:72" ht="26.25" thickBot="1">
      <c r="A108" s="128">
        <f t="shared" si="1"/>
        <v>107</v>
      </c>
      <c r="B108" s="3" t="s">
        <v>16</v>
      </c>
      <c r="C108" s="164" t="s">
        <v>84</v>
      </c>
      <c r="D108" s="165">
        <v>6924535</v>
      </c>
      <c r="E108" s="166" t="s">
        <v>554</v>
      </c>
      <c r="F108" s="167" t="s">
        <v>179</v>
      </c>
      <c r="G108" s="4"/>
      <c r="H108" s="2"/>
      <c r="I108" s="5"/>
      <c r="J108" s="4">
        <v>2</v>
      </c>
      <c r="K108" s="2" t="s">
        <v>740</v>
      </c>
      <c r="L108" s="5"/>
      <c r="M108" s="4"/>
      <c r="N108" s="2"/>
      <c r="O108" s="5"/>
      <c r="P108" s="4"/>
      <c r="Q108" s="2"/>
      <c r="R108" s="5"/>
      <c r="S108" s="6">
        <v>2</v>
      </c>
      <c r="T108" s="2" t="s">
        <v>720</v>
      </c>
      <c r="U108" s="5"/>
      <c r="V108" s="6"/>
      <c r="W108" s="2"/>
      <c r="X108" s="5"/>
      <c r="Y108" s="6">
        <v>2</v>
      </c>
      <c r="Z108" s="2" t="s">
        <v>740</v>
      </c>
      <c r="AA108" s="5"/>
      <c r="AB108" s="4">
        <v>1</v>
      </c>
      <c r="AC108" s="2" t="s">
        <v>720</v>
      </c>
      <c r="AD108" s="5"/>
      <c r="AE108" s="4"/>
      <c r="AF108" s="2"/>
      <c r="AG108" s="5"/>
      <c r="AH108" s="415">
        <v>5</v>
      </c>
      <c r="AI108" s="416" t="s">
        <v>720</v>
      </c>
      <c r="AJ108" s="417" t="s">
        <v>8</v>
      </c>
      <c r="AK108" s="6"/>
      <c r="AL108" s="2"/>
      <c r="AM108" s="5"/>
      <c r="AN108" s="4"/>
      <c r="AO108" s="2"/>
      <c r="AP108" s="5"/>
      <c r="AQ108" s="4"/>
      <c r="AR108" s="2"/>
      <c r="AS108" s="5"/>
      <c r="AT108" s="4">
        <f>VLOOKUP(D108,'26-09-2015'!C:G,5,FALSE)</f>
        <v>2</v>
      </c>
      <c r="AU108" s="2" t="str">
        <f>VLOOKUP(D108,'26-09-2015'!C:F,4,FALSE)</f>
        <v>B</v>
      </c>
      <c r="AV108" s="5"/>
      <c r="AW108" s="4"/>
      <c r="AX108" s="2"/>
      <c r="AY108" s="5"/>
      <c r="AZ108" s="4">
        <v>1</v>
      </c>
      <c r="BA108" s="2" t="s">
        <v>720</v>
      </c>
      <c r="BB108" s="5"/>
      <c r="BC108" s="4"/>
      <c r="BD108" s="2"/>
      <c r="BE108" s="5"/>
      <c r="BF108" s="4"/>
      <c r="BG108" s="2"/>
      <c r="BH108" s="5"/>
      <c r="BI108" s="60">
        <f>SUM(G108:BF108)</f>
        <v>15</v>
      </c>
      <c r="BJ108" s="61" t="s">
        <v>6</v>
      </c>
      <c r="BK108" s="127">
        <f>COUNTIF(G108:BF108,"&gt;0")</f>
        <v>7</v>
      </c>
      <c r="BL108" s="53">
        <f>BI108/BK108</f>
        <v>2.1428571428571428</v>
      </c>
      <c r="BM108" s="54">
        <f>SUM(IF($H108="A",$G108,0),IF($K108="A",$J108,0),IF($N108="A",$M108,0),IF($Q108="A",$P108,0),IF($T108="A",$S108,0),IF($W108="A",$V108,0),IF($Z108="A",$Y108,0),IF($AC108="A",$AB108,0),IF($AF108="A",$AE108,0),IF($AI108="A",$AH108,0),IF($AL108="A",$AK108,0),IF($AO108="A",$AN108,0),IF($AR108="A",$AQ108,0),IF($AU108="A",$AT108,0),IF($AX108="A",$AW108,0),IF($BA108="A",$AZ108,0),IF($BD108="A",$BA108,0),IF($BG108="A",$BF108,0))</f>
        <v>4</v>
      </c>
      <c r="BN108" s="55">
        <f>SUM(IF($T108="A",$S108,0),IF($W108="A",$V108,0),IF($Z108="A",$Y108,0),IF($AI108="A",$AH108,0),IF($AL108="A",$AK108,0))</f>
        <v>2</v>
      </c>
      <c r="BO108" s="55">
        <f>SUM(S108,V108,Y108,AH108,AK108)</f>
        <v>9</v>
      </c>
      <c r="BP108" s="56">
        <f>MAX(G108:BF108)</f>
        <v>5</v>
      </c>
      <c r="BQ108" s="56"/>
      <c r="BR108" s="120" t="str">
        <f>VLOOKUP(D108,BASE!B:E,3,FALSE)</f>
        <v>TROLLSPORT</v>
      </c>
      <c r="BT108" s="442"/>
    </row>
    <row r="109" spans="1:72" ht="26.25" thickBot="1">
      <c r="A109" s="128">
        <f t="shared" si="1"/>
        <v>108</v>
      </c>
      <c r="B109" s="3" t="s">
        <v>16</v>
      </c>
      <c r="C109" s="164" t="s">
        <v>99</v>
      </c>
      <c r="D109" s="165">
        <v>6919949</v>
      </c>
      <c r="E109" s="166" t="s">
        <v>0</v>
      </c>
      <c r="F109" s="167" t="s">
        <v>179</v>
      </c>
      <c r="G109" s="4"/>
      <c r="H109" s="2"/>
      <c r="I109" s="5"/>
      <c r="J109" s="4"/>
      <c r="K109" s="2"/>
      <c r="L109" s="5"/>
      <c r="M109" s="4">
        <v>2</v>
      </c>
      <c r="N109" s="2" t="s">
        <v>720</v>
      </c>
      <c r="O109" s="5"/>
      <c r="P109" s="4"/>
      <c r="Q109" s="2"/>
      <c r="R109" s="5"/>
      <c r="S109" s="6">
        <v>1</v>
      </c>
      <c r="T109" s="2" t="s">
        <v>720</v>
      </c>
      <c r="U109" s="5"/>
      <c r="V109" s="6"/>
      <c r="W109" s="2"/>
      <c r="X109" s="5"/>
      <c r="Y109" s="6">
        <v>1</v>
      </c>
      <c r="Z109" s="2" t="s">
        <v>720</v>
      </c>
      <c r="AA109" s="5"/>
      <c r="AB109" s="4"/>
      <c r="AC109" s="2"/>
      <c r="AD109" s="5"/>
      <c r="AE109" s="4"/>
      <c r="AF109" s="2"/>
      <c r="AG109" s="5"/>
      <c r="AH109" s="6">
        <v>1</v>
      </c>
      <c r="AI109" s="2" t="s">
        <v>720</v>
      </c>
      <c r="AJ109" s="5"/>
      <c r="AK109" s="6">
        <v>1</v>
      </c>
      <c r="AL109" s="2" t="s">
        <v>720</v>
      </c>
      <c r="AM109" s="5"/>
      <c r="AN109" s="4"/>
      <c r="AO109" s="2"/>
      <c r="AP109" s="5"/>
      <c r="AQ109" s="418">
        <v>5</v>
      </c>
      <c r="AR109" s="416" t="s">
        <v>720</v>
      </c>
      <c r="AS109" s="417" t="s">
        <v>719</v>
      </c>
      <c r="AT109" s="4">
        <f>VLOOKUP(D109,'26-09-2015'!C:G,5,FALSE)</f>
        <v>1</v>
      </c>
      <c r="AU109" s="2" t="str">
        <f>VLOOKUP(D109,'26-09-2015'!C:F,4,FALSE)</f>
        <v>B</v>
      </c>
      <c r="AV109" s="5"/>
      <c r="AW109" s="4"/>
      <c r="AX109" s="2"/>
      <c r="AY109" s="5"/>
      <c r="AZ109" s="4">
        <v>2</v>
      </c>
      <c r="BA109" s="2" t="s">
        <v>720</v>
      </c>
      <c r="BB109" s="5"/>
      <c r="BC109" s="4">
        <f>VLOOKUP(D109,'24-10-2015'!C:G,5,FALSE)</f>
        <v>1</v>
      </c>
      <c r="BD109" s="2" t="str">
        <f>VLOOKUP(D109,'24-10-2015'!C:F,4,FALSE)</f>
        <v>B</v>
      </c>
      <c r="BE109" s="5"/>
      <c r="BF109" s="4"/>
      <c r="BG109" s="2"/>
      <c r="BH109" s="5"/>
      <c r="BI109" s="60">
        <f>SUM(G109:BF109)</f>
        <v>15</v>
      </c>
      <c r="BJ109" s="61" t="s">
        <v>6</v>
      </c>
      <c r="BK109" s="127">
        <f>COUNTIF(G109:BF109,"&gt;0")</f>
        <v>9</v>
      </c>
      <c r="BL109" s="53">
        <f>BI109/BK109</f>
        <v>1.6666666666666667</v>
      </c>
      <c r="BM109" s="54">
        <f>SUM(IF($H109="A",$G109,0),IF($K109="A",$J109,0),IF($N109="A",$M109,0),IF($Q109="A",$P109,0),IF($T109="A",$S109,0),IF($W109="A",$V109,0),IF($Z109="A",$Y109,0),IF($AC109="A",$AB109,0),IF($AF109="A",$AE109,0),IF($AI109="A",$AH109,0),IF($AL109="A",$AK109,0),IF($AO109="A",$AN109,0),IF($AR109="A",$AQ109,0),IF($AU109="A",$AT109,0),IF($AX109="A",$AW109,0),IF($BA109="A",$AZ109,0),IF($BD109="A",$BA109,0),IF($BG109="A",$BF109,0))</f>
        <v>0</v>
      </c>
      <c r="BN109" s="55">
        <f>SUM(IF($T109="A",$S109,0),IF($W109="A",$V109,0),IF($Z109="A",$Y109,0),IF($AI109="A",$AH109,0),IF($AL109="A",$AK109,0))</f>
        <v>0</v>
      </c>
      <c r="BO109" s="55">
        <f>SUM(S109,V109,Y109,AH109,AK109)</f>
        <v>4</v>
      </c>
      <c r="BP109" s="56">
        <f>MAX(G109:BF109)</f>
        <v>5</v>
      </c>
      <c r="BQ109" s="56"/>
      <c r="BR109" s="120" t="str">
        <f>VLOOKUP(D109,BASE!B:E,3,FALSE)</f>
        <v>ALSTOM</v>
      </c>
      <c r="BT109" s="442"/>
    </row>
    <row r="110" spans="1:72" ht="26.25" thickBot="1">
      <c r="A110" s="128">
        <f t="shared" si="1"/>
        <v>109</v>
      </c>
      <c r="B110" s="3" t="s">
        <v>16</v>
      </c>
      <c r="C110" s="164" t="s">
        <v>221</v>
      </c>
      <c r="D110" s="165">
        <v>6906495</v>
      </c>
      <c r="E110" s="166" t="s">
        <v>5</v>
      </c>
      <c r="F110" s="167" t="s">
        <v>179</v>
      </c>
      <c r="G110" s="4"/>
      <c r="H110" s="2"/>
      <c r="I110" s="5"/>
      <c r="J110" s="4"/>
      <c r="K110" s="2"/>
      <c r="L110" s="5"/>
      <c r="M110" s="4"/>
      <c r="N110" s="2"/>
      <c r="O110" s="5"/>
      <c r="P110" s="4"/>
      <c r="Q110" s="2"/>
      <c r="R110" s="5"/>
      <c r="S110" s="398">
        <v>10</v>
      </c>
      <c r="T110" s="399" t="s">
        <v>740</v>
      </c>
      <c r="U110" s="400" t="s">
        <v>8</v>
      </c>
      <c r="V110" s="6"/>
      <c r="W110" s="2"/>
      <c r="X110" s="5"/>
      <c r="Y110" s="6">
        <v>4</v>
      </c>
      <c r="Z110" s="2" t="s">
        <v>740</v>
      </c>
      <c r="AA110" s="5"/>
      <c r="AB110" s="4"/>
      <c r="AC110" s="2"/>
      <c r="AD110" s="5"/>
      <c r="AE110" s="4"/>
      <c r="AF110" s="2"/>
      <c r="AG110" s="5"/>
      <c r="AH110" s="6"/>
      <c r="AI110" s="2"/>
      <c r="AJ110" s="5"/>
      <c r="AK110" s="6"/>
      <c r="AL110" s="2"/>
      <c r="AM110" s="5"/>
      <c r="AN110" s="4"/>
      <c r="AO110" s="2"/>
      <c r="AP110" s="5"/>
      <c r="AQ110" s="4"/>
      <c r="AR110" s="2"/>
      <c r="AS110" s="5"/>
      <c r="AT110" s="4"/>
      <c r="AU110" s="2"/>
      <c r="AV110" s="5"/>
      <c r="AW110" s="4"/>
      <c r="AX110" s="2"/>
      <c r="AY110" s="5"/>
      <c r="AZ110" s="4"/>
      <c r="BA110" s="2"/>
      <c r="BB110" s="5"/>
      <c r="BC110" s="4"/>
      <c r="BD110" s="2"/>
      <c r="BE110" s="5"/>
      <c r="BF110" s="4"/>
      <c r="BG110" s="2"/>
      <c r="BH110" s="5"/>
      <c r="BI110" s="60">
        <f>SUM(G110:BF110)</f>
        <v>14</v>
      </c>
      <c r="BJ110" s="61" t="s">
        <v>6</v>
      </c>
      <c r="BK110" s="127">
        <f>COUNTIF(G110:BF110,"&gt;0")</f>
        <v>2</v>
      </c>
      <c r="BL110" s="53">
        <f>BI110/BK110</f>
        <v>7</v>
      </c>
      <c r="BM110" s="54">
        <f>SUM(IF($H110="A",$G110,0),IF($K110="A",$J110,0),IF($N110="A",$M110,0),IF($Q110="A",$P110,0),IF($T110="A",$S110,0),IF($W110="A",$V110,0),IF($Z110="A",$Y110,0),IF($AC110="A",$AB110,0),IF($AF110="A",$AE110,0),IF($AI110="A",$AH110,0),IF($AL110="A",$AK110,0),IF($AO110="A",$AN110,0),IF($AR110="A",$AQ110,0),IF($AU110="A",$AT110,0),IF($AX110="A",$AW110,0),IF($BA110="A",$AZ110,0),IF($BD110="A",$BA110,0),IF($BG110="A",$BF110,0))</f>
        <v>14</v>
      </c>
      <c r="BN110" s="55">
        <f>SUM(IF($T110="A",$S110,0),IF($W110="A",$V110,0),IF($Z110="A",$Y110,0),IF($AI110="A",$AH110,0),IF($AL110="A",$AK110,0))</f>
        <v>14</v>
      </c>
      <c r="BO110" s="55">
        <f>SUM(S110,V110,Y110,AH110,AK110)</f>
        <v>14</v>
      </c>
      <c r="BP110" s="56">
        <f>MAX(G110:BF110)</f>
        <v>10</v>
      </c>
      <c r="BQ110" s="56">
        <v>1</v>
      </c>
      <c r="BR110" s="120" t="str">
        <f>VLOOKUP(D110,BASE!B:E,3,FALSE)</f>
        <v>CASCOL</v>
      </c>
      <c r="BT110" s="442"/>
    </row>
    <row r="111" spans="1:72" ht="26.25" thickBot="1">
      <c r="A111" s="128">
        <f t="shared" si="1"/>
        <v>110</v>
      </c>
      <c r="B111" s="3" t="s">
        <v>16</v>
      </c>
      <c r="C111" s="164" t="s">
        <v>243</v>
      </c>
      <c r="D111" s="165">
        <v>6917634</v>
      </c>
      <c r="E111" s="166" t="s">
        <v>3</v>
      </c>
      <c r="F111" s="167" t="s">
        <v>179</v>
      </c>
      <c r="G111" s="4"/>
      <c r="H111" s="2"/>
      <c r="I111" s="5"/>
      <c r="J111" s="4">
        <v>4</v>
      </c>
      <c r="K111" s="2" t="s">
        <v>740</v>
      </c>
      <c r="L111" s="5"/>
      <c r="M111" s="4"/>
      <c r="N111" s="2"/>
      <c r="O111" s="5"/>
      <c r="P111" s="4"/>
      <c r="Q111" s="2"/>
      <c r="R111" s="5"/>
      <c r="S111" s="6">
        <v>4</v>
      </c>
      <c r="T111" s="2" t="s">
        <v>740</v>
      </c>
      <c r="U111" s="5"/>
      <c r="V111" s="6"/>
      <c r="W111" s="2"/>
      <c r="X111" s="5"/>
      <c r="Y111" s="6"/>
      <c r="Z111" s="2"/>
      <c r="AA111" s="5"/>
      <c r="AB111" s="4"/>
      <c r="AC111" s="2"/>
      <c r="AD111" s="5"/>
      <c r="AE111" s="4"/>
      <c r="AF111" s="2"/>
      <c r="AG111" s="5"/>
      <c r="AH111" s="6"/>
      <c r="AI111" s="2"/>
      <c r="AJ111" s="5"/>
      <c r="AK111" s="6"/>
      <c r="AL111" s="2"/>
      <c r="AM111" s="5"/>
      <c r="AN111" s="4"/>
      <c r="AO111" s="2"/>
      <c r="AP111" s="5"/>
      <c r="AQ111" s="4">
        <v>2</v>
      </c>
      <c r="AR111" s="2" t="s">
        <v>720</v>
      </c>
      <c r="AS111" s="5"/>
      <c r="AT111" s="4">
        <f>VLOOKUP(D111,'26-09-2015'!C:G,5,FALSE)</f>
        <v>4</v>
      </c>
      <c r="AU111" s="2" t="str">
        <f>VLOOKUP(D111,'26-09-2015'!C:F,4,FALSE)</f>
        <v>A</v>
      </c>
      <c r="AV111" s="5"/>
      <c r="AW111" s="4"/>
      <c r="AX111" s="2"/>
      <c r="AY111" s="5"/>
      <c r="AZ111" s="4"/>
      <c r="BA111" s="2"/>
      <c r="BB111" s="5"/>
      <c r="BC111" s="4"/>
      <c r="BD111" s="2"/>
      <c r="BE111" s="5"/>
      <c r="BF111" s="4"/>
      <c r="BG111" s="2"/>
      <c r="BH111" s="5"/>
      <c r="BI111" s="60">
        <f>SUM(G111:BF111)</f>
        <v>14</v>
      </c>
      <c r="BJ111" s="61" t="s">
        <v>6</v>
      </c>
      <c r="BK111" s="127">
        <f>COUNTIF(G111:BF111,"&gt;0")</f>
        <v>4</v>
      </c>
      <c r="BL111" s="53">
        <f>BI111/BK111</f>
        <v>3.5</v>
      </c>
      <c r="BM111" s="54">
        <f>SUM(IF($H111="A",$G111,0),IF($K111="A",$J111,0),IF($N111="A",$M111,0),IF($Q111="A",$P111,0),IF($T111="A",$S111,0),IF($W111="A",$V111,0),IF($Z111="A",$Y111,0),IF($AC111="A",$AB111,0),IF($AF111="A",$AE111,0),IF($AI111="A",$AH111,0),IF($AL111="A",$AK111,0),IF($AO111="A",$AN111,0),IF($AR111="A",$AQ111,0),IF($AU111="A",$AT111,0),IF($AX111="A",$AW111,0),IF($BA111="A",$AZ111,0),IF($BD111="A",$BA111,0),IF($BG111="A",$BF111,0))</f>
        <v>12</v>
      </c>
      <c r="BN111" s="55">
        <f>SUM(IF($T111="A",$S111,0),IF($W111="A",$V111,0),IF($Z111="A",$Y111,0),IF($AI111="A",$AH111,0),IF($AL111="A",$AK111,0))</f>
        <v>4</v>
      </c>
      <c r="BO111" s="55">
        <f>SUM(S111,V111,Y111,AH111,AK111)</f>
        <v>4</v>
      </c>
      <c r="BP111" s="56">
        <f>MAX(G111:BF111)</f>
        <v>4</v>
      </c>
      <c r="BQ111" s="56"/>
      <c r="BR111" s="120" t="str">
        <f>VLOOKUP(D111,BASE!B:E,3,FALSE)</f>
        <v>ASPTT</v>
      </c>
      <c r="BT111" s="442"/>
    </row>
    <row r="112" spans="1:72" ht="26.25" thickBot="1">
      <c r="A112" s="128">
        <f t="shared" si="1"/>
        <v>111</v>
      </c>
      <c r="B112" s="3" t="s">
        <v>16</v>
      </c>
      <c r="C112" s="164" t="s">
        <v>129</v>
      </c>
      <c r="D112" s="165">
        <v>6901145</v>
      </c>
      <c r="E112" s="166" t="s">
        <v>5</v>
      </c>
      <c r="F112" s="167" t="s">
        <v>179</v>
      </c>
      <c r="G112" s="4"/>
      <c r="H112" s="2"/>
      <c r="I112" s="5"/>
      <c r="J112" s="4"/>
      <c r="K112" s="2"/>
      <c r="L112" s="5"/>
      <c r="M112" s="4"/>
      <c r="N112" s="2"/>
      <c r="O112" s="5"/>
      <c r="P112" s="4"/>
      <c r="Q112" s="2"/>
      <c r="R112" s="5"/>
      <c r="S112" s="6">
        <v>8</v>
      </c>
      <c r="T112" s="2" t="s">
        <v>740</v>
      </c>
      <c r="U112" s="5"/>
      <c r="V112" s="6"/>
      <c r="W112" s="2"/>
      <c r="X112" s="5"/>
      <c r="Y112" s="6">
        <v>1</v>
      </c>
      <c r="Z112" s="2" t="s">
        <v>720</v>
      </c>
      <c r="AA112" s="5"/>
      <c r="AB112" s="4"/>
      <c r="AC112" s="2"/>
      <c r="AD112" s="5"/>
      <c r="AE112" s="4"/>
      <c r="AF112" s="2"/>
      <c r="AG112" s="5"/>
      <c r="AH112" s="6"/>
      <c r="AI112" s="2"/>
      <c r="AJ112" s="5"/>
      <c r="AK112" s="6"/>
      <c r="AL112" s="2"/>
      <c r="AM112" s="5"/>
      <c r="AN112" s="4"/>
      <c r="AO112" s="2"/>
      <c r="AP112" s="5"/>
      <c r="AQ112" s="4">
        <v>3</v>
      </c>
      <c r="AR112" s="2" t="s">
        <v>720</v>
      </c>
      <c r="AS112" s="5"/>
      <c r="AT112" s="4"/>
      <c r="AU112" s="2"/>
      <c r="AV112" s="5"/>
      <c r="AW112" s="4"/>
      <c r="AX112" s="2"/>
      <c r="AY112" s="5"/>
      <c r="AZ112" s="4">
        <v>2</v>
      </c>
      <c r="BA112" s="2" t="s">
        <v>740</v>
      </c>
      <c r="BB112" s="5"/>
      <c r="BC112" s="4"/>
      <c r="BD112" s="2"/>
      <c r="BE112" s="5"/>
      <c r="BF112" s="4"/>
      <c r="BG112" s="2"/>
      <c r="BH112" s="5"/>
      <c r="BI112" s="60">
        <f>SUM(G112:BF112)</f>
        <v>14</v>
      </c>
      <c r="BJ112" s="61" t="s">
        <v>6</v>
      </c>
      <c r="BK112" s="127">
        <f>COUNTIF(G112:BF112,"&gt;0")</f>
        <v>4</v>
      </c>
      <c r="BL112" s="53">
        <f>BI112/BK112</f>
        <v>3.5</v>
      </c>
      <c r="BM112" s="54">
        <f>SUM(IF($H112="A",$G112,0),IF($K112="A",$J112,0),IF($N112="A",$M112,0),IF($Q112="A",$P112,0),IF($T112="A",$S112,0),IF($W112="A",$V112,0),IF($Z112="A",$Y112,0),IF($AC112="A",$AB112,0),IF($AF112="A",$AE112,0),IF($AI112="A",$AH112,0),IF($AL112="A",$AK112,0),IF($AO112="A",$AN112,0),IF($AR112="A",$AQ112,0),IF($AU112="A",$AT112,0),IF($AX112="A",$AW112,0),IF($BA112="A",$AZ112,0),IF($BD112="A",$BA112,0),IF($BG112="A",$BF112,0))</f>
        <v>10</v>
      </c>
      <c r="BN112" s="55">
        <f>SUM(IF($T112="A",$S112,0),IF($W112="A",$V112,0),IF($Z112="A",$Y112,0),IF($AI112="A",$AH112,0),IF($AL112="A",$AK112,0))</f>
        <v>8</v>
      </c>
      <c r="BO112" s="55">
        <f>SUM(S112,V112,Y112,AH112,AK112)</f>
        <v>9</v>
      </c>
      <c r="BP112" s="56">
        <f>MAX(G112:BF112)</f>
        <v>8</v>
      </c>
      <c r="BQ112" s="56"/>
      <c r="BR112" s="120" t="str">
        <f>VLOOKUP(D112,BASE!B:E,3,FALSE)</f>
        <v>CASCOL</v>
      </c>
      <c r="BT112" s="442"/>
    </row>
    <row r="113" spans="1:72" ht="26.25" thickBot="1">
      <c r="A113" s="128">
        <f t="shared" si="1"/>
        <v>112</v>
      </c>
      <c r="B113" s="3" t="s">
        <v>16</v>
      </c>
      <c r="C113" s="164" t="s">
        <v>184</v>
      </c>
      <c r="D113" s="165">
        <v>3825314</v>
      </c>
      <c r="E113" s="166" t="s">
        <v>554</v>
      </c>
      <c r="F113" s="167" t="s">
        <v>179</v>
      </c>
      <c r="G113" s="4"/>
      <c r="H113" s="2"/>
      <c r="I113" s="5"/>
      <c r="J113" s="4"/>
      <c r="K113" s="2"/>
      <c r="L113" s="5"/>
      <c r="M113" s="4"/>
      <c r="N113" s="2"/>
      <c r="O113" s="5"/>
      <c r="P113" s="4"/>
      <c r="Q113" s="2"/>
      <c r="R113" s="5"/>
      <c r="S113" s="6">
        <v>4</v>
      </c>
      <c r="T113" s="2" t="s">
        <v>740</v>
      </c>
      <c r="U113" s="5"/>
      <c r="V113" s="6"/>
      <c r="W113" s="2"/>
      <c r="X113" s="5"/>
      <c r="Y113" s="6">
        <v>2</v>
      </c>
      <c r="Z113" s="2" t="s">
        <v>740</v>
      </c>
      <c r="AA113" s="5"/>
      <c r="AB113" s="4">
        <v>2</v>
      </c>
      <c r="AC113" s="2" t="s">
        <v>740</v>
      </c>
      <c r="AD113" s="5"/>
      <c r="AE113" s="4"/>
      <c r="AF113" s="2"/>
      <c r="AG113" s="5"/>
      <c r="AH113" s="6">
        <v>4</v>
      </c>
      <c r="AI113" s="2" t="s">
        <v>740</v>
      </c>
      <c r="AJ113" s="5"/>
      <c r="AK113" s="6"/>
      <c r="AL113" s="2"/>
      <c r="AM113" s="5"/>
      <c r="AN113" s="4"/>
      <c r="AO113" s="2"/>
      <c r="AP113" s="5"/>
      <c r="AQ113" s="4">
        <v>2</v>
      </c>
      <c r="AR113" s="2" t="s">
        <v>740</v>
      </c>
      <c r="AS113" s="5"/>
      <c r="AT113" s="4"/>
      <c r="AU113" s="2"/>
      <c r="AV113" s="5"/>
      <c r="AW113" s="4"/>
      <c r="AX113" s="2"/>
      <c r="AY113" s="5"/>
      <c r="AZ113" s="4"/>
      <c r="BA113" s="2"/>
      <c r="BB113" s="5"/>
      <c r="BC113" s="4"/>
      <c r="BD113" s="2"/>
      <c r="BE113" s="5"/>
      <c r="BF113" s="4"/>
      <c r="BG113" s="2"/>
      <c r="BH113" s="5"/>
      <c r="BI113" s="60">
        <f>SUM(G113:BF113)</f>
        <v>14</v>
      </c>
      <c r="BJ113" s="61" t="s">
        <v>6</v>
      </c>
      <c r="BK113" s="127">
        <f>COUNTIF(G113:BF113,"&gt;0")</f>
        <v>5</v>
      </c>
      <c r="BL113" s="53">
        <f>BI113/BK113</f>
        <v>2.8</v>
      </c>
      <c r="BM113" s="54">
        <f>SUM(IF($H113="A",$G113,0),IF($K113="A",$J113,0),IF($N113="A",$M113,0),IF($Q113="A",$P113,0),IF($T113="A",$S113,0),IF($W113="A",$V113,0),IF($Z113="A",$Y113,0),IF($AC113="A",$AB113,0),IF($AF113="A",$AE113,0),IF($AI113="A",$AH113,0),IF($AL113="A",$AK113,0),IF($AO113="A",$AN113,0),IF($AR113="A",$AQ113,0),IF($AU113="A",$AT113,0),IF($AX113="A",$AW113,0),IF($BA113="A",$AZ113,0),IF($BD113="A",$BA113,0),IF($BG113="A",$BF113,0))</f>
        <v>14</v>
      </c>
      <c r="BN113" s="55">
        <f>SUM(IF($T113="A",$S113,0),IF($W113="A",$V113,0),IF($Z113="A",$Y113,0),IF($AI113="A",$AH113,0),IF($AL113="A",$AK113,0))</f>
        <v>10</v>
      </c>
      <c r="BO113" s="55">
        <f>SUM(S113,V113,Y113,AH113,AK113)</f>
        <v>10</v>
      </c>
      <c r="BP113" s="56">
        <f>MAX(G113:BF113)</f>
        <v>4</v>
      </c>
      <c r="BQ113" s="56"/>
      <c r="BR113" s="120" t="str">
        <f>VLOOKUP(D113,BASE!B:E,3,FALSE)</f>
        <v>TROLLSPORT</v>
      </c>
      <c r="BT113" s="442"/>
    </row>
    <row r="114" spans="1:72" ht="26.25" thickBot="1">
      <c r="A114" s="128">
        <f t="shared" si="1"/>
        <v>113</v>
      </c>
      <c r="B114" s="3" t="s">
        <v>16</v>
      </c>
      <c r="C114" s="164" t="s">
        <v>140</v>
      </c>
      <c r="D114" s="165">
        <v>6924102</v>
      </c>
      <c r="E114" s="166" t="s">
        <v>350</v>
      </c>
      <c r="F114" s="167" t="s">
        <v>179</v>
      </c>
      <c r="G114" s="4"/>
      <c r="H114" s="2"/>
      <c r="I114" s="5"/>
      <c r="J114" s="4">
        <v>4</v>
      </c>
      <c r="K114" s="2" t="s">
        <v>740</v>
      </c>
      <c r="L114" s="5"/>
      <c r="M114" s="4"/>
      <c r="N114" s="2"/>
      <c r="O114" s="5"/>
      <c r="P114" s="4"/>
      <c r="Q114" s="2"/>
      <c r="R114" s="5"/>
      <c r="S114" s="6"/>
      <c r="T114" s="2"/>
      <c r="U114" s="5"/>
      <c r="V114" s="6"/>
      <c r="W114" s="2"/>
      <c r="X114" s="5"/>
      <c r="Y114" s="6">
        <v>1</v>
      </c>
      <c r="Z114" s="2" t="s">
        <v>720</v>
      </c>
      <c r="AA114" s="5"/>
      <c r="AB114" s="418">
        <v>5</v>
      </c>
      <c r="AC114" s="416" t="s">
        <v>720</v>
      </c>
      <c r="AD114" s="417" t="s">
        <v>719</v>
      </c>
      <c r="AE114" s="4"/>
      <c r="AF114" s="2"/>
      <c r="AG114" s="5"/>
      <c r="AH114" s="6"/>
      <c r="AI114" s="2"/>
      <c r="AJ114" s="5"/>
      <c r="AK114" s="6"/>
      <c r="AL114" s="2"/>
      <c r="AM114" s="5"/>
      <c r="AN114" s="4"/>
      <c r="AO114" s="2"/>
      <c r="AP114" s="5"/>
      <c r="AQ114" s="4"/>
      <c r="AR114" s="2"/>
      <c r="AS114" s="5"/>
      <c r="AT114" s="4">
        <f>VLOOKUP(D114,'26-09-2015'!C:G,5,FALSE)</f>
        <v>1</v>
      </c>
      <c r="AU114" s="2" t="str">
        <f>VLOOKUP(D114,'26-09-2015'!C:F,4,FALSE)</f>
        <v>B</v>
      </c>
      <c r="AV114" s="5"/>
      <c r="AW114" s="4"/>
      <c r="AX114" s="2"/>
      <c r="AY114" s="5"/>
      <c r="AZ114" s="4"/>
      <c r="BA114" s="2"/>
      <c r="BB114" s="5"/>
      <c r="BC114" s="4">
        <f>VLOOKUP(D114,'24-10-2015'!C:G,5,FALSE)</f>
        <v>3</v>
      </c>
      <c r="BD114" s="2" t="str">
        <f>VLOOKUP(D114,'24-10-2015'!C:F,4,FALSE)</f>
        <v>B</v>
      </c>
      <c r="BE114" s="5"/>
      <c r="BF114" s="4"/>
      <c r="BG114" s="2"/>
      <c r="BH114" s="5"/>
      <c r="BI114" s="60">
        <f>SUM(G114:BF114)</f>
        <v>14</v>
      </c>
      <c r="BJ114" s="61" t="s">
        <v>6</v>
      </c>
      <c r="BK114" s="127">
        <f>COUNTIF(G114:BF114,"&gt;0")</f>
        <v>5</v>
      </c>
      <c r="BL114" s="53">
        <f>BI114/BK114</f>
        <v>2.8</v>
      </c>
      <c r="BM114" s="54">
        <f>SUM(IF($H114="A",$G114,0),IF($K114="A",$J114,0),IF($N114="A",$M114,0),IF($Q114="A",$P114,0),IF($T114="A",$S114,0),IF($W114="A",$V114,0),IF($Z114="A",$Y114,0),IF($AC114="A",$AB114,0),IF($AF114="A",$AE114,0),IF($AI114="A",$AH114,0),IF($AL114="A",$AK114,0),IF($AO114="A",$AN114,0),IF($AR114="A",$AQ114,0),IF($AU114="A",$AT114,0),IF($AX114="A",$AW114,0),IF($BA114="A",$AZ114,0),IF($BD114="A",$BA114,0),IF($BG114="A",$BF114,0))</f>
        <v>4</v>
      </c>
      <c r="BN114" s="55">
        <f>SUM(IF($T114="A",$S114,0),IF($W114="A",$V114,0),IF($Z114="A",$Y114,0),IF($AI114="A",$AH114,0),IF($AL114="A",$AK114,0))</f>
        <v>0</v>
      </c>
      <c r="BO114" s="55">
        <f>SUM(S114,V114,Y114,AH114,AK114)</f>
        <v>1</v>
      </c>
      <c r="BP114" s="56">
        <f>MAX(G114:BF114)</f>
        <v>5</v>
      </c>
      <c r="BQ114" s="56"/>
      <c r="BR114" s="120" t="str">
        <f>VLOOKUP(D114,BASE!B:E,3,FALSE)</f>
        <v>S A L</v>
      </c>
      <c r="BT114" s="442"/>
    </row>
    <row r="115" spans="1:72" ht="26.25" thickBot="1">
      <c r="A115" s="128">
        <f t="shared" si="1"/>
        <v>114</v>
      </c>
      <c r="B115" s="3" t="s">
        <v>16</v>
      </c>
      <c r="C115" s="164" t="s">
        <v>128</v>
      </c>
      <c r="D115" s="165">
        <v>6901983</v>
      </c>
      <c r="E115" s="166" t="s">
        <v>554</v>
      </c>
      <c r="F115" s="167" t="s">
        <v>179</v>
      </c>
      <c r="G115" s="4">
        <v>1</v>
      </c>
      <c r="H115" s="2" t="s">
        <v>720</v>
      </c>
      <c r="I115" s="5"/>
      <c r="J115" s="4">
        <v>2</v>
      </c>
      <c r="K115" s="2" t="s">
        <v>740</v>
      </c>
      <c r="L115" s="5"/>
      <c r="M115" s="4"/>
      <c r="N115" s="2"/>
      <c r="O115" s="5"/>
      <c r="P115" s="4"/>
      <c r="Q115" s="2"/>
      <c r="R115" s="5"/>
      <c r="S115" s="6"/>
      <c r="T115" s="2"/>
      <c r="U115" s="5"/>
      <c r="V115" s="6"/>
      <c r="W115" s="2"/>
      <c r="X115" s="5"/>
      <c r="Y115" s="6">
        <v>2</v>
      </c>
      <c r="Z115" s="2" t="s">
        <v>740</v>
      </c>
      <c r="AA115" s="5"/>
      <c r="AB115" s="4">
        <v>1</v>
      </c>
      <c r="AC115" s="2" t="s">
        <v>720</v>
      </c>
      <c r="AD115" s="5"/>
      <c r="AE115" s="4"/>
      <c r="AF115" s="2"/>
      <c r="AG115" s="5"/>
      <c r="AH115" s="6">
        <v>2</v>
      </c>
      <c r="AI115" s="2" t="s">
        <v>740</v>
      </c>
      <c r="AJ115" s="5"/>
      <c r="AK115" s="6"/>
      <c r="AL115" s="2"/>
      <c r="AM115" s="5"/>
      <c r="AN115" s="4"/>
      <c r="AO115" s="2"/>
      <c r="AP115" s="5"/>
      <c r="AQ115" s="4"/>
      <c r="AR115" s="2"/>
      <c r="AS115" s="5"/>
      <c r="AT115" s="4"/>
      <c r="AU115" s="2"/>
      <c r="AV115" s="5"/>
      <c r="AW115" s="4"/>
      <c r="AX115" s="2"/>
      <c r="AY115" s="5"/>
      <c r="AZ115" s="4">
        <v>4</v>
      </c>
      <c r="BA115" s="2" t="s">
        <v>740</v>
      </c>
      <c r="BB115" s="5"/>
      <c r="BC115" s="4">
        <f>VLOOKUP(D115,'24-10-2015'!C:G,5,FALSE)</f>
        <v>2</v>
      </c>
      <c r="BD115" s="2" t="str">
        <f>VLOOKUP(D115,'24-10-2015'!C:F,4,FALSE)</f>
        <v>A</v>
      </c>
      <c r="BE115" s="5"/>
      <c r="BF115" s="4"/>
      <c r="BG115" s="2"/>
      <c r="BH115" s="5"/>
      <c r="BI115" s="60">
        <f>SUM(G115:BF115)</f>
        <v>14</v>
      </c>
      <c r="BJ115" s="61" t="s">
        <v>6</v>
      </c>
      <c r="BK115" s="127">
        <f>COUNTIF(G115:BF115,"&gt;0")</f>
        <v>7</v>
      </c>
      <c r="BL115" s="53">
        <f>BI115/BK115</f>
        <v>2</v>
      </c>
      <c r="BM115" s="54">
        <f>SUM(IF($H115="A",$G115,0),IF($K115="A",$J115,0),IF($N115="A",$M115,0),IF($Q115="A",$P115,0),IF($T115="A",$S115,0),IF($W115="A",$V115,0),IF($Z115="A",$Y115,0),IF($AC115="A",$AB115,0),IF($AF115="A",$AE115,0),IF($AI115="A",$AH115,0),IF($AL115="A",$AK115,0),IF($AO115="A",$AN115,0),IF($AR115="A",$AQ115,0),IF($AU115="A",$AT115,0),IF($AX115="A",$AW115,0),IF($BA115="A",$AZ115,0),IF($BD115="A",$BA115,0),IF($BG115="A",$BF115,0))</f>
        <v>10</v>
      </c>
      <c r="BN115" s="55">
        <f>SUM(IF($T115="A",$S115,0),IF($W115="A",$V115,0),IF($Z115="A",$Y115,0),IF($AI115="A",$AH115,0),IF($AL115="A",$AK115,0))</f>
        <v>4</v>
      </c>
      <c r="BO115" s="55">
        <f>SUM(S115,V115,Y115,AH115,AK115)</f>
        <v>4</v>
      </c>
      <c r="BP115" s="56">
        <f>MAX(G115:BF115)</f>
        <v>4</v>
      </c>
      <c r="BQ115" s="56"/>
      <c r="BR115" s="120" t="str">
        <f>VLOOKUP(D115,BASE!B:E,3,FALSE)</f>
        <v>TROLLSPORT</v>
      </c>
      <c r="BT115" s="442"/>
    </row>
    <row r="116" spans="1:72" ht="26.25" thickBot="1">
      <c r="A116" s="128">
        <f t="shared" si="1"/>
        <v>115</v>
      </c>
      <c r="B116" s="3" t="s">
        <v>16</v>
      </c>
      <c r="C116" s="164" t="s">
        <v>247</v>
      </c>
      <c r="D116" s="165">
        <v>6918472</v>
      </c>
      <c r="E116" s="166" t="s">
        <v>1</v>
      </c>
      <c r="F116" s="167" t="s">
        <v>179</v>
      </c>
      <c r="G116" s="4"/>
      <c r="H116" s="2"/>
      <c r="I116" s="5"/>
      <c r="J116" s="4">
        <v>8</v>
      </c>
      <c r="K116" s="2" t="s">
        <v>740</v>
      </c>
      <c r="L116" s="5"/>
      <c r="M116" s="4"/>
      <c r="N116" s="2"/>
      <c r="O116" s="5"/>
      <c r="P116" s="4"/>
      <c r="Q116" s="2"/>
      <c r="R116" s="5"/>
      <c r="S116" s="6">
        <v>1</v>
      </c>
      <c r="T116" s="2" t="s">
        <v>720</v>
      </c>
      <c r="U116" s="5"/>
      <c r="V116" s="6"/>
      <c r="W116" s="2"/>
      <c r="X116" s="5"/>
      <c r="Y116" s="6"/>
      <c r="Z116" s="2"/>
      <c r="AA116" s="5"/>
      <c r="AB116" s="4"/>
      <c r="AC116" s="2"/>
      <c r="AD116" s="5"/>
      <c r="AE116" s="4"/>
      <c r="AF116" s="2"/>
      <c r="AG116" s="5"/>
      <c r="AH116" s="6"/>
      <c r="AI116" s="2"/>
      <c r="AJ116" s="5"/>
      <c r="AK116" s="6"/>
      <c r="AL116" s="2"/>
      <c r="AM116" s="5"/>
      <c r="AN116" s="4"/>
      <c r="AO116" s="2"/>
      <c r="AP116" s="5"/>
      <c r="AQ116" s="4">
        <v>2</v>
      </c>
      <c r="AR116" s="2" t="s">
        <v>720</v>
      </c>
      <c r="AS116" s="5"/>
      <c r="AT116" s="4">
        <f>VLOOKUP(D116,'26-09-2015'!C:G,5,FALSE)</f>
        <v>2</v>
      </c>
      <c r="AU116" s="2" t="str">
        <f>VLOOKUP(D116,'26-09-2015'!C:F,4,FALSE)</f>
        <v>B</v>
      </c>
      <c r="AV116" s="5"/>
      <c r="AW116" s="4"/>
      <c r="AX116" s="2"/>
      <c r="AY116" s="5"/>
      <c r="AZ116" s="4"/>
      <c r="BA116" s="2"/>
      <c r="BB116" s="5"/>
      <c r="BC116" s="4"/>
      <c r="BD116" s="2"/>
      <c r="BE116" s="5"/>
      <c r="BF116" s="4"/>
      <c r="BG116" s="2"/>
      <c r="BH116" s="5"/>
      <c r="BI116" s="60">
        <f>SUM(G116:BF116)</f>
        <v>13</v>
      </c>
      <c r="BJ116" s="61" t="s">
        <v>6</v>
      </c>
      <c r="BK116" s="127">
        <f>COUNTIF(G116:BF116,"&gt;0")</f>
        <v>4</v>
      </c>
      <c r="BL116" s="53">
        <f>BI116/BK116</f>
        <v>3.25</v>
      </c>
      <c r="BM116" s="54">
        <f>SUM(IF($H116="A",$G116,0),IF($K116="A",$J116,0),IF($N116="A",$M116,0),IF($Q116="A",$P116,0),IF($T116="A",$S116,0),IF($W116="A",$V116,0),IF($Z116="A",$Y116,0),IF($AC116="A",$AB116,0),IF($AF116="A",$AE116,0),IF($AI116="A",$AH116,0),IF($AL116="A",$AK116,0),IF($AO116="A",$AN116,0),IF($AR116="A",$AQ116,0),IF($AU116="A",$AT116,0),IF($AX116="A",$AW116,0),IF($BA116="A",$AZ116,0),IF($BD116="A",$BA116,0),IF($BG116="A",$BF116,0))</f>
        <v>8</v>
      </c>
      <c r="BN116" s="55">
        <f>SUM(IF($T116="A",$S116,0),IF($W116="A",$V116,0),IF($Z116="A",$Y116,0),IF($AI116="A",$AH116,0),IF($AL116="A",$AK116,0))</f>
        <v>0</v>
      </c>
      <c r="BO116" s="55">
        <f>SUM(S116,V116,Y116,AH116,AK116)</f>
        <v>1</v>
      </c>
      <c r="BP116" s="56">
        <f>MAX(G116:BF116)</f>
        <v>8</v>
      </c>
      <c r="BQ116" s="56"/>
      <c r="BR116" s="120" t="str">
        <f>VLOOKUP(D116,BASE!B:E,3,FALSE)</f>
        <v>ATSCAF</v>
      </c>
      <c r="BT116" s="442"/>
    </row>
    <row r="117" spans="1:72" ht="26.25" thickBot="1">
      <c r="A117" s="128">
        <f t="shared" si="1"/>
        <v>116</v>
      </c>
      <c r="B117" s="3" t="s">
        <v>16</v>
      </c>
      <c r="C117" s="164" t="s">
        <v>523</v>
      </c>
      <c r="D117" s="165">
        <v>4312945</v>
      </c>
      <c r="E117" s="166" t="s">
        <v>5</v>
      </c>
      <c r="F117" s="167" t="s">
        <v>179</v>
      </c>
      <c r="G117" s="4"/>
      <c r="H117" s="2"/>
      <c r="I117" s="5"/>
      <c r="J117" s="4">
        <v>2</v>
      </c>
      <c r="K117" s="2" t="s">
        <v>720</v>
      </c>
      <c r="L117" s="5"/>
      <c r="M117" s="4"/>
      <c r="N117" s="2"/>
      <c r="O117" s="5"/>
      <c r="P117" s="4"/>
      <c r="Q117" s="2"/>
      <c r="R117" s="5"/>
      <c r="S117" s="6"/>
      <c r="T117" s="2"/>
      <c r="U117" s="5"/>
      <c r="V117" s="6"/>
      <c r="W117" s="2"/>
      <c r="X117" s="5"/>
      <c r="Y117" s="6"/>
      <c r="Z117" s="2"/>
      <c r="AA117" s="5"/>
      <c r="AB117" s="4"/>
      <c r="AC117" s="2"/>
      <c r="AD117" s="5"/>
      <c r="AE117" s="4"/>
      <c r="AF117" s="2"/>
      <c r="AG117" s="5"/>
      <c r="AH117" s="6"/>
      <c r="AI117" s="2"/>
      <c r="AJ117" s="5"/>
      <c r="AK117" s="6"/>
      <c r="AL117" s="2"/>
      <c r="AM117" s="5"/>
      <c r="AN117" s="4"/>
      <c r="AO117" s="2"/>
      <c r="AP117" s="5"/>
      <c r="AQ117" s="4"/>
      <c r="AR117" s="2"/>
      <c r="AS117" s="5"/>
      <c r="AT117" s="418">
        <f>VLOOKUP(D117,'26-09-2015'!C:G,5,FALSE)</f>
        <v>5</v>
      </c>
      <c r="AU117" s="416" t="str">
        <f>VLOOKUP(D117,'26-09-2015'!C:F,4,FALSE)</f>
        <v>B</v>
      </c>
      <c r="AV117" s="417" t="str">
        <f>VLOOKUP(D117,'26-09-2015'!C:I,7,FALSE)</f>
        <v>F</v>
      </c>
      <c r="AW117" s="4"/>
      <c r="AX117" s="2"/>
      <c r="AY117" s="5"/>
      <c r="AZ117" s="4">
        <v>4</v>
      </c>
      <c r="BA117" s="2" t="s">
        <v>740</v>
      </c>
      <c r="BB117" s="5"/>
      <c r="BC117" s="4">
        <f>VLOOKUP(D117,'24-10-2015'!C:G,5,FALSE)</f>
        <v>2</v>
      </c>
      <c r="BD117" s="2" t="str">
        <f>VLOOKUP(D117,'24-10-2015'!C:F,4,FALSE)</f>
        <v>A</v>
      </c>
      <c r="BE117" s="5"/>
      <c r="BF117" s="4"/>
      <c r="BG117" s="2"/>
      <c r="BH117" s="5"/>
      <c r="BI117" s="60">
        <f>SUM(G117:BF117)</f>
        <v>13</v>
      </c>
      <c r="BJ117" s="61" t="s">
        <v>6</v>
      </c>
      <c r="BK117" s="127">
        <f>COUNTIF(G117:BF117,"&gt;0")</f>
        <v>4</v>
      </c>
      <c r="BL117" s="53">
        <f>BI117/BK117</f>
        <v>3.25</v>
      </c>
      <c r="BM117" s="54">
        <f>SUM(IF($H117="A",$G117,0),IF($K117="A",$J117,0),IF($N117="A",$M117,0),IF($Q117="A",$P117,0),IF($T117="A",$S117,0),IF($W117="A",$V117,0),IF($Z117="A",$Y117,0),IF($AC117="A",$AB117,0),IF($AF117="A",$AE117,0),IF($AI117="A",$AH117,0),IF($AL117="A",$AK117,0),IF($AO117="A",$AN117,0),IF($AR117="A",$AQ117,0),IF($AU117="A",$AT117,0),IF($AX117="A",$AW117,0),IF($BA117="A",$AZ117,0),IF($BD117="A",$BA117,0),IF($BG117="A",$BF117,0))</f>
        <v>4</v>
      </c>
      <c r="BN117" s="55">
        <f>SUM(IF($T117="A",$S117,0),IF($W117="A",$V117,0),IF($Z117="A",$Y117,0),IF($AI117="A",$AH117,0),IF($AL117="A",$AK117,0))</f>
        <v>0</v>
      </c>
      <c r="BO117" s="55">
        <f>SUM(S117,V117,Y117,AH117,AK117)</f>
        <v>0</v>
      </c>
      <c r="BP117" s="56">
        <f>MAX(G117:BF117)</f>
        <v>5</v>
      </c>
      <c r="BQ117" s="56"/>
      <c r="BR117" s="120" t="str">
        <f>VLOOKUP(D117,BASE!B:E,3,FALSE)</f>
        <v>CASCOL</v>
      </c>
      <c r="BT117" s="442"/>
    </row>
    <row r="118" spans="1:72" ht="26.25" thickBot="1">
      <c r="A118" s="128">
        <f t="shared" si="1"/>
        <v>117</v>
      </c>
      <c r="B118" s="3" t="s">
        <v>16</v>
      </c>
      <c r="C118" s="164" t="s">
        <v>25</v>
      </c>
      <c r="D118" s="165">
        <v>6913454</v>
      </c>
      <c r="E118" s="166" t="s">
        <v>350</v>
      </c>
      <c r="F118" s="167" t="s">
        <v>179</v>
      </c>
      <c r="G118" s="4"/>
      <c r="H118" s="2"/>
      <c r="I118" s="5"/>
      <c r="J118" s="4">
        <v>2</v>
      </c>
      <c r="K118" s="2" t="s">
        <v>740</v>
      </c>
      <c r="L118" s="5"/>
      <c r="M118" s="4"/>
      <c r="N118" s="2"/>
      <c r="O118" s="5"/>
      <c r="P118" s="4"/>
      <c r="Q118" s="2"/>
      <c r="R118" s="5"/>
      <c r="S118" s="6">
        <v>2</v>
      </c>
      <c r="T118" s="2" t="s">
        <v>740</v>
      </c>
      <c r="U118" s="5"/>
      <c r="V118" s="6"/>
      <c r="W118" s="2"/>
      <c r="X118" s="5"/>
      <c r="Y118" s="6">
        <v>2</v>
      </c>
      <c r="Z118" s="2" t="s">
        <v>740</v>
      </c>
      <c r="AA118" s="5"/>
      <c r="AB118" s="4">
        <v>4</v>
      </c>
      <c r="AC118" s="2" t="s">
        <v>740</v>
      </c>
      <c r="AD118" s="5"/>
      <c r="AE118" s="4"/>
      <c r="AF118" s="2"/>
      <c r="AG118" s="5"/>
      <c r="AH118" s="6">
        <v>3</v>
      </c>
      <c r="AI118" s="2" t="s">
        <v>720</v>
      </c>
      <c r="AJ118" s="5"/>
      <c r="AK118" s="6"/>
      <c r="AL118" s="2"/>
      <c r="AM118" s="5"/>
      <c r="AN118" s="4"/>
      <c r="AO118" s="2"/>
      <c r="AP118" s="5"/>
      <c r="AQ118" s="4"/>
      <c r="AR118" s="2"/>
      <c r="AS118" s="5"/>
      <c r="AT118" s="4"/>
      <c r="AU118" s="2"/>
      <c r="AV118" s="5"/>
      <c r="AW118" s="4"/>
      <c r="AX118" s="2"/>
      <c r="AY118" s="5"/>
      <c r="AZ118" s="4"/>
      <c r="BA118" s="2"/>
      <c r="BB118" s="5"/>
      <c r="BC118" s="4"/>
      <c r="BD118" s="2"/>
      <c r="BE118" s="5"/>
      <c r="BF118" s="4"/>
      <c r="BG118" s="2"/>
      <c r="BH118" s="5"/>
      <c r="BI118" s="60">
        <f>SUM(G118:BF118)</f>
        <v>13</v>
      </c>
      <c r="BJ118" s="61" t="s">
        <v>6</v>
      </c>
      <c r="BK118" s="127">
        <f>COUNTIF(G118:BF118,"&gt;0")</f>
        <v>5</v>
      </c>
      <c r="BL118" s="53">
        <f>BI118/BK118</f>
        <v>2.6</v>
      </c>
      <c r="BM118" s="54">
        <f>SUM(IF($H118="A",$G118,0),IF($K118="A",$J118,0),IF($N118="A",$M118,0),IF($Q118="A",$P118,0),IF($T118="A",$S118,0),IF($W118="A",$V118,0),IF($Z118="A",$Y118,0),IF($AC118="A",$AB118,0),IF($AF118="A",$AE118,0),IF($AI118="A",$AH118,0),IF($AL118="A",$AK118,0),IF($AO118="A",$AN118,0),IF($AR118="A",$AQ118,0),IF($AU118="A",$AT118,0),IF($AX118="A",$AW118,0),IF($BA118="A",$AZ118,0),IF($BD118="A",$BA118,0),IF($BG118="A",$BF118,0))</f>
        <v>10</v>
      </c>
      <c r="BN118" s="55">
        <f>SUM(IF($T118="A",$S118,0),IF($W118="A",$V118,0),IF($Z118="A",$Y118,0),IF($AI118="A",$AH118,0),IF($AL118="A",$AK118,0))</f>
        <v>4</v>
      </c>
      <c r="BO118" s="55">
        <f>SUM(S118,V118,Y118,AH118,AK118)</f>
        <v>7</v>
      </c>
      <c r="BP118" s="56">
        <f>MAX(G118:BF118)</f>
        <v>4</v>
      </c>
      <c r="BQ118" s="56"/>
      <c r="BR118" s="120" t="str">
        <f>VLOOKUP(D118,BASE!B:E,3,FALSE)</f>
        <v>S A L</v>
      </c>
      <c r="BT118" s="442"/>
    </row>
    <row r="119" spans="1:72" ht="26.25" thickBot="1">
      <c r="A119" s="128">
        <f t="shared" si="1"/>
        <v>118</v>
      </c>
      <c r="B119" s="3" t="s">
        <v>16</v>
      </c>
      <c r="C119" s="164" t="s">
        <v>34</v>
      </c>
      <c r="D119" s="165">
        <v>6924592</v>
      </c>
      <c r="E119" s="166" t="s">
        <v>350</v>
      </c>
      <c r="F119" s="167" t="s">
        <v>179</v>
      </c>
      <c r="G119" s="4"/>
      <c r="H119" s="2"/>
      <c r="I119" s="5"/>
      <c r="J119" s="4">
        <v>1</v>
      </c>
      <c r="K119" s="2" t="s">
        <v>720</v>
      </c>
      <c r="L119" s="5"/>
      <c r="M119" s="4"/>
      <c r="N119" s="2"/>
      <c r="O119" s="5"/>
      <c r="P119" s="4"/>
      <c r="Q119" s="2"/>
      <c r="R119" s="5"/>
      <c r="S119" s="6">
        <v>3</v>
      </c>
      <c r="T119" s="2" t="s">
        <v>720</v>
      </c>
      <c r="U119" s="5"/>
      <c r="V119" s="6"/>
      <c r="W119" s="2"/>
      <c r="X119" s="5"/>
      <c r="Y119" s="6">
        <v>2</v>
      </c>
      <c r="Z119" s="2" t="s">
        <v>740</v>
      </c>
      <c r="AA119" s="5"/>
      <c r="AB119" s="4"/>
      <c r="AC119" s="2"/>
      <c r="AD119" s="5"/>
      <c r="AE119" s="4"/>
      <c r="AF119" s="2"/>
      <c r="AG119" s="5"/>
      <c r="AH119" s="6"/>
      <c r="AI119" s="2"/>
      <c r="AJ119" s="5"/>
      <c r="AK119" s="6"/>
      <c r="AL119" s="2"/>
      <c r="AM119" s="5"/>
      <c r="AN119" s="4"/>
      <c r="AO119" s="2"/>
      <c r="AP119" s="5"/>
      <c r="AQ119" s="4"/>
      <c r="AR119" s="2"/>
      <c r="AS119" s="5"/>
      <c r="AT119" s="4"/>
      <c r="AU119" s="2"/>
      <c r="AV119" s="5"/>
      <c r="AW119" s="4"/>
      <c r="AX119" s="2"/>
      <c r="AY119" s="5"/>
      <c r="AZ119" s="4">
        <v>4</v>
      </c>
      <c r="BA119" s="2" t="s">
        <v>740</v>
      </c>
      <c r="BB119" s="5"/>
      <c r="BC119" s="4">
        <f>VLOOKUP(D119,'24-10-2015'!C:G,5,FALSE)</f>
        <v>3</v>
      </c>
      <c r="BD119" s="2" t="str">
        <f>VLOOKUP(D119,'24-10-2015'!C:F,4,FALSE)</f>
        <v>B</v>
      </c>
      <c r="BE119" s="5"/>
      <c r="BF119" s="4"/>
      <c r="BG119" s="2"/>
      <c r="BH119" s="5"/>
      <c r="BI119" s="60">
        <f>SUM(G119:BF119)</f>
        <v>13</v>
      </c>
      <c r="BJ119" s="61" t="s">
        <v>6</v>
      </c>
      <c r="BK119" s="127">
        <f>COUNTIF(G119:BF119,"&gt;0")</f>
        <v>5</v>
      </c>
      <c r="BL119" s="53">
        <f>BI119/BK119</f>
        <v>2.6</v>
      </c>
      <c r="BM119" s="54">
        <f>SUM(IF($H119="A",$G119,0),IF($K119="A",$J119,0),IF($N119="A",$M119,0),IF($Q119="A",$P119,0),IF($T119="A",$S119,0),IF($W119="A",$V119,0),IF($Z119="A",$Y119,0),IF($AC119="A",$AB119,0),IF($AF119="A",$AE119,0),IF($AI119="A",$AH119,0),IF($AL119="A",$AK119,0),IF($AO119="A",$AN119,0),IF($AR119="A",$AQ119,0),IF($AU119="A",$AT119,0),IF($AX119="A",$AW119,0),IF($BA119="A",$AZ119,0),IF($BD119="A",$BA119,0),IF($BG119="A",$BF119,0))</f>
        <v>6</v>
      </c>
      <c r="BN119" s="55">
        <f>SUM(IF($T119="A",$S119,0),IF($W119="A",$V119,0),IF($Z119="A",$Y119,0),IF($AI119="A",$AH119,0),IF($AL119="A",$AK119,0))</f>
        <v>2</v>
      </c>
      <c r="BO119" s="55">
        <f>SUM(S119,V119,Y119,AH119,AK119)</f>
        <v>5</v>
      </c>
      <c r="BP119" s="56">
        <f>MAX(G119:BF119)</f>
        <v>4</v>
      </c>
      <c r="BQ119" s="56"/>
      <c r="BR119" s="120" t="str">
        <f>VLOOKUP(D119,BASE!B:E,3,FALSE)</f>
        <v>S A L</v>
      </c>
      <c r="BT119" s="442"/>
    </row>
    <row r="120" spans="1:72" ht="26.25" thickBot="1">
      <c r="A120" s="128">
        <f t="shared" si="1"/>
        <v>119</v>
      </c>
      <c r="B120" s="3" t="s">
        <v>16</v>
      </c>
      <c r="C120" s="164" t="s">
        <v>476</v>
      </c>
      <c r="D120" s="165">
        <v>6924981</v>
      </c>
      <c r="E120" s="166" t="s">
        <v>350</v>
      </c>
      <c r="F120" s="167" t="s">
        <v>179</v>
      </c>
      <c r="G120" s="4"/>
      <c r="H120" s="2"/>
      <c r="I120" s="5"/>
      <c r="J120" s="4">
        <v>1</v>
      </c>
      <c r="K120" s="2" t="s">
        <v>720</v>
      </c>
      <c r="L120" s="5"/>
      <c r="M120" s="4"/>
      <c r="N120" s="2"/>
      <c r="O120" s="5"/>
      <c r="P120" s="4"/>
      <c r="Q120" s="2"/>
      <c r="R120" s="5"/>
      <c r="S120" s="6"/>
      <c r="T120" s="2"/>
      <c r="U120" s="5"/>
      <c r="V120" s="6"/>
      <c r="W120" s="2"/>
      <c r="X120" s="5"/>
      <c r="Y120" s="6">
        <v>2</v>
      </c>
      <c r="Z120" s="2" t="s">
        <v>720</v>
      </c>
      <c r="AA120" s="5"/>
      <c r="AB120" s="4">
        <v>2</v>
      </c>
      <c r="AC120" s="2" t="s">
        <v>740</v>
      </c>
      <c r="AD120" s="5"/>
      <c r="AE120" s="4"/>
      <c r="AF120" s="2"/>
      <c r="AG120" s="5"/>
      <c r="AH120" s="6"/>
      <c r="AI120" s="2"/>
      <c r="AJ120" s="5"/>
      <c r="AK120" s="6"/>
      <c r="AL120" s="2"/>
      <c r="AM120" s="5"/>
      <c r="AN120" s="4"/>
      <c r="AO120" s="2"/>
      <c r="AP120" s="5"/>
      <c r="AQ120" s="4">
        <v>2</v>
      </c>
      <c r="AR120" s="2" t="s">
        <v>740</v>
      </c>
      <c r="AS120" s="5"/>
      <c r="AT120" s="4"/>
      <c r="AU120" s="2"/>
      <c r="AV120" s="5"/>
      <c r="AW120" s="4"/>
      <c r="AX120" s="2"/>
      <c r="AY120" s="5"/>
      <c r="AZ120" s="4">
        <v>2</v>
      </c>
      <c r="BA120" s="2" t="s">
        <v>740</v>
      </c>
      <c r="BB120" s="5"/>
      <c r="BC120" s="418">
        <f>VLOOKUP(D120,'24-10-2015'!C:G,5,FALSE)</f>
        <v>4</v>
      </c>
      <c r="BD120" s="416" t="str">
        <f>VLOOKUP(D120,'24-10-2015'!C:F,4,FALSE)</f>
        <v>B</v>
      </c>
      <c r="BE120" s="417" t="str">
        <f>VLOOKUP(D120,'24-10-2015'!C:I,7,FALSE)</f>
        <v>F</v>
      </c>
      <c r="BF120" s="4"/>
      <c r="BG120" s="2"/>
      <c r="BH120" s="5"/>
      <c r="BI120" s="60">
        <f>SUM(G120:BF120)</f>
        <v>13</v>
      </c>
      <c r="BJ120" s="61" t="s">
        <v>6</v>
      </c>
      <c r="BK120" s="127">
        <f>COUNTIF(G120:BF120,"&gt;0")</f>
        <v>6</v>
      </c>
      <c r="BL120" s="53">
        <f>BI120/BK120</f>
        <v>2.1666666666666665</v>
      </c>
      <c r="BM120" s="54">
        <f>SUM(IF($H120="A",$G120,0),IF($K120="A",$J120,0),IF($N120="A",$M120,0),IF($Q120="A",$P120,0),IF($T120="A",$S120,0),IF($W120="A",$V120,0),IF($Z120="A",$Y120,0),IF($AC120="A",$AB120,0),IF($AF120="A",$AE120,0),IF($AI120="A",$AH120,0),IF($AL120="A",$AK120,0),IF($AO120="A",$AN120,0),IF($AR120="A",$AQ120,0),IF($AU120="A",$AT120,0),IF($AX120="A",$AW120,0),IF($BA120="A",$AZ120,0),IF($BD120="A",$BA120,0),IF($BG120="A",$BF120,0))</f>
        <v>6</v>
      </c>
      <c r="BN120" s="55">
        <f>SUM(IF($T120="A",$S120,0),IF($W120="A",$V120,0),IF($Z120="A",$Y120,0),IF($AI120="A",$AH120,0),IF($AL120="A",$AK120,0))</f>
        <v>0</v>
      </c>
      <c r="BO120" s="55">
        <f>SUM(S120,V120,Y120,AH120,AK120)</f>
        <v>2</v>
      </c>
      <c r="BP120" s="56">
        <f>MAX(G120:BF120)</f>
        <v>4</v>
      </c>
      <c r="BQ120" s="56"/>
      <c r="BR120" s="120" t="str">
        <f>VLOOKUP(D120,BASE!B:E,3,FALSE)</f>
        <v>S A L</v>
      </c>
      <c r="BT120" s="442"/>
    </row>
    <row r="121" spans="1:72" ht="26.25" thickBot="1">
      <c r="A121" s="128">
        <f t="shared" si="1"/>
        <v>120</v>
      </c>
      <c r="B121" s="3" t="s">
        <v>16</v>
      </c>
      <c r="C121" s="164" t="s">
        <v>474</v>
      </c>
      <c r="D121" s="165">
        <v>6925216</v>
      </c>
      <c r="E121" s="166" t="s">
        <v>350</v>
      </c>
      <c r="F121" s="167" t="s">
        <v>179</v>
      </c>
      <c r="G121" s="4"/>
      <c r="H121" s="2"/>
      <c r="I121" s="5"/>
      <c r="J121" s="4">
        <v>1</v>
      </c>
      <c r="K121" s="2" t="s">
        <v>720</v>
      </c>
      <c r="L121" s="5"/>
      <c r="M121" s="4"/>
      <c r="N121" s="2"/>
      <c r="O121" s="5"/>
      <c r="P121" s="4"/>
      <c r="Q121" s="2"/>
      <c r="R121" s="5"/>
      <c r="S121" s="6"/>
      <c r="T121" s="2"/>
      <c r="U121" s="5"/>
      <c r="V121" s="6"/>
      <c r="W121" s="2"/>
      <c r="X121" s="5"/>
      <c r="Y121" s="6">
        <v>2</v>
      </c>
      <c r="Z121" s="2" t="s">
        <v>720</v>
      </c>
      <c r="AA121" s="5"/>
      <c r="AB121" s="4">
        <v>2</v>
      </c>
      <c r="AC121" s="2" t="s">
        <v>740</v>
      </c>
      <c r="AD121" s="5"/>
      <c r="AE121" s="4"/>
      <c r="AF121" s="2"/>
      <c r="AG121" s="5"/>
      <c r="AH121" s="6"/>
      <c r="AI121" s="2"/>
      <c r="AJ121" s="5"/>
      <c r="AK121" s="6"/>
      <c r="AL121" s="2"/>
      <c r="AM121" s="5"/>
      <c r="AN121" s="4"/>
      <c r="AO121" s="2"/>
      <c r="AP121" s="5"/>
      <c r="AQ121" s="4">
        <v>2</v>
      </c>
      <c r="AR121" s="2" t="s">
        <v>740</v>
      </c>
      <c r="AS121" s="5"/>
      <c r="AT121" s="4"/>
      <c r="AU121" s="2"/>
      <c r="AV121" s="5"/>
      <c r="AW121" s="4"/>
      <c r="AX121" s="2"/>
      <c r="AY121" s="5"/>
      <c r="AZ121" s="4">
        <v>2</v>
      </c>
      <c r="BA121" s="2" t="s">
        <v>740</v>
      </c>
      <c r="BB121" s="5"/>
      <c r="BC121" s="418">
        <f>VLOOKUP(D121,'24-10-2015'!C:G,5,FALSE)</f>
        <v>4</v>
      </c>
      <c r="BD121" s="416" t="str">
        <f>VLOOKUP(D121,'24-10-2015'!C:F,4,FALSE)</f>
        <v>B</v>
      </c>
      <c r="BE121" s="417" t="str">
        <f>VLOOKUP(D121,'24-10-2015'!C:I,7,FALSE)</f>
        <v>F</v>
      </c>
      <c r="BF121" s="4"/>
      <c r="BG121" s="2"/>
      <c r="BH121" s="5"/>
      <c r="BI121" s="60">
        <f>SUM(G121:BF121)</f>
        <v>13</v>
      </c>
      <c r="BJ121" s="61" t="s">
        <v>6</v>
      </c>
      <c r="BK121" s="127">
        <f>COUNTIF(G121:BF121,"&gt;0")</f>
        <v>6</v>
      </c>
      <c r="BL121" s="53">
        <f>BI121/BK121</f>
        <v>2.1666666666666665</v>
      </c>
      <c r="BM121" s="54">
        <f>SUM(IF($H121="A",$G121,0),IF($K121="A",$J121,0),IF($N121="A",$M121,0),IF($Q121="A",$P121,0),IF($T121="A",$S121,0),IF($W121="A",$V121,0),IF($Z121="A",$Y121,0),IF($AC121="A",$AB121,0),IF($AF121="A",$AE121,0),IF($AI121="A",$AH121,0),IF($AL121="A",$AK121,0),IF($AO121="A",$AN121,0),IF($AR121="A",$AQ121,0),IF($AU121="A",$AT121,0),IF($AX121="A",$AW121,0),IF($BA121="A",$AZ121,0),IF($BD121="A",$BA121,0),IF($BG121="A",$BF121,0))</f>
        <v>6</v>
      </c>
      <c r="BN121" s="55">
        <f>SUM(IF($T121="A",$S121,0),IF($W121="A",$V121,0),IF($Z121="A",$Y121,0),IF($AI121="A",$AH121,0),IF($AL121="A",$AK121,0))</f>
        <v>0</v>
      </c>
      <c r="BO121" s="55">
        <f>SUM(S121,V121,Y121,AH121,AK121)</f>
        <v>2</v>
      </c>
      <c r="BP121" s="56">
        <f>MAX(G121:BF121)</f>
        <v>4</v>
      </c>
      <c r="BQ121" s="56"/>
      <c r="BR121" s="120" t="str">
        <f>VLOOKUP(D121,BASE!B:E,3,FALSE)</f>
        <v>S A L</v>
      </c>
      <c r="BT121" s="442"/>
    </row>
    <row r="122" spans="1:72" ht="26.25" thickBot="1">
      <c r="A122" s="128">
        <f t="shared" si="1"/>
        <v>121</v>
      </c>
      <c r="B122" s="3" t="s">
        <v>16</v>
      </c>
      <c r="C122" s="164" t="s">
        <v>315</v>
      </c>
      <c r="D122" s="165">
        <v>6925844</v>
      </c>
      <c r="E122" s="166" t="s">
        <v>350</v>
      </c>
      <c r="F122" s="167" t="s">
        <v>179</v>
      </c>
      <c r="G122" s="4"/>
      <c r="H122" s="2"/>
      <c r="I122" s="5"/>
      <c r="J122" s="4">
        <v>2</v>
      </c>
      <c r="K122" s="2" t="s">
        <v>740</v>
      </c>
      <c r="L122" s="5"/>
      <c r="M122" s="4">
        <v>1</v>
      </c>
      <c r="N122" s="2" t="s">
        <v>720</v>
      </c>
      <c r="O122" s="5"/>
      <c r="P122" s="4"/>
      <c r="Q122" s="2"/>
      <c r="R122" s="5"/>
      <c r="S122" s="6">
        <v>2</v>
      </c>
      <c r="T122" s="2" t="s">
        <v>740</v>
      </c>
      <c r="U122" s="5"/>
      <c r="V122" s="6"/>
      <c r="W122" s="2"/>
      <c r="X122" s="5"/>
      <c r="Y122" s="6">
        <v>1</v>
      </c>
      <c r="Z122" s="2" t="s">
        <v>720</v>
      </c>
      <c r="AA122" s="5"/>
      <c r="AB122" s="4"/>
      <c r="AC122" s="2"/>
      <c r="AD122" s="5"/>
      <c r="AE122" s="4"/>
      <c r="AF122" s="2"/>
      <c r="AG122" s="5"/>
      <c r="AH122" s="6">
        <v>2</v>
      </c>
      <c r="AI122" s="2" t="s">
        <v>720</v>
      </c>
      <c r="AJ122" s="5"/>
      <c r="AK122" s="6"/>
      <c r="AL122" s="2"/>
      <c r="AM122" s="5"/>
      <c r="AN122" s="4"/>
      <c r="AO122" s="2"/>
      <c r="AP122" s="5"/>
      <c r="AQ122" s="4"/>
      <c r="AR122" s="2"/>
      <c r="AS122" s="5"/>
      <c r="AT122" s="4">
        <f>VLOOKUP(D122,'26-09-2015'!C:G,5,FALSE)</f>
        <v>4</v>
      </c>
      <c r="AU122" s="2" t="str">
        <f>VLOOKUP(D122,'26-09-2015'!C:F,4,FALSE)</f>
        <v>A</v>
      </c>
      <c r="AV122" s="5"/>
      <c r="AW122" s="4"/>
      <c r="AX122" s="2"/>
      <c r="AY122" s="5"/>
      <c r="AZ122" s="4"/>
      <c r="BA122" s="2"/>
      <c r="BB122" s="5"/>
      <c r="BC122" s="4">
        <f>VLOOKUP(D122,'24-10-2015'!C:G,5,FALSE)</f>
        <v>1</v>
      </c>
      <c r="BD122" s="2" t="str">
        <f>VLOOKUP(D122,'24-10-2015'!C:F,4,FALSE)</f>
        <v>B</v>
      </c>
      <c r="BE122" s="5"/>
      <c r="BF122" s="4"/>
      <c r="BG122" s="2"/>
      <c r="BH122" s="5"/>
      <c r="BI122" s="60">
        <f>SUM(G122:BF122)</f>
        <v>13</v>
      </c>
      <c r="BJ122" s="61" t="s">
        <v>6</v>
      </c>
      <c r="BK122" s="127">
        <f>COUNTIF(G122:BF122,"&gt;0")</f>
        <v>7</v>
      </c>
      <c r="BL122" s="53">
        <f>BI122/BK122</f>
        <v>1.8571428571428572</v>
      </c>
      <c r="BM122" s="54">
        <f>SUM(IF($H122="A",$G122,0),IF($K122="A",$J122,0),IF($N122="A",$M122,0),IF($Q122="A",$P122,0),IF($T122="A",$S122,0),IF($W122="A",$V122,0),IF($Z122="A",$Y122,0),IF($AC122="A",$AB122,0),IF($AF122="A",$AE122,0),IF($AI122="A",$AH122,0),IF($AL122="A",$AK122,0),IF($AO122="A",$AN122,0),IF($AR122="A",$AQ122,0),IF($AU122="A",$AT122,0),IF($AX122="A",$AW122,0),IF($BA122="A",$AZ122,0),IF($BD122="A",$BA122,0),IF($BG122="A",$BF122,0))</f>
        <v>8</v>
      </c>
      <c r="BN122" s="55">
        <f>SUM(IF($T122="A",$S122,0),IF($W122="A",$V122,0),IF($Z122="A",$Y122,0),IF($AI122="A",$AH122,0),IF($AL122="A",$AK122,0))</f>
        <v>2</v>
      </c>
      <c r="BO122" s="55">
        <f>SUM(S122,V122,Y122,AH122,AK122)</f>
        <v>5</v>
      </c>
      <c r="BP122" s="56">
        <f>MAX(G122:BF122)</f>
        <v>4</v>
      </c>
      <c r="BQ122" s="56"/>
      <c r="BR122" s="120" t="str">
        <f>VLOOKUP(D122,BASE!B:E,3,FALSE)</f>
        <v>S A L</v>
      </c>
      <c r="BT122" s="442"/>
    </row>
    <row r="123" spans="1:72" ht="26.25" thickBot="1">
      <c r="A123" s="128">
        <f t="shared" si="1"/>
        <v>122</v>
      </c>
      <c r="B123" s="3" t="s">
        <v>16</v>
      </c>
      <c r="C123" s="164" t="s">
        <v>300</v>
      </c>
      <c r="D123" s="165">
        <v>6925542</v>
      </c>
      <c r="E123" s="166" t="s">
        <v>554</v>
      </c>
      <c r="F123" s="167" t="s">
        <v>179</v>
      </c>
      <c r="G123" s="4">
        <v>2</v>
      </c>
      <c r="H123" s="2" t="s">
        <v>740</v>
      </c>
      <c r="I123" s="5"/>
      <c r="J123" s="4"/>
      <c r="K123" s="2"/>
      <c r="L123" s="5"/>
      <c r="M123" s="4"/>
      <c r="N123" s="2"/>
      <c r="O123" s="5"/>
      <c r="P123" s="4"/>
      <c r="Q123" s="2"/>
      <c r="R123" s="5"/>
      <c r="S123" s="6">
        <v>4</v>
      </c>
      <c r="T123" s="2" t="s">
        <v>740</v>
      </c>
      <c r="U123" s="5"/>
      <c r="V123" s="6"/>
      <c r="W123" s="2"/>
      <c r="X123" s="5"/>
      <c r="Y123" s="6">
        <v>2</v>
      </c>
      <c r="Z123" s="2" t="s">
        <v>720</v>
      </c>
      <c r="AA123" s="5"/>
      <c r="AB123" s="4">
        <v>1</v>
      </c>
      <c r="AC123" s="2" t="s">
        <v>720</v>
      </c>
      <c r="AD123" s="5"/>
      <c r="AE123" s="4"/>
      <c r="AF123" s="2"/>
      <c r="AG123" s="5"/>
      <c r="AH123" s="6">
        <v>1</v>
      </c>
      <c r="AI123" s="2" t="s">
        <v>720</v>
      </c>
      <c r="AJ123" s="5"/>
      <c r="AK123" s="6"/>
      <c r="AL123" s="2"/>
      <c r="AM123" s="5"/>
      <c r="AN123" s="4"/>
      <c r="AO123" s="2"/>
      <c r="AP123" s="5"/>
      <c r="AQ123" s="4">
        <v>1</v>
      </c>
      <c r="AR123" s="2" t="s">
        <v>720</v>
      </c>
      <c r="AS123" s="5"/>
      <c r="AT123" s="4">
        <f>VLOOKUP(D123,'26-09-2015'!C:G,5,FALSE)</f>
        <v>1</v>
      </c>
      <c r="AU123" s="2" t="str">
        <f>VLOOKUP(D123,'26-09-2015'!C:F,4,FALSE)</f>
        <v>B</v>
      </c>
      <c r="AV123" s="5"/>
      <c r="AW123" s="4"/>
      <c r="AX123" s="2"/>
      <c r="AY123" s="5"/>
      <c r="AZ123" s="4">
        <v>1</v>
      </c>
      <c r="BA123" s="2" t="s">
        <v>720</v>
      </c>
      <c r="BB123" s="5"/>
      <c r="BC123" s="4"/>
      <c r="BD123" s="2"/>
      <c r="BE123" s="5"/>
      <c r="BF123" s="4"/>
      <c r="BG123" s="2"/>
      <c r="BH123" s="5"/>
      <c r="BI123" s="60">
        <f>SUM(G123:BF123)</f>
        <v>13</v>
      </c>
      <c r="BJ123" s="61" t="s">
        <v>6</v>
      </c>
      <c r="BK123" s="127">
        <f>COUNTIF(G123:BF123,"&gt;0")</f>
        <v>8</v>
      </c>
      <c r="BL123" s="53">
        <f>BI123/BK123</f>
        <v>1.625</v>
      </c>
      <c r="BM123" s="54">
        <f>SUM(IF($H123="A",$G123,0),IF($K123="A",$J123,0),IF($N123="A",$M123,0),IF($Q123="A",$P123,0),IF($T123="A",$S123,0),IF($W123="A",$V123,0),IF($Z123="A",$Y123,0),IF($AC123="A",$AB123,0),IF($AF123="A",$AE123,0),IF($AI123="A",$AH123,0),IF($AL123="A",$AK123,0),IF($AO123="A",$AN123,0),IF($AR123="A",$AQ123,0),IF($AU123="A",$AT123,0),IF($AX123="A",$AW123,0),IF($BA123="A",$AZ123,0),IF($BD123="A",$BA123,0),IF($BG123="A",$BF123,0))</f>
        <v>6</v>
      </c>
      <c r="BN123" s="55">
        <f>SUM(IF($T123="A",$S123,0),IF($W123="A",$V123,0),IF($Z123="A",$Y123,0),IF($AI123="A",$AH123,0),IF($AL123="A",$AK123,0))</f>
        <v>4</v>
      </c>
      <c r="BO123" s="55">
        <f>SUM(S123,V123,Y123,AH123,AK123)</f>
        <v>7</v>
      </c>
      <c r="BP123" s="56">
        <f>MAX(G123:BF123)</f>
        <v>4</v>
      </c>
      <c r="BQ123" s="56"/>
      <c r="BR123" s="120" t="str">
        <f>VLOOKUP(D123,BASE!B:E,3,FALSE)</f>
        <v>TROLLSPORT</v>
      </c>
      <c r="BT123" s="442"/>
    </row>
    <row r="124" spans="1:72" ht="26.25" thickBot="1">
      <c r="A124" s="128">
        <f t="shared" si="1"/>
        <v>123</v>
      </c>
      <c r="B124" s="3" t="s">
        <v>16</v>
      </c>
      <c r="C124" s="164" t="s">
        <v>53</v>
      </c>
      <c r="D124" s="165">
        <v>6901946</v>
      </c>
      <c r="E124" s="166" t="s">
        <v>0</v>
      </c>
      <c r="F124" s="167" t="s">
        <v>179</v>
      </c>
      <c r="G124" s="4"/>
      <c r="H124" s="2"/>
      <c r="I124" s="5"/>
      <c r="J124" s="4">
        <v>2</v>
      </c>
      <c r="K124" s="2" t="s">
        <v>720</v>
      </c>
      <c r="L124" s="5"/>
      <c r="M124" s="4">
        <v>1</v>
      </c>
      <c r="N124" s="2" t="s">
        <v>720</v>
      </c>
      <c r="O124" s="5"/>
      <c r="P124" s="4"/>
      <c r="Q124" s="2"/>
      <c r="R124" s="5"/>
      <c r="S124" s="6">
        <v>1</v>
      </c>
      <c r="T124" s="2" t="s">
        <v>720</v>
      </c>
      <c r="U124" s="5"/>
      <c r="V124" s="6"/>
      <c r="W124" s="2"/>
      <c r="X124" s="5"/>
      <c r="Y124" s="6">
        <v>1</v>
      </c>
      <c r="Z124" s="2" t="s">
        <v>720</v>
      </c>
      <c r="AA124" s="5"/>
      <c r="AB124" s="4">
        <v>1</v>
      </c>
      <c r="AC124" s="2" t="s">
        <v>720</v>
      </c>
      <c r="AD124" s="5"/>
      <c r="AE124" s="4"/>
      <c r="AF124" s="2"/>
      <c r="AG124" s="5"/>
      <c r="AH124" s="6">
        <v>1</v>
      </c>
      <c r="AI124" s="2" t="s">
        <v>720</v>
      </c>
      <c r="AJ124" s="5"/>
      <c r="AK124" s="6">
        <v>1</v>
      </c>
      <c r="AL124" s="2" t="s">
        <v>720</v>
      </c>
      <c r="AM124" s="5"/>
      <c r="AN124" s="4"/>
      <c r="AO124" s="2"/>
      <c r="AP124" s="5"/>
      <c r="AQ124" s="4">
        <v>2</v>
      </c>
      <c r="AR124" s="2" t="s">
        <v>720</v>
      </c>
      <c r="AS124" s="5"/>
      <c r="AT124" s="4"/>
      <c r="AU124" s="2"/>
      <c r="AV124" s="5"/>
      <c r="AW124" s="4"/>
      <c r="AX124" s="2"/>
      <c r="AY124" s="5"/>
      <c r="AZ124" s="4">
        <v>1</v>
      </c>
      <c r="BA124" s="2" t="s">
        <v>720</v>
      </c>
      <c r="BB124" s="5"/>
      <c r="BC124" s="4">
        <f>VLOOKUP(D124,'24-10-2015'!C:G,5,FALSE)</f>
        <v>2</v>
      </c>
      <c r="BD124" s="2" t="str">
        <f>VLOOKUP(D124,'24-10-2015'!C:F,4,FALSE)</f>
        <v>A</v>
      </c>
      <c r="BE124" s="5"/>
      <c r="BF124" s="4"/>
      <c r="BG124" s="2"/>
      <c r="BH124" s="5"/>
      <c r="BI124" s="60">
        <f>SUM(G124:BF124)</f>
        <v>13</v>
      </c>
      <c r="BJ124" s="61" t="s">
        <v>6</v>
      </c>
      <c r="BK124" s="127">
        <f>COUNTIF(G124:BF124,"&gt;0")</f>
        <v>10</v>
      </c>
      <c r="BL124" s="53">
        <f>BI124/BK124</f>
        <v>1.3</v>
      </c>
      <c r="BM124" s="54">
        <f>SUM(IF($H124="A",$G124,0),IF($K124="A",$J124,0),IF($N124="A",$M124,0),IF($Q124="A",$P124,0),IF($T124="A",$S124,0),IF($W124="A",$V124,0),IF($Z124="A",$Y124,0),IF($AC124="A",$AB124,0),IF($AF124="A",$AE124,0),IF($AI124="A",$AH124,0),IF($AL124="A",$AK124,0),IF($AO124="A",$AN124,0),IF($AR124="A",$AQ124,0),IF($AU124="A",$AT124,0),IF($AX124="A",$AW124,0),IF($BA124="A",$AZ124,0),IF($BD124="A",$BA124,0),IF($BG124="A",$BF124,0))</f>
        <v>0</v>
      </c>
      <c r="BN124" s="55">
        <f>SUM(IF($T124="A",$S124,0),IF($W124="A",$V124,0),IF($Z124="A",$Y124,0),IF($AI124="A",$AH124,0),IF($AL124="A",$AK124,0))</f>
        <v>0</v>
      </c>
      <c r="BO124" s="55">
        <f>SUM(S124,V124,Y124,AH124,AK124)</f>
        <v>4</v>
      </c>
      <c r="BP124" s="56">
        <f>MAX(G124:BF124)</f>
        <v>2</v>
      </c>
      <c r="BQ124" s="56"/>
      <c r="BR124" s="120" t="str">
        <f>VLOOKUP(D124,BASE!B:E,3,FALSE)</f>
        <v>ALSTOM</v>
      </c>
      <c r="BT124" s="442"/>
    </row>
    <row r="125" spans="1:72" ht="26.25" thickBot="1">
      <c r="A125" s="128">
        <f t="shared" si="1"/>
        <v>124</v>
      </c>
      <c r="B125" s="3" t="s">
        <v>16</v>
      </c>
      <c r="C125" s="164" t="s">
        <v>59</v>
      </c>
      <c r="D125" s="165">
        <v>6919646</v>
      </c>
      <c r="E125" s="166" t="s">
        <v>350</v>
      </c>
      <c r="F125" s="167" t="s">
        <v>179</v>
      </c>
      <c r="G125" s="4"/>
      <c r="H125" s="2"/>
      <c r="I125" s="5"/>
      <c r="J125" s="4">
        <v>2</v>
      </c>
      <c r="K125" s="2" t="s">
        <v>740</v>
      </c>
      <c r="L125" s="5"/>
      <c r="M125" s="4"/>
      <c r="N125" s="2"/>
      <c r="O125" s="5"/>
      <c r="P125" s="4"/>
      <c r="Q125" s="2"/>
      <c r="R125" s="5"/>
      <c r="S125" s="6">
        <v>2</v>
      </c>
      <c r="T125" s="2" t="s">
        <v>740</v>
      </c>
      <c r="U125" s="5"/>
      <c r="V125" s="6"/>
      <c r="W125" s="2"/>
      <c r="X125" s="5"/>
      <c r="Y125" s="6">
        <v>2</v>
      </c>
      <c r="Z125" s="2" t="s">
        <v>740</v>
      </c>
      <c r="AA125" s="5"/>
      <c r="AB125" s="4">
        <v>2</v>
      </c>
      <c r="AC125" s="2" t="s">
        <v>740</v>
      </c>
      <c r="AD125" s="5"/>
      <c r="AE125" s="4"/>
      <c r="AF125" s="2"/>
      <c r="AG125" s="5"/>
      <c r="AH125" s="6"/>
      <c r="AI125" s="2"/>
      <c r="AJ125" s="5"/>
      <c r="AK125" s="6"/>
      <c r="AL125" s="2"/>
      <c r="AM125" s="5"/>
      <c r="AN125" s="4"/>
      <c r="AO125" s="2"/>
      <c r="AP125" s="5"/>
      <c r="AQ125" s="4">
        <v>2</v>
      </c>
      <c r="AR125" s="2" t="s">
        <v>740</v>
      </c>
      <c r="AS125" s="5"/>
      <c r="AT125" s="4"/>
      <c r="AU125" s="2"/>
      <c r="AV125" s="5"/>
      <c r="AW125" s="4"/>
      <c r="AX125" s="2"/>
      <c r="AY125" s="5"/>
      <c r="AZ125" s="4"/>
      <c r="BA125" s="2"/>
      <c r="BB125" s="5"/>
      <c r="BC125" s="4">
        <f>VLOOKUP(D125,'24-10-2015'!C:G,5,FALSE)</f>
        <v>2</v>
      </c>
      <c r="BD125" s="2" t="str">
        <f>VLOOKUP(D125,'24-10-2015'!C:F,4,FALSE)</f>
        <v>A</v>
      </c>
      <c r="BE125" s="5"/>
      <c r="BF125" s="4"/>
      <c r="BG125" s="2"/>
      <c r="BH125" s="5"/>
      <c r="BI125" s="60">
        <f>SUM(G125:BF125)</f>
        <v>12</v>
      </c>
      <c r="BJ125" s="61" t="s">
        <v>6</v>
      </c>
      <c r="BK125" s="127">
        <f>COUNTIF(G125:BF125,"&gt;0")</f>
        <v>6</v>
      </c>
      <c r="BL125" s="53">
        <f>BI125/BK125</f>
        <v>2</v>
      </c>
      <c r="BM125" s="54">
        <f>SUM(IF($H125="A",$G125,0),IF($K125="A",$J125,0),IF($N125="A",$M125,0),IF($Q125="A",$P125,0),IF($T125="A",$S125,0),IF($W125="A",$V125,0),IF($Z125="A",$Y125,0),IF($AC125="A",$AB125,0),IF($AF125="A",$AE125,0),IF($AI125="A",$AH125,0),IF($AL125="A",$AK125,0),IF($AO125="A",$AN125,0),IF($AR125="A",$AQ125,0),IF($AU125="A",$AT125,0),IF($AX125="A",$AW125,0),IF($BA125="A",$AZ125,0),IF($BD125="A",$BA125,0),IF($BG125="A",$BF125,0))</f>
        <v>10</v>
      </c>
      <c r="BN125" s="55">
        <f>SUM(IF($T125="A",$S125,0),IF($W125="A",$V125,0),IF($Z125="A",$Y125,0),IF($AI125="A",$AH125,0),IF($AL125="A",$AK125,0))</f>
        <v>4</v>
      </c>
      <c r="BO125" s="55">
        <f>SUM(S125,V125,Y125,AH125,AK125)</f>
        <v>4</v>
      </c>
      <c r="BP125" s="56">
        <f>MAX(G125:BF125)</f>
        <v>2</v>
      </c>
      <c r="BQ125" s="56"/>
      <c r="BR125" s="120" t="str">
        <f>VLOOKUP(D125,BASE!B:E,3,FALSE)</f>
        <v>S A L</v>
      </c>
      <c r="BT125" s="442"/>
    </row>
    <row r="126" spans="1:72" ht="26.25" thickBot="1">
      <c r="A126" s="128">
        <f t="shared" si="1"/>
        <v>125</v>
      </c>
      <c r="B126" s="3" t="s">
        <v>16</v>
      </c>
      <c r="C126" s="164" t="s">
        <v>132</v>
      </c>
      <c r="D126" s="165">
        <v>6901930</v>
      </c>
      <c r="E126" s="166" t="s">
        <v>0</v>
      </c>
      <c r="F126" s="167" t="s">
        <v>179</v>
      </c>
      <c r="G126" s="4"/>
      <c r="H126" s="2"/>
      <c r="I126" s="5"/>
      <c r="J126" s="395">
        <v>4</v>
      </c>
      <c r="K126" s="396" t="s">
        <v>720</v>
      </c>
      <c r="L126" s="397" t="s">
        <v>8</v>
      </c>
      <c r="M126" s="4">
        <v>1</v>
      </c>
      <c r="N126" s="2" t="s">
        <v>720</v>
      </c>
      <c r="O126" s="5"/>
      <c r="P126" s="4"/>
      <c r="Q126" s="2"/>
      <c r="R126" s="5"/>
      <c r="S126" s="6">
        <v>2</v>
      </c>
      <c r="T126" s="2" t="s">
        <v>740</v>
      </c>
      <c r="U126" s="5"/>
      <c r="V126" s="6"/>
      <c r="W126" s="2"/>
      <c r="X126" s="5"/>
      <c r="Y126" s="6">
        <v>2</v>
      </c>
      <c r="Z126" s="2" t="s">
        <v>720</v>
      </c>
      <c r="AA126" s="5"/>
      <c r="AB126" s="4">
        <v>1</v>
      </c>
      <c r="AC126" s="2" t="s">
        <v>720</v>
      </c>
      <c r="AD126" s="5"/>
      <c r="AE126" s="4"/>
      <c r="AF126" s="2"/>
      <c r="AG126" s="5"/>
      <c r="AH126" s="6">
        <v>1</v>
      </c>
      <c r="AI126" s="2" t="s">
        <v>720</v>
      </c>
      <c r="AJ126" s="5"/>
      <c r="AK126" s="6">
        <v>1</v>
      </c>
      <c r="AL126" s="2" t="s">
        <v>720</v>
      </c>
      <c r="AM126" s="5"/>
      <c r="AN126" s="4"/>
      <c r="AO126" s="2"/>
      <c r="AP126" s="5"/>
      <c r="AQ126" s="4"/>
      <c r="AR126" s="2"/>
      <c r="AS126" s="5"/>
      <c r="AT126" s="4"/>
      <c r="AU126" s="2"/>
      <c r="AV126" s="5"/>
      <c r="AW126" s="4"/>
      <c r="AX126" s="2"/>
      <c r="AY126" s="5"/>
      <c r="AZ126" s="4"/>
      <c r="BA126" s="2"/>
      <c r="BB126" s="5"/>
      <c r="BC126" s="4"/>
      <c r="BD126" s="2"/>
      <c r="BE126" s="5"/>
      <c r="BF126" s="4"/>
      <c r="BG126" s="2"/>
      <c r="BH126" s="5"/>
      <c r="BI126" s="60">
        <f>SUM(G126:BF126)</f>
        <v>12</v>
      </c>
      <c r="BJ126" s="61" t="s">
        <v>6</v>
      </c>
      <c r="BK126" s="127">
        <f>COUNTIF(G126:BF126,"&gt;0")</f>
        <v>7</v>
      </c>
      <c r="BL126" s="53">
        <f>BI126/BK126</f>
        <v>1.7142857142857142</v>
      </c>
      <c r="BM126" s="54">
        <f>SUM(IF($H126="A",$G126,0),IF($K126="A",$J126,0),IF($N126="A",$M126,0),IF($Q126="A",$P126,0),IF($T126="A",$S126,0),IF($W126="A",$V126,0),IF($Z126="A",$Y126,0),IF($AC126="A",$AB126,0),IF($AF126="A",$AE126,0),IF($AI126="A",$AH126,0),IF($AL126="A",$AK126,0),IF($AO126="A",$AN126,0),IF($AR126="A",$AQ126,0),IF($AU126="A",$AT126,0),IF($AX126="A",$AW126,0),IF($BA126="A",$AZ126,0),IF($BD126="A",$BA126,0),IF($BG126="A",$BF126,0))</f>
        <v>2</v>
      </c>
      <c r="BN126" s="55">
        <f>SUM(IF($T126="A",$S126,0),IF($W126="A",$V126,0),IF($Z126="A",$Y126,0),IF($AI126="A",$AH126,0),IF($AL126="A",$AK126,0))</f>
        <v>2</v>
      </c>
      <c r="BO126" s="55">
        <f>SUM(S126,V126,Y126,AH126,AK126)</f>
        <v>6</v>
      </c>
      <c r="BP126" s="56">
        <f>MAX(G126:BF126)</f>
        <v>4</v>
      </c>
      <c r="BQ126" s="56"/>
      <c r="BR126" s="120" t="str">
        <f>VLOOKUP(D126,BASE!B:E,3,FALSE)</f>
        <v>ALSTOM</v>
      </c>
      <c r="BT126" s="442"/>
    </row>
    <row r="127" spans="1:72" ht="26.25" thickBot="1">
      <c r="A127" s="128">
        <f t="shared" si="1"/>
        <v>126</v>
      </c>
      <c r="B127" s="3" t="s">
        <v>16</v>
      </c>
      <c r="C127" s="164" t="s">
        <v>265</v>
      </c>
      <c r="D127" s="165">
        <v>6921746</v>
      </c>
      <c r="E127" s="166" t="s">
        <v>0</v>
      </c>
      <c r="F127" s="167" t="s">
        <v>179</v>
      </c>
      <c r="G127" s="4">
        <v>2</v>
      </c>
      <c r="H127" s="2" t="s">
        <v>740</v>
      </c>
      <c r="I127" s="5"/>
      <c r="J127" s="4"/>
      <c r="K127" s="2"/>
      <c r="L127" s="5"/>
      <c r="M127" s="4">
        <v>1</v>
      </c>
      <c r="N127" s="2" t="s">
        <v>720</v>
      </c>
      <c r="O127" s="5"/>
      <c r="P127" s="4"/>
      <c r="Q127" s="2"/>
      <c r="R127" s="5"/>
      <c r="S127" s="6">
        <v>4</v>
      </c>
      <c r="T127" s="2" t="s">
        <v>720</v>
      </c>
      <c r="U127" s="5"/>
      <c r="V127" s="6"/>
      <c r="W127" s="2"/>
      <c r="X127" s="5"/>
      <c r="Y127" s="6">
        <v>1</v>
      </c>
      <c r="Z127" s="2" t="s">
        <v>720</v>
      </c>
      <c r="AA127" s="5"/>
      <c r="AB127" s="4"/>
      <c r="AC127" s="2"/>
      <c r="AD127" s="5"/>
      <c r="AE127" s="4"/>
      <c r="AF127" s="2"/>
      <c r="AG127" s="5"/>
      <c r="AH127" s="6">
        <v>1</v>
      </c>
      <c r="AI127" s="2" t="s">
        <v>720</v>
      </c>
      <c r="AJ127" s="5"/>
      <c r="AK127" s="6"/>
      <c r="AL127" s="2"/>
      <c r="AM127" s="5"/>
      <c r="AN127" s="4"/>
      <c r="AO127" s="2"/>
      <c r="AP127" s="5"/>
      <c r="AQ127" s="4">
        <v>1</v>
      </c>
      <c r="AR127" s="2" t="s">
        <v>720</v>
      </c>
      <c r="AS127" s="5"/>
      <c r="AT127" s="4">
        <f>VLOOKUP(D127,'26-09-2015'!C:G,5,FALSE)</f>
        <v>1</v>
      </c>
      <c r="AU127" s="2" t="str">
        <f>VLOOKUP(D127,'26-09-2015'!C:F,4,FALSE)</f>
        <v>B</v>
      </c>
      <c r="AV127" s="5"/>
      <c r="AW127" s="4"/>
      <c r="AX127" s="2"/>
      <c r="AY127" s="5"/>
      <c r="AZ127" s="4"/>
      <c r="BA127" s="2"/>
      <c r="BB127" s="5"/>
      <c r="BC127" s="4">
        <f>VLOOKUP(D127,'24-10-2015'!C:G,5,FALSE)</f>
        <v>1</v>
      </c>
      <c r="BD127" s="2" t="str">
        <f>VLOOKUP(D127,'24-10-2015'!C:F,4,FALSE)</f>
        <v>B</v>
      </c>
      <c r="BE127" s="5"/>
      <c r="BF127" s="4"/>
      <c r="BG127" s="2"/>
      <c r="BH127" s="5"/>
      <c r="BI127" s="60">
        <f>SUM(G127:BF127)</f>
        <v>12</v>
      </c>
      <c r="BJ127" s="61" t="s">
        <v>6</v>
      </c>
      <c r="BK127" s="127">
        <f>COUNTIF(G127:BF127,"&gt;0")</f>
        <v>8</v>
      </c>
      <c r="BL127" s="53">
        <f>BI127/BK127</f>
        <v>1.5</v>
      </c>
      <c r="BM127" s="54">
        <f>SUM(IF($H127="A",$G127,0),IF($K127="A",$J127,0),IF($N127="A",$M127,0),IF($Q127="A",$P127,0),IF($T127="A",$S127,0),IF($W127="A",$V127,0),IF($Z127="A",$Y127,0),IF($AC127="A",$AB127,0),IF($AF127="A",$AE127,0),IF($AI127="A",$AH127,0),IF($AL127="A",$AK127,0),IF($AO127="A",$AN127,0),IF($AR127="A",$AQ127,0),IF($AU127="A",$AT127,0),IF($AX127="A",$AW127,0),IF($BA127="A",$AZ127,0),IF($BD127="A",$BA127,0),IF($BG127="A",$BF127,0))</f>
        <v>2</v>
      </c>
      <c r="BN127" s="55">
        <f>SUM(IF($T127="A",$S127,0),IF($W127="A",$V127,0),IF($Z127="A",$Y127,0),IF($AI127="A",$AH127,0),IF($AL127="A",$AK127,0))</f>
        <v>0</v>
      </c>
      <c r="BO127" s="55">
        <f>SUM(S127,V127,Y127,AH127,AK127)</f>
        <v>6</v>
      </c>
      <c r="BP127" s="56">
        <f>MAX(G127:BF127)</f>
        <v>4</v>
      </c>
      <c r="BQ127" s="56"/>
      <c r="BR127" s="120" t="str">
        <f>VLOOKUP(D127,BASE!B:E,3,FALSE)</f>
        <v>ALSTOM</v>
      </c>
      <c r="BT127" s="442"/>
    </row>
    <row r="128" spans="1:72" ht="26.25" thickBot="1">
      <c r="A128" s="128">
        <f t="shared" si="1"/>
        <v>127</v>
      </c>
      <c r="B128" s="3" t="s">
        <v>16</v>
      </c>
      <c r="C128" s="164" t="s">
        <v>80</v>
      </c>
      <c r="D128" s="165">
        <v>6917996</v>
      </c>
      <c r="E128" s="166" t="s">
        <v>0</v>
      </c>
      <c r="F128" s="167" t="s">
        <v>179</v>
      </c>
      <c r="G128" s="4"/>
      <c r="H128" s="2"/>
      <c r="I128" s="5"/>
      <c r="J128" s="4">
        <v>1</v>
      </c>
      <c r="K128" s="2" t="s">
        <v>720</v>
      </c>
      <c r="L128" s="5"/>
      <c r="M128" s="4"/>
      <c r="N128" s="2"/>
      <c r="O128" s="5"/>
      <c r="P128" s="4"/>
      <c r="Q128" s="2"/>
      <c r="R128" s="5"/>
      <c r="S128" s="6">
        <v>2</v>
      </c>
      <c r="T128" s="2" t="s">
        <v>720</v>
      </c>
      <c r="U128" s="5"/>
      <c r="V128" s="6"/>
      <c r="W128" s="2"/>
      <c r="X128" s="5"/>
      <c r="Y128" s="6">
        <v>1</v>
      </c>
      <c r="Z128" s="2" t="s">
        <v>720</v>
      </c>
      <c r="AA128" s="5"/>
      <c r="AB128" s="4">
        <v>2</v>
      </c>
      <c r="AC128" s="2" t="s">
        <v>740</v>
      </c>
      <c r="AD128" s="5"/>
      <c r="AE128" s="4"/>
      <c r="AF128" s="2"/>
      <c r="AG128" s="5"/>
      <c r="AH128" s="6">
        <v>1</v>
      </c>
      <c r="AI128" s="2" t="s">
        <v>720</v>
      </c>
      <c r="AJ128" s="5"/>
      <c r="AK128" s="6"/>
      <c r="AL128" s="2"/>
      <c r="AM128" s="5"/>
      <c r="AN128" s="4"/>
      <c r="AO128" s="2"/>
      <c r="AP128" s="5"/>
      <c r="AQ128" s="4">
        <v>1</v>
      </c>
      <c r="AR128" s="2" t="s">
        <v>720</v>
      </c>
      <c r="AS128" s="5"/>
      <c r="AT128" s="4">
        <f>VLOOKUP(D128,'26-09-2015'!C:G,5,FALSE)</f>
        <v>2</v>
      </c>
      <c r="AU128" s="2" t="str">
        <f>VLOOKUP(D128,'26-09-2015'!C:F,4,FALSE)</f>
        <v>A</v>
      </c>
      <c r="AV128" s="5"/>
      <c r="AW128" s="4"/>
      <c r="AX128" s="2"/>
      <c r="AY128" s="5"/>
      <c r="AZ128" s="4">
        <v>1</v>
      </c>
      <c r="BA128" s="2" t="s">
        <v>720</v>
      </c>
      <c r="BB128" s="5"/>
      <c r="BC128" s="4">
        <f>VLOOKUP(D128,'24-10-2015'!C:G,5,FALSE)</f>
        <v>1</v>
      </c>
      <c r="BD128" s="2" t="str">
        <f>VLOOKUP(D128,'24-10-2015'!C:F,4,FALSE)</f>
        <v>B</v>
      </c>
      <c r="BE128" s="5"/>
      <c r="BF128" s="4"/>
      <c r="BG128" s="2"/>
      <c r="BH128" s="5"/>
      <c r="BI128" s="60">
        <f>SUM(G128:BF128)</f>
        <v>12</v>
      </c>
      <c r="BJ128" s="61" t="s">
        <v>6</v>
      </c>
      <c r="BK128" s="127">
        <f>COUNTIF(G128:BF128,"&gt;0")</f>
        <v>9</v>
      </c>
      <c r="BL128" s="53">
        <f>BI128/BK128</f>
        <v>1.3333333333333333</v>
      </c>
      <c r="BM128" s="54">
        <f>SUM(IF($H128="A",$G128,0),IF($K128="A",$J128,0),IF($N128="A",$M128,0),IF($Q128="A",$P128,0),IF($T128="A",$S128,0),IF($W128="A",$V128,0),IF($Z128="A",$Y128,0),IF($AC128="A",$AB128,0),IF($AF128="A",$AE128,0),IF($AI128="A",$AH128,0),IF($AL128="A",$AK128,0),IF($AO128="A",$AN128,0),IF($AR128="A",$AQ128,0),IF($AU128="A",$AT128,0),IF($AX128="A",$AW128,0),IF($BA128="A",$AZ128,0),IF($BD128="A",$BA128,0),IF($BG128="A",$BF128,0))</f>
        <v>4</v>
      </c>
      <c r="BN128" s="55">
        <f>SUM(IF($T128="A",$S128,0),IF($W128="A",$V128,0),IF($Z128="A",$Y128,0),IF($AI128="A",$AH128,0),IF($AL128="A",$AK128,0))</f>
        <v>0</v>
      </c>
      <c r="BO128" s="55">
        <f>SUM(S128,V128,Y128,AH128,AK128)</f>
        <v>4</v>
      </c>
      <c r="BP128" s="56">
        <f>MAX(G128:BF128)</f>
        <v>2</v>
      </c>
      <c r="BQ128" s="56"/>
      <c r="BR128" s="120" t="str">
        <f>VLOOKUP(D128,BASE!B:E,3,FALSE)</f>
        <v>ALSTOM</v>
      </c>
      <c r="BT128" s="442"/>
    </row>
    <row r="129" spans="1:72" ht="26.25" thickBot="1">
      <c r="A129" s="128">
        <f t="shared" si="1"/>
        <v>128</v>
      </c>
      <c r="B129" s="3" t="s">
        <v>16</v>
      </c>
      <c r="C129" s="164" t="s">
        <v>67</v>
      </c>
      <c r="D129" s="165">
        <v>6918501</v>
      </c>
      <c r="E129" s="166" t="s">
        <v>0</v>
      </c>
      <c r="F129" s="167" t="s">
        <v>179</v>
      </c>
      <c r="G129" s="4">
        <v>1</v>
      </c>
      <c r="H129" s="2" t="s">
        <v>720</v>
      </c>
      <c r="I129" s="5"/>
      <c r="J129" s="4"/>
      <c r="K129" s="2"/>
      <c r="L129" s="5"/>
      <c r="M129" s="4">
        <v>1</v>
      </c>
      <c r="N129" s="2" t="s">
        <v>720</v>
      </c>
      <c r="O129" s="5"/>
      <c r="P129" s="4"/>
      <c r="Q129" s="2"/>
      <c r="R129" s="5"/>
      <c r="S129" s="6">
        <v>1</v>
      </c>
      <c r="T129" s="2" t="s">
        <v>720</v>
      </c>
      <c r="U129" s="5"/>
      <c r="V129" s="6"/>
      <c r="W129" s="2"/>
      <c r="X129" s="5"/>
      <c r="Y129" s="6">
        <v>1</v>
      </c>
      <c r="Z129" s="2" t="s">
        <v>720</v>
      </c>
      <c r="AA129" s="5"/>
      <c r="AB129" s="4">
        <v>1</v>
      </c>
      <c r="AC129" s="2" t="s">
        <v>720</v>
      </c>
      <c r="AD129" s="5"/>
      <c r="AE129" s="4"/>
      <c r="AF129" s="2"/>
      <c r="AG129" s="5"/>
      <c r="AH129" s="6">
        <v>1</v>
      </c>
      <c r="AI129" s="2" t="s">
        <v>720</v>
      </c>
      <c r="AJ129" s="5"/>
      <c r="AK129" s="6">
        <v>1</v>
      </c>
      <c r="AL129" s="2" t="s">
        <v>720</v>
      </c>
      <c r="AM129" s="5"/>
      <c r="AN129" s="4"/>
      <c r="AO129" s="2"/>
      <c r="AP129" s="5"/>
      <c r="AQ129" s="4">
        <v>2</v>
      </c>
      <c r="AR129" s="2" t="s">
        <v>720</v>
      </c>
      <c r="AS129" s="5"/>
      <c r="AT129" s="4">
        <f>VLOOKUP(D129,'26-09-2015'!C:G,5,FALSE)</f>
        <v>1</v>
      </c>
      <c r="AU129" s="2" t="str">
        <f>VLOOKUP(D129,'26-09-2015'!C:F,4,FALSE)</f>
        <v>B</v>
      </c>
      <c r="AV129" s="5"/>
      <c r="AW129" s="4"/>
      <c r="AX129" s="2"/>
      <c r="AY129" s="5"/>
      <c r="AZ129" s="4">
        <v>1</v>
      </c>
      <c r="BA129" s="2" t="s">
        <v>720</v>
      </c>
      <c r="BB129" s="5"/>
      <c r="BC129" s="4">
        <f>VLOOKUP(D129,'24-10-2015'!C:G,5,FALSE)</f>
        <v>1</v>
      </c>
      <c r="BD129" s="2" t="str">
        <f>VLOOKUP(D129,'24-10-2015'!C:F,4,FALSE)</f>
        <v>B</v>
      </c>
      <c r="BE129" s="5"/>
      <c r="BF129" s="4"/>
      <c r="BG129" s="2"/>
      <c r="BH129" s="5"/>
      <c r="BI129" s="60">
        <f>SUM(G129:BF129)</f>
        <v>12</v>
      </c>
      <c r="BJ129" s="61" t="s">
        <v>6</v>
      </c>
      <c r="BK129" s="127">
        <f>COUNTIF(G129:BF129,"&gt;0")</f>
        <v>11</v>
      </c>
      <c r="BL129" s="53">
        <f>BI129/BK129</f>
        <v>1.0909090909090908</v>
      </c>
      <c r="BM129" s="54">
        <f>SUM(IF($H129="A",$G129,0),IF($K129="A",$J129,0),IF($N129="A",$M129,0),IF($Q129="A",$P129,0),IF($T129="A",$S129,0),IF($W129="A",$V129,0),IF($Z129="A",$Y129,0),IF($AC129="A",$AB129,0),IF($AF129="A",$AE129,0),IF($AI129="A",$AH129,0),IF($AL129="A",$AK129,0),IF($AO129="A",$AN129,0),IF($AR129="A",$AQ129,0),IF($AU129="A",$AT129,0),IF($AX129="A",$AW129,0),IF($BA129="A",$AZ129,0),IF($BD129="A",$BA129,0),IF($BG129="A",$BF129,0))</f>
        <v>0</v>
      </c>
      <c r="BN129" s="55">
        <f>SUM(IF($T129="A",$S129,0),IF($W129="A",$V129,0),IF($Z129="A",$Y129,0),IF($AI129="A",$AH129,0),IF($AL129="A",$AK129,0))</f>
        <v>0</v>
      </c>
      <c r="BO129" s="55">
        <f>SUM(S129,V129,Y129,AH129,AK129)</f>
        <v>4</v>
      </c>
      <c r="BP129" s="56">
        <f>MAX(G129:BF129)</f>
        <v>2</v>
      </c>
      <c r="BQ129" s="56"/>
      <c r="BR129" s="120" t="str">
        <f>VLOOKUP(D129,BASE!B:E,3,FALSE)</f>
        <v>ALSTOM</v>
      </c>
      <c r="BT129" s="442"/>
    </row>
    <row r="130" spans="1:72" ht="26.25" thickBot="1">
      <c r="A130" s="128">
        <f t="shared" si="1"/>
        <v>129</v>
      </c>
      <c r="B130" s="3" t="s">
        <v>16</v>
      </c>
      <c r="C130" s="164" t="s">
        <v>279</v>
      </c>
      <c r="D130" s="165">
        <v>6923276</v>
      </c>
      <c r="E130" s="166" t="s">
        <v>5</v>
      </c>
      <c r="F130" s="167" t="s">
        <v>179</v>
      </c>
      <c r="G130" s="4"/>
      <c r="H130" s="2"/>
      <c r="I130" s="5"/>
      <c r="J130" s="4"/>
      <c r="K130" s="2"/>
      <c r="L130" s="5"/>
      <c r="M130" s="4"/>
      <c r="N130" s="2"/>
      <c r="O130" s="5"/>
      <c r="P130" s="4"/>
      <c r="Q130" s="2"/>
      <c r="R130" s="5"/>
      <c r="S130" s="6">
        <v>8</v>
      </c>
      <c r="T130" s="2" t="s">
        <v>740</v>
      </c>
      <c r="U130" s="5"/>
      <c r="V130" s="6"/>
      <c r="W130" s="2"/>
      <c r="X130" s="5"/>
      <c r="Y130" s="6"/>
      <c r="Z130" s="2"/>
      <c r="AA130" s="5"/>
      <c r="AB130" s="4"/>
      <c r="AC130" s="2"/>
      <c r="AD130" s="5"/>
      <c r="AE130" s="4"/>
      <c r="AF130" s="2"/>
      <c r="AG130" s="5"/>
      <c r="AH130" s="6"/>
      <c r="AI130" s="2"/>
      <c r="AJ130" s="5"/>
      <c r="AK130" s="6"/>
      <c r="AL130" s="2"/>
      <c r="AM130" s="5"/>
      <c r="AN130" s="4"/>
      <c r="AO130" s="2"/>
      <c r="AP130" s="5"/>
      <c r="AQ130" s="4">
        <v>3</v>
      </c>
      <c r="AR130" s="2" t="s">
        <v>720</v>
      </c>
      <c r="AS130" s="5"/>
      <c r="AT130" s="4"/>
      <c r="AU130" s="2"/>
      <c r="AV130" s="5"/>
      <c r="AW130" s="4"/>
      <c r="AX130" s="2"/>
      <c r="AY130" s="5"/>
      <c r="AZ130" s="4"/>
      <c r="BA130" s="2"/>
      <c r="BB130" s="5"/>
      <c r="BC130" s="4"/>
      <c r="BD130" s="2"/>
      <c r="BE130" s="5"/>
      <c r="BF130" s="4"/>
      <c r="BG130" s="2"/>
      <c r="BH130" s="5"/>
      <c r="BI130" s="60">
        <f>SUM(G130:BF130)</f>
        <v>11</v>
      </c>
      <c r="BJ130" s="61" t="s">
        <v>6</v>
      </c>
      <c r="BK130" s="127">
        <f>COUNTIF(G130:BF130,"&gt;0")</f>
        <v>2</v>
      </c>
      <c r="BL130" s="53">
        <f>BI130/BK130</f>
        <v>5.5</v>
      </c>
      <c r="BM130" s="54">
        <f>SUM(IF($H130="A",$G130,0),IF($K130="A",$J130,0),IF($N130="A",$M130,0),IF($Q130="A",$P130,0),IF($T130="A",$S130,0),IF($W130="A",$V130,0),IF($Z130="A",$Y130,0),IF($AC130="A",$AB130,0),IF($AF130="A",$AE130,0),IF($AI130="A",$AH130,0),IF($AL130="A",$AK130,0),IF($AO130="A",$AN130,0),IF($AR130="A",$AQ130,0),IF($AU130="A",$AT130,0),IF($AX130="A",$AW130,0),IF($BA130="A",$AZ130,0),IF($BD130="A",$BA130,0),IF($BG130="A",$BF130,0))</f>
        <v>8</v>
      </c>
      <c r="BN130" s="55">
        <f>SUM(IF($T130="A",$S130,0),IF($W130="A",$V130,0),IF($Z130="A",$Y130,0),IF($AI130="A",$AH130,0),IF($AL130="A",$AK130,0))</f>
        <v>8</v>
      </c>
      <c r="BO130" s="55">
        <f>SUM(S130,V130,Y130,AH130,AK130)</f>
        <v>8</v>
      </c>
      <c r="BP130" s="56">
        <f>MAX(G130:BF130)</f>
        <v>8</v>
      </c>
      <c r="BQ130" s="56"/>
      <c r="BR130" s="120" t="str">
        <f>VLOOKUP(D130,BASE!B:E,3,FALSE)</f>
        <v>CASCOL</v>
      </c>
      <c r="BT130" s="442"/>
    </row>
    <row r="131" spans="1:72" ht="26.25" thickBot="1">
      <c r="A131" s="128">
        <f t="shared" si="1"/>
        <v>130</v>
      </c>
      <c r="B131" s="3" t="s">
        <v>16</v>
      </c>
      <c r="C131" s="164" t="s">
        <v>567</v>
      </c>
      <c r="D131" s="165">
        <v>6926181</v>
      </c>
      <c r="E131" s="166" t="s">
        <v>554</v>
      </c>
      <c r="F131" s="167" t="s">
        <v>179</v>
      </c>
      <c r="G131" s="4"/>
      <c r="H131" s="2"/>
      <c r="I131" s="5"/>
      <c r="J131" s="4">
        <v>2</v>
      </c>
      <c r="K131" s="2" t="s">
        <v>720</v>
      </c>
      <c r="L131" s="5"/>
      <c r="M131" s="4"/>
      <c r="N131" s="2"/>
      <c r="O131" s="5"/>
      <c r="P131" s="4"/>
      <c r="Q131" s="2"/>
      <c r="R131" s="5"/>
      <c r="S131" s="415">
        <v>4</v>
      </c>
      <c r="T131" s="416" t="s">
        <v>720</v>
      </c>
      <c r="U131" s="417" t="s">
        <v>8</v>
      </c>
      <c r="V131" s="6"/>
      <c r="W131" s="2"/>
      <c r="X131" s="5"/>
      <c r="Y131" s="6">
        <v>3</v>
      </c>
      <c r="Z131" s="2" t="s">
        <v>720</v>
      </c>
      <c r="AA131" s="5"/>
      <c r="AB131" s="4"/>
      <c r="AC131" s="2"/>
      <c r="AD131" s="5"/>
      <c r="AE131" s="4"/>
      <c r="AF131" s="2"/>
      <c r="AG131" s="5"/>
      <c r="AH131" s="6"/>
      <c r="AI131" s="2"/>
      <c r="AJ131" s="5"/>
      <c r="AK131" s="6"/>
      <c r="AL131" s="2"/>
      <c r="AM131" s="5"/>
      <c r="AN131" s="4"/>
      <c r="AO131" s="2"/>
      <c r="AP131" s="5"/>
      <c r="AQ131" s="4">
        <v>1</v>
      </c>
      <c r="AR131" s="2" t="s">
        <v>720</v>
      </c>
      <c r="AS131" s="5"/>
      <c r="AT131" s="4"/>
      <c r="AU131" s="2"/>
      <c r="AV131" s="5"/>
      <c r="AW131" s="4"/>
      <c r="AX131" s="2"/>
      <c r="AY131" s="5"/>
      <c r="AZ131" s="4">
        <v>1</v>
      </c>
      <c r="BA131" s="2" t="s">
        <v>720</v>
      </c>
      <c r="BB131" s="5"/>
      <c r="BC131" s="4"/>
      <c r="BD131" s="2"/>
      <c r="BE131" s="5"/>
      <c r="BF131" s="4"/>
      <c r="BG131" s="2"/>
      <c r="BH131" s="5"/>
      <c r="BI131" s="60">
        <f>SUM(G131:BF131)</f>
        <v>11</v>
      </c>
      <c r="BJ131" s="61" t="s">
        <v>6</v>
      </c>
      <c r="BK131" s="127">
        <f>COUNTIF(G131:BF131,"&gt;0")</f>
        <v>5</v>
      </c>
      <c r="BL131" s="53">
        <f>BI131/BK131</f>
        <v>2.2000000000000002</v>
      </c>
      <c r="BM131" s="54">
        <f>SUM(IF($H131="A",$G131,0),IF($K131="A",$J131,0),IF($N131="A",$M131,0),IF($Q131="A",$P131,0),IF($T131="A",$S131,0),IF($W131="A",$V131,0),IF($Z131="A",$Y131,0),IF($AC131="A",$AB131,0),IF($AF131="A",$AE131,0),IF($AI131="A",$AH131,0),IF($AL131="A",$AK131,0),IF($AO131="A",$AN131,0),IF($AR131="A",$AQ131,0),IF($AU131="A",$AT131,0),IF($AX131="A",$AW131,0),IF($BA131="A",$AZ131,0),IF($BD131="A",$BA131,0),IF($BG131="A",$BF131,0))</f>
        <v>0</v>
      </c>
      <c r="BN131" s="55">
        <f>SUM(IF($T131="A",$S131,0),IF($W131="A",$V131,0),IF($Z131="A",$Y131,0),IF($AI131="A",$AH131,0),IF($AL131="A",$AK131,0))</f>
        <v>0</v>
      </c>
      <c r="BO131" s="55">
        <f>SUM(S131,V131,Y131,AH131,AK131)</f>
        <v>7</v>
      </c>
      <c r="BP131" s="56">
        <f>MAX(G131:BF131)</f>
        <v>4</v>
      </c>
      <c r="BQ131" s="56"/>
      <c r="BR131" s="120" t="str">
        <f>VLOOKUP(D131,BASE!B:E,3,FALSE)</f>
        <v>TROLLSPORT</v>
      </c>
      <c r="BT131" s="442"/>
    </row>
    <row r="132" spans="1:72" ht="26.25" thickBot="1">
      <c r="A132" s="128">
        <f t="shared" ref="A132:A195" si="2">A131+1</f>
        <v>131</v>
      </c>
      <c r="B132" s="3" t="s">
        <v>16</v>
      </c>
      <c r="C132" s="164" t="s">
        <v>72</v>
      </c>
      <c r="D132" s="165">
        <v>6925256</v>
      </c>
      <c r="E132" s="166" t="s">
        <v>554</v>
      </c>
      <c r="F132" s="167" t="s">
        <v>179</v>
      </c>
      <c r="G132" s="4">
        <v>2</v>
      </c>
      <c r="H132" s="2" t="s">
        <v>720</v>
      </c>
      <c r="I132" s="5"/>
      <c r="J132" s="4">
        <v>2</v>
      </c>
      <c r="K132" s="2" t="s">
        <v>740</v>
      </c>
      <c r="L132" s="5"/>
      <c r="M132" s="4"/>
      <c r="N132" s="2"/>
      <c r="O132" s="5"/>
      <c r="P132" s="4"/>
      <c r="Q132" s="2"/>
      <c r="R132" s="5"/>
      <c r="S132" s="6"/>
      <c r="T132" s="2"/>
      <c r="U132" s="5"/>
      <c r="V132" s="6"/>
      <c r="W132" s="2"/>
      <c r="X132" s="5"/>
      <c r="Y132" s="6"/>
      <c r="Z132" s="2"/>
      <c r="AA132" s="5"/>
      <c r="AB132" s="4"/>
      <c r="AC132" s="2"/>
      <c r="AD132" s="5"/>
      <c r="AE132" s="4"/>
      <c r="AF132" s="2"/>
      <c r="AG132" s="5"/>
      <c r="AH132" s="6">
        <v>2</v>
      </c>
      <c r="AI132" s="2" t="s">
        <v>720</v>
      </c>
      <c r="AJ132" s="5"/>
      <c r="AK132" s="6"/>
      <c r="AL132" s="2"/>
      <c r="AM132" s="5"/>
      <c r="AN132" s="4"/>
      <c r="AO132" s="2"/>
      <c r="AP132" s="5"/>
      <c r="AQ132" s="4">
        <v>2</v>
      </c>
      <c r="AR132" s="2" t="s">
        <v>740</v>
      </c>
      <c r="AS132" s="5"/>
      <c r="AT132" s="4">
        <f>VLOOKUP(D132,'26-09-2015'!C:G,5,FALSE)</f>
        <v>1</v>
      </c>
      <c r="AU132" s="2" t="str">
        <f>VLOOKUP(D132,'26-09-2015'!C:F,4,FALSE)</f>
        <v>B</v>
      </c>
      <c r="AV132" s="5"/>
      <c r="AW132" s="4"/>
      <c r="AX132" s="2"/>
      <c r="AY132" s="5"/>
      <c r="AZ132" s="4">
        <v>2</v>
      </c>
      <c r="BA132" s="2" t="s">
        <v>720</v>
      </c>
      <c r="BB132" s="5"/>
      <c r="BC132" s="4"/>
      <c r="BD132" s="2"/>
      <c r="BE132" s="5"/>
      <c r="BF132" s="4"/>
      <c r="BG132" s="2"/>
      <c r="BH132" s="5"/>
      <c r="BI132" s="60">
        <f>SUM(G132:BF132)</f>
        <v>11</v>
      </c>
      <c r="BJ132" s="61" t="s">
        <v>6</v>
      </c>
      <c r="BK132" s="127">
        <f>COUNTIF(G132:BF132,"&gt;0")</f>
        <v>6</v>
      </c>
      <c r="BL132" s="53">
        <f>BI132/BK132</f>
        <v>1.8333333333333333</v>
      </c>
      <c r="BM132" s="54">
        <f>SUM(IF($H132="A",$G132,0),IF($K132="A",$J132,0),IF($N132="A",$M132,0),IF($Q132="A",$P132,0),IF($T132="A",$S132,0),IF($W132="A",$V132,0),IF($Z132="A",$Y132,0),IF($AC132="A",$AB132,0),IF($AF132="A",$AE132,0),IF($AI132="A",$AH132,0),IF($AL132="A",$AK132,0),IF($AO132="A",$AN132,0),IF($AR132="A",$AQ132,0),IF($AU132="A",$AT132,0),IF($AX132="A",$AW132,0),IF($BA132="A",$AZ132,0),IF($BD132="A",$BA132,0),IF($BG132="A",$BF132,0))</f>
        <v>4</v>
      </c>
      <c r="BN132" s="55">
        <f>SUM(IF($T132="A",$S132,0),IF($W132="A",$V132,0),IF($Z132="A",$Y132,0),IF($AI132="A",$AH132,0),IF($AL132="A",$AK132,0))</f>
        <v>0</v>
      </c>
      <c r="BO132" s="55">
        <f>SUM(S132,V132,Y132,AH132,AK132)</f>
        <v>2</v>
      </c>
      <c r="BP132" s="56">
        <f>MAX(G132:BF132)</f>
        <v>2</v>
      </c>
      <c r="BQ132" s="56"/>
      <c r="BR132" s="120" t="str">
        <f>VLOOKUP(D132,BASE!B:E,3,FALSE)</f>
        <v>TROLLSPORT</v>
      </c>
      <c r="BT132" s="442"/>
    </row>
    <row r="133" spans="1:72" ht="26.25" thickBot="1">
      <c r="A133" s="128">
        <f t="shared" si="2"/>
        <v>132</v>
      </c>
      <c r="B133" s="3" t="s">
        <v>16</v>
      </c>
      <c r="C133" s="160" t="s">
        <v>311</v>
      </c>
      <c r="D133" s="161">
        <v>6925756</v>
      </c>
      <c r="E133" s="162" t="s">
        <v>554</v>
      </c>
      <c r="F133" s="163" t="s">
        <v>8</v>
      </c>
      <c r="G133" s="4">
        <v>2</v>
      </c>
      <c r="H133" s="2" t="s">
        <v>720</v>
      </c>
      <c r="I133" s="5"/>
      <c r="J133" s="4">
        <v>1</v>
      </c>
      <c r="K133" s="2" t="s">
        <v>720</v>
      </c>
      <c r="L133" s="5"/>
      <c r="M133" s="4">
        <v>2</v>
      </c>
      <c r="N133" s="2" t="s">
        <v>720</v>
      </c>
      <c r="O133" s="5"/>
      <c r="P133" s="4"/>
      <c r="Q133" s="2"/>
      <c r="R133" s="5"/>
      <c r="S133" s="6">
        <v>2</v>
      </c>
      <c r="T133" s="2" t="s">
        <v>720</v>
      </c>
      <c r="U133" s="5"/>
      <c r="V133" s="6"/>
      <c r="W133" s="2"/>
      <c r="X133" s="5"/>
      <c r="Y133" s="6"/>
      <c r="Z133" s="2"/>
      <c r="AA133" s="5"/>
      <c r="AB133" s="4"/>
      <c r="AC133" s="2"/>
      <c r="AD133" s="5"/>
      <c r="AE133" s="4"/>
      <c r="AF133" s="2"/>
      <c r="AG133" s="5"/>
      <c r="AH133" s="6"/>
      <c r="AI133" s="2"/>
      <c r="AJ133" s="5"/>
      <c r="AK133" s="6">
        <v>2</v>
      </c>
      <c r="AL133" s="2" t="s">
        <v>720</v>
      </c>
      <c r="AM133" s="5"/>
      <c r="AN133" s="4"/>
      <c r="AO133" s="2"/>
      <c r="AP133" s="5"/>
      <c r="AQ133" s="4"/>
      <c r="AR133" s="2"/>
      <c r="AS133" s="5"/>
      <c r="AT133" s="4"/>
      <c r="AU133" s="2"/>
      <c r="AV133" s="5"/>
      <c r="AW133" s="4"/>
      <c r="AX133" s="2"/>
      <c r="AY133" s="5"/>
      <c r="AZ133" s="4"/>
      <c r="BA133" s="2"/>
      <c r="BB133" s="5"/>
      <c r="BC133" s="4">
        <f>VLOOKUP(D133,'24-10-2015'!C:G,5,FALSE)</f>
        <v>2</v>
      </c>
      <c r="BD133" s="2" t="str">
        <f>VLOOKUP(D133,'24-10-2015'!C:F,4,FALSE)</f>
        <v>A</v>
      </c>
      <c r="BE133" s="5"/>
      <c r="BF133" s="4"/>
      <c r="BG133" s="2"/>
      <c r="BH133" s="5"/>
      <c r="BI133" s="60">
        <f>SUM(G133:BF133)</f>
        <v>11</v>
      </c>
      <c r="BJ133" s="61" t="s">
        <v>6</v>
      </c>
      <c r="BK133" s="127">
        <f>COUNTIF(G133:BF133,"&gt;0")</f>
        <v>6</v>
      </c>
      <c r="BL133" s="53">
        <f>BI133/BK133</f>
        <v>1.8333333333333333</v>
      </c>
      <c r="BM133" s="54">
        <f>SUM(IF($H133="A",$G133,0),IF($K133="A",$J133,0),IF($N133="A",$M133,0),IF($Q133="A",$P133,0),IF($T133="A",$S133,0),IF($W133="A",$V133,0),IF($Z133="A",$Y133,0),IF($AC133="A",$AB133,0),IF($AF133="A",$AE133,0),IF($AI133="A",$AH133,0),IF($AL133="A",$AK133,0),IF($AO133="A",$AN133,0),IF($AR133="A",$AQ133,0),IF($AU133="A",$AT133,0),IF($AX133="A",$AW133,0),IF($BA133="A",$AZ133,0),IF($BD133="A",$BA133,0),IF($BG133="A",$BF133,0))</f>
        <v>0</v>
      </c>
      <c r="BN133" s="55">
        <f>SUM(IF($T133="A",$S133,0),IF($W133="A",$V133,0),IF($Z133="A",$Y133,0),IF($AI133="A",$AH133,0),IF($AL133="A",$AK133,0))</f>
        <v>0</v>
      </c>
      <c r="BO133" s="55">
        <f>SUM(S133,V133,Y133,AH133,AK133)</f>
        <v>4</v>
      </c>
      <c r="BP133" s="56">
        <f>MAX(G133:BF133)</f>
        <v>2</v>
      </c>
      <c r="BQ133" s="56"/>
      <c r="BR133" s="120" t="str">
        <f>VLOOKUP(D133,BASE!B:E,3,FALSE)</f>
        <v>TROLLSPORT</v>
      </c>
      <c r="BT133" s="442"/>
    </row>
    <row r="134" spans="1:72" ht="26.25" thickBot="1">
      <c r="A134" s="128">
        <f t="shared" si="2"/>
        <v>133</v>
      </c>
      <c r="B134" s="3" t="s">
        <v>16</v>
      </c>
      <c r="C134" s="164" t="s">
        <v>244</v>
      </c>
      <c r="D134" s="165">
        <v>6917994</v>
      </c>
      <c r="E134" s="166" t="s">
        <v>554</v>
      </c>
      <c r="F134" s="167" t="s">
        <v>179</v>
      </c>
      <c r="G134" s="4"/>
      <c r="H134" s="2"/>
      <c r="I134" s="5"/>
      <c r="J134" s="4">
        <v>1</v>
      </c>
      <c r="K134" s="2" t="s">
        <v>720</v>
      </c>
      <c r="L134" s="5"/>
      <c r="M134" s="4">
        <v>4</v>
      </c>
      <c r="N134" s="2" t="s">
        <v>740</v>
      </c>
      <c r="O134" s="5"/>
      <c r="P134" s="4"/>
      <c r="Q134" s="2"/>
      <c r="R134" s="5"/>
      <c r="S134" s="6">
        <v>1</v>
      </c>
      <c r="T134" s="2" t="s">
        <v>720</v>
      </c>
      <c r="U134" s="5"/>
      <c r="V134" s="6"/>
      <c r="W134" s="2"/>
      <c r="X134" s="5"/>
      <c r="Y134" s="6"/>
      <c r="Z134" s="2"/>
      <c r="AA134" s="5"/>
      <c r="AB134" s="4">
        <v>1</v>
      </c>
      <c r="AC134" s="2" t="s">
        <v>720</v>
      </c>
      <c r="AD134" s="5"/>
      <c r="AE134" s="4"/>
      <c r="AF134" s="2"/>
      <c r="AG134" s="5"/>
      <c r="AH134" s="6"/>
      <c r="AI134" s="2"/>
      <c r="AJ134" s="5"/>
      <c r="AK134" s="6"/>
      <c r="AL134" s="2"/>
      <c r="AM134" s="5"/>
      <c r="AN134" s="4"/>
      <c r="AO134" s="2"/>
      <c r="AP134" s="5"/>
      <c r="AQ134" s="4">
        <v>1</v>
      </c>
      <c r="AR134" s="2" t="s">
        <v>720</v>
      </c>
      <c r="AS134" s="5"/>
      <c r="AT134" s="4">
        <f>VLOOKUP(D134,'26-09-2015'!C:G,5,FALSE)</f>
        <v>1</v>
      </c>
      <c r="AU134" s="2" t="str">
        <f>VLOOKUP(D134,'26-09-2015'!C:F,4,FALSE)</f>
        <v>B</v>
      </c>
      <c r="AV134" s="5"/>
      <c r="AW134" s="4"/>
      <c r="AX134" s="2"/>
      <c r="AY134" s="5"/>
      <c r="AZ134" s="4"/>
      <c r="BA134" s="2"/>
      <c r="BB134" s="5"/>
      <c r="BC134" s="4">
        <f>VLOOKUP(D134,'24-10-2015'!C:G,5,FALSE)</f>
        <v>2</v>
      </c>
      <c r="BD134" s="2" t="str">
        <f>VLOOKUP(D134,'24-10-2015'!C:F,4,FALSE)</f>
        <v>A</v>
      </c>
      <c r="BE134" s="5"/>
      <c r="BF134" s="4"/>
      <c r="BG134" s="2"/>
      <c r="BH134" s="5"/>
      <c r="BI134" s="60">
        <f>SUM(G134:BF134)</f>
        <v>11</v>
      </c>
      <c r="BJ134" s="61" t="s">
        <v>6</v>
      </c>
      <c r="BK134" s="127">
        <f>COUNTIF(G134:BF134,"&gt;0")</f>
        <v>7</v>
      </c>
      <c r="BL134" s="53">
        <f>BI134/BK134</f>
        <v>1.5714285714285714</v>
      </c>
      <c r="BM134" s="54">
        <f>SUM(IF($H134="A",$G134,0),IF($K134="A",$J134,0),IF($N134="A",$M134,0),IF($Q134="A",$P134,0),IF($T134="A",$S134,0),IF($W134="A",$V134,0),IF($Z134="A",$Y134,0),IF($AC134="A",$AB134,0),IF($AF134="A",$AE134,0),IF($AI134="A",$AH134,0),IF($AL134="A",$AK134,0),IF($AO134="A",$AN134,0),IF($AR134="A",$AQ134,0),IF($AU134="A",$AT134,0),IF($AX134="A",$AW134,0),IF($BA134="A",$AZ134,0),IF($BD134="A",$BA134,0),IF($BG134="A",$BF134,0))</f>
        <v>4</v>
      </c>
      <c r="BN134" s="55">
        <f>SUM(IF($T134="A",$S134,0),IF($W134="A",$V134,0),IF($Z134="A",$Y134,0),IF($AI134="A",$AH134,0),IF($AL134="A",$AK134,0))</f>
        <v>0</v>
      </c>
      <c r="BO134" s="55">
        <f>SUM(S134,V134,Y134,AH134,AK134)</f>
        <v>1</v>
      </c>
      <c r="BP134" s="56">
        <f>MAX(G134:BF134)</f>
        <v>4</v>
      </c>
      <c r="BQ134" s="56"/>
      <c r="BR134" s="120" t="str">
        <f>VLOOKUP(D134,BASE!B:E,3,FALSE)</f>
        <v>TROLLSPORT</v>
      </c>
      <c r="BT134" s="442"/>
    </row>
    <row r="135" spans="1:72" ht="26.25" thickBot="1">
      <c r="A135" s="128">
        <f t="shared" si="2"/>
        <v>134</v>
      </c>
      <c r="B135" s="3" t="s">
        <v>16</v>
      </c>
      <c r="C135" s="164" t="s">
        <v>66</v>
      </c>
      <c r="D135" s="165">
        <v>6901893</v>
      </c>
      <c r="E135" s="166" t="s">
        <v>0</v>
      </c>
      <c r="F135" s="167" t="s">
        <v>179</v>
      </c>
      <c r="G135" s="4"/>
      <c r="H135" s="2"/>
      <c r="I135" s="5"/>
      <c r="J135" s="4">
        <v>1</v>
      </c>
      <c r="K135" s="2" t="s">
        <v>720</v>
      </c>
      <c r="L135" s="5"/>
      <c r="M135" s="4">
        <v>2</v>
      </c>
      <c r="N135" s="2" t="s">
        <v>720</v>
      </c>
      <c r="O135" s="5"/>
      <c r="P135" s="4"/>
      <c r="Q135" s="2"/>
      <c r="R135" s="5"/>
      <c r="S135" s="6">
        <v>1</v>
      </c>
      <c r="T135" s="2" t="s">
        <v>720</v>
      </c>
      <c r="U135" s="5"/>
      <c r="V135" s="6"/>
      <c r="W135" s="2"/>
      <c r="X135" s="5"/>
      <c r="Y135" s="6">
        <v>1</v>
      </c>
      <c r="Z135" s="2" t="s">
        <v>720</v>
      </c>
      <c r="AA135" s="5"/>
      <c r="AB135" s="4">
        <v>1</v>
      </c>
      <c r="AC135" s="2" t="s">
        <v>720</v>
      </c>
      <c r="AD135" s="5"/>
      <c r="AE135" s="4"/>
      <c r="AF135" s="2"/>
      <c r="AG135" s="5"/>
      <c r="AH135" s="6"/>
      <c r="AI135" s="2"/>
      <c r="AJ135" s="5"/>
      <c r="AK135" s="6">
        <v>1</v>
      </c>
      <c r="AL135" s="2" t="s">
        <v>720</v>
      </c>
      <c r="AM135" s="5"/>
      <c r="AN135" s="4"/>
      <c r="AO135" s="2"/>
      <c r="AP135" s="5"/>
      <c r="AQ135" s="4">
        <v>1</v>
      </c>
      <c r="AR135" s="2" t="s">
        <v>720</v>
      </c>
      <c r="AS135" s="5"/>
      <c r="AT135" s="4">
        <f>VLOOKUP(D135,'26-09-2015'!C:G,5,FALSE)</f>
        <v>2</v>
      </c>
      <c r="AU135" s="2" t="str">
        <f>VLOOKUP(D135,'26-09-2015'!C:F,4,FALSE)</f>
        <v>B</v>
      </c>
      <c r="AV135" s="5"/>
      <c r="AW135" s="4"/>
      <c r="AX135" s="2"/>
      <c r="AY135" s="5"/>
      <c r="AZ135" s="4">
        <v>1</v>
      </c>
      <c r="BA135" s="2" t="s">
        <v>720</v>
      </c>
      <c r="BB135" s="5"/>
      <c r="BC135" s="4"/>
      <c r="BD135" s="2"/>
      <c r="BE135" s="5"/>
      <c r="BF135" s="4"/>
      <c r="BG135" s="2"/>
      <c r="BH135" s="5"/>
      <c r="BI135" s="60">
        <f>SUM(G135:BF135)</f>
        <v>11</v>
      </c>
      <c r="BJ135" s="61" t="s">
        <v>6</v>
      </c>
      <c r="BK135" s="127">
        <f>COUNTIF(G135:BF135,"&gt;0")</f>
        <v>9</v>
      </c>
      <c r="BL135" s="53">
        <f>BI135/BK135</f>
        <v>1.2222222222222223</v>
      </c>
      <c r="BM135" s="54">
        <f>SUM(IF($H135="A",$G135,0),IF($K135="A",$J135,0),IF($N135="A",$M135,0),IF($Q135="A",$P135,0),IF($T135="A",$S135,0),IF($W135="A",$V135,0),IF($Z135="A",$Y135,0),IF($AC135="A",$AB135,0),IF($AF135="A",$AE135,0),IF($AI135="A",$AH135,0),IF($AL135="A",$AK135,0),IF($AO135="A",$AN135,0),IF($AR135="A",$AQ135,0),IF($AU135="A",$AT135,0),IF($AX135="A",$AW135,0),IF($BA135="A",$AZ135,0),IF($BD135="A",$BA135,0),IF($BG135="A",$BF135,0))</f>
        <v>0</v>
      </c>
      <c r="BN135" s="55">
        <f>SUM(IF($T135="A",$S135,0),IF($W135="A",$V135,0),IF($Z135="A",$Y135,0),IF($AI135="A",$AH135,0),IF($AL135="A",$AK135,0))</f>
        <v>0</v>
      </c>
      <c r="BO135" s="55">
        <f>SUM(S135,V135,Y135,AH135,AK135)</f>
        <v>3</v>
      </c>
      <c r="BP135" s="56">
        <f>MAX(G135:BF135)</f>
        <v>2</v>
      </c>
      <c r="BQ135" s="56"/>
      <c r="BR135" s="120" t="str">
        <f>VLOOKUP(D135,BASE!B:E,3,FALSE)</f>
        <v>ALSTOM</v>
      </c>
      <c r="BT135" s="442"/>
    </row>
    <row r="136" spans="1:72" ht="26.25" thickBot="1">
      <c r="A136" s="128">
        <f t="shared" si="2"/>
        <v>135</v>
      </c>
      <c r="B136" s="3" t="s">
        <v>16</v>
      </c>
      <c r="C136" s="160" t="s">
        <v>33</v>
      </c>
      <c r="D136" s="161">
        <v>6922848</v>
      </c>
      <c r="E136" s="162" t="s">
        <v>0</v>
      </c>
      <c r="F136" s="163" t="s">
        <v>8</v>
      </c>
      <c r="G136" s="4">
        <v>1</v>
      </c>
      <c r="H136" s="2" t="s">
        <v>720</v>
      </c>
      <c r="I136" s="5"/>
      <c r="J136" s="4">
        <v>2</v>
      </c>
      <c r="K136" s="2" t="s">
        <v>720</v>
      </c>
      <c r="L136" s="5"/>
      <c r="M136" s="4">
        <v>1</v>
      </c>
      <c r="N136" s="2" t="s">
        <v>720</v>
      </c>
      <c r="O136" s="5"/>
      <c r="P136" s="4"/>
      <c r="Q136" s="2"/>
      <c r="R136" s="5"/>
      <c r="S136" s="6"/>
      <c r="T136" s="2"/>
      <c r="U136" s="5"/>
      <c r="V136" s="6"/>
      <c r="W136" s="2"/>
      <c r="X136" s="5"/>
      <c r="Y136" s="6"/>
      <c r="Z136" s="2"/>
      <c r="AA136" s="5"/>
      <c r="AB136" s="4">
        <v>1</v>
      </c>
      <c r="AC136" s="2" t="s">
        <v>720</v>
      </c>
      <c r="AD136" s="5"/>
      <c r="AE136" s="4"/>
      <c r="AF136" s="2"/>
      <c r="AG136" s="5"/>
      <c r="AH136" s="6"/>
      <c r="AI136" s="2"/>
      <c r="AJ136" s="5"/>
      <c r="AK136" s="6">
        <v>1</v>
      </c>
      <c r="AL136" s="2" t="s">
        <v>720</v>
      </c>
      <c r="AM136" s="5"/>
      <c r="AN136" s="4"/>
      <c r="AO136" s="2"/>
      <c r="AP136" s="5"/>
      <c r="AQ136" s="4">
        <v>2</v>
      </c>
      <c r="AR136" s="2" t="s">
        <v>720</v>
      </c>
      <c r="AS136" s="5"/>
      <c r="AT136" s="4">
        <f>VLOOKUP(D136,'26-09-2015'!C:G,5,FALSE)</f>
        <v>1</v>
      </c>
      <c r="AU136" s="2" t="str">
        <f>VLOOKUP(D136,'26-09-2015'!C:F,4,FALSE)</f>
        <v>B</v>
      </c>
      <c r="AV136" s="5"/>
      <c r="AW136" s="4"/>
      <c r="AX136" s="2"/>
      <c r="AY136" s="5"/>
      <c r="AZ136" s="4">
        <v>1</v>
      </c>
      <c r="BA136" s="2" t="s">
        <v>720</v>
      </c>
      <c r="BB136" s="5"/>
      <c r="BC136" s="4">
        <f>VLOOKUP(D136,'24-10-2015'!C:G,5,FALSE)</f>
        <v>1</v>
      </c>
      <c r="BD136" s="2" t="str">
        <f>VLOOKUP(D136,'24-10-2015'!C:F,4,FALSE)</f>
        <v>B</v>
      </c>
      <c r="BE136" s="5"/>
      <c r="BF136" s="4"/>
      <c r="BG136" s="2"/>
      <c r="BH136" s="5"/>
      <c r="BI136" s="60">
        <f>SUM(G136:BF136)</f>
        <v>11</v>
      </c>
      <c r="BJ136" s="61" t="s">
        <v>6</v>
      </c>
      <c r="BK136" s="127">
        <f>COUNTIF(G136:BF136,"&gt;0")</f>
        <v>9</v>
      </c>
      <c r="BL136" s="53">
        <f>BI136/BK136</f>
        <v>1.2222222222222223</v>
      </c>
      <c r="BM136" s="54">
        <f>SUM(IF($H136="A",$G136,0),IF($K136="A",$J136,0),IF($N136="A",$M136,0),IF($Q136="A",$P136,0),IF($T136="A",$S136,0),IF($W136="A",$V136,0),IF($Z136="A",$Y136,0),IF($AC136="A",$AB136,0),IF($AF136="A",$AE136,0),IF($AI136="A",$AH136,0),IF($AL136="A",$AK136,0),IF($AO136="A",$AN136,0),IF($AR136="A",$AQ136,0),IF($AU136="A",$AT136,0),IF($AX136="A",$AW136,0),IF($BA136="A",$AZ136,0),IF($BD136="A",$BA136,0),IF($BG136="A",$BF136,0))</f>
        <v>0</v>
      </c>
      <c r="BN136" s="55">
        <f>SUM(IF($T136="A",$S136,0),IF($W136="A",$V136,0),IF($Z136="A",$Y136,0),IF($AI136="A",$AH136,0),IF($AL136="A",$AK136,0))</f>
        <v>0</v>
      </c>
      <c r="BO136" s="55">
        <f>SUM(S136,V136,Y136,AH136,AK136)</f>
        <v>1</v>
      </c>
      <c r="BP136" s="56">
        <f>MAX(G136:BF136)</f>
        <v>2</v>
      </c>
      <c r="BQ136" s="56"/>
      <c r="BR136" s="120" t="str">
        <f>VLOOKUP(D136,BASE!B:E,3,FALSE)</f>
        <v>ALSTOM</v>
      </c>
      <c r="BT136" s="442"/>
    </row>
    <row r="137" spans="1:72" ht="26.25" thickBot="1">
      <c r="A137" s="128">
        <f t="shared" si="2"/>
        <v>136</v>
      </c>
      <c r="B137" s="3" t="s">
        <v>16</v>
      </c>
      <c r="C137" s="164" t="s">
        <v>191</v>
      </c>
      <c r="D137" s="165">
        <v>6901103</v>
      </c>
      <c r="E137" s="166" t="s">
        <v>5</v>
      </c>
      <c r="F137" s="167" t="s">
        <v>179</v>
      </c>
      <c r="G137" s="4"/>
      <c r="H137" s="2"/>
      <c r="I137" s="5"/>
      <c r="J137" s="4"/>
      <c r="K137" s="2"/>
      <c r="L137" s="5"/>
      <c r="M137" s="4">
        <v>2</v>
      </c>
      <c r="N137" s="2" t="s">
        <v>740</v>
      </c>
      <c r="O137" s="5"/>
      <c r="P137" s="4"/>
      <c r="Q137" s="2"/>
      <c r="R137" s="5"/>
      <c r="S137" s="6">
        <v>2</v>
      </c>
      <c r="T137" s="2" t="s">
        <v>740</v>
      </c>
      <c r="U137" s="5"/>
      <c r="V137" s="6"/>
      <c r="W137" s="2"/>
      <c r="X137" s="5"/>
      <c r="Y137" s="6"/>
      <c r="Z137" s="2"/>
      <c r="AA137" s="5"/>
      <c r="AB137" s="4">
        <v>6</v>
      </c>
      <c r="AC137" s="2" t="s">
        <v>740</v>
      </c>
      <c r="AD137" s="5"/>
      <c r="AE137" s="4"/>
      <c r="AF137" s="2"/>
      <c r="AG137" s="5"/>
      <c r="AH137" s="6"/>
      <c r="AI137" s="2"/>
      <c r="AJ137" s="5"/>
      <c r="AK137" s="6"/>
      <c r="AL137" s="2"/>
      <c r="AM137" s="5"/>
      <c r="AN137" s="4"/>
      <c r="AO137" s="2"/>
      <c r="AP137" s="5"/>
      <c r="AQ137" s="4"/>
      <c r="AR137" s="2"/>
      <c r="AS137" s="5"/>
      <c r="AT137" s="4"/>
      <c r="AU137" s="2"/>
      <c r="AV137" s="5"/>
      <c r="AW137" s="4"/>
      <c r="AX137" s="2"/>
      <c r="AY137" s="5"/>
      <c r="AZ137" s="4"/>
      <c r="BA137" s="2"/>
      <c r="BB137" s="5"/>
      <c r="BC137" s="4"/>
      <c r="BD137" s="2"/>
      <c r="BE137" s="5"/>
      <c r="BF137" s="4"/>
      <c r="BG137" s="2"/>
      <c r="BH137" s="5"/>
      <c r="BI137" s="60">
        <f>SUM(G137:BF137)</f>
        <v>10</v>
      </c>
      <c r="BJ137" s="61" t="s">
        <v>6</v>
      </c>
      <c r="BK137" s="127">
        <f>COUNTIF(G137:BF137,"&gt;0")</f>
        <v>3</v>
      </c>
      <c r="BL137" s="53">
        <f>BI137/BK137</f>
        <v>3.3333333333333335</v>
      </c>
      <c r="BM137" s="54">
        <f>SUM(IF($H137="A",$G137,0),IF($K137="A",$J137,0),IF($N137="A",$M137,0),IF($Q137="A",$P137,0),IF($T137="A",$S137,0),IF($W137="A",$V137,0),IF($Z137="A",$Y137,0),IF($AC137="A",$AB137,0),IF($AF137="A",$AE137,0),IF($AI137="A",$AH137,0),IF($AL137="A",$AK137,0),IF($AO137="A",$AN137,0),IF($AR137="A",$AQ137,0),IF($AU137="A",$AT137,0),IF($AX137="A",$AW137,0),IF($BA137="A",$AZ137,0),IF($BD137="A",$BA137,0),IF($BG137="A",$BF137,0))</f>
        <v>10</v>
      </c>
      <c r="BN137" s="55">
        <f>SUM(IF($T137="A",$S137,0),IF($W137="A",$V137,0),IF($Z137="A",$Y137,0),IF($AI137="A",$AH137,0),IF($AL137="A",$AK137,0))</f>
        <v>2</v>
      </c>
      <c r="BO137" s="55">
        <f>SUM(S137,V137,Y137,AH137,AK137)</f>
        <v>2</v>
      </c>
      <c r="BP137" s="56">
        <f>MAX(G137:BF137)</f>
        <v>6</v>
      </c>
      <c r="BQ137" s="56"/>
      <c r="BR137" s="120" t="str">
        <f>VLOOKUP(D137,BASE!B:E,3,FALSE)</f>
        <v>CASCOL</v>
      </c>
      <c r="BT137" s="442"/>
    </row>
    <row r="138" spans="1:72" ht="26.25" thickBot="1">
      <c r="A138" s="128">
        <f t="shared" si="2"/>
        <v>137</v>
      </c>
      <c r="B138" s="3" t="s">
        <v>16</v>
      </c>
      <c r="C138" s="164" t="s">
        <v>591</v>
      </c>
      <c r="D138" s="165">
        <v>6921863</v>
      </c>
      <c r="E138" s="166" t="s">
        <v>554</v>
      </c>
      <c r="F138" s="167" t="s">
        <v>179</v>
      </c>
      <c r="G138" s="4"/>
      <c r="H138" s="2"/>
      <c r="I138" s="5"/>
      <c r="J138" s="4">
        <v>2</v>
      </c>
      <c r="K138" s="2" t="s">
        <v>740</v>
      </c>
      <c r="L138" s="5"/>
      <c r="M138" s="4"/>
      <c r="N138" s="2"/>
      <c r="O138" s="5"/>
      <c r="P138" s="4"/>
      <c r="Q138" s="2"/>
      <c r="R138" s="5"/>
      <c r="S138" s="6"/>
      <c r="T138" s="2"/>
      <c r="U138" s="5"/>
      <c r="V138" s="6"/>
      <c r="W138" s="2"/>
      <c r="X138" s="5"/>
      <c r="Y138" s="6"/>
      <c r="Z138" s="2"/>
      <c r="AA138" s="5"/>
      <c r="AB138" s="4">
        <v>2</v>
      </c>
      <c r="AC138" s="2" t="s">
        <v>720</v>
      </c>
      <c r="AD138" s="5"/>
      <c r="AE138" s="4"/>
      <c r="AF138" s="2"/>
      <c r="AG138" s="5"/>
      <c r="AH138" s="6">
        <v>6</v>
      </c>
      <c r="AI138" s="2" t="s">
        <v>740</v>
      </c>
      <c r="AJ138" s="5"/>
      <c r="AK138" s="6"/>
      <c r="AL138" s="2"/>
      <c r="AM138" s="5"/>
      <c r="AN138" s="4"/>
      <c r="AO138" s="2"/>
      <c r="AP138" s="5"/>
      <c r="AQ138" s="4"/>
      <c r="AR138" s="2"/>
      <c r="AS138" s="5"/>
      <c r="AT138" s="4"/>
      <c r="AU138" s="2"/>
      <c r="AV138" s="5"/>
      <c r="AW138" s="4"/>
      <c r="AX138" s="2"/>
      <c r="AY138" s="5"/>
      <c r="AZ138" s="4"/>
      <c r="BA138" s="2"/>
      <c r="BB138" s="5"/>
      <c r="BC138" s="4"/>
      <c r="BD138" s="2"/>
      <c r="BE138" s="5"/>
      <c r="BF138" s="4"/>
      <c r="BG138" s="2"/>
      <c r="BH138" s="5"/>
      <c r="BI138" s="60">
        <f>SUM(G138:BF138)</f>
        <v>10</v>
      </c>
      <c r="BJ138" s="61" t="s">
        <v>6</v>
      </c>
      <c r="BK138" s="127">
        <f>COUNTIF(G138:BF138,"&gt;0")</f>
        <v>3</v>
      </c>
      <c r="BL138" s="53">
        <f>BI138/BK138</f>
        <v>3.3333333333333335</v>
      </c>
      <c r="BM138" s="54">
        <f>SUM(IF($H138="A",$G138,0),IF($K138="A",$J138,0),IF($N138="A",$M138,0),IF($Q138="A",$P138,0),IF($T138="A",$S138,0),IF($W138="A",$V138,0),IF($Z138="A",$Y138,0),IF($AC138="A",$AB138,0),IF($AF138="A",$AE138,0),IF($AI138="A",$AH138,0),IF($AL138="A",$AK138,0),IF($AO138="A",$AN138,0),IF($AR138="A",$AQ138,0),IF($AU138="A",$AT138,0),IF($AX138="A",$AW138,0),IF($BA138="A",$AZ138,0),IF($BD138="A",$BA138,0),IF($BG138="A",$BF138,0))</f>
        <v>8</v>
      </c>
      <c r="BN138" s="55">
        <f>SUM(IF($T138="A",$S138,0),IF($W138="A",$V138,0),IF($Z138="A",$Y138,0),IF($AI138="A",$AH138,0),IF($AL138="A",$AK138,0))</f>
        <v>6</v>
      </c>
      <c r="BO138" s="55">
        <f>SUM(S138,V138,Y138,AH138,AK138)</f>
        <v>6</v>
      </c>
      <c r="BP138" s="56">
        <f>MAX(G138:BF138)</f>
        <v>6</v>
      </c>
      <c r="BQ138" s="56"/>
      <c r="BR138" s="120" t="str">
        <f>VLOOKUP(D138,BASE!B:E,3,FALSE)</f>
        <v>TROLLSPORT</v>
      </c>
      <c r="BT138" s="442"/>
    </row>
    <row r="139" spans="1:72" ht="26.25" thickBot="1">
      <c r="A139" s="128">
        <f t="shared" si="2"/>
        <v>138</v>
      </c>
      <c r="B139" s="3" t="s">
        <v>16</v>
      </c>
      <c r="C139" s="164" t="s">
        <v>48</v>
      </c>
      <c r="D139" s="165">
        <v>6925357</v>
      </c>
      <c r="E139" s="166" t="s">
        <v>554</v>
      </c>
      <c r="F139" s="167" t="s">
        <v>179</v>
      </c>
      <c r="G139" s="4"/>
      <c r="H139" s="2"/>
      <c r="I139" s="5"/>
      <c r="J139" s="4"/>
      <c r="K139" s="2"/>
      <c r="L139" s="5"/>
      <c r="M139" s="4"/>
      <c r="N139" s="2"/>
      <c r="O139" s="5"/>
      <c r="P139" s="4"/>
      <c r="Q139" s="2"/>
      <c r="R139" s="5"/>
      <c r="S139" s="6">
        <v>4</v>
      </c>
      <c r="T139" s="2" t="s">
        <v>740</v>
      </c>
      <c r="U139" s="5"/>
      <c r="V139" s="6"/>
      <c r="W139" s="2"/>
      <c r="X139" s="5"/>
      <c r="Y139" s="6"/>
      <c r="Z139" s="2"/>
      <c r="AA139" s="5"/>
      <c r="AB139" s="4"/>
      <c r="AC139" s="2"/>
      <c r="AD139" s="5"/>
      <c r="AE139" s="4"/>
      <c r="AF139" s="2"/>
      <c r="AG139" s="5"/>
      <c r="AH139" s="6"/>
      <c r="AI139" s="2"/>
      <c r="AJ139" s="5"/>
      <c r="AK139" s="6"/>
      <c r="AL139" s="2"/>
      <c r="AM139" s="5"/>
      <c r="AN139" s="4"/>
      <c r="AO139" s="2"/>
      <c r="AP139" s="5"/>
      <c r="AQ139" s="4">
        <v>4</v>
      </c>
      <c r="AR139" s="2" t="s">
        <v>740</v>
      </c>
      <c r="AS139" s="5"/>
      <c r="AT139" s="4">
        <f>VLOOKUP(D139,'26-09-2015'!C:G,5,FALSE)</f>
        <v>2</v>
      </c>
      <c r="AU139" s="2" t="str">
        <f>VLOOKUP(D139,'26-09-2015'!C:F,4,FALSE)</f>
        <v>B</v>
      </c>
      <c r="AV139" s="5"/>
      <c r="AW139" s="4"/>
      <c r="AX139" s="2"/>
      <c r="AY139" s="5"/>
      <c r="AZ139" s="4"/>
      <c r="BA139" s="2"/>
      <c r="BB139" s="5"/>
      <c r="BC139" s="4"/>
      <c r="BD139" s="2"/>
      <c r="BE139" s="5"/>
      <c r="BF139" s="4"/>
      <c r="BG139" s="2"/>
      <c r="BH139" s="5"/>
      <c r="BI139" s="60">
        <f>SUM(G139:BF139)</f>
        <v>10</v>
      </c>
      <c r="BJ139" s="61" t="s">
        <v>6</v>
      </c>
      <c r="BK139" s="127">
        <f>COUNTIF(G139:BF139,"&gt;0")</f>
        <v>3</v>
      </c>
      <c r="BL139" s="53">
        <f>BI139/BK139</f>
        <v>3.3333333333333335</v>
      </c>
      <c r="BM139" s="54">
        <f>SUM(IF($H139="A",$G139,0),IF($K139="A",$J139,0),IF($N139="A",$M139,0),IF($Q139="A",$P139,0),IF($T139="A",$S139,0),IF($W139="A",$V139,0),IF($Z139="A",$Y139,0),IF($AC139="A",$AB139,0),IF($AF139="A",$AE139,0),IF($AI139="A",$AH139,0),IF($AL139="A",$AK139,0),IF($AO139="A",$AN139,0),IF($AR139="A",$AQ139,0),IF($AU139="A",$AT139,0),IF($AX139="A",$AW139,0),IF($BA139="A",$AZ139,0),IF($BD139="A",$BA139,0),IF($BG139="A",$BF139,0))</f>
        <v>8</v>
      </c>
      <c r="BN139" s="55">
        <f>SUM(IF($T139="A",$S139,0),IF($W139="A",$V139,0),IF($Z139="A",$Y139,0),IF($AI139="A",$AH139,0),IF($AL139="A",$AK139,0))</f>
        <v>4</v>
      </c>
      <c r="BO139" s="55">
        <f>SUM(S139,V139,Y139,AH139,AK139)</f>
        <v>4</v>
      </c>
      <c r="BP139" s="56">
        <f>MAX(G139:BF139)</f>
        <v>4</v>
      </c>
      <c r="BQ139" s="56"/>
      <c r="BR139" s="120" t="str">
        <f>VLOOKUP(D139,BASE!B:E,3,FALSE)</f>
        <v>TROLLSPORT</v>
      </c>
      <c r="BT139" s="442"/>
    </row>
    <row r="140" spans="1:72" ht="26.25" thickBot="1">
      <c r="A140" s="128">
        <f t="shared" si="2"/>
        <v>139</v>
      </c>
      <c r="B140" s="3" t="s">
        <v>16</v>
      </c>
      <c r="C140" s="164" t="s">
        <v>339</v>
      </c>
      <c r="D140" s="165">
        <v>6925925</v>
      </c>
      <c r="E140" s="166" t="s">
        <v>5</v>
      </c>
      <c r="F140" s="167" t="s">
        <v>179</v>
      </c>
      <c r="G140" s="4"/>
      <c r="H140" s="2"/>
      <c r="I140" s="5"/>
      <c r="J140" s="4"/>
      <c r="K140" s="2"/>
      <c r="L140" s="5"/>
      <c r="M140" s="4"/>
      <c r="N140" s="2"/>
      <c r="O140" s="5"/>
      <c r="P140" s="4"/>
      <c r="Q140" s="2"/>
      <c r="R140" s="5"/>
      <c r="S140" s="6"/>
      <c r="T140" s="2"/>
      <c r="U140" s="5"/>
      <c r="V140" s="6"/>
      <c r="W140" s="2"/>
      <c r="X140" s="5"/>
      <c r="Y140" s="6">
        <v>4</v>
      </c>
      <c r="Z140" s="2" t="s">
        <v>740</v>
      </c>
      <c r="AA140" s="5"/>
      <c r="AB140" s="4"/>
      <c r="AC140" s="2"/>
      <c r="AD140" s="5"/>
      <c r="AE140" s="4"/>
      <c r="AF140" s="2"/>
      <c r="AG140" s="5"/>
      <c r="AH140" s="6"/>
      <c r="AI140" s="2"/>
      <c r="AJ140" s="5"/>
      <c r="AK140" s="415">
        <v>4</v>
      </c>
      <c r="AL140" s="416" t="s">
        <v>720</v>
      </c>
      <c r="AM140" s="417" t="s">
        <v>719</v>
      </c>
      <c r="AN140" s="4"/>
      <c r="AO140" s="2"/>
      <c r="AP140" s="5"/>
      <c r="AQ140" s="4"/>
      <c r="AR140" s="2"/>
      <c r="AS140" s="5"/>
      <c r="AT140" s="4"/>
      <c r="AU140" s="2"/>
      <c r="AV140" s="5"/>
      <c r="AW140" s="4"/>
      <c r="AX140" s="2"/>
      <c r="AY140" s="5"/>
      <c r="AZ140" s="4">
        <v>2</v>
      </c>
      <c r="BA140" s="2" t="s">
        <v>740</v>
      </c>
      <c r="BB140" s="5"/>
      <c r="BC140" s="4"/>
      <c r="BD140" s="2"/>
      <c r="BE140" s="5"/>
      <c r="BF140" s="4"/>
      <c r="BG140" s="2"/>
      <c r="BH140" s="5"/>
      <c r="BI140" s="60">
        <f>SUM(G140:BF140)</f>
        <v>10</v>
      </c>
      <c r="BJ140" s="61" t="s">
        <v>6</v>
      </c>
      <c r="BK140" s="127">
        <f>COUNTIF(G140:BF140,"&gt;0")</f>
        <v>3</v>
      </c>
      <c r="BL140" s="53">
        <f>BI140/BK140</f>
        <v>3.3333333333333335</v>
      </c>
      <c r="BM140" s="54">
        <f>SUM(IF($H140="A",$G140,0),IF($K140="A",$J140,0),IF($N140="A",$M140,0),IF($Q140="A",$P140,0),IF($T140="A",$S140,0),IF($W140="A",$V140,0),IF($Z140="A",$Y140,0),IF($AC140="A",$AB140,0),IF($AF140="A",$AE140,0),IF($AI140="A",$AH140,0),IF($AL140="A",$AK140,0),IF($AO140="A",$AN140,0),IF($AR140="A",$AQ140,0),IF($AU140="A",$AT140,0),IF($AX140="A",$AW140,0),IF($BA140="A",$AZ140,0),IF($BD140="A",$BA140,0),IF($BG140="A",$BF140,0))</f>
        <v>6</v>
      </c>
      <c r="BN140" s="55">
        <f>SUM(IF($T140="A",$S140,0),IF($W140="A",$V140,0),IF($Z140="A",$Y140,0),IF($AI140="A",$AH140,0),IF($AL140="A",$AK140,0))</f>
        <v>4</v>
      </c>
      <c r="BO140" s="55">
        <f>SUM(S140,V140,Y140,AH140,AK140)</f>
        <v>8</v>
      </c>
      <c r="BP140" s="56">
        <f>MAX(G140:BF140)</f>
        <v>4</v>
      </c>
      <c r="BQ140" s="56"/>
      <c r="BR140" s="120" t="str">
        <f>VLOOKUP(D140,BASE!B:E,3,FALSE)</f>
        <v>CASCOL</v>
      </c>
      <c r="BT140" s="442"/>
    </row>
    <row r="141" spans="1:72" ht="26.25" thickBot="1">
      <c r="A141" s="128">
        <f t="shared" si="2"/>
        <v>140</v>
      </c>
      <c r="B141" s="3" t="s">
        <v>16</v>
      </c>
      <c r="C141" s="164" t="s">
        <v>39</v>
      </c>
      <c r="D141" s="165">
        <v>6901700</v>
      </c>
      <c r="E141" s="166" t="s">
        <v>5</v>
      </c>
      <c r="F141" s="167" t="s">
        <v>179</v>
      </c>
      <c r="G141" s="4"/>
      <c r="H141" s="2"/>
      <c r="I141" s="5"/>
      <c r="J141" s="4"/>
      <c r="K141" s="2"/>
      <c r="L141" s="5"/>
      <c r="M141" s="4">
        <v>1</v>
      </c>
      <c r="N141" s="2" t="s">
        <v>720</v>
      </c>
      <c r="O141" s="5"/>
      <c r="P141" s="4"/>
      <c r="Q141" s="2"/>
      <c r="R141" s="5"/>
      <c r="S141" s="6"/>
      <c r="T141" s="2"/>
      <c r="U141" s="5"/>
      <c r="V141" s="6"/>
      <c r="W141" s="2"/>
      <c r="X141" s="5"/>
      <c r="Y141" s="6"/>
      <c r="Z141" s="2"/>
      <c r="AA141" s="5"/>
      <c r="AB141" s="4"/>
      <c r="AC141" s="2"/>
      <c r="AD141" s="5"/>
      <c r="AE141" s="4"/>
      <c r="AF141" s="2"/>
      <c r="AG141" s="5"/>
      <c r="AH141" s="6"/>
      <c r="AI141" s="2"/>
      <c r="AJ141" s="5"/>
      <c r="AK141" s="6">
        <v>3</v>
      </c>
      <c r="AL141" s="2" t="s">
        <v>720</v>
      </c>
      <c r="AM141" s="5"/>
      <c r="AN141" s="4"/>
      <c r="AO141" s="2"/>
      <c r="AP141" s="5"/>
      <c r="AQ141" s="4"/>
      <c r="AR141" s="2"/>
      <c r="AS141" s="5"/>
      <c r="AT141" s="4"/>
      <c r="AU141" s="2"/>
      <c r="AV141" s="5"/>
      <c r="AW141" s="4"/>
      <c r="AX141" s="2"/>
      <c r="AY141" s="5"/>
      <c r="AZ141" s="4">
        <v>6</v>
      </c>
      <c r="BA141" s="2" t="s">
        <v>740</v>
      </c>
      <c r="BB141" s="5"/>
      <c r="BC141" s="4"/>
      <c r="BD141" s="2"/>
      <c r="BE141" s="5"/>
      <c r="BF141" s="4"/>
      <c r="BG141" s="2"/>
      <c r="BH141" s="5"/>
      <c r="BI141" s="60">
        <f>SUM(G141:BF141)</f>
        <v>10</v>
      </c>
      <c r="BJ141" s="61" t="s">
        <v>6</v>
      </c>
      <c r="BK141" s="127">
        <f>COUNTIF(G141:BF141,"&gt;0")</f>
        <v>3</v>
      </c>
      <c r="BL141" s="53">
        <f>BI141/BK141</f>
        <v>3.3333333333333335</v>
      </c>
      <c r="BM141" s="54">
        <f>SUM(IF($H141="A",$G141,0),IF($K141="A",$J141,0),IF($N141="A",$M141,0),IF($Q141="A",$P141,0),IF($T141="A",$S141,0),IF($W141="A",$V141,0),IF($Z141="A",$Y141,0),IF($AC141="A",$AB141,0),IF($AF141="A",$AE141,0),IF($AI141="A",$AH141,0),IF($AL141="A",$AK141,0),IF($AO141="A",$AN141,0),IF($AR141="A",$AQ141,0),IF($AU141="A",$AT141,0),IF($AX141="A",$AW141,0),IF($BA141="A",$AZ141,0),IF($BD141="A",$BA141,0),IF($BG141="A",$BF141,0))</f>
        <v>6</v>
      </c>
      <c r="BN141" s="55">
        <f>SUM(IF($T141="A",$S141,0),IF($W141="A",$V141,0),IF($Z141="A",$Y141,0),IF($AI141="A",$AH141,0),IF($AL141="A",$AK141,0))</f>
        <v>0</v>
      </c>
      <c r="BO141" s="55">
        <f>SUM(S141,V141,Y141,AH141,AK141)</f>
        <v>3</v>
      </c>
      <c r="BP141" s="56">
        <f>MAX(G141:BF141)</f>
        <v>6</v>
      </c>
      <c r="BQ141" s="56"/>
      <c r="BR141" s="120" t="str">
        <f>VLOOKUP(D141,BASE!B:E,3,FALSE)</f>
        <v>CASCOL</v>
      </c>
      <c r="BT141" s="442"/>
    </row>
    <row r="142" spans="1:72" ht="26.25" thickBot="1">
      <c r="A142" s="128">
        <f t="shared" si="2"/>
        <v>141</v>
      </c>
      <c r="B142" s="3" t="s">
        <v>16</v>
      </c>
      <c r="C142" s="164" t="s">
        <v>127</v>
      </c>
      <c r="D142" s="165">
        <v>6923861</v>
      </c>
      <c r="E142" s="166" t="s">
        <v>2</v>
      </c>
      <c r="F142" s="167" t="s">
        <v>179</v>
      </c>
      <c r="G142" s="4"/>
      <c r="H142" s="2"/>
      <c r="I142" s="5"/>
      <c r="J142" s="4">
        <v>4</v>
      </c>
      <c r="K142" s="2" t="s">
        <v>720</v>
      </c>
      <c r="L142" s="5"/>
      <c r="M142" s="4"/>
      <c r="N142" s="2"/>
      <c r="O142" s="5"/>
      <c r="P142" s="4"/>
      <c r="Q142" s="2"/>
      <c r="R142" s="5"/>
      <c r="S142" s="6"/>
      <c r="T142" s="2"/>
      <c r="U142" s="5"/>
      <c r="V142" s="6"/>
      <c r="W142" s="2"/>
      <c r="X142" s="5"/>
      <c r="Y142" s="6"/>
      <c r="Z142" s="2"/>
      <c r="AA142" s="5"/>
      <c r="AB142" s="4"/>
      <c r="AC142" s="2"/>
      <c r="AD142" s="5"/>
      <c r="AE142" s="4"/>
      <c r="AF142" s="2"/>
      <c r="AG142" s="5"/>
      <c r="AH142" s="6"/>
      <c r="AI142" s="2"/>
      <c r="AJ142" s="5"/>
      <c r="AK142" s="6"/>
      <c r="AL142" s="2"/>
      <c r="AM142" s="5"/>
      <c r="AN142" s="4"/>
      <c r="AO142" s="2"/>
      <c r="AP142" s="5"/>
      <c r="AQ142" s="4"/>
      <c r="AR142" s="2"/>
      <c r="AS142" s="5"/>
      <c r="AT142" s="4"/>
      <c r="AU142" s="2"/>
      <c r="AV142" s="5"/>
      <c r="AW142" s="4"/>
      <c r="AX142" s="2"/>
      <c r="AY142" s="5"/>
      <c r="AZ142" s="4">
        <v>2</v>
      </c>
      <c r="BA142" s="2" t="s">
        <v>720</v>
      </c>
      <c r="BB142" s="5"/>
      <c r="BC142" s="4">
        <f>VLOOKUP(D142,'24-10-2015'!C:G,5,FALSE)</f>
        <v>4</v>
      </c>
      <c r="BD142" s="2" t="str">
        <f>VLOOKUP(D142,'24-10-2015'!C:F,4,FALSE)</f>
        <v>A</v>
      </c>
      <c r="BE142" s="5"/>
      <c r="BF142" s="4"/>
      <c r="BG142" s="2"/>
      <c r="BH142" s="5"/>
      <c r="BI142" s="60">
        <f>SUM(G142:BF142)</f>
        <v>10</v>
      </c>
      <c r="BJ142" s="61" t="s">
        <v>6</v>
      </c>
      <c r="BK142" s="127">
        <f>COUNTIF(G142:BF142,"&gt;0")</f>
        <v>3</v>
      </c>
      <c r="BL142" s="53">
        <f>BI142/BK142</f>
        <v>3.3333333333333335</v>
      </c>
      <c r="BM142" s="54">
        <f>SUM(IF($H142="A",$G142,0),IF($K142="A",$J142,0),IF($N142="A",$M142,0),IF($Q142="A",$P142,0),IF($T142="A",$S142,0),IF($W142="A",$V142,0),IF($Z142="A",$Y142,0),IF($AC142="A",$AB142,0),IF($AF142="A",$AE142,0),IF($AI142="A",$AH142,0),IF($AL142="A",$AK142,0),IF($AO142="A",$AN142,0),IF($AR142="A",$AQ142,0),IF($AU142="A",$AT142,0),IF($AX142="A",$AW142,0),IF($BA142="A",$AZ142,0),IF($BD142="A",$BA142,0),IF($BG142="A",$BF142,0))</f>
        <v>0</v>
      </c>
      <c r="BN142" s="55">
        <f>SUM(IF($T142="A",$S142,0),IF($W142="A",$V142,0),IF($Z142="A",$Y142,0),IF($AI142="A",$AH142,0),IF($AL142="A",$AK142,0))</f>
        <v>0</v>
      </c>
      <c r="BO142" s="55">
        <f>SUM(S142,V142,Y142,AH142,AK142)</f>
        <v>0</v>
      </c>
      <c r="BP142" s="56">
        <f>MAX(G142:BF142)</f>
        <v>4</v>
      </c>
      <c r="BQ142" s="56"/>
      <c r="BR142" s="120" t="str">
        <f>VLOOKUP(D142,BASE!B:E,3,FALSE)</f>
        <v>ASCSP</v>
      </c>
      <c r="BT142" s="442"/>
    </row>
    <row r="143" spans="1:72" ht="26.25" thickBot="1">
      <c r="A143" s="128">
        <f t="shared" si="2"/>
        <v>142</v>
      </c>
      <c r="B143" s="3" t="s">
        <v>16</v>
      </c>
      <c r="C143" s="160" t="s">
        <v>45</v>
      </c>
      <c r="D143" s="161">
        <v>6901701</v>
      </c>
      <c r="E143" s="162" t="s">
        <v>5</v>
      </c>
      <c r="F143" s="163" t="s">
        <v>8</v>
      </c>
      <c r="G143" s="4">
        <v>4</v>
      </c>
      <c r="H143" s="2" t="s">
        <v>740</v>
      </c>
      <c r="I143" s="5"/>
      <c r="J143" s="4"/>
      <c r="K143" s="2"/>
      <c r="L143" s="5"/>
      <c r="M143" s="4">
        <v>1</v>
      </c>
      <c r="N143" s="2" t="s">
        <v>720</v>
      </c>
      <c r="O143" s="5"/>
      <c r="P143" s="4"/>
      <c r="Q143" s="2"/>
      <c r="R143" s="5"/>
      <c r="S143" s="6"/>
      <c r="T143" s="2"/>
      <c r="U143" s="5"/>
      <c r="V143" s="6"/>
      <c r="W143" s="2"/>
      <c r="X143" s="5"/>
      <c r="Y143" s="6"/>
      <c r="Z143" s="2"/>
      <c r="AA143" s="5"/>
      <c r="AB143" s="4"/>
      <c r="AC143" s="2"/>
      <c r="AD143" s="5"/>
      <c r="AE143" s="4"/>
      <c r="AF143" s="2"/>
      <c r="AG143" s="5"/>
      <c r="AH143" s="6">
        <v>2</v>
      </c>
      <c r="AI143" s="2" t="s">
        <v>740</v>
      </c>
      <c r="AJ143" s="5"/>
      <c r="AK143" s="6">
        <v>3</v>
      </c>
      <c r="AL143" s="2" t="s">
        <v>720</v>
      </c>
      <c r="AM143" s="5"/>
      <c r="AN143" s="4"/>
      <c r="AO143" s="2"/>
      <c r="AP143" s="5"/>
      <c r="AQ143" s="4"/>
      <c r="AR143" s="2"/>
      <c r="AS143" s="5"/>
      <c r="AT143" s="4"/>
      <c r="AU143" s="2"/>
      <c r="AV143" s="5"/>
      <c r="AW143" s="4"/>
      <c r="AX143" s="2"/>
      <c r="AY143" s="5"/>
      <c r="AZ143" s="4"/>
      <c r="BA143" s="2"/>
      <c r="BB143" s="5"/>
      <c r="BC143" s="4"/>
      <c r="BD143" s="2"/>
      <c r="BE143" s="5"/>
      <c r="BF143" s="4"/>
      <c r="BG143" s="2"/>
      <c r="BH143" s="5"/>
      <c r="BI143" s="60">
        <f>SUM(G143:BF143)</f>
        <v>10</v>
      </c>
      <c r="BJ143" s="61" t="s">
        <v>6</v>
      </c>
      <c r="BK143" s="127">
        <f>COUNTIF(G143:BF143,"&gt;0")</f>
        <v>4</v>
      </c>
      <c r="BL143" s="53">
        <f>BI143/BK143</f>
        <v>2.5</v>
      </c>
      <c r="BM143" s="54">
        <f>SUM(IF($H143="A",$G143,0),IF($K143="A",$J143,0),IF($N143="A",$M143,0),IF($Q143="A",$P143,0),IF($T143="A",$S143,0),IF($W143="A",$V143,0),IF($Z143="A",$Y143,0),IF($AC143="A",$AB143,0),IF($AF143="A",$AE143,0),IF($AI143="A",$AH143,0),IF($AL143="A",$AK143,0),IF($AO143="A",$AN143,0),IF($AR143="A",$AQ143,0),IF($AU143="A",$AT143,0),IF($AX143="A",$AW143,0),IF($BA143="A",$AZ143,0),IF($BD143="A",$BA143,0),IF($BG143="A",$BF143,0))</f>
        <v>6</v>
      </c>
      <c r="BN143" s="55">
        <f>SUM(IF($T143="A",$S143,0),IF($W143="A",$V143,0),IF($Z143="A",$Y143,0),IF($AI143="A",$AH143,0),IF($AL143="A",$AK143,0))</f>
        <v>2</v>
      </c>
      <c r="BO143" s="55">
        <f>SUM(S143,V143,Y143,AH143,AK143)</f>
        <v>5</v>
      </c>
      <c r="BP143" s="56">
        <f>MAX(G143:BF143)</f>
        <v>4</v>
      </c>
      <c r="BQ143" s="56"/>
      <c r="BR143" s="120" t="str">
        <f>VLOOKUP(D143,BASE!B:E,3,FALSE)</f>
        <v>CASCOL</v>
      </c>
      <c r="BT143" s="442"/>
    </row>
    <row r="144" spans="1:72" ht="26.25" thickBot="1">
      <c r="A144" s="128">
        <f t="shared" si="2"/>
        <v>143</v>
      </c>
      <c r="B144" s="3" t="s">
        <v>16</v>
      </c>
      <c r="C144" s="164" t="s">
        <v>126</v>
      </c>
      <c r="D144" s="165">
        <v>6922566</v>
      </c>
      <c r="E144" s="166" t="s">
        <v>2</v>
      </c>
      <c r="F144" s="167" t="s">
        <v>179</v>
      </c>
      <c r="G144" s="4"/>
      <c r="H144" s="2"/>
      <c r="I144" s="5"/>
      <c r="J144" s="4"/>
      <c r="K144" s="2"/>
      <c r="L144" s="5"/>
      <c r="M144" s="4"/>
      <c r="N144" s="2"/>
      <c r="O144" s="5"/>
      <c r="P144" s="4"/>
      <c r="Q144" s="2"/>
      <c r="R144" s="5"/>
      <c r="S144" s="6">
        <v>2</v>
      </c>
      <c r="T144" s="2" t="s">
        <v>740</v>
      </c>
      <c r="U144" s="5"/>
      <c r="V144" s="6"/>
      <c r="W144" s="2"/>
      <c r="X144" s="5"/>
      <c r="Y144" s="6"/>
      <c r="Z144" s="2"/>
      <c r="AA144" s="5"/>
      <c r="AB144" s="4"/>
      <c r="AC144" s="2"/>
      <c r="AD144" s="5"/>
      <c r="AE144" s="4"/>
      <c r="AF144" s="2"/>
      <c r="AG144" s="5"/>
      <c r="AH144" s="6"/>
      <c r="AI144" s="2"/>
      <c r="AJ144" s="5"/>
      <c r="AK144" s="6"/>
      <c r="AL144" s="2"/>
      <c r="AM144" s="5"/>
      <c r="AN144" s="4"/>
      <c r="AO144" s="2"/>
      <c r="AP144" s="5"/>
      <c r="AQ144" s="4">
        <v>2</v>
      </c>
      <c r="AR144" s="2" t="s">
        <v>740</v>
      </c>
      <c r="AS144" s="5"/>
      <c r="AT144" s="4"/>
      <c r="AU144" s="2"/>
      <c r="AV144" s="5"/>
      <c r="AW144" s="4"/>
      <c r="AX144" s="2"/>
      <c r="AY144" s="5"/>
      <c r="AZ144" s="418">
        <v>5</v>
      </c>
      <c r="BA144" s="416" t="s">
        <v>720</v>
      </c>
      <c r="BB144" s="417" t="s">
        <v>8</v>
      </c>
      <c r="BC144" s="4">
        <f>VLOOKUP(D144,'24-10-2015'!C:G,5,FALSE)</f>
        <v>1</v>
      </c>
      <c r="BD144" s="2" t="str">
        <f>VLOOKUP(D144,'24-10-2015'!C:F,4,FALSE)</f>
        <v>B</v>
      </c>
      <c r="BE144" s="5"/>
      <c r="BF144" s="4"/>
      <c r="BG144" s="2"/>
      <c r="BH144" s="5"/>
      <c r="BI144" s="60">
        <f>SUM(G144:BF144)</f>
        <v>10</v>
      </c>
      <c r="BJ144" s="61" t="s">
        <v>6</v>
      </c>
      <c r="BK144" s="127">
        <f>COUNTIF(G144:BF144,"&gt;0")</f>
        <v>4</v>
      </c>
      <c r="BL144" s="53">
        <f>BI144/BK144</f>
        <v>2.5</v>
      </c>
      <c r="BM144" s="54">
        <f>SUM(IF($H144="A",$G144,0),IF($K144="A",$J144,0),IF($N144="A",$M144,0),IF($Q144="A",$P144,0),IF($T144="A",$S144,0),IF($W144="A",$V144,0),IF($Z144="A",$Y144,0),IF($AC144="A",$AB144,0),IF($AF144="A",$AE144,0),IF($AI144="A",$AH144,0),IF($AL144="A",$AK144,0),IF($AO144="A",$AN144,0),IF($AR144="A",$AQ144,0),IF($AU144="A",$AT144,0),IF($AX144="A",$AW144,0),IF($BA144="A",$AZ144,0),IF($BD144="A",$BA144,0),IF($BG144="A",$BF144,0))</f>
        <v>4</v>
      </c>
      <c r="BN144" s="55">
        <f>SUM(IF($T144="A",$S144,0),IF($W144="A",$V144,0),IF($Z144="A",$Y144,0),IF($AI144="A",$AH144,0),IF($AL144="A",$AK144,0))</f>
        <v>2</v>
      </c>
      <c r="BO144" s="55">
        <f>SUM(S144,V144,Y144,AH144,AK144)</f>
        <v>2</v>
      </c>
      <c r="BP144" s="56">
        <f>MAX(G144:BF144)</f>
        <v>5</v>
      </c>
      <c r="BQ144" s="56"/>
      <c r="BR144" s="120" t="str">
        <f>VLOOKUP(D144,BASE!B:E,3,FALSE)</f>
        <v>ASCSP</v>
      </c>
      <c r="BT144" s="442"/>
    </row>
    <row r="145" spans="1:72" ht="26.25" thickBot="1">
      <c r="A145" s="128">
        <f t="shared" si="2"/>
        <v>144</v>
      </c>
      <c r="B145" s="3" t="s">
        <v>16</v>
      </c>
      <c r="C145" s="164" t="s">
        <v>151</v>
      </c>
      <c r="D145" s="165">
        <v>6901411</v>
      </c>
      <c r="E145" s="166" t="s">
        <v>3</v>
      </c>
      <c r="F145" s="167" t="s">
        <v>179</v>
      </c>
      <c r="G145" s="4"/>
      <c r="H145" s="2"/>
      <c r="I145" s="5"/>
      <c r="J145" s="4">
        <v>1</v>
      </c>
      <c r="K145" s="2" t="s">
        <v>720</v>
      </c>
      <c r="L145" s="5"/>
      <c r="M145" s="4"/>
      <c r="N145" s="2"/>
      <c r="O145" s="5"/>
      <c r="P145" s="4"/>
      <c r="Q145" s="2"/>
      <c r="R145" s="5"/>
      <c r="S145" s="6"/>
      <c r="T145" s="2"/>
      <c r="U145" s="5"/>
      <c r="V145" s="6"/>
      <c r="W145" s="2"/>
      <c r="X145" s="5"/>
      <c r="Y145" s="6">
        <v>1</v>
      </c>
      <c r="Z145" s="2" t="s">
        <v>720</v>
      </c>
      <c r="AA145" s="5"/>
      <c r="AB145" s="4"/>
      <c r="AC145" s="2"/>
      <c r="AD145" s="5"/>
      <c r="AE145" s="4"/>
      <c r="AF145" s="2"/>
      <c r="AG145" s="5"/>
      <c r="AH145" s="6">
        <v>4</v>
      </c>
      <c r="AI145" s="2" t="s">
        <v>720</v>
      </c>
      <c r="AJ145" s="5"/>
      <c r="AK145" s="6"/>
      <c r="AL145" s="2"/>
      <c r="AM145" s="5"/>
      <c r="AN145" s="4"/>
      <c r="AO145" s="2"/>
      <c r="AP145" s="5"/>
      <c r="AQ145" s="4"/>
      <c r="AR145" s="2"/>
      <c r="AS145" s="5"/>
      <c r="AT145" s="4">
        <f>VLOOKUP(D145,'26-09-2015'!C:G,5,FALSE)</f>
        <v>2</v>
      </c>
      <c r="AU145" s="2" t="str">
        <f>VLOOKUP(D145,'26-09-2015'!C:F,4,FALSE)</f>
        <v>A</v>
      </c>
      <c r="AV145" s="5"/>
      <c r="AW145" s="4"/>
      <c r="AX145" s="2"/>
      <c r="AY145" s="5"/>
      <c r="AZ145" s="4"/>
      <c r="BA145" s="2"/>
      <c r="BB145" s="5"/>
      <c r="BC145" s="4">
        <f>VLOOKUP(D145,'24-10-2015'!C:G,5,FALSE)</f>
        <v>2</v>
      </c>
      <c r="BD145" s="2" t="str">
        <f>VLOOKUP(D145,'24-10-2015'!C:F,4,FALSE)</f>
        <v>A</v>
      </c>
      <c r="BE145" s="5"/>
      <c r="BF145" s="4"/>
      <c r="BG145" s="2"/>
      <c r="BH145" s="5"/>
      <c r="BI145" s="60">
        <f>SUM(G145:BF145)</f>
        <v>10</v>
      </c>
      <c r="BJ145" s="61" t="s">
        <v>6</v>
      </c>
      <c r="BK145" s="127">
        <f>COUNTIF(G145:BF145,"&gt;0")</f>
        <v>5</v>
      </c>
      <c r="BL145" s="53">
        <f>BI145/BK145</f>
        <v>2</v>
      </c>
      <c r="BM145" s="54">
        <f>SUM(IF($H145="A",$G145,0),IF($K145="A",$J145,0),IF($N145="A",$M145,0),IF($Q145="A",$P145,0),IF($T145="A",$S145,0),IF($W145="A",$V145,0),IF($Z145="A",$Y145,0),IF($AC145="A",$AB145,0),IF($AF145="A",$AE145,0),IF($AI145="A",$AH145,0),IF($AL145="A",$AK145,0),IF($AO145="A",$AN145,0),IF($AR145="A",$AQ145,0),IF($AU145="A",$AT145,0),IF($AX145="A",$AW145,0),IF($BA145="A",$AZ145,0),IF($BD145="A",$BA145,0),IF($BG145="A",$BF145,0))</f>
        <v>2</v>
      </c>
      <c r="BN145" s="55">
        <f>SUM(IF($T145="A",$S145,0),IF($W145="A",$V145,0),IF($Z145="A",$Y145,0),IF($AI145="A",$AH145,0),IF($AL145="A",$AK145,0))</f>
        <v>0</v>
      </c>
      <c r="BO145" s="55">
        <f>SUM(S145,V145,Y145,AH145,AK145)</f>
        <v>5</v>
      </c>
      <c r="BP145" s="56">
        <f>MAX(G145:BF145)</f>
        <v>4</v>
      </c>
      <c r="BQ145" s="56"/>
      <c r="BR145" s="120" t="str">
        <f>VLOOKUP(D145,BASE!B:E,3,FALSE)</f>
        <v>ASPTT</v>
      </c>
      <c r="BT145" s="442"/>
    </row>
    <row r="146" spans="1:72" ht="26.25" thickBot="1">
      <c r="A146" s="128">
        <f t="shared" si="2"/>
        <v>145</v>
      </c>
      <c r="B146" s="3" t="s">
        <v>16</v>
      </c>
      <c r="C146" s="164" t="s">
        <v>647</v>
      </c>
      <c r="D146" s="165">
        <v>6904952</v>
      </c>
      <c r="E146" s="166" t="s">
        <v>0</v>
      </c>
      <c r="F146" s="167" t="s">
        <v>179</v>
      </c>
      <c r="G146" s="4"/>
      <c r="H146" s="2"/>
      <c r="I146" s="5"/>
      <c r="J146" s="4">
        <v>3</v>
      </c>
      <c r="K146" s="2" t="s">
        <v>720</v>
      </c>
      <c r="L146" s="5"/>
      <c r="M146" s="4"/>
      <c r="N146" s="2"/>
      <c r="O146" s="5"/>
      <c r="P146" s="4"/>
      <c r="Q146" s="2"/>
      <c r="R146" s="5"/>
      <c r="S146" s="6">
        <v>1</v>
      </c>
      <c r="T146" s="2" t="s">
        <v>720</v>
      </c>
      <c r="U146" s="5"/>
      <c r="V146" s="6"/>
      <c r="W146" s="2"/>
      <c r="X146" s="5"/>
      <c r="Y146" s="6">
        <v>1</v>
      </c>
      <c r="Z146" s="2" t="s">
        <v>720</v>
      </c>
      <c r="AA146" s="5"/>
      <c r="AB146" s="4">
        <v>1</v>
      </c>
      <c r="AC146" s="2" t="s">
        <v>720</v>
      </c>
      <c r="AD146" s="5"/>
      <c r="AE146" s="4"/>
      <c r="AF146" s="2"/>
      <c r="AG146" s="5"/>
      <c r="AH146" s="6"/>
      <c r="AI146" s="2"/>
      <c r="AJ146" s="5"/>
      <c r="AK146" s="6"/>
      <c r="AL146" s="2"/>
      <c r="AM146" s="5"/>
      <c r="AN146" s="4"/>
      <c r="AO146" s="2"/>
      <c r="AP146" s="5"/>
      <c r="AQ146" s="4">
        <v>1</v>
      </c>
      <c r="AR146" s="2" t="s">
        <v>720</v>
      </c>
      <c r="AS146" s="5"/>
      <c r="AT146" s="4"/>
      <c r="AU146" s="2"/>
      <c r="AV146" s="5"/>
      <c r="AW146" s="4"/>
      <c r="AX146" s="2"/>
      <c r="AY146" s="5"/>
      <c r="AZ146" s="4">
        <v>2</v>
      </c>
      <c r="BA146" s="2" t="s">
        <v>720</v>
      </c>
      <c r="BB146" s="5"/>
      <c r="BC146" s="4">
        <f>VLOOKUP(D146,'24-10-2015'!C:G,5,FALSE)</f>
        <v>1</v>
      </c>
      <c r="BD146" s="2" t="str">
        <f>VLOOKUP(D146,'24-10-2015'!C:F,4,FALSE)</f>
        <v>B</v>
      </c>
      <c r="BE146" s="5"/>
      <c r="BF146" s="4"/>
      <c r="BG146" s="2"/>
      <c r="BH146" s="5"/>
      <c r="BI146" s="60">
        <f>SUM(G146:BF146)</f>
        <v>10</v>
      </c>
      <c r="BJ146" s="61" t="s">
        <v>6</v>
      </c>
      <c r="BK146" s="127">
        <f>COUNTIF(G146:BF146,"&gt;0")</f>
        <v>7</v>
      </c>
      <c r="BL146" s="53">
        <f>BI146/BK146</f>
        <v>1.4285714285714286</v>
      </c>
      <c r="BM146" s="54">
        <f>SUM(IF($H146="A",$G146,0),IF($K146="A",$J146,0),IF($N146="A",$M146,0),IF($Q146="A",$P146,0),IF($T146="A",$S146,0),IF($W146="A",$V146,0),IF($Z146="A",$Y146,0),IF($AC146="A",$AB146,0),IF($AF146="A",$AE146,0),IF($AI146="A",$AH146,0),IF($AL146="A",$AK146,0),IF($AO146="A",$AN146,0),IF($AR146="A",$AQ146,0),IF($AU146="A",$AT146,0),IF($AX146="A",$AW146,0),IF($BA146="A",$AZ146,0),IF($BD146="A",$BA146,0),IF($BG146="A",$BF146,0))</f>
        <v>0</v>
      </c>
      <c r="BN146" s="55">
        <f>SUM(IF($T146="A",$S146,0),IF($W146="A",$V146,0),IF($Z146="A",$Y146,0),IF($AI146="A",$AH146,0),IF($AL146="A",$AK146,0))</f>
        <v>0</v>
      </c>
      <c r="BO146" s="55">
        <f>SUM(S146,V146,Y146,AH146,AK146)</f>
        <v>2</v>
      </c>
      <c r="BP146" s="56">
        <f>MAX(G146:BF146)</f>
        <v>3</v>
      </c>
      <c r="BQ146" s="56"/>
      <c r="BR146" s="120" t="str">
        <f>VLOOKUP(D146,BASE!B:E,3,FALSE)</f>
        <v>ALSTOM</v>
      </c>
      <c r="BT146" s="442"/>
    </row>
    <row r="147" spans="1:72" ht="26.25" thickBot="1">
      <c r="A147" s="128">
        <f t="shared" si="2"/>
        <v>146</v>
      </c>
      <c r="B147" s="3" t="s">
        <v>16</v>
      </c>
      <c r="C147" s="164" t="s">
        <v>529</v>
      </c>
      <c r="D147" s="165">
        <v>6921729</v>
      </c>
      <c r="E147" s="166" t="s">
        <v>5</v>
      </c>
      <c r="F147" s="167" t="s">
        <v>179</v>
      </c>
      <c r="G147" s="4"/>
      <c r="H147" s="2"/>
      <c r="I147" s="5"/>
      <c r="J147" s="4"/>
      <c r="K147" s="2"/>
      <c r="L147" s="5"/>
      <c r="M147" s="4"/>
      <c r="N147" s="2"/>
      <c r="O147" s="5"/>
      <c r="P147" s="4"/>
      <c r="Q147" s="2"/>
      <c r="R147" s="5"/>
      <c r="S147" s="6"/>
      <c r="T147" s="2"/>
      <c r="U147" s="5"/>
      <c r="V147" s="6"/>
      <c r="W147" s="2"/>
      <c r="X147" s="5"/>
      <c r="Y147" s="6"/>
      <c r="Z147" s="2"/>
      <c r="AA147" s="5"/>
      <c r="AB147" s="4">
        <v>1</v>
      </c>
      <c r="AC147" s="2" t="s">
        <v>720</v>
      </c>
      <c r="AD147" s="5"/>
      <c r="AE147" s="4"/>
      <c r="AF147" s="2"/>
      <c r="AG147" s="5"/>
      <c r="AH147" s="6"/>
      <c r="AI147" s="2"/>
      <c r="AJ147" s="5"/>
      <c r="AK147" s="6"/>
      <c r="AL147" s="2"/>
      <c r="AM147" s="5"/>
      <c r="AN147" s="4"/>
      <c r="AO147" s="2"/>
      <c r="AP147" s="5"/>
      <c r="AQ147" s="4"/>
      <c r="AR147" s="2"/>
      <c r="AS147" s="5"/>
      <c r="AT147" s="4"/>
      <c r="AU147" s="2"/>
      <c r="AV147" s="5"/>
      <c r="AW147" s="4"/>
      <c r="AX147" s="2"/>
      <c r="AY147" s="5"/>
      <c r="AZ147" s="4"/>
      <c r="BA147" s="2"/>
      <c r="BB147" s="5"/>
      <c r="BC147" s="398">
        <f>VLOOKUP(D147,'24-10-2015'!C:G,5,FALSE)</f>
        <v>8</v>
      </c>
      <c r="BD147" s="399" t="str">
        <f>VLOOKUP(D147,'24-10-2015'!C:F,4,FALSE)</f>
        <v>A</v>
      </c>
      <c r="BE147" s="400" t="str">
        <f>VLOOKUP(D147,'24-10-2015'!C:I,7,FALSE)</f>
        <v>F</v>
      </c>
      <c r="BF147" s="4"/>
      <c r="BG147" s="2"/>
      <c r="BH147" s="5"/>
      <c r="BI147" s="60">
        <f>SUM(G147:BF147)</f>
        <v>9</v>
      </c>
      <c r="BJ147" s="61" t="s">
        <v>6</v>
      </c>
      <c r="BK147" s="127">
        <f>COUNTIF(G147:BF147,"&gt;0")</f>
        <v>2</v>
      </c>
      <c r="BL147" s="53">
        <f>BI147/BK147</f>
        <v>4.5</v>
      </c>
      <c r="BM147" s="54">
        <f>SUM(IF($H147="A",$G147,0),IF($K147="A",$J147,0),IF($N147="A",$M147,0),IF($Q147="A",$P147,0),IF($T147="A",$S147,0),IF($W147="A",$V147,0),IF($Z147="A",$Y147,0),IF($AC147="A",$AB147,0),IF($AF147="A",$AE147,0),IF($AI147="A",$AH147,0),IF($AL147="A",$AK147,0),IF($AO147="A",$AN147,0),IF($AR147="A",$AQ147,0),IF($AU147="A",$AT147,0),IF($AX147="A",$AW147,0),IF($BA147="A",$AZ147,0),IF($BD147="A",$BA147,0),IF($BG147="A",$BF147,0))</f>
        <v>0</v>
      </c>
      <c r="BN147" s="55">
        <f>SUM(IF($T147="A",$S147,0),IF($W147="A",$V147,0),IF($Z147="A",$Y147,0),IF($AI147="A",$AH147,0),IF($AL147="A",$AK147,0))</f>
        <v>0</v>
      </c>
      <c r="BO147" s="55">
        <f>SUM(S147,V147,Y147,AH147,AK147)</f>
        <v>0</v>
      </c>
      <c r="BP147" s="56">
        <f>MAX(G147:BF147)</f>
        <v>8</v>
      </c>
      <c r="BQ147" s="56">
        <v>1</v>
      </c>
      <c r="BR147" s="120" t="str">
        <f>VLOOKUP(D147,BASE!B:E,3,FALSE)</f>
        <v>CASCOL</v>
      </c>
      <c r="BT147" s="442"/>
    </row>
    <row r="148" spans="1:72" ht="26.25" thickBot="1">
      <c r="A148" s="128">
        <f t="shared" si="2"/>
        <v>147</v>
      </c>
      <c r="B148" s="3" t="s">
        <v>16</v>
      </c>
      <c r="C148" s="160" t="s">
        <v>316</v>
      </c>
      <c r="D148" s="161">
        <v>6925894</v>
      </c>
      <c r="E148" s="162" t="s">
        <v>350</v>
      </c>
      <c r="F148" s="163" t="s">
        <v>8</v>
      </c>
      <c r="G148" s="4"/>
      <c r="H148" s="2"/>
      <c r="I148" s="5"/>
      <c r="J148" s="4"/>
      <c r="K148" s="2"/>
      <c r="L148" s="5"/>
      <c r="M148" s="4">
        <v>2</v>
      </c>
      <c r="N148" s="2" t="s">
        <v>740</v>
      </c>
      <c r="O148" s="5"/>
      <c r="P148" s="4"/>
      <c r="Q148" s="2"/>
      <c r="R148" s="5"/>
      <c r="S148" s="6">
        <v>3</v>
      </c>
      <c r="T148" s="2" t="s">
        <v>720</v>
      </c>
      <c r="U148" s="5"/>
      <c r="V148" s="6"/>
      <c r="W148" s="2"/>
      <c r="X148" s="5"/>
      <c r="Y148" s="6"/>
      <c r="Z148" s="2"/>
      <c r="AA148" s="5"/>
      <c r="AB148" s="4"/>
      <c r="AC148" s="2"/>
      <c r="AD148" s="5"/>
      <c r="AE148" s="4"/>
      <c r="AF148" s="2"/>
      <c r="AG148" s="5"/>
      <c r="AH148" s="6"/>
      <c r="AI148" s="2"/>
      <c r="AJ148" s="5"/>
      <c r="AK148" s="6">
        <v>4</v>
      </c>
      <c r="AL148" s="2" t="s">
        <v>740</v>
      </c>
      <c r="AM148" s="5"/>
      <c r="AN148" s="4"/>
      <c r="AO148" s="2"/>
      <c r="AP148" s="5"/>
      <c r="AQ148" s="4"/>
      <c r="AR148" s="2"/>
      <c r="AS148" s="5"/>
      <c r="AT148" s="4"/>
      <c r="AU148" s="2"/>
      <c r="AV148" s="5"/>
      <c r="AW148" s="4"/>
      <c r="AX148" s="2"/>
      <c r="AY148" s="5"/>
      <c r="AZ148" s="4"/>
      <c r="BA148" s="2"/>
      <c r="BB148" s="5"/>
      <c r="BC148" s="4"/>
      <c r="BD148" s="2"/>
      <c r="BE148" s="5"/>
      <c r="BF148" s="4"/>
      <c r="BG148" s="2"/>
      <c r="BH148" s="5"/>
      <c r="BI148" s="60">
        <f>SUM(G148:BF148)</f>
        <v>9</v>
      </c>
      <c r="BJ148" s="61" t="s">
        <v>6</v>
      </c>
      <c r="BK148" s="127">
        <f>COUNTIF(G148:BF148,"&gt;0")</f>
        <v>3</v>
      </c>
      <c r="BL148" s="53">
        <f>BI148/BK148</f>
        <v>3</v>
      </c>
      <c r="BM148" s="54">
        <f>SUM(IF($H148="A",$G148,0),IF($K148="A",$J148,0),IF($N148="A",$M148,0),IF($Q148="A",$P148,0),IF($T148="A",$S148,0),IF($W148="A",$V148,0),IF($Z148="A",$Y148,0),IF($AC148="A",$AB148,0),IF($AF148="A",$AE148,0),IF($AI148="A",$AH148,0),IF($AL148="A",$AK148,0),IF($AO148="A",$AN148,0),IF($AR148="A",$AQ148,0),IF($AU148="A",$AT148,0),IF($AX148="A",$AW148,0),IF($BA148="A",$AZ148,0),IF($BD148="A",$BA148,0),IF($BG148="A",$BF148,0))</f>
        <v>6</v>
      </c>
      <c r="BN148" s="55">
        <f>SUM(IF($T148="A",$S148,0),IF($W148="A",$V148,0),IF($Z148="A",$Y148,0),IF($AI148="A",$AH148,0),IF($AL148="A",$AK148,0))</f>
        <v>4</v>
      </c>
      <c r="BO148" s="55">
        <f>SUM(S148,V148,Y148,AH148,AK148)</f>
        <v>7</v>
      </c>
      <c r="BP148" s="56">
        <f>MAX(G148:BF148)</f>
        <v>4</v>
      </c>
      <c r="BQ148" s="56"/>
      <c r="BR148" s="120" t="str">
        <f>VLOOKUP(D148,BASE!B:E,3,FALSE)</f>
        <v>S A L</v>
      </c>
      <c r="BT148" s="442"/>
    </row>
    <row r="149" spans="1:72" ht="26.25" thickBot="1">
      <c r="A149" s="128">
        <f t="shared" si="2"/>
        <v>148</v>
      </c>
      <c r="B149" s="3" t="s">
        <v>16</v>
      </c>
      <c r="C149" s="160" t="s">
        <v>148</v>
      </c>
      <c r="D149" s="161">
        <v>6923643</v>
      </c>
      <c r="E149" s="162" t="s">
        <v>1</v>
      </c>
      <c r="F149" s="163" t="s">
        <v>8</v>
      </c>
      <c r="G149" s="4">
        <v>4</v>
      </c>
      <c r="H149" s="2" t="s">
        <v>720</v>
      </c>
      <c r="I149" s="5"/>
      <c r="J149" s="4"/>
      <c r="K149" s="2"/>
      <c r="L149" s="5"/>
      <c r="M149" s="4">
        <v>2</v>
      </c>
      <c r="N149" s="2" t="s">
        <v>740</v>
      </c>
      <c r="O149" s="5"/>
      <c r="P149" s="4"/>
      <c r="Q149" s="2"/>
      <c r="R149" s="5"/>
      <c r="S149" s="6">
        <v>3</v>
      </c>
      <c r="T149" s="2" t="s">
        <v>720</v>
      </c>
      <c r="U149" s="5"/>
      <c r="V149" s="6"/>
      <c r="W149" s="2"/>
      <c r="X149" s="5"/>
      <c r="Y149" s="6"/>
      <c r="Z149" s="2"/>
      <c r="AA149" s="5"/>
      <c r="AB149" s="4"/>
      <c r="AC149" s="2"/>
      <c r="AD149" s="5"/>
      <c r="AE149" s="4"/>
      <c r="AF149" s="2"/>
      <c r="AG149" s="5"/>
      <c r="AH149" s="6"/>
      <c r="AI149" s="2"/>
      <c r="AJ149" s="5"/>
      <c r="AK149" s="6"/>
      <c r="AL149" s="2"/>
      <c r="AM149" s="5"/>
      <c r="AN149" s="4"/>
      <c r="AO149" s="2"/>
      <c r="AP149" s="5"/>
      <c r="AQ149" s="4"/>
      <c r="AR149" s="2"/>
      <c r="AS149" s="5"/>
      <c r="AT149" s="4"/>
      <c r="AU149" s="2"/>
      <c r="AV149" s="5"/>
      <c r="AW149" s="4"/>
      <c r="AX149" s="2"/>
      <c r="AY149" s="5"/>
      <c r="AZ149" s="4"/>
      <c r="BA149" s="2"/>
      <c r="BB149" s="5"/>
      <c r="BC149" s="4"/>
      <c r="BD149" s="2"/>
      <c r="BE149" s="5"/>
      <c r="BF149" s="4"/>
      <c r="BG149" s="2"/>
      <c r="BH149" s="5"/>
      <c r="BI149" s="60">
        <f>SUM(G149:BF149)</f>
        <v>9</v>
      </c>
      <c r="BJ149" s="61" t="s">
        <v>6</v>
      </c>
      <c r="BK149" s="127">
        <f>COUNTIF(G149:BF149,"&gt;0")</f>
        <v>3</v>
      </c>
      <c r="BL149" s="53">
        <f>BI149/BK149</f>
        <v>3</v>
      </c>
      <c r="BM149" s="54">
        <f>SUM(IF($H149="A",$G149,0),IF($K149="A",$J149,0),IF($N149="A",$M149,0),IF($Q149="A",$P149,0),IF($T149="A",$S149,0),IF($W149="A",$V149,0),IF($Z149="A",$Y149,0),IF($AC149="A",$AB149,0),IF($AF149="A",$AE149,0),IF($AI149="A",$AH149,0),IF($AL149="A",$AK149,0),IF($AO149="A",$AN149,0),IF($AR149="A",$AQ149,0),IF($AU149="A",$AT149,0),IF($AX149="A",$AW149,0),IF($BA149="A",$AZ149,0),IF($BD149="A",$BA149,0),IF($BG149="A",$BF149,0))</f>
        <v>2</v>
      </c>
      <c r="BN149" s="55">
        <f>SUM(IF($T149="A",$S149,0),IF($W149="A",$V149,0),IF($Z149="A",$Y149,0),IF($AI149="A",$AH149,0),IF($AL149="A",$AK149,0))</f>
        <v>0</v>
      </c>
      <c r="BO149" s="55">
        <f>SUM(S149,V149,Y149,AH149,AK149)</f>
        <v>3</v>
      </c>
      <c r="BP149" s="56">
        <f>MAX(G149:BF149)</f>
        <v>4</v>
      </c>
      <c r="BQ149" s="56"/>
      <c r="BR149" s="120" t="str">
        <f>VLOOKUP(D149,BASE!B:E,3,FALSE)</f>
        <v>ATSCAF</v>
      </c>
      <c r="BT149" s="442"/>
    </row>
    <row r="150" spans="1:72" ht="26.25" thickBot="1">
      <c r="A150" s="128">
        <f t="shared" si="2"/>
        <v>149</v>
      </c>
      <c r="B150" s="3" t="s">
        <v>16</v>
      </c>
      <c r="C150" s="160" t="s">
        <v>620</v>
      </c>
      <c r="D150" s="161">
        <v>6921170</v>
      </c>
      <c r="E150" s="162" t="s">
        <v>0</v>
      </c>
      <c r="F150" s="163" t="s">
        <v>8</v>
      </c>
      <c r="G150" s="4">
        <v>2</v>
      </c>
      <c r="H150" s="2" t="s">
        <v>740</v>
      </c>
      <c r="I150" s="5"/>
      <c r="J150" s="4"/>
      <c r="K150" s="2"/>
      <c r="L150" s="5"/>
      <c r="M150" s="4"/>
      <c r="N150" s="2"/>
      <c r="O150" s="5"/>
      <c r="P150" s="4"/>
      <c r="Q150" s="2"/>
      <c r="R150" s="5"/>
      <c r="S150" s="6"/>
      <c r="T150" s="2"/>
      <c r="U150" s="5"/>
      <c r="V150" s="6"/>
      <c r="W150" s="2"/>
      <c r="X150" s="5"/>
      <c r="Y150" s="6"/>
      <c r="Z150" s="2"/>
      <c r="AA150" s="5"/>
      <c r="AB150" s="4"/>
      <c r="AC150" s="2"/>
      <c r="AD150" s="5"/>
      <c r="AE150" s="4"/>
      <c r="AF150" s="2"/>
      <c r="AG150" s="5"/>
      <c r="AH150" s="6">
        <v>4</v>
      </c>
      <c r="AI150" s="2" t="s">
        <v>740</v>
      </c>
      <c r="AJ150" s="5"/>
      <c r="AK150" s="6">
        <v>2</v>
      </c>
      <c r="AL150" s="2" t="s">
        <v>740</v>
      </c>
      <c r="AM150" s="5"/>
      <c r="AN150" s="4"/>
      <c r="AO150" s="2"/>
      <c r="AP150" s="5"/>
      <c r="AQ150" s="4">
        <v>1</v>
      </c>
      <c r="AR150" s="2" t="s">
        <v>720</v>
      </c>
      <c r="AS150" s="5"/>
      <c r="AT150" s="4"/>
      <c r="AU150" s="2"/>
      <c r="AV150" s="5"/>
      <c r="AW150" s="4"/>
      <c r="AX150" s="2"/>
      <c r="AY150" s="5"/>
      <c r="AZ150" s="4"/>
      <c r="BA150" s="2"/>
      <c r="BB150" s="5"/>
      <c r="BC150" s="4"/>
      <c r="BD150" s="2"/>
      <c r="BE150" s="5"/>
      <c r="BF150" s="4"/>
      <c r="BG150" s="2"/>
      <c r="BH150" s="5"/>
      <c r="BI150" s="60">
        <f>SUM(G150:BF150)</f>
        <v>9</v>
      </c>
      <c r="BJ150" s="61" t="s">
        <v>6</v>
      </c>
      <c r="BK150" s="127">
        <f>COUNTIF(G150:BF150,"&gt;0")</f>
        <v>4</v>
      </c>
      <c r="BL150" s="53">
        <f>BI150/BK150</f>
        <v>2.25</v>
      </c>
      <c r="BM150" s="54">
        <f>SUM(IF($H150="A",$G150,0),IF($K150="A",$J150,0),IF($N150="A",$M150,0),IF($Q150="A",$P150,0),IF($T150="A",$S150,0),IF($W150="A",$V150,0),IF($Z150="A",$Y150,0),IF($AC150="A",$AB150,0),IF($AF150="A",$AE150,0),IF($AI150="A",$AH150,0),IF($AL150="A",$AK150,0),IF($AO150="A",$AN150,0),IF($AR150="A",$AQ150,0),IF($AU150="A",$AT150,0),IF($AX150="A",$AW150,0),IF($BA150="A",$AZ150,0),IF($BD150="A",$BA150,0),IF($BG150="A",$BF150,0))</f>
        <v>8</v>
      </c>
      <c r="BN150" s="55">
        <f>SUM(IF($T150="A",$S150,0),IF($W150="A",$V150,0),IF($Z150="A",$Y150,0),IF($AI150="A",$AH150,0),IF($AL150="A",$AK150,0))</f>
        <v>6</v>
      </c>
      <c r="BO150" s="55">
        <f>SUM(S150,V150,Y150,AH150,AK150)</f>
        <v>6</v>
      </c>
      <c r="BP150" s="56">
        <f>MAX(G150:BF150)</f>
        <v>4</v>
      </c>
      <c r="BQ150" s="56"/>
      <c r="BR150" s="120" t="str">
        <f>VLOOKUP(D150,BASE!B:E,3,FALSE)</f>
        <v>ALSTOM</v>
      </c>
      <c r="BT150" s="442"/>
    </row>
    <row r="151" spans="1:72" ht="26.25" thickBot="1">
      <c r="A151" s="128">
        <f t="shared" si="2"/>
        <v>150</v>
      </c>
      <c r="B151" s="3" t="s">
        <v>16</v>
      </c>
      <c r="C151" s="164" t="s">
        <v>206</v>
      </c>
      <c r="D151" s="165">
        <v>6901586</v>
      </c>
      <c r="E151" s="166" t="s">
        <v>350</v>
      </c>
      <c r="F151" s="167" t="s">
        <v>179</v>
      </c>
      <c r="G151" s="4"/>
      <c r="H151" s="2"/>
      <c r="I151" s="5"/>
      <c r="J151" s="4">
        <v>2</v>
      </c>
      <c r="K151" s="2" t="s">
        <v>740</v>
      </c>
      <c r="L151" s="5"/>
      <c r="M151" s="4"/>
      <c r="N151" s="2"/>
      <c r="O151" s="5"/>
      <c r="P151" s="4"/>
      <c r="Q151" s="2"/>
      <c r="R151" s="5"/>
      <c r="S151" s="6">
        <v>4</v>
      </c>
      <c r="T151" s="2" t="s">
        <v>740</v>
      </c>
      <c r="U151" s="5"/>
      <c r="V151" s="6"/>
      <c r="W151" s="2"/>
      <c r="X151" s="5"/>
      <c r="Y151" s="6">
        <v>2</v>
      </c>
      <c r="Z151" s="2" t="s">
        <v>720</v>
      </c>
      <c r="AA151" s="5"/>
      <c r="AB151" s="4"/>
      <c r="AC151" s="2"/>
      <c r="AD151" s="5"/>
      <c r="AE151" s="4"/>
      <c r="AF151" s="2"/>
      <c r="AG151" s="5"/>
      <c r="AH151" s="6"/>
      <c r="AI151" s="2"/>
      <c r="AJ151" s="5"/>
      <c r="AK151" s="6"/>
      <c r="AL151" s="2"/>
      <c r="AM151" s="5"/>
      <c r="AN151" s="4"/>
      <c r="AO151" s="2"/>
      <c r="AP151" s="5"/>
      <c r="AQ151" s="4"/>
      <c r="AR151" s="2"/>
      <c r="AS151" s="5"/>
      <c r="AT151" s="4">
        <f>VLOOKUP(D151,'26-09-2015'!C:G,5,FALSE)</f>
        <v>1</v>
      </c>
      <c r="AU151" s="2" t="str">
        <f>VLOOKUP(D151,'26-09-2015'!C:F,4,FALSE)</f>
        <v>B</v>
      </c>
      <c r="AV151" s="5"/>
      <c r="AW151" s="4"/>
      <c r="AX151" s="2"/>
      <c r="AY151" s="5"/>
      <c r="AZ151" s="4"/>
      <c r="BA151" s="2"/>
      <c r="BB151" s="5"/>
      <c r="BC151" s="4"/>
      <c r="BD151" s="2"/>
      <c r="BE151" s="5"/>
      <c r="BF151" s="4"/>
      <c r="BG151" s="2"/>
      <c r="BH151" s="5"/>
      <c r="BI151" s="60">
        <f>SUM(G151:BF151)</f>
        <v>9</v>
      </c>
      <c r="BJ151" s="61" t="s">
        <v>6</v>
      </c>
      <c r="BK151" s="127">
        <f>COUNTIF(G151:BF151,"&gt;0")</f>
        <v>4</v>
      </c>
      <c r="BL151" s="53">
        <f>BI151/BK151</f>
        <v>2.25</v>
      </c>
      <c r="BM151" s="54">
        <f>SUM(IF($H151="A",$G151,0),IF($K151="A",$J151,0),IF($N151="A",$M151,0),IF($Q151="A",$P151,0),IF($T151="A",$S151,0),IF($W151="A",$V151,0),IF($Z151="A",$Y151,0),IF($AC151="A",$AB151,0),IF($AF151="A",$AE151,0),IF($AI151="A",$AH151,0),IF($AL151="A",$AK151,0),IF($AO151="A",$AN151,0),IF($AR151="A",$AQ151,0),IF($AU151="A",$AT151,0),IF($AX151="A",$AW151,0),IF($BA151="A",$AZ151,0),IF($BD151="A",$BA151,0),IF($BG151="A",$BF151,0))</f>
        <v>6</v>
      </c>
      <c r="BN151" s="55">
        <f>SUM(IF($T151="A",$S151,0),IF($W151="A",$V151,0),IF($Z151="A",$Y151,0),IF($AI151="A",$AH151,0),IF($AL151="A",$AK151,0))</f>
        <v>4</v>
      </c>
      <c r="BO151" s="55">
        <f>SUM(S151,V151,Y151,AH151,AK151)</f>
        <v>6</v>
      </c>
      <c r="BP151" s="56">
        <f>MAX(G151:BF151)</f>
        <v>4</v>
      </c>
      <c r="BQ151" s="56"/>
      <c r="BR151" s="120" t="str">
        <f>VLOOKUP(D151,BASE!B:E,3,FALSE)</f>
        <v>S A L</v>
      </c>
      <c r="BT151" s="442"/>
    </row>
    <row r="152" spans="1:72" ht="26.25" thickBot="1">
      <c r="A152" s="128">
        <f t="shared" si="2"/>
        <v>151</v>
      </c>
      <c r="B152" s="3" t="s">
        <v>16</v>
      </c>
      <c r="C152" s="164" t="s">
        <v>228</v>
      </c>
      <c r="D152" s="165">
        <v>6908870</v>
      </c>
      <c r="E152" s="166" t="s">
        <v>350</v>
      </c>
      <c r="F152" s="167" t="s">
        <v>179</v>
      </c>
      <c r="G152" s="4"/>
      <c r="H152" s="2"/>
      <c r="I152" s="5"/>
      <c r="J152" s="4"/>
      <c r="K152" s="2"/>
      <c r="L152" s="5"/>
      <c r="M152" s="4"/>
      <c r="N152" s="2"/>
      <c r="O152" s="5"/>
      <c r="P152" s="4"/>
      <c r="Q152" s="2"/>
      <c r="R152" s="5"/>
      <c r="S152" s="6"/>
      <c r="T152" s="2"/>
      <c r="U152" s="5"/>
      <c r="V152" s="6"/>
      <c r="W152" s="2"/>
      <c r="X152" s="5"/>
      <c r="Y152" s="6">
        <v>2</v>
      </c>
      <c r="Z152" s="2" t="s">
        <v>740</v>
      </c>
      <c r="AA152" s="5"/>
      <c r="AB152" s="4">
        <v>2</v>
      </c>
      <c r="AC152" s="2" t="s">
        <v>720</v>
      </c>
      <c r="AD152" s="5"/>
      <c r="AE152" s="4"/>
      <c r="AF152" s="2"/>
      <c r="AG152" s="5"/>
      <c r="AH152" s="6">
        <v>2</v>
      </c>
      <c r="AI152" s="2" t="s">
        <v>740</v>
      </c>
      <c r="AJ152" s="5"/>
      <c r="AK152" s="6"/>
      <c r="AL152" s="2"/>
      <c r="AM152" s="5"/>
      <c r="AN152" s="4"/>
      <c r="AO152" s="2"/>
      <c r="AP152" s="5"/>
      <c r="AQ152" s="4">
        <v>2</v>
      </c>
      <c r="AR152" s="2" t="s">
        <v>720</v>
      </c>
      <c r="AS152" s="5"/>
      <c r="AT152" s="4"/>
      <c r="AU152" s="2"/>
      <c r="AV152" s="5"/>
      <c r="AW152" s="4"/>
      <c r="AX152" s="2"/>
      <c r="AY152" s="5"/>
      <c r="AZ152" s="4"/>
      <c r="BA152" s="2"/>
      <c r="BB152" s="5"/>
      <c r="BC152" s="4">
        <f>VLOOKUP(D152,'24-10-2015'!C:G,5,FALSE)</f>
        <v>1</v>
      </c>
      <c r="BD152" s="2" t="str">
        <f>VLOOKUP(D152,'24-10-2015'!C:F,4,FALSE)</f>
        <v>B</v>
      </c>
      <c r="BE152" s="5"/>
      <c r="BF152" s="4"/>
      <c r="BG152" s="2"/>
      <c r="BH152" s="5"/>
      <c r="BI152" s="60">
        <f>SUM(G152:BF152)</f>
        <v>9</v>
      </c>
      <c r="BJ152" s="61" t="s">
        <v>6</v>
      </c>
      <c r="BK152" s="127">
        <f>COUNTIF(G152:BF152,"&gt;0")</f>
        <v>5</v>
      </c>
      <c r="BL152" s="53">
        <f>BI152/BK152</f>
        <v>1.8</v>
      </c>
      <c r="BM152" s="54">
        <f>SUM(IF($H152="A",$G152,0),IF($K152="A",$J152,0),IF($N152="A",$M152,0),IF($Q152="A",$P152,0),IF($T152="A",$S152,0),IF($W152="A",$V152,0),IF($Z152="A",$Y152,0),IF($AC152="A",$AB152,0),IF($AF152="A",$AE152,0),IF($AI152="A",$AH152,0),IF($AL152="A",$AK152,0),IF($AO152="A",$AN152,0),IF($AR152="A",$AQ152,0),IF($AU152="A",$AT152,0),IF($AX152="A",$AW152,0),IF($BA152="A",$AZ152,0),IF($BD152="A",$BA152,0),IF($BG152="A",$BF152,0))</f>
        <v>4</v>
      </c>
      <c r="BN152" s="55">
        <f>SUM(IF($T152="A",$S152,0),IF($W152="A",$V152,0),IF($Z152="A",$Y152,0),IF($AI152="A",$AH152,0),IF($AL152="A",$AK152,0))</f>
        <v>4</v>
      </c>
      <c r="BO152" s="55">
        <f>SUM(S152,V152,Y152,AH152,AK152)</f>
        <v>4</v>
      </c>
      <c r="BP152" s="56">
        <f>MAX(G152:BF152)</f>
        <v>2</v>
      </c>
      <c r="BQ152" s="56"/>
      <c r="BR152" s="120" t="str">
        <f>VLOOKUP(D152,BASE!B:E,3,FALSE)</f>
        <v>S A L</v>
      </c>
      <c r="BT152" s="442"/>
    </row>
    <row r="153" spans="1:72" ht="26.25" thickBot="1">
      <c r="A153" s="128">
        <f t="shared" si="2"/>
        <v>152</v>
      </c>
      <c r="B153" s="3" t="s">
        <v>16</v>
      </c>
      <c r="C153" s="160" t="s">
        <v>121</v>
      </c>
      <c r="D153" s="161">
        <v>6925111</v>
      </c>
      <c r="E153" s="162" t="s">
        <v>1</v>
      </c>
      <c r="F153" s="163" t="s">
        <v>8</v>
      </c>
      <c r="G153" s="4"/>
      <c r="H153" s="2"/>
      <c r="I153" s="5"/>
      <c r="J153" s="4">
        <v>1</v>
      </c>
      <c r="K153" s="2" t="s">
        <v>720</v>
      </c>
      <c r="L153" s="5"/>
      <c r="M153" s="4">
        <v>3</v>
      </c>
      <c r="N153" s="2" t="s">
        <v>720</v>
      </c>
      <c r="O153" s="5"/>
      <c r="P153" s="4"/>
      <c r="Q153" s="2"/>
      <c r="R153" s="5"/>
      <c r="S153" s="6">
        <v>2</v>
      </c>
      <c r="T153" s="2" t="s">
        <v>720</v>
      </c>
      <c r="U153" s="5"/>
      <c r="V153" s="6"/>
      <c r="W153" s="2"/>
      <c r="X153" s="5"/>
      <c r="Y153" s="6"/>
      <c r="Z153" s="2"/>
      <c r="AA153" s="5"/>
      <c r="AB153" s="4"/>
      <c r="AC153" s="2"/>
      <c r="AD153" s="5"/>
      <c r="AE153" s="4"/>
      <c r="AF153" s="2"/>
      <c r="AG153" s="5"/>
      <c r="AH153" s="6"/>
      <c r="AI153" s="2"/>
      <c r="AJ153" s="5"/>
      <c r="AK153" s="6">
        <v>2</v>
      </c>
      <c r="AL153" s="2" t="s">
        <v>740</v>
      </c>
      <c r="AM153" s="5"/>
      <c r="AN153" s="4"/>
      <c r="AO153" s="2"/>
      <c r="AP153" s="5"/>
      <c r="AQ153" s="4"/>
      <c r="AR153" s="2"/>
      <c r="AS153" s="5"/>
      <c r="AT153" s="4"/>
      <c r="AU153" s="2"/>
      <c r="AV153" s="5"/>
      <c r="AW153" s="4"/>
      <c r="AX153" s="2"/>
      <c r="AY153" s="5"/>
      <c r="AZ153" s="4"/>
      <c r="BA153" s="2"/>
      <c r="BB153" s="5"/>
      <c r="BC153" s="4">
        <f>VLOOKUP(D153,'24-10-2015'!C:G,5,FALSE)</f>
        <v>1</v>
      </c>
      <c r="BD153" s="2" t="str">
        <f>VLOOKUP(D153,'24-10-2015'!C:F,4,FALSE)</f>
        <v>B</v>
      </c>
      <c r="BE153" s="5"/>
      <c r="BF153" s="4"/>
      <c r="BG153" s="2"/>
      <c r="BH153" s="5"/>
      <c r="BI153" s="60">
        <f>SUM(G153:BF153)</f>
        <v>9</v>
      </c>
      <c r="BJ153" s="61" t="s">
        <v>6</v>
      </c>
      <c r="BK153" s="127">
        <f>COUNTIF(G153:BF153,"&gt;0")</f>
        <v>5</v>
      </c>
      <c r="BL153" s="53">
        <f>BI153/BK153</f>
        <v>1.8</v>
      </c>
      <c r="BM153" s="54">
        <f>SUM(IF($H153="A",$G153,0),IF($K153="A",$J153,0),IF($N153="A",$M153,0),IF($Q153="A",$P153,0),IF($T153="A",$S153,0),IF($W153="A",$V153,0),IF($Z153="A",$Y153,0),IF($AC153="A",$AB153,0),IF($AF153="A",$AE153,0),IF($AI153="A",$AH153,0),IF($AL153="A",$AK153,0),IF($AO153="A",$AN153,0),IF($AR153="A",$AQ153,0),IF($AU153="A",$AT153,0),IF($AX153="A",$AW153,0),IF($BA153="A",$AZ153,0),IF($BD153="A",$BA153,0),IF($BG153="A",$BF153,0))</f>
        <v>2</v>
      </c>
      <c r="BN153" s="55">
        <f>SUM(IF($T153="A",$S153,0),IF($W153="A",$V153,0),IF($Z153="A",$Y153,0),IF($AI153="A",$AH153,0),IF($AL153="A",$AK153,0))</f>
        <v>2</v>
      </c>
      <c r="BO153" s="55">
        <f>SUM(S153,V153,Y153,AH153,AK153)</f>
        <v>4</v>
      </c>
      <c r="BP153" s="56">
        <f>MAX(G153:BF153)</f>
        <v>3</v>
      </c>
      <c r="BQ153" s="56"/>
      <c r="BR153" s="120" t="str">
        <f>VLOOKUP(D153,BASE!B:E,3,FALSE)</f>
        <v>ATSCAF</v>
      </c>
      <c r="BT153" s="442"/>
    </row>
    <row r="154" spans="1:72" ht="26.25" thickBot="1">
      <c r="A154" s="128">
        <f t="shared" si="2"/>
        <v>153</v>
      </c>
      <c r="B154" s="3" t="s">
        <v>16</v>
      </c>
      <c r="C154" s="160" t="s">
        <v>122</v>
      </c>
      <c r="D154" s="161">
        <v>6901926</v>
      </c>
      <c r="E154" s="162" t="s">
        <v>0</v>
      </c>
      <c r="F154" s="163" t="s">
        <v>8</v>
      </c>
      <c r="G154" s="4"/>
      <c r="H154" s="2"/>
      <c r="I154" s="5"/>
      <c r="J154" s="395">
        <v>4</v>
      </c>
      <c r="K154" s="396" t="s">
        <v>720</v>
      </c>
      <c r="L154" s="397" t="s">
        <v>8</v>
      </c>
      <c r="M154" s="4">
        <v>1</v>
      </c>
      <c r="N154" s="2" t="s">
        <v>720</v>
      </c>
      <c r="O154" s="5"/>
      <c r="P154" s="4"/>
      <c r="Q154" s="2"/>
      <c r="R154" s="5"/>
      <c r="S154" s="6"/>
      <c r="T154" s="2"/>
      <c r="U154" s="5"/>
      <c r="V154" s="6"/>
      <c r="W154" s="2"/>
      <c r="X154" s="5"/>
      <c r="Y154" s="6">
        <v>2</v>
      </c>
      <c r="Z154" s="2" t="s">
        <v>720</v>
      </c>
      <c r="AA154" s="5"/>
      <c r="AB154" s="4">
        <v>1</v>
      </c>
      <c r="AC154" s="2" t="s">
        <v>720</v>
      </c>
      <c r="AD154" s="5"/>
      <c r="AE154" s="4"/>
      <c r="AF154" s="2"/>
      <c r="AG154" s="5"/>
      <c r="AH154" s="6"/>
      <c r="AI154" s="2"/>
      <c r="AJ154" s="5"/>
      <c r="AK154" s="6">
        <v>1</v>
      </c>
      <c r="AL154" s="2" t="s">
        <v>720</v>
      </c>
      <c r="AM154" s="5"/>
      <c r="AN154" s="4"/>
      <c r="AO154" s="2"/>
      <c r="AP154" s="5"/>
      <c r="AQ154" s="4"/>
      <c r="AR154" s="2"/>
      <c r="AS154" s="5"/>
      <c r="AT154" s="4"/>
      <c r="AU154" s="2"/>
      <c r="AV154" s="5"/>
      <c r="AW154" s="4"/>
      <c r="AX154" s="2"/>
      <c r="AY154" s="5"/>
      <c r="AZ154" s="4"/>
      <c r="BA154" s="2"/>
      <c r="BB154" s="5"/>
      <c r="BC154" s="4"/>
      <c r="BD154" s="2"/>
      <c r="BE154" s="5"/>
      <c r="BF154" s="4"/>
      <c r="BG154" s="2"/>
      <c r="BH154" s="5"/>
      <c r="BI154" s="60">
        <f>SUM(G154:BF154)</f>
        <v>9</v>
      </c>
      <c r="BJ154" s="61" t="s">
        <v>6</v>
      </c>
      <c r="BK154" s="127">
        <f>COUNTIF(G154:BF154,"&gt;0")</f>
        <v>5</v>
      </c>
      <c r="BL154" s="53">
        <f>BI154/BK154</f>
        <v>1.8</v>
      </c>
      <c r="BM154" s="54">
        <f>SUM(IF($H154="A",$G154,0),IF($K154="A",$J154,0),IF($N154="A",$M154,0),IF($Q154="A",$P154,0),IF($T154="A",$S154,0),IF($W154="A",$V154,0),IF($Z154="A",$Y154,0),IF($AC154="A",$AB154,0),IF($AF154="A",$AE154,0),IF($AI154="A",$AH154,0),IF($AL154="A",$AK154,0),IF($AO154="A",$AN154,0),IF($AR154="A",$AQ154,0),IF($AU154="A",$AT154,0),IF($AX154="A",$AW154,0),IF($BA154="A",$AZ154,0),IF($BD154="A",$BA154,0),IF($BG154="A",$BF154,0))</f>
        <v>0</v>
      </c>
      <c r="BN154" s="55">
        <f>SUM(IF($T154="A",$S154,0),IF($W154="A",$V154,0),IF($Z154="A",$Y154,0),IF($AI154="A",$AH154,0),IF($AL154="A",$AK154,0))</f>
        <v>0</v>
      </c>
      <c r="BO154" s="55">
        <f>SUM(S154,V154,Y154,AH154,AK154)</f>
        <v>3</v>
      </c>
      <c r="BP154" s="56">
        <f>MAX(G154:BF154)</f>
        <v>4</v>
      </c>
      <c r="BQ154" s="56"/>
      <c r="BR154" s="120" t="str">
        <f>VLOOKUP(D154,BASE!B:E,3,FALSE)</f>
        <v>ALSTOM</v>
      </c>
      <c r="BT154" s="442"/>
    </row>
    <row r="155" spans="1:72" ht="26.25" thickBot="1">
      <c r="A155" s="128">
        <f t="shared" si="2"/>
        <v>154</v>
      </c>
      <c r="B155" s="3" t="s">
        <v>16</v>
      </c>
      <c r="C155" s="164" t="s">
        <v>330</v>
      </c>
      <c r="D155" s="165">
        <v>6914199</v>
      </c>
      <c r="E155" s="166" t="s">
        <v>554</v>
      </c>
      <c r="F155" s="167" t="s">
        <v>179</v>
      </c>
      <c r="G155" s="4"/>
      <c r="H155" s="2"/>
      <c r="I155" s="5"/>
      <c r="J155" s="4">
        <v>2</v>
      </c>
      <c r="K155" s="2" t="s">
        <v>720</v>
      </c>
      <c r="L155" s="5"/>
      <c r="M155" s="4"/>
      <c r="N155" s="2"/>
      <c r="O155" s="5"/>
      <c r="P155" s="4"/>
      <c r="Q155" s="2"/>
      <c r="R155" s="5"/>
      <c r="S155" s="6">
        <v>1</v>
      </c>
      <c r="T155" s="2" t="s">
        <v>720</v>
      </c>
      <c r="U155" s="5"/>
      <c r="V155" s="6"/>
      <c r="W155" s="2"/>
      <c r="X155" s="5"/>
      <c r="Y155" s="6"/>
      <c r="Z155" s="2"/>
      <c r="AA155" s="5"/>
      <c r="AB155" s="4">
        <v>1</v>
      </c>
      <c r="AC155" s="2" t="s">
        <v>720</v>
      </c>
      <c r="AD155" s="5"/>
      <c r="AE155" s="4"/>
      <c r="AF155" s="2"/>
      <c r="AG155" s="5"/>
      <c r="AH155" s="6"/>
      <c r="AI155" s="2"/>
      <c r="AJ155" s="5"/>
      <c r="AK155" s="6"/>
      <c r="AL155" s="2"/>
      <c r="AM155" s="5"/>
      <c r="AN155" s="4"/>
      <c r="AO155" s="2"/>
      <c r="AP155" s="5"/>
      <c r="AQ155" s="4">
        <v>1</v>
      </c>
      <c r="AR155" s="2" t="s">
        <v>720</v>
      </c>
      <c r="AS155" s="5"/>
      <c r="AT155" s="4">
        <f>VLOOKUP(D155,'26-09-2015'!C:G,5,FALSE)</f>
        <v>2</v>
      </c>
      <c r="AU155" s="2" t="str">
        <f>VLOOKUP(D155,'26-09-2015'!C:F,4,FALSE)</f>
        <v>A</v>
      </c>
      <c r="AV155" s="5"/>
      <c r="AW155" s="4"/>
      <c r="AX155" s="2"/>
      <c r="AY155" s="5"/>
      <c r="AZ155" s="4"/>
      <c r="BA155" s="2"/>
      <c r="BB155" s="5"/>
      <c r="BC155" s="4">
        <f>VLOOKUP(D155,'24-10-2015'!C:G,5,FALSE)</f>
        <v>2</v>
      </c>
      <c r="BD155" s="2" t="str">
        <f>VLOOKUP(D155,'24-10-2015'!C:F,4,FALSE)</f>
        <v>A</v>
      </c>
      <c r="BE155" s="5"/>
      <c r="BF155" s="4"/>
      <c r="BG155" s="2"/>
      <c r="BH155" s="5"/>
      <c r="BI155" s="60">
        <f>SUM(G155:BF155)</f>
        <v>9</v>
      </c>
      <c r="BJ155" s="61" t="s">
        <v>6</v>
      </c>
      <c r="BK155" s="127">
        <f>COUNTIF(G155:BF155,"&gt;0")</f>
        <v>6</v>
      </c>
      <c r="BL155" s="53">
        <f>BI155/BK155</f>
        <v>1.5</v>
      </c>
      <c r="BM155" s="54">
        <f>SUM(IF($H155="A",$G155,0),IF($K155="A",$J155,0),IF($N155="A",$M155,0),IF($Q155="A",$P155,0),IF($T155="A",$S155,0),IF($W155="A",$V155,0),IF($Z155="A",$Y155,0),IF($AC155="A",$AB155,0),IF($AF155="A",$AE155,0),IF($AI155="A",$AH155,0),IF($AL155="A",$AK155,0),IF($AO155="A",$AN155,0),IF($AR155="A",$AQ155,0),IF($AU155="A",$AT155,0),IF($AX155="A",$AW155,0),IF($BA155="A",$AZ155,0),IF($BD155="A",$BA155,0),IF($BG155="A",$BF155,0))</f>
        <v>2</v>
      </c>
      <c r="BN155" s="55">
        <f>SUM(IF($T155="A",$S155,0),IF($W155="A",$V155,0),IF($Z155="A",$Y155,0),IF($AI155="A",$AH155,0),IF($AL155="A",$AK155,0))</f>
        <v>0</v>
      </c>
      <c r="BO155" s="55">
        <f>SUM(S155,V155,Y155,AH155,AK155)</f>
        <v>1</v>
      </c>
      <c r="BP155" s="56">
        <f>MAX(G155:BF155)</f>
        <v>2</v>
      </c>
      <c r="BQ155" s="56"/>
      <c r="BR155" s="120" t="str">
        <f>VLOOKUP(D155,BASE!B:E,3,FALSE)</f>
        <v>TROLLSPORT</v>
      </c>
      <c r="BT155" s="442"/>
    </row>
    <row r="156" spans="1:72" ht="26.25" thickBot="1">
      <c r="A156" s="128">
        <f t="shared" si="2"/>
        <v>155</v>
      </c>
      <c r="B156" s="3" t="s">
        <v>16</v>
      </c>
      <c r="C156" s="164" t="s">
        <v>35</v>
      </c>
      <c r="D156" s="165">
        <v>6925207</v>
      </c>
      <c r="E156" s="166" t="s">
        <v>5</v>
      </c>
      <c r="F156" s="167" t="s">
        <v>179</v>
      </c>
      <c r="G156" s="4"/>
      <c r="H156" s="2"/>
      <c r="I156" s="5"/>
      <c r="J156" s="4"/>
      <c r="K156" s="2"/>
      <c r="L156" s="5"/>
      <c r="M156" s="4"/>
      <c r="N156" s="2"/>
      <c r="O156" s="5"/>
      <c r="P156" s="4"/>
      <c r="Q156" s="2"/>
      <c r="R156" s="5"/>
      <c r="S156" s="6"/>
      <c r="T156" s="2"/>
      <c r="U156" s="5"/>
      <c r="V156" s="6"/>
      <c r="W156" s="2"/>
      <c r="X156" s="5"/>
      <c r="Y156" s="6">
        <v>8</v>
      </c>
      <c r="Z156" s="2" t="s">
        <v>740</v>
      </c>
      <c r="AA156" s="5"/>
      <c r="AB156" s="4"/>
      <c r="AC156" s="2"/>
      <c r="AD156" s="5"/>
      <c r="AE156" s="4"/>
      <c r="AF156" s="2"/>
      <c r="AG156" s="5"/>
      <c r="AH156" s="6"/>
      <c r="AI156" s="2"/>
      <c r="AJ156" s="5"/>
      <c r="AK156" s="6"/>
      <c r="AL156" s="2"/>
      <c r="AM156" s="5"/>
      <c r="AN156" s="4"/>
      <c r="AO156" s="2"/>
      <c r="AP156" s="5"/>
      <c r="AQ156" s="4"/>
      <c r="AR156" s="2"/>
      <c r="AS156" s="5"/>
      <c r="AT156" s="4"/>
      <c r="AU156" s="2"/>
      <c r="AV156" s="5"/>
      <c r="AW156" s="4"/>
      <c r="AX156" s="2"/>
      <c r="AY156" s="5"/>
      <c r="AZ156" s="4"/>
      <c r="BA156" s="2"/>
      <c r="BB156" s="5"/>
      <c r="BC156" s="4"/>
      <c r="BD156" s="2"/>
      <c r="BE156" s="5"/>
      <c r="BF156" s="4"/>
      <c r="BG156" s="2"/>
      <c r="BH156" s="5"/>
      <c r="BI156" s="60">
        <f>SUM(G156:BF156)</f>
        <v>8</v>
      </c>
      <c r="BJ156" s="61" t="s">
        <v>6</v>
      </c>
      <c r="BK156" s="127">
        <f>COUNTIF(G156:BF156,"&gt;0")</f>
        <v>1</v>
      </c>
      <c r="BL156" s="53">
        <f>BI156/BK156</f>
        <v>8</v>
      </c>
      <c r="BM156" s="54">
        <f>SUM(IF($H156="A",$G156,0),IF($K156="A",$J156,0),IF($N156="A",$M156,0),IF($Q156="A",$P156,0),IF($T156="A",$S156,0),IF($W156="A",$V156,0),IF($Z156="A",$Y156,0),IF($AC156="A",$AB156,0),IF($AF156="A",$AE156,0),IF($AI156="A",$AH156,0),IF($AL156="A",$AK156,0),IF($AO156="A",$AN156,0),IF($AR156="A",$AQ156,0),IF($AU156="A",$AT156,0),IF($AX156="A",$AW156,0),IF($BA156="A",$AZ156,0),IF($BD156="A",$BA156,0),IF($BG156="A",$BF156,0))</f>
        <v>8</v>
      </c>
      <c r="BN156" s="55">
        <f>SUM(IF($T156="A",$S156,0),IF($W156="A",$V156,0),IF($Z156="A",$Y156,0),IF($AI156="A",$AH156,0),IF($AL156="A",$AK156,0))</f>
        <v>8</v>
      </c>
      <c r="BO156" s="55">
        <f>SUM(S156,V156,Y156,AH156,AK156)</f>
        <v>8</v>
      </c>
      <c r="BP156" s="56">
        <f>MAX(G156:BF156)</f>
        <v>8</v>
      </c>
      <c r="BQ156" s="56"/>
      <c r="BR156" s="120" t="str">
        <f>VLOOKUP(D156,BASE!B:E,3,FALSE)</f>
        <v>CASCOL</v>
      </c>
      <c r="BT156" s="442"/>
    </row>
    <row r="157" spans="1:72" ht="26.25" thickBot="1">
      <c r="A157" s="128">
        <f t="shared" si="2"/>
        <v>156</v>
      </c>
      <c r="B157" s="3" t="s">
        <v>16</v>
      </c>
      <c r="C157" s="164" t="s">
        <v>135</v>
      </c>
      <c r="D157" s="165">
        <v>6920980</v>
      </c>
      <c r="E157" s="166" t="s">
        <v>5</v>
      </c>
      <c r="F157" s="167" t="s">
        <v>179</v>
      </c>
      <c r="G157" s="4"/>
      <c r="H157" s="2"/>
      <c r="I157" s="5"/>
      <c r="J157" s="4"/>
      <c r="K157" s="2"/>
      <c r="L157" s="5"/>
      <c r="M157" s="4"/>
      <c r="N157" s="2"/>
      <c r="O157" s="5"/>
      <c r="P157" s="4"/>
      <c r="Q157" s="2"/>
      <c r="R157" s="5"/>
      <c r="S157" s="6"/>
      <c r="T157" s="2"/>
      <c r="U157" s="5"/>
      <c r="V157" s="6"/>
      <c r="W157" s="2"/>
      <c r="X157" s="5"/>
      <c r="Y157" s="6">
        <v>8</v>
      </c>
      <c r="Z157" s="2" t="s">
        <v>740</v>
      </c>
      <c r="AA157" s="5"/>
      <c r="AB157" s="4"/>
      <c r="AC157" s="2"/>
      <c r="AD157" s="5"/>
      <c r="AE157" s="4"/>
      <c r="AF157" s="2"/>
      <c r="AG157" s="5"/>
      <c r="AH157" s="6"/>
      <c r="AI157" s="2"/>
      <c r="AJ157" s="5"/>
      <c r="AK157" s="6"/>
      <c r="AL157" s="2"/>
      <c r="AM157" s="5"/>
      <c r="AN157" s="4"/>
      <c r="AO157" s="2"/>
      <c r="AP157" s="5"/>
      <c r="AQ157" s="4"/>
      <c r="AR157" s="2"/>
      <c r="AS157" s="5"/>
      <c r="AT157" s="4"/>
      <c r="AU157" s="2"/>
      <c r="AV157" s="5"/>
      <c r="AW157" s="4"/>
      <c r="AX157" s="2"/>
      <c r="AY157" s="5"/>
      <c r="AZ157" s="4"/>
      <c r="BA157" s="2"/>
      <c r="BB157" s="5"/>
      <c r="BC157" s="4"/>
      <c r="BD157" s="2"/>
      <c r="BE157" s="5"/>
      <c r="BF157" s="4"/>
      <c r="BG157" s="2"/>
      <c r="BH157" s="5"/>
      <c r="BI157" s="60">
        <f>SUM(G157:BF157)</f>
        <v>8</v>
      </c>
      <c r="BJ157" s="61" t="s">
        <v>6</v>
      </c>
      <c r="BK157" s="127">
        <f>COUNTIF(G157:BF157,"&gt;0")</f>
        <v>1</v>
      </c>
      <c r="BL157" s="53">
        <f>BI157/BK157</f>
        <v>8</v>
      </c>
      <c r="BM157" s="54">
        <f>SUM(IF($H157="A",$G157,0),IF($K157="A",$J157,0),IF($N157="A",$M157,0),IF($Q157="A",$P157,0),IF($T157="A",$S157,0),IF($W157="A",$V157,0),IF($Z157="A",$Y157,0),IF($AC157="A",$AB157,0),IF($AF157="A",$AE157,0),IF($AI157="A",$AH157,0),IF($AL157="A",$AK157,0),IF($AO157="A",$AN157,0),IF($AR157="A",$AQ157,0),IF($AU157="A",$AT157,0),IF($AX157="A",$AW157,0),IF($BA157="A",$AZ157,0),IF($BD157="A",$BA157,0),IF($BG157="A",$BF157,0))</f>
        <v>8</v>
      </c>
      <c r="BN157" s="55">
        <f>SUM(IF($T157="A",$S157,0),IF($W157="A",$V157,0),IF($Z157="A",$Y157,0),IF($AI157="A",$AH157,0),IF($AL157="A",$AK157,0))</f>
        <v>8</v>
      </c>
      <c r="BO157" s="55">
        <f>SUM(S157,V157,Y157,AH157,AK157)</f>
        <v>8</v>
      </c>
      <c r="BP157" s="56">
        <f>MAX(G157:BF157)</f>
        <v>8</v>
      </c>
      <c r="BQ157" s="56"/>
      <c r="BR157" s="120" t="str">
        <f>VLOOKUP(D157,BASE!B:E,3,FALSE)</f>
        <v>CASCOL</v>
      </c>
      <c r="BT157" s="442"/>
    </row>
    <row r="158" spans="1:72" ht="26.25" thickBot="1">
      <c r="A158" s="128">
        <f t="shared" si="2"/>
        <v>157</v>
      </c>
      <c r="B158" s="3" t="s">
        <v>16</v>
      </c>
      <c r="C158" s="164" t="s">
        <v>707</v>
      </c>
      <c r="D158" s="165">
        <v>6924618</v>
      </c>
      <c r="E158" s="166" t="s">
        <v>3</v>
      </c>
      <c r="F158" s="167" t="s">
        <v>179</v>
      </c>
      <c r="G158" s="4"/>
      <c r="H158" s="2"/>
      <c r="I158" s="5"/>
      <c r="J158" s="4"/>
      <c r="K158" s="2"/>
      <c r="L158" s="5"/>
      <c r="M158" s="4"/>
      <c r="N158" s="2"/>
      <c r="O158" s="5"/>
      <c r="P158" s="4"/>
      <c r="Q158" s="2"/>
      <c r="R158" s="5"/>
      <c r="S158" s="6">
        <v>4</v>
      </c>
      <c r="T158" s="2" t="s">
        <v>740</v>
      </c>
      <c r="U158" s="5"/>
      <c r="V158" s="6"/>
      <c r="W158" s="2"/>
      <c r="X158" s="5"/>
      <c r="Y158" s="6"/>
      <c r="Z158" s="2"/>
      <c r="AA158" s="5"/>
      <c r="AB158" s="4">
        <v>2</v>
      </c>
      <c r="AC158" s="2" t="s">
        <v>740</v>
      </c>
      <c r="AD158" s="5"/>
      <c r="AE158" s="4"/>
      <c r="AF158" s="2"/>
      <c r="AG158" s="5"/>
      <c r="AH158" s="6"/>
      <c r="AI158" s="2"/>
      <c r="AJ158" s="5"/>
      <c r="AK158" s="6"/>
      <c r="AL158" s="2"/>
      <c r="AM158" s="5"/>
      <c r="AN158" s="4"/>
      <c r="AO158" s="2"/>
      <c r="AP158" s="5"/>
      <c r="AQ158" s="4"/>
      <c r="AR158" s="2"/>
      <c r="AS158" s="5"/>
      <c r="AT158" s="4"/>
      <c r="AU158" s="2"/>
      <c r="AV158" s="5"/>
      <c r="AW158" s="4"/>
      <c r="AX158" s="2"/>
      <c r="AY158" s="5"/>
      <c r="AZ158" s="4"/>
      <c r="BA158" s="2"/>
      <c r="BB158" s="5"/>
      <c r="BC158" s="4">
        <f>VLOOKUP(D158,'24-10-2015'!C:G,5,FALSE)</f>
        <v>2</v>
      </c>
      <c r="BD158" s="2" t="str">
        <f>VLOOKUP(D158,'24-10-2015'!C:F,4,FALSE)</f>
        <v>B</v>
      </c>
      <c r="BE158" s="5"/>
      <c r="BF158" s="4"/>
      <c r="BG158" s="2"/>
      <c r="BH158" s="5"/>
      <c r="BI158" s="60">
        <f>SUM(G158:BF158)</f>
        <v>8</v>
      </c>
      <c r="BJ158" s="61" t="s">
        <v>6</v>
      </c>
      <c r="BK158" s="127">
        <f>COUNTIF(G158:BF158,"&gt;0")</f>
        <v>3</v>
      </c>
      <c r="BL158" s="53">
        <f>BI158/BK158</f>
        <v>2.6666666666666665</v>
      </c>
      <c r="BM158" s="54">
        <f>SUM(IF($H158="A",$G158,0),IF($K158="A",$J158,0),IF($N158="A",$M158,0),IF($Q158="A",$P158,0),IF($T158="A",$S158,0),IF($W158="A",$V158,0),IF($Z158="A",$Y158,0),IF($AC158="A",$AB158,0),IF($AF158="A",$AE158,0),IF($AI158="A",$AH158,0),IF($AL158="A",$AK158,0),IF($AO158="A",$AN158,0),IF($AR158="A",$AQ158,0),IF($AU158="A",$AT158,0),IF($AX158="A",$AW158,0),IF($BA158="A",$AZ158,0),IF($BD158="A",$BA158,0),IF($BG158="A",$BF158,0))</f>
        <v>6</v>
      </c>
      <c r="BN158" s="55">
        <f>SUM(IF($T158="A",$S158,0),IF($W158="A",$V158,0),IF($Z158="A",$Y158,0),IF($AI158="A",$AH158,0),IF($AL158="A",$AK158,0))</f>
        <v>4</v>
      </c>
      <c r="BO158" s="55">
        <f>SUM(S158,V158,Y158,AH158,AK158)</f>
        <v>4</v>
      </c>
      <c r="BP158" s="56">
        <f>MAX(G158:BF158)</f>
        <v>4</v>
      </c>
      <c r="BQ158" s="56"/>
      <c r="BR158" s="120" t="str">
        <f>VLOOKUP(D158,BASE!B:E,3,FALSE)</f>
        <v>ASPTT</v>
      </c>
      <c r="BT158" s="442"/>
    </row>
    <row r="159" spans="1:72" ht="26.25" thickBot="1">
      <c r="A159" s="128">
        <f t="shared" si="2"/>
        <v>158</v>
      </c>
      <c r="B159" s="3" t="s">
        <v>16</v>
      </c>
      <c r="C159" s="164" t="s">
        <v>61</v>
      </c>
      <c r="D159" s="165">
        <v>6913873</v>
      </c>
      <c r="E159" s="166" t="s">
        <v>350</v>
      </c>
      <c r="F159" s="167" t="s">
        <v>179</v>
      </c>
      <c r="G159" s="4"/>
      <c r="H159" s="2"/>
      <c r="I159" s="5"/>
      <c r="J159" s="4">
        <v>4</v>
      </c>
      <c r="K159" s="2" t="s">
        <v>740</v>
      </c>
      <c r="L159" s="5"/>
      <c r="M159" s="4"/>
      <c r="N159" s="2"/>
      <c r="O159" s="5"/>
      <c r="P159" s="4"/>
      <c r="Q159" s="2"/>
      <c r="R159" s="5"/>
      <c r="S159" s="6"/>
      <c r="T159" s="2"/>
      <c r="U159" s="5"/>
      <c r="V159" s="6"/>
      <c r="W159" s="2"/>
      <c r="X159" s="5"/>
      <c r="Y159" s="6"/>
      <c r="Z159" s="2"/>
      <c r="AA159" s="5"/>
      <c r="AB159" s="4"/>
      <c r="AC159" s="2"/>
      <c r="AD159" s="5"/>
      <c r="AE159" s="4"/>
      <c r="AF159" s="2"/>
      <c r="AG159" s="5"/>
      <c r="AH159" s="6"/>
      <c r="AI159" s="2"/>
      <c r="AJ159" s="5"/>
      <c r="AK159" s="6"/>
      <c r="AL159" s="2"/>
      <c r="AM159" s="5"/>
      <c r="AN159" s="4"/>
      <c r="AO159" s="2"/>
      <c r="AP159" s="5"/>
      <c r="AQ159" s="4"/>
      <c r="AR159" s="2"/>
      <c r="AS159" s="5"/>
      <c r="AT159" s="4"/>
      <c r="AU159" s="2"/>
      <c r="AV159" s="5"/>
      <c r="AW159" s="4"/>
      <c r="AX159" s="2"/>
      <c r="AY159" s="5"/>
      <c r="AZ159" s="4">
        <v>2</v>
      </c>
      <c r="BA159" s="2" t="s">
        <v>740</v>
      </c>
      <c r="BB159" s="5"/>
      <c r="BC159" s="4">
        <f>VLOOKUP(D159,'24-10-2015'!C:G,5,FALSE)</f>
        <v>2</v>
      </c>
      <c r="BD159" s="2" t="str">
        <f>VLOOKUP(D159,'24-10-2015'!C:F,4,FALSE)</f>
        <v>B</v>
      </c>
      <c r="BE159" s="5"/>
      <c r="BF159" s="4"/>
      <c r="BG159" s="2"/>
      <c r="BH159" s="5"/>
      <c r="BI159" s="60">
        <f>SUM(G159:BF159)</f>
        <v>8</v>
      </c>
      <c r="BJ159" s="61" t="s">
        <v>6</v>
      </c>
      <c r="BK159" s="127">
        <f>COUNTIF(G159:BF159,"&gt;0")</f>
        <v>3</v>
      </c>
      <c r="BL159" s="53">
        <f>BI159/BK159</f>
        <v>2.6666666666666665</v>
      </c>
      <c r="BM159" s="54">
        <f>SUM(IF($H159="A",$G159,0),IF($K159="A",$J159,0),IF($N159="A",$M159,0),IF($Q159="A",$P159,0),IF($T159="A",$S159,0),IF($W159="A",$V159,0),IF($Z159="A",$Y159,0),IF($AC159="A",$AB159,0),IF($AF159="A",$AE159,0),IF($AI159="A",$AH159,0),IF($AL159="A",$AK159,0),IF($AO159="A",$AN159,0),IF($AR159="A",$AQ159,0),IF($AU159="A",$AT159,0),IF($AX159="A",$AW159,0),IF($BA159="A",$AZ159,0),IF($BD159="A",$BA159,0),IF($BG159="A",$BF159,0))</f>
        <v>6</v>
      </c>
      <c r="BN159" s="55">
        <f>SUM(IF($T159="A",$S159,0),IF($W159="A",$V159,0),IF($Z159="A",$Y159,0),IF($AI159="A",$AH159,0),IF($AL159="A",$AK159,0))</f>
        <v>0</v>
      </c>
      <c r="BO159" s="55">
        <f>SUM(S159,V159,Y159,AH159,AK159)</f>
        <v>0</v>
      </c>
      <c r="BP159" s="56">
        <f>MAX(G159:BF159)</f>
        <v>4</v>
      </c>
      <c r="BQ159" s="56"/>
      <c r="BR159" s="120" t="str">
        <f>VLOOKUP(D159,BASE!B:E,3,FALSE)</f>
        <v>S A L</v>
      </c>
      <c r="BT159" s="442"/>
    </row>
    <row r="160" spans="1:72" ht="26.25" thickBot="1">
      <c r="A160" s="128">
        <f t="shared" si="2"/>
        <v>159</v>
      </c>
      <c r="B160" s="3" t="s">
        <v>16</v>
      </c>
      <c r="C160" s="160" t="s">
        <v>284</v>
      </c>
      <c r="D160" s="161">
        <v>6924248</v>
      </c>
      <c r="E160" s="162" t="s">
        <v>5</v>
      </c>
      <c r="F160" s="163" t="s">
        <v>8</v>
      </c>
      <c r="G160" s="4">
        <v>2</v>
      </c>
      <c r="H160" s="2" t="s">
        <v>740</v>
      </c>
      <c r="I160" s="5"/>
      <c r="J160" s="4"/>
      <c r="K160" s="2"/>
      <c r="L160" s="5"/>
      <c r="M160" s="4"/>
      <c r="N160" s="2"/>
      <c r="O160" s="5"/>
      <c r="P160" s="4"/>
      <c r="Q160" s="2"/>
      <c r="R160" s="5"/>
      <c r="S160" s="6"/>
      <c r="T160" s="2"/>
      <c r="U160" s="5"/>
      <c r="V160" s="6"/>
      <c r="W160" s="2"/>
      <c r="X160" s="5"/>
      <c r="Y160" s="6"/>
      <c r="Z160" s="2"/>
      <c r="AA160" s="5"/>
      <c r="AB160" s="4"/>
      <c r="AC160" s="2"/>
      <c r="AD160" s="5"/>
      <c r="AE160" s="4"/>
      <c r="AF160" s="2"/>
      <c r="AG160" s="5"/>
      <c r="AH160" s="6"/>
      <c r="AI160" s="2"/>
      <c r="AJ160" s="5"/>
      <c r="AK160" s="415">
        <v>4</v>
      </c>
      <c r="AL160" s="416" t="s">
        <v>720</v>
      </c>
      <c r="AM160" s="417" t="s">
        <v>719</v>
      </c>
      <c r="AN160" s="4"/>
      <c r="AO160" s="2"/>
      <c r="AP160" s="5"/>
      <c r="AQ160" s="4"/>
      <c r="AR160" s="2"/>
      <c r="AS160" s="5"/>
      <c r="AT160" s="4"/>
      <c r="AU160" s="2"/>
      <c r="AV160" s="5"/>
      <c r="AW160" s="4"/>
      <c r="AX160" s="2"/>
      <c r="AY160" s="5"/>
      <c r="AZ160" s="4">
        <v>2</v>
      </c>
      <c r="BA160" s="2" t="s">
        <v>720</v>
      </c>
      <c r="BB160" s="5"/>
      <c r="BC160" s="4"/>
      <c r="BD160" s="2"/>
      <c r="BE160" s="5"/>
      <c r="BF160" s="4"/>
      <c r="BG160" s="2"/>
      <c r="BH160" s="5"/>
      <c r="BI160" s="60">
        <f>SUM(G160:BF160)</f>
        <v>8</v>
      </c>
      <c r="BJ160" s="61" t="s">
        <v>6</v>
      </c>
      <c r="BK160" s="127">
        <f>COUNTIF(G160:BF160,"&gt;0")</f>
        <v>3</v>
      </c>
      <c r="BL160" s="53">
        <f>BI160/BK160</f>
        <v>2.6666666666666665</v>
      </c>
      <c r="BM160" s="54">
        <f>SUM(IF($H160="A",$G160,0),IF($K160="A",$J160,0),IF($N160="A",$M160,0),IF($Q160="A",$P160,0),IF($T160="A",$S160,0),IF($W160="A",$V160,0),IF($Z160="A",$Y160,0),IF($AC160="A",$AB160,0),IF($AF160="A",$AE160,0),IF($AI160="A",$AH160,0),IF($AL160="A",$AK160,0),IF($AO160="A",$AN160,0),IF($AR160="A",$AQ160,0),IF($AU160="A",$AT160,0),IF($AX160="A",$AW160,0),IF($BA160="A",$AZ160,0),IF($BD160="A",$BA160,0),IF($BG160="A",$BF160,0))</f>
        <v>2</v>
      </c>
      <c r="BN160" s="55">
        <f>SUM(IF($T160="A",$S160,0),IF($W160="A",$V160,0),IF($Z160="A",$Y160,0),IF($AI160="A",$AH160,0),IF($AL160="A",$AK160,0))</f>
        <v>0</v>
      </c>
      <c r="BO160" s="55">
        <f>SUM(S160,V160,Y160,AH160,AK160)</f>
        <v>4</v>
      </c>
      <c r="BP160" s="56">
        <f>MAX(G160:BF160)</f>
        <v>4</v>
      </c>
      <c r="BQ160" s="56"/>
      <c r="BR160" s="120" t="str">
        <f>VLOOKUP(D160,BASE!B:E,3,FALSE)</f>
        <v>CASCOL</v>
      </c>
      <c r="BT160" s="442"/>
    </row>
    <row r="161" spans="1:72" ht="26.25" thickBot="1">
      <c r="A161" s="128">
        <f t="shared" si="2"/>
        <v>160</v>
      </c>
      <c r="B161" s="3" t="s">
        <v>16</v>
      </c>
      <c r="C161" s="160" t="s">
        <v>118</v>
      </c>
      <c r="D161" s="161">
        <v>6920524</v>
      </c>
      <c r="E161" s="162" t="s">
        <v>554</v>
      </c>
      <c r="F161" s="163" t="s">
        <v>8</v>
      </c>
      <c r="G161" s="4"/>
      <c r="H161" s="2"/>
      <c r="I161" s="5"/>
      <c r="J161" s="4"/>
      <c r="K161" s="2"/>
      <c r="L161" s="5"/>
      <c r="M161" s="4">
        <v>3</v>
      </c>
      <c r="N161" s="2" t="s">
        <v>720</v>
      </c>
      <c r="O161" s="5"/>
      <c r="P161" s="4"/>
      <c r="Q161" s="2"/>
      <c r="R161" s="5"/>
      <c r="S161" s="6"/>
      <c r="T161" s="2"/>
      <c r="U161" s="5"/>
      <c r="V161" s="6"/>
      <c r="W161" s="2"/>
      <c r="X161" s="5"/>
      <c r="Y161" s="6">
        <v>1</v>
      </c>
      <c r="Z161" s="2" t="s">
        <v>720</v>
      </c>
      <c r="AA161" s="5"/>
      <c r="AB161" s="4"/>
      <c r="AC161" s="2"/>
      <c r="AD161" s="5"/>
      <c r="AE161" s="4"/>
      <c r="AF161" s="2"/>
      <c r="AG161" s="5"/>
      <c r="AH161" s="6"/>
      <c r="AI161" s="2"/>
      <c r="AJ161" s="5"/>
      <c r="AK161" s="415">
        <v>4</v>
      </c>
      <c r="AL161" s="416" t="s">
        <v>720</v>
      </c>
      <c r="AM161" s="417" t="s">
        <v>8</v>
      </c>
      <c r="AN161" s="4"/>
      <c r="AO161" s="2"/>
      <c r="AP161" s="5"/>
      <c r="AQ161" s="4"/>
      <c r="AR161" s="2"/>
      <c r="AS161" s="5"/>
      <c r="AT161" s="4"/>
      <c r="AU161" s="2"/>
      <c r="AV161" s="5"/>
      <c r="AW161" s="4"/>
      <c r="AX161" s="2"/>
      <c r="AY161" s="5"/>
      <c r="AZ161" s="4"/>
      <c r="BA161" s="2"/>
      <c r="BB161" s="5"/>
      <c r="BC161" s="4"/>
      <c r="BD161" s="2"/>
      <c r="BE161" s="5"/>
      <c r="BF161" s="4"/>
      <c r="BG161" s="2"/>
      <c r="BH161" s="5"/>
      <c r="BI161" s="60">
        <f>SUM(G161:BF161)</f>
        <v>8</v>
      </c>
      <c r="BJ161" s="61" t="s">
        <v>6</v>
      </c>
      <c r="BK161" s="127">
        <f>COUNTIF(G161:BF161,"&gt;0")</f>
        <v>3</v>
      </c>
      <c r="BL161" s="53">
        <f>BI161/BK161</f>
        <v>2.6666666666666665</v>
      </c>
      <c r="BM161" s="54">
        <f>SUM(IF($H161="A",$G161,0),IF($K161="A",$J161,0),IF($N161="A",$M161,0),IF($Q161="A",$P161,0),IF($T161="A",$S161,0),IF($W161="A",$V161,0),IF($Z161="A",$Y161,0),IF($AC161="A",$AB161,0),IF($AF161="A",$AE161,0),IF($AI161="A",$AH161,0),IF($AL161="A",$AK161,0),IF($AO161="A",$AN161,0),IF($AR161="A",$AQ161,0),IF($AU161="A",$AT161,0),IF($AX161="A",$AW161,0),IF($BA161="A",$AZ161,0),IF($BD161="A",$BA161,0),IF($BG161="A",$BF161,0))</f>
        <v>0</v>
      </c>
      <c r="BN161" s="55">
        <f>SUM(IF($T161="A",$S161,0),IF($W161="A",$V161,0),IF($Z161="A",$Y161,0),IF($AI161="A",$AH161,0),IF($AL161="A",$AK161,0))</f>
        <v>0</v>
      </c>
      <c r="BO161" s="55">
        <f>SUM(S161,V161,Y161,AH161,AK161)</f>
        <v>5</v>
      </c>
      <c r="BP161" s="56">
        <f>MAX(G161:BF161)</f>
        <v>4</v>
      </c>
      <c r="BQ161" s="56"/>
      <c r="BR161" s="120" t="str">
        <f>VLOOKUP(D161,BASE!B:E,3,FALSE)</f>
        <v>TROLLSPORT</v>
      </c>
      <c r="BT161" s="442"/>
    </row>
    <row r="162" spans="1:72" ht="26.25" thickBot="1">
      <c r="A162" s="128">
        <f t="shared" si="2"/>
        <v>161</v>
      </c>
      <c r="B162" s="3" t="s">
        <v>16</v>
      </c>
      <c r="C162" s="160" t="s">
        <v>216</v>
      </c>
      <c r="D162" s="161">
        <v>6903034</v>
      </c>
      <c r="E162" s="162" t="s">
        <v>554</v>
      </c>
      <c r="F162" s="163" t="s">
        <v>8</v>
      </c>
      <c r="G162" s="4">
        <v>2</v>
      </c>
      <c r="H162" s="2" t="s">
        <v>720</v>
      </c>
      <c r="I162" s="5"/>
      <c r="J162" s="4">
        <v>1</v>
      </c>
      <c r="K162" s="2" t="s">
        <v>720</v>
      </c>
      <c r="L162" s="5"/>
      <c r="M162" s="4">
        <v>4</v>
      </c>
      <c r="N162" s="2" t="s">
        <v>740</v>
      </c>
      <c r="O162" s="5"/>
      <c r="P162" s="4"/>
      <c r="Q162" s="2"/>
      <c r="R162" s="5"/>
      <c r="S162" s="6">
        <v>1</v>
      </c>
      <c r="T162" s="2" t="s">
        <v>720</v>
      </c>
      <c r="U162" s="5"/>
      <c r="V162" s="6"/>
      <c r="W162" s="2"/>
      <c r="X162" s="5"/>
      <c r="Y162" s="6"/>
      <c r="Z162" s="2"/>
      <c r="AA162" s="5"/>
      <c r="AB162" s="4"/>
      <c r="AC162" s="2"/>
      <c r="AD162" s="5"/>
      <c r="AE162" s="4"/>
      <c r="AF162" s="2"/>
      <c r="AG162" s="5"/>
      <c r="AH162" s="6"/>
      <c r="AI162" s="2"/>
      <c r="AJ162" s="5"/>
      <c r="AK162" s="6"/>
      <c r="AL162" s="2"/>
      <c r="AM162" s="5"/>
      <c r="AN162" s="4"/>
      <c r="AO162" s="2"/>
      <c r="AP162" s="5"/>
      <c r="AQ162" s="4"/>
      <c r="AR162" s="2"/>
      <c r="AS162" s="5"/>
      <c r="AT162" s="4"/>
      <c r="AU162" s="2"/>
      <c r="AV162" s="5"/>
      <c r="AW162" s="4"/>
      <c r="AX162" s="2"/>
      <c r="AY162" s="5"/>
      <c r="AZ162" s="4"/>
      <c r="BA162" s="2"/>
      <c r="BB162" s="5"/>
      <c r="BC162" s="4"/>
      <c r="BD162" s="2"/>
      <c r="BE162" s="5"/>
      <c r="BF162" s="4"/>
      <c r="BG162" s="2"/>
      <c r="BH162" s="5"/>
      <c r="BI162" s="60">
        <f>SUM(G162:BF162)</f>
        <v>8</v>
      </c>
      <c r="BJ162" s="61" t="s">
        <v>6</v>
      </c>
      <c r="BK162" s="127">
        <f>COUNTIF(G162:BF162,"&gt;0")</f>
        <v>4</v>
      </c>
      <c r="BL162" s="53">
        <f>BI162/BK162</f>
        <v>2</v>
      </c>
      <c r="BM162" s="54">
        <f>SUM(IF($H162="A",$G162,0),IF($K162="A",$J162,0),IF($N162="A",$M162,0),IF($Q162="A",$P162,0),IF($T162="A",$S162,0),IF($W162="A",$V162,0),IF($Z162="A",$Y162,0),IF($AC162="A",$AB162,0),IF($AF162="A",$AE162,0),IF($AI162="A",$AH162,0),IF($AL162="A",$AK162,0),IF($AO162="A",$AN162,0),IF($AR162="A",$AQ162,0),IF($AU162="A",$AT162,0),IF($AX162="A",$AW162,0),IF($BA162="A",$AZ162,0),IF($BD162="A",$BA162,0),IF($BG162="A",$BF162,0))</f>
        <v>4</v>
      </c>
      <c r="BN162" s="55">
        <f>SUM(IF($T162="A",$S162,0),IF($W162="A",$V162,0),IF($Z162="A",$Y162,0),IF($AI162="A",$AH162,0),IF($AL162="A",$AK162,0))</f>
        <v>0</v>
      </c>
      <c r="BO162" s="55">
        <f>SUM(S162,V162,Y162,AH162,AK162)</f>
        <v>1</v>
      </c>
      <c r="BP162" s="56">
        <f>MAX(G162:BF162)</f>
        <v>4</v>
      </c>
      <c r="BQ162" s="56"/>
      <c r="BR162" s="120" t="str">
        <f>VLOOKUP(D162,BASE!B:E,3,FALSE)</f>
        <v>TROLLSPORT</v>
      </c>
      <c r="BT162" s="442"/>
    </row>
    <row r="163" spans="1:72" ht="26.25" thickBot="1">
      <c r="A163" s="128">
        <f t="shared" si="2"/>
        <v>162</v>
      </c>
      <c r="B163" s="3" t="s">
        <v>16</v>
      </c>
      <c r="C163" s="160" t="s">
        <v>94</v>
      </c>
      <c r="D163" s="161">
        <v>6919175</v>
      </c>
      <c r="E163" s="162" t="s">
        <v>1</v>
      </c>
      <c r="F163" s="163" t="s">
        <v>8</v>
      </c>
      <c r="G163" s="4">
        <v>2</v>
      </c>
      <c r="H163" s="2" t="s">
        <v>720</v>
      </c>
      <c r="I163" s="5"/>
      <c r="J163" s="4">
        <v>2</v>
      </c>
      <c r="K163" s="2" t="s">
        <v>740</v>
      </c>
      <c r="L163" s="5"/>
      <c r="M163" s="4"/>
      <c r="N163" s="2"/>
      <c r="O163" s="5"/>
      <c r="P163" s="4"/>
      <c r="Q163" s="2"/>
      <c r="R163" s="5"/>
      <c r="S163" s="6">
        <v>1</v>
      </c>
      <c r="T163" s="2" t="s">
        <v>720</v>
      </c>
      <c r="U163" s="5"/>
      <c r="V163" s="6"/>
      <c r="W163" s="2"/>
      <c r="X163" s="5"/>
      <c r="Y163" s="6"/>
      <c r="Z163" s="2"/>
      <c r="AA163" s="5"/>
      <c r="AB163" s="4"/>
      <c r="AC163" s="2"/>
      <c r="AD163" s="5"/>
      <c r="AE163" s="4"/>
      <c r="AF163" s="2"/>
      <c r="AG163" s="5"/>
      <c r="AH163" s="6"/>
      <c r="AI163" s="2"/>
      <c r="AJ163" s="5"/>
      <c r="AK163" s="6"/>
      <c r="AL163" s="2"/>
      <c r="AM163" s="5"/>
      <c r="AN163" s="4"/>
      <c r="AO163" s="2"/>
      <c r="AP163" s="5"/>
      <c r="AQ163" s="4">
        <v>3</v>
      </c>
      <c r="AR163" s="2" t="s">
        <v>720</v>
      </c>
      <c r="AS163" s="5"/>
      <c r="AT163" s="4"/>
      <c r="AU163" s="2"/>
      <c r="AV163" s="5"/>
      <c r="AW163" s="4"/>
      <c r="AX163" s="2"/>
      <c r="AY163" s="5"/>
      <c r="AZ163" s="4"/>
      <c r="BA163" s="2"/>
      <c r="BB163" s="5"/>
      <c r="BC163" s="4"/>
      <c r="BD163" s="2"/>
      <c r="BE163" s="5"/>
      <c r="BF163" s="4"/>
      <c r="BG163" s="2"/>
      <c r="BH163" s="5"/>
      <c r="BI163" s="60">
        <f>SUM(G163:BF163)</f>
        <v>8</v>
      </c>
      <c r="BJ163" s="61" t="s">
        <v>6</v>
      </c>
      <c r="BK163" s="127">
        <f>COUNTIF(G163:BF163,"&gt;0")</f>
        <v>4</v>
      </c>
      <c r="BL163" s="53">
        <f>BI163/BK163</f>
        <v>2</v>
      </c>
      <c r="BM163" s="54">
        <f>SUM(IF($H163="A",$G163,0),IF($K163="A",$J163,0),IF($N163="A",$M163,0),IF($Q163="A",$P163,0),IF($T163="A",$S163,0),IF($W163="A",$V163,0),IF($Z163="A",$Y163,0),IF($AC163="A",$AB163,0),IF($AF163="A",$AE163,0),IF($AI163="A",$AH163,0),IF($AL163="A",$AK163,0),IF($AO163="A",$AN163,0),IF($AR163="A",$AQ163,0),IF($AU163="A",$AT163,0),IF($AX163="A",$AW163,0),IF($BA163="A",$AZ163,0),IF($BD163="A",$BA163,0),IF($BG163="A",$BF163,0))</f>
        <v>2</v>
      </c>
      <c r="BN163" s="55">
        <f>SUM(IF($T163="A",$S163,0),IF($W163="A",$V163,0),IF($Z163="A",$Y163,0),IF($AI163="A",$AH163,0),IF($AL163="A",$AK163,0))</f>
        <v>0</v>
      </c>
      <c r="BO163" s="55">
        <f>SUM(S163,V163,Y163,AH163,AK163)</f>
        <v>1</v>
      </c>
      <c r="BP163" s="56">
        <f>MAX(G163:BF163)</f>
        <v>3</v>
      </c>
      <c r="BQ163" s="56"/>
      <c r="BR163" s="120" t="str">
        <f>VLOOKUP(D163,BASE!B:E,3,FALSE)</f>
        <v>ATSCAF</v>
      </c>
      <c r="BT163" s="442"/>
    </row>
    <row r="164" spans="1:72" ht="26.25" thickBot="1">
      <c r="A164" s="128">
        <f t="shared" si="2"/>
        <v>163</v>
      </c>
      <c r="B164" s="3" t="s">
        <v>16</v>
      </c>
      <c r="C164" s="164" t="s">
        <v>569</v>
      </c>
      <c r="D164" s="165">
        <v>6926182</v>
      </c>
      <c r="E164" s="166" t="s">
        <v>554</v>
      </c>
      <c r="F164" s="167" t="s">
        <v>179</v>
      </c>
      <c r="G164" s="4"/>
      <c r="H164" s="2"/>
      <c r="I164" s="5"/>
      <c r="J164" s="4">
        <v>2</v>
      </c>
      <c r="K164" s="2" t="s">
        <v>720</v>
      </c>
      <c r="L164" s="5"/>
      <c r="M164" s="4"/>
      <c r="N164" s="2"/>
      <c r="O164" s="5"/>
      <c r="P164" s="4"/>
      <c r="Q164" s="2"/>
      <c r="R164" s="5"/>
      <c r="S164" s="6"/>
      <c r="T164" s="2"/>
      <c r="U164" s="5"/>
      <c r="V164" s="6"/>
      <c r="W164" s="2"/>
      <c r="X164" s="5"/>
      <c r="Y164" s="6">
        <v>3</v>
      </c>
      <c r="Z164" s="2" t="s">
        <v>720</v>
      </c>
      <c r="AA164" s="5"/>
      <c r="AB164" s="4"/>
      <c r="AC164" s="2"/>
      <c r="AD164" s="5"/>
      <c r="AE164" s="4"/>
      <c r="AF164" s="2"/>
      <c r="AG164" s="5"/>
      <c r="AH164" s="6"/>
      <c r="AI164" s="2"/>
      <c r="AJ164" s="5"/>
      <c r="AK164" s="6"/>
      <c r="AL164" s="2"/>
      <c r="AM164" s="5"/>
      <c r="AN164" s="4"/>
      <c r="AO164" s="2"/>
      <c r="AP164" s="5"/>
      <c r="AQ164" s="4"/>
      <c r="AR164" s="2"/>
      <c r="AS164" s="5"/>
      <c r="AT164" s="4"/>
      <c r="AU164" s="2"/>
      <c r="AV164" s="5"/>
      <c r="AW164" s="4"/>
      <c r="AX164" s="2"/>
      <c r="AY164" s="5"/>
      <c r="AZ164" s="4">
        <v>1</v>
      </c>
      <c r="BA164" s="2" t="s">
        <v>720</v>
      </c>
      <c r="BB164" s="5"/>
      <c r="BC164" s="4">
        <f>VLOOKUP(D164,'24-10-2015'!C:G,5,FALSE)</f>
        <v>2</v>
      </c>
      <c r="BD164" s="2" t="str">
        <f>VLOOKUP(D164,'24-10-2015'!C:F,4,FALSE)</f>
        <v>A</v>
      </c>
      <c r="BE164" s="5"/>
      <c r="BF164" s="4"/>
      <c r="BG164" s="2"/>
      <c r="BH164" s="5"/>
      <c r="BI164" s="60">
        <f>SUM(G164:BF164)</f>
        <v>8</v>
      </c>
      <c r="BJ164" s="61" t="s">
        <v>6</v>
      </c>
      <c r="BK164" s="127">
        <f>COUNTIF(G164:BF164,"&gt;0")</f>
        <v>4</v>
      </c>
      <c r="BL164" s="53">
        <f>BI164/BK164</f>
        <v>2</v>
      </c>
      <c r="BM164" s="54">
        <f>SUM(IF($H164="A",$G164,0),IF($K164="A",$J164,0),IF($N164="A",$M164,0),IF($Q164="A",$P164,0),IF($T164="A",$S164,0),IF($W164="A",$V164,0),IF($Z164="A",$Y164,0),IF($AC164="A",$AB164,0),IF($AF164="A",$AE164,0),IF($AI164="A",$AH164,0),IF($AL164="A",$AK164,0),IF($AO164="A",$AN164,0),IF($AR164="A",$AQ164,0),IF($AU164="A",$AT164,0),IF($AX164="A",$AW164,0),IF($BA164="A",$AZ164,0),IF($BD164="A",$BA164,0),IF($BG164="A",$BF164,0))</f>
        <v>0</v>
      </c>
      <c r="BN164" s="55">
        <f>SUM(IF($T164="A",$S164,0),IF($W164="A",$V164,0),IF($Z164="A",$Y164,0),IF($AI164="A",$AH164,0),IF($AL164="A",$AK164,0))</f>
        <v>0</v>
      </c>
      <c r="BO164" s="55">
        <f>SUM(S164,V164,Y164,AH164,AK164)</f>
        <v>3</v>
      </c>
      <c r="BP164" s="56">
        <f>MAX(G164:BF164)</f>
        <v>3</v>
      </c>
      <c r="BQ164" s="56"/>
      <c r="BR164" s="120" t="str">
        <f>VLOOKUP(D164,BASE!B:E,3,FALSE)</f>
        <v>TROLLSPORT</v>
      </c>
      <c r="BT164" s="442"/>
    </row>
    <row r="165" spans="1:72" ht="26.25" thickBot="1">
      <c r="A165" s="128">
        <f t="shared" si="2"/>
        <v>164</v>
      </c>
      <c r="B165" s="3" t="s">
        <v>16</v>
      </c>
      <c r="C165" s="164" t="s">
        <v>152</v>
      </c>
      <c r="D165" s="165">
        <v>6914947</v>
      </c>
      <c r="E165" s="166" t="s">
        <v>2</v>
      </c>
      <c r="F165" s="167" t="s">
        <v>179</v>
      </c>
      <c r="G165" s="4"/>
      <c r="H165" s="2"/>
      <c r="I165" s="5"/>
      <c r="J165" s="4"/>
      <c r="K165" s="2"/>
      <c r="L165" s="5"/>
      <c r="M165" s="4"/>
      <c r="N165" s="2"/>
      <c r="O165" s="5"/>
      <c r="P165" s="4"/>
      <c r="Q165" s="2"/>
      <c r="R165" s="5"/>
      <c r="S165" s="6">
        <v>2</v>
      </c>
      <c r="T165" s="2" t="s">
        <v>740</v>
      </c>
      <c r="U165" s="5"/>
      <c r="V165" s="6"/>
      <c r="W165" s="2"/>
      <c r="X165" s="5"/>
      <c r="Y165" s="6">
        <v>2</v>
      </c>
      <c r="Z165" s="2" t="s">
        <v>740</v>
      </c>
      <c r="AA165" s="5"/>
      <c r="AB165" s="4">
        <v>1</v>
      </c>
      <c r="AC165" s="2" t="s">
        <v>720</v>
      </c>
      <c r="AD165" s="5"/>
      <c r="AE165" s="4"/>
      <c r="AF165" s="2"/>
      <c r="AG165" s="5"/>
      <c r="AH165" s="6"/>
      <c r="AI165" s="2"/>
      <c r="AJ165" s="5"/>
      <c r="AK165" s="6"/>
      <c r="AL165" s="2"/>
      <c r="AM165" s="5"/>
      <c r="AN165" s="4"/>
      <c r="AO165" s="2"/>
      <c r="AP165" s="5"/>
      <c r="AQ165" s="4">
        <v>2</v>
      </c>
      <c r="AR165" s="2" t="s">
        <v>740</v>
      </c>
      <c r="AS165" s="5"/>
      <c r="AT165" s="4"/>
      <c r="AU165" s="2"/>
      <c r="AV165" s="5"/>
      <c r="AW165" s="4"/>
      <c r="AX165" s="2"/>
      <c r="AY165" s="5"/>
      <c r="AZ165" s="4"/>
      <c r="BA165" s="2"/>
      <c r="BB165" s="5"/>
      <c r="BC165" s="4">
        <f>VLOOKUP(D165,'24-10-2015'!C:G,5,FALSE)</f>
        <v>1</v>
      </c>
      <c r="BD165" s="2" t="str">
        <f>VLOOKUP(D165,'24-10-2015'!C:F,4,FALSE)</f>
        <v>B</v>
      </c>
      <c r="BE165" s="5"/>
      <c r="BF165" s="4"/>
      <c r="BG165" s="2"/>
      <c r="BH165" s="5"/>
      <c r="BI165" s="60">
        <f>SUM(G165:BF165)</f>
        <v>8</v>
      </c>
      <c r="BJ165" s="61" t="s">
        <v>6</v>
      </c>
      <c r="BK165" s="127">
        <f>COUNTIF(G165:BF165,"&gt;0")</f>
        <v>5</v>
      </c>
      <c r="BL165" s="53">
        <f>BI165/BK165</f>
        <v>1.6</v>
      </c>
      <c r="BM165" s="54">
        <f>SUM(IF($H165="A",$G165,0),IF($K165="A",$J165,0),IF($N165="A",$M165,0),IF($Q165="A",$P165,0),IF($T165="A",$S165,0),IF($W165="A",$V165,0),IF($Z165="A",$Y165,0),IF($AC165="A",$AB165,0),IF($AF165="A",$AE165,0),IF($AI165="A",$AH165,0),IF($AL165="A",$AK165,0),IF($AO165="A",$AN165,0),IF($AR165="A",$AQ165,0),IF($AU165="A",$AT165,0),IF($AX165="A",$AW165,0),IF($BA165="A",$AZ165,0),IF($BD165="A",$BA165,0),IF($BG165="A",$BF165,0))</f>
        <v>6</v>
      </c>
      <c r="BN165" s="55">
        <f>SUM(IF($T165="A",$S165,0),IF($W165="A",$V165,0),IF($Z165="A",$Y165,0),IF($AI165="A",$AH165,0),IF($AL165="A",$AK165,0))</f>
        <v>4</v>
      </c>
      <c r="BO165" s="55">
        <f>SUM(S165,V165,Y165,AH165,AK165)</f>
        <v>4</v>
      </c>
      <c r="BP165" s="56">
        <f>MAX(G165:BF165)</f>
        <v>2</v>
      </c>
      <c r="BQ165" s="56"/>
      <c r="BR165" s="120" t="str">
        <f>VLOOKUP(D165,BASE!B:E,3,FALSE)</f>
        <v>ASCSP</v>
      </c>
      <c r="BT165" s="442"/>
    </row>
    <row r="166" spans="1:72" ht="26.25" thickBot="1">
      <c r="A166" s="128">
        <f t="shared" si="2"/>
        <v>165</v>
      </c>
      <c r="B166" s="3" t="s">
        <v>16</v>
      </c>
      <c r="C166" s="164" t="s">
        <v>261</v>
      </c>
      <c r="D166" s="165">
        <v>6920770</v>
      </c>
      <c r="E166" s="166" t="s">
        <v>2</v>
      </c>
      <c r="F166" s="167" t="s">
        <v>179</v>
      </c>
      <c r="G166" s="4"/>
      <c r="H166" s="2"/>
      <c r="I166" s="5"/>
      <c r="J166" s="4"/>
      <c r="K166" s="2"/>
      <c r="L166" s="5"/>
      <c r="M166" s="4"/>
      <c r="N166" s="2"/>
      <c r="O166" s="5"/>
      <c r="P166" s="4"/>
      <c r="Q166" s="2"/>
      <c r="R166" s="5"/>
      <c r="S166" s="6">
        <v>2</v>
      </c>
      <c r="T166" s="2" t="s">
        <v>720</v>
      </c>
      <c r="U166" s="5"/>
      <c r="V166" s="6"/>
      <c r="W166" s="2"/>
      <c r="X166" s="5"/>
      <c r="Y166" s="6">
        <v>1</v>
      </c>
      <c r="Z166" s="2" t="s">
        <v>720</v>
      </c>
      <c r="AA166" s="5"/>
      <c r="AB166" s="4"/>
      <c r="AC166" s="2"/>
      <c r="AD166" s="5"/>
      <c r="AE166" s="4"/>
      <c r="AF166" s="2"/>
      <c r="AG166" s="5"/>
      <c r="AH166" s="6">
        <v>2</v>
      </c>
      <c r="AI166" s="2" t="s">
        <v>720</v>
      </c>
      <c r="AJ166" s="5"/>
      <c r="AK166" s="6"/>
      <c r="AL166" s="2"/>
      <c r="AM166" s="5"/>
      <c r="AN166" s="4"/>
      <c r="AO166" s="2"/>
      <c r="AP166" s="5"/>
      <c r="AQ166" s="4"/>
      <c r="AR166" s="2"/>
      <c r="AS166" s="5"/>
      <c r="AT166" s="4"/>
      <c r="AU166" s="2"/>
      <c r="AV166" s="5"/>
      <c r="AW166" s="4"/>
      <c r="AX166" s="2"/>
      <c r="AY166" s="5"/>
      <c r="AZ166" s="4">
        <v>2</v>
      </c>
      <c r="BA166" s="2" t="s">
        <v>740</v>
      </c>
      <c r="BB166" s="5"/>
      <c r="BC166" s="4">
        <f>VLOOKUP(D166,'24-10-2015'!C:G,5,FALSE)</f>
        <v>1</v>
      </c>
      <c r="BD166" s="2" t="str">
        <f>VLOOKUP(D166,'24-10-2015'!C:F,4,FALSE)</f>
        <v>B</v>
      </c>
      <c r="BE166" s="5"/>
      <c r="BF166" s="4"/>
      <c r="BG166" s="2"/>
      <c r="BH166" s="5"/>
      <c r="BI166" s="60">
        <f>SUM(G166:BF166)</f>
        <v>8</v>
      </c>
      <c r="BJ166" s="61" t="s">
        <v>6</v>
      </c>
      <c r="BK166" s="127">
        <f>COUNTIF(G166:BF166,"&gt;0")</f>
        <v>5</v>
      </c>
      <c r="BL166" s="53">
        <f>BI166/BK166</f>
        <v>1.6</v>
      </c>
      <c r="BM166" s="54">
        <f>SUM(IF($H166="A",$G166,0),IF($K166="A",$J166,0),IF($N166="A",$M166,0),IF($Q166="A",$P166,0),IF($T166="A",$S166,0),IF($W166="A",$V166,0),IF($Z166="A",$Y166,0),IF($AC166="A",$AB166,0),IF($AF166="A",$AE166,0),IF($AI166="A",$AH166,0),IF($AL166="A",$AK166,0),IF($AO166="A",$AN166,0),IF($AR166="A",$AQ166,0),IF($AU166="A",$AT166,0),IF($AX166="A",$AW166,0),IF($BA166="A",$AZ166,0),IF($BD166="A",$BA166,0),IF($BG166="A",$BF166,0))</f>
        <v>2</v>
      </c>
      <c r="BN166" s="55">
        <f>SUM(IF($T166="A",$S166,0),IF($W166="A",$V166,0),IF($Z166="A",$Y166,0),IF($AI166="A",$AH166,0),IF($AL166="A",$AK166,0))</f>
        <v>0</v>
      </c>
      <c r="BO166" s="55">
        <f>SUM(S166,V166,Y166,AH166,AK166)</f>
        <v>5</v>
      </c>
      <c r="BP166" s="56">
        <f>MAX(G166:BF166)</f>
        <v>2</v>
      </c>
      <c r="BQ166" s="56"/>
      <c r="BR166" s="120" t="str">
        <f>VLOOKUP(D166,BASE!B:E,3,FALSE)</f>
        <v>ASCSP</v>
      </c>
      <c r="BT166" s="442"/>
    </row>
    <row r="167" spans="1:72" ht="26.25" thickBot="1">
      <c r="A167" s="128">
        <f t="shared" si="2"/>
        <v>166</v>
      </c>
      <c r="B167" s="3" t="s">
        <v>16</v>
      </c>
      <c r="C167" s="164" t="s">
        <v>29</v>
      </c>
      <c r="D167" s="165">
        <v>6901410</v>
      </c>
      <c r="E167" s="166" t="s">
        <v>3</v>
      </c>
      <c r="F167" s="167" t="s">
        <v>179</v>
      </c>
      <c r="G167" s="4"/>
      <c r="H167" s="2"/>
      <c r="I167" s="5"/>
      <c r="J167" s="4">
        <v>1</v>
      </c>
      <c r="K167" s="2" t="s">
        <v>720</v>
      </c>
      <c r="L167" s="5"/>
      <c r="M167" s="4"/>
      <c r="N167" s="2"/>
      <c r="O167" s="5"/>
      <c r="P167" s="4"/>
      <c r="Q167" s="2"/>
      <c r="R167" s="5"/>
      <c r="S167" s="6"/>
      <c r="T167" s="2"/>
      <c r="U167" s="5"/>
      <c r="V167" s="6"/>
      <c r="W167" s="2"/>
      <c r="X167" s="5"/>
      <c r="Y167" s="6">
        <v>1</v>
      </c>
      <c r="Z167" s="2" t="s">
        <v>720</v>
      </c>
      <c r="AA167" s="5"/>
      <c r="AB167" s="4">
        <v>2</v>
      </c>
      <c r="AC167" s="2" t="s">
        <v>720</v>
      </c>
      <c r="AD167" s="5"/>
      <c r="AE167" s="4"/>
      <c r="AF167" s="2"/>
      <c r="AG167" s="5"/>
      <c r="AH167" s="6"/>
      <c r="AI167" s="2"/>
      <c r="AJ167" s="5"/>
      <c r="AK167" s="6"/>
      <c r="AL167" s="2"/>
      <c r="AM167" s="5"/>
      <c r="AN167" s="4"/>
      <c r="AO167" s="2"/>
      <c r="AP167" s="5"/>
      <c r="AQ167" s="4"/>
      <c r="AR167" s="2"/>
      <c r="AS167" s="5"/>
      <c r="AT167" s="4">
        <f>VLOOKUP(D167,'26-09-2015'!C:G,5,FALSE)</f>
        <v>2</v>
      </c>
      <c r="AU167" s="2" t="str">
        <f>VLOOKUP(D167,'26-09-2015'!C:F,4,FALSE)</f>
        <v>A</v>
      </c>
      <c r="AV167" s="5"/>
      <c r="AW167" s="4"/>
      <c r="AX167" s="2"/>
      <c r="AY167" s="5"/>
      <c r="AZ167" s="4"/>
      <c r="BA167" s="2"/>
      <c r="BB167" s="5"/>
      <c r="BC167" s="4">
        <f>VLOOKUP(D167,'24-10-2015'!C:G,5,FALSE)</f>
        <v>2</v>
      </c>
      <c r="BD167" s="2" t="str">
        <f>VLOOKUP(D167,'24-10-2015'!C:F,4,FALSE)</f>
        <v>B</v>
      </c>
      <c r="BE167" s="5"/>
      <c r="BF167" s="4"/>
      <c r="BG167" s="2"/>
      <c r="BH167" s="5"/>
      <c r="BI167" s="60">
        <f>SUM(G167:BF167)</f>
        <v>8</v>
      </c>
      <c r="BJ167" s="61" t="s">
        <v>6</v>
      </c>
      <c r="BK167" s="127">
        <f>COUNTIF(G167:BF167,"&gt;0")</f>
        <v>5</v>
      </c>
      <c r="BL167" s="53">
        <f>BI167/BK167</f>
        <v>1.6</v>
      </c>
      <c r="BM167" s="54">
        <f>SUM(IF($H167="A",$G167,0),IF($K167="A",$J167,0),IF($N167="A",$M167,0),IF($Q167="A",$P167,0),IF($T167="A",$S167,0),IF($W167="A",$V167,0),IF($Z167="A",$Y167,0),IF($AC167="A",$AB167,0),IF($AF167="A",$AE167,0),IF($AI167="A",$AH167,0),IF($AL167="A",$AK167,0),IF($AO167="A",$AN167,0),IF($AR167="A",$AQ167,0),IF($AU167="A",$AT167,0),IF($AX167="A",$AW167,0),IF($BA167="A",$AZ167,0),IF($BD167="A",$BA167,0),IF($BG167="A",$BF167,0))</f>
        <v>2</v>
      </c>
      <c r="BN167" s="55">
        <f>SUM(IF($T167="A",$S167,0),IF($W167="A",$V167,0),IF($Z167="A",$Y167,0),IF($AI167="A",$AH167,0),IF($AL167="A",$AK167,0))</f>
        <v>0</v>
      </c>
      <c r="BO167" s="55">
        <f>SUM(S167,V167,Y167,AH167,AK167)</f>
        <v>1</v>
      </c>
      <c r="BP167" s="56">
        <f>MAX(G167:BF167)</f>
        <v>2</v>
      </c>
      <c r="BQ167" s="56"/>
      <c r="BR167" s="120" t="str">
        <f>VLOOKUP(D167,BASE!B:E,3,FALSE)</f>
        <v>ASPTT</v>
      </c>
      <c r="BT167" s="442"/>
    </row>
    <row r="168" spans="1:72" ht="26.25" thickBot="1">
      <c r="A168" s="128">
        <f t="shared" si="2"/>
        <v>167</v>
      </c>
      <c r="B168" s="3" t="s">
        <v>16</v>
      </c>
      <c r="C168" s="164" t="s">
        <v>210</v>
      </c>
      <c r="D168" s="165">
        <v>6901758</v>
      </c>
      <c r="E168" s="166" t="s">
        <v>5</v>
      </c>
      <c r="F168" s="167" t="s">
        <v>179</v>
      </c>
      <c r="G168" s="4"/>
      <c r="H168" s="2"/>
      <c r="I168" s="5"/>
      <c r="J168" s="4"/>
      <c r="K168" s="2"/>
      <c r="L168" s="5"/>
      <c r="M168" s="4"/>
      <c r="N168" s="2"/>
      <c r="O168" s="5"/>
      <c r="P168" s="4"/>
      <c r="Q168" s="2"/>
      <c r="R168" s="5"/>
      <c r="S168" s="6">
        <v>2</v>
      </c>
      <c r="T168" s="2" t="s">
        <v>740</v>
      </c>
      <c r="U168" s="5"/>
      <c r="V168" s="6"/>
      <c r="W168" s="2"/>
      <c r="X168" s="5"/>
      <c r="Y168" s="6">
        <v>4</v>
      </c>
      <c r="Z168" s="2" t="s">
        <v>740</v>
      </c>
      <c r="AA168" s="5"/>
      <c r="AB168" s="4"/>
      <c r="AC168" s="2"/>
      <c r="AD168" s="5"/>
      <c r="AE168" s="4"/>
      <c r="AF168" s="2"/>
      <c r="AG168" s="5"/>
      <c r="AH168" s="6"/>
      <c r="AI168" s="2"/>
      <c r="AJ168" s="5"/>
      <c r="AK168" s="6"/>
      <c r="AL168" s="2"/>
      <c r="AM168" s="5"/>
      <c r="AN168" s="4"/>
      <c r="AO168" s="2"/>
      <c r="AP168" s="5"/>
      <c r="AQ168" s="4"/>
      <c r="AR168" s="2"/>
      <c r="AS168" s="5"/>
      <c r="AT168" s="4">
        <f>VLOOKUP(D168,'26-09-2015'!C:G,5,FALSE)</f>
        <v>1</v>
      </c>
      <c r="AU168" s="2" t="str">
        <f>VLOOKUP(D168,'26-09-2015'!C:F,4,FALSE)</f>
        <v>B</v>
      </c>
      <c r="AV168" s="5"/>
      <c r="AW168" s="4"/>
      <c r="AX168" s="2"/>
      <c r="AY168" s="5"/>
      <c r="AZ168" s="4"/>
      <c r="BA168" s="2"/>
      <c r="BB168" s="5"/>
      <c r="BC168" s="4"/>
      <c r="BD168" s="2"/>
      <c r="BE168" s="5"/>
      <c r="BF168" s="4"/>
      <c r="BG168" s="2"/>
      <c r="BH168" s="5"/>
      <c r="BI168" s="60">
        <f>SUM(G168:BF168)</f>
        <v>7</v>
      </c>
      <c r="BJ168" s="61" t="s">
        <v>6</v>
      </c>
      <c r="BK168" s="127">
        <f>COUNTIF(G168:BF168,"&gt;0")</f>
        <v>3</v>
      </c>
      <c r="BL168" s="53">
        <f>BI168/BK168</f>
        <v>2.3333333333333335</v>
      </c>
      <c r="BM168" s="54">
        <f>SUM(IF($H168="A",$G168,0),IF($K168="A",$J168,0),IF($N168="A",$M168,0),IF($Q168="A",$P168,0),IF($T168="A",$S168,0),IF($W168="A",$V168,0),IF($Z168="A",$Y168,0),IF($AC168="A",$AB168,0),IF($AF168="A",$AE168,0),IF($AI168="A",$AH168,0),IF($AL168="A",$AK168,0),IF($AO168="A",$AN168,0),IF($AR168="A",$AQ168,0),IF($AU168="A",$AT168,0),IF($AX168="A",$AW168,0),IF($BA168="A",$AZ168,0),IF($BD168="A",$BA168,0),IF($BG168="A",$BF168,0))</f>
        <v>6</v>
      </c>
      <c r="BN168" s="55">
        <f>SUM(IF($T168="A",$S168,0),IF($W168="A",$V168,0),IF($Z168="A",$Y168,0),IF($AI168="A",$AH168,0),IF($AL168="A",$AK168,0))</f>
        <v>6</v>
      </c>
      <c r="BO168" s="55">
        <f>SUM(S168,V168,Y168,AH168,AK168)</f>
        <v>6</v>
      </c>
      <c r="BP168" s="56">
        <f>MAX(G168:BF168)</f>
        <v>4</v>
      </c>
      <c r="BQ168" s="56"/>
      <c r="BR168" s="120" t="str">
        <f>VLOOKUP(D168,BASE!B:E,3,FALSE)</f>
        <v>CASCOL</v>
      </c>
      <c r="BT168" s="442"/>
    </row>
    <row r="169" spans="1:72" ht="26.25" thickBot="1">
      <c r="A169" s="128">
        <f t="shared" si="2"/>
        <v>168</v>
      </c>
      <c r="B169" s="3" t="s">
        <v>16</v>
      </c>
      <c r="C169" s="164" t="s">
        <v>344</v>
      </c>
      <c r="D169" s="165">
        <v>6924431</v>
      </c>
      <c r="E169" s="166" t="s">
        <v>554</v>
      </c>
      <c r="F169" s="167" t="s">
        <v>179</v>
      </c>
      <c r="G169" s="4"/>
      <c r="H169" s="2"/>
      <c r="I169" s="5"/>
      <c r="J169" s="4">
        <v>1</v>
      </c>
      <c r="K169" s="2" t="s">
        <v>720</v>
      </c>
      <c r="L169" s="5"/>
      <c r="M169" s="4"/>
      <c r="N169" s="2"/>
      <c r="O169" s="5"/>
      <c r="P169" s="4"/>
      <c r="Q169" s="2"/>
      <c r="R169" s="5"/>
      <c r="S169" s="6"/>
      <c r="T169" s="2"/>
      <c r="U169" s="5"/>
      <c r="V169" s="6"/>
      <c r="W169" s="2"/>
      <c r="X169" s="5"/>
      <c r="Y169" s="6">
        <v>4</v>
      </c>
      <c r="Z169" s="2" t="s">
        <v>740</v>
      </c>
      <c r="AA169" s="5"/>
      <c r="AB169" s="4"/>
      <c r="AC169" s="2"/>
      <c r="AD169" s="5"/>
      <c r="AE169" s="4"/>
      <c r="AF169" s="2"/>
      <c r="AG169" s="5"/>
      <c r="AH169" s="6"/>
      <c r="AI169" s="2"/>
      <c r="AJ169" s="5"/>
      <c r="AK169" s="6"/>
      <c r="AL169" s="2"/>
      <c r="AM169" s="5"/>
      <c r="AN169" s="4"/>
      <c r="AO169" s="2"/>
      <c r="AP169" s="5"/>
      <c r="AQ169" s="4">
        <v>2</v>
      </c>
      <c r="AR169" s="2" t="s">
        <v>740</v>
      </c>
      <c r="AS169" s="5"/>
      <c r="AT169" s="4"/>
      <c r="AU169" s="2"/>
      <c r="AV169" s="5"/>
      <c r="AW169" s="4"/>
      <c r="AX169" s="2"/>
      <c r="AY169" s="5"/>
      <c r="AZ169" s="4"/>
      <c r="BA169" s="2"/>
      <c r="BB169" s="5"/>
      <c r="BC169" s="4"/>
      <c r="BD169" s="2"/>
      <c r="BE169" s="5"/>
      <c r="BF169" s="4"/>
      <c r="BG169" s="2"/>
      <c r="BH169" s="5"/>
      <c r="BI169" s="60">
        <f>SUM(G169:BF169)</f>
        <v>7</v>
      </c>
      <c r="BJ169" s="61" t="s">
        <v>6</v>
      </c>
      <c r="BK169" s="127">
        <f>COUNTIF(G169:BF169,"&gt;0")</f>
        <v>3</v>
      </c>
      <c r="BL169" s="53">
        <f>BI169/BK169</f>
        <v>2.3333333333333335</v>
      </c>
      <c r="BM169" s="54">
        <f>SUM(IF($H169="A",$G169,0),IF($K169="A",$J169,0),IF($N169="A",$M169,0),IF($Q169="A",$P169,0),IF($T169="A",$S169,0),IF($W169="A",$V169,0),IF($Z169="A",$Y169,0),IF($AC169="A",$AB169,0),IF($AF169="A",$AE169,0),IF($AI169="A",$AH169,0),IF($AL169="A",$AK169,0),IF($AO169="A",$AN169,0),IF($AR169="A",$AQ169,0),IF($AU169="A",$AT169,0),IF($AX169="A",$AW169,0),IF($BA169="A",$AZ169,0),IF($BD169="A",$BA169,0),IF($BG169="A",$BF169,0))</f>
        <v>6</v>
      </c>
      <c r="BN169" s="55">
        <f>SUM(IF($T169="A",$S169,0),IF($W169="A",$V169,0),IF($Z169="A",$Y169,0),IF($AI169="A",$AH169,0),IF($AL169="A",$AK169,0))</f>
        <v>4</v>
      </c>
      <c r="BO169" s="55">
        <f>SUM(S169,V169,Y169,AH169,AK169)</f>
        <v>4</v>
      </c>
      <c r="BP169" s="56">
        <f>MAX(G169:BF169)</f>
        <v>4</v>
      </c>
      <c r="BQ169" s="56"/>
      <c r="BR169" s="120" t="str">
        <f>VLOOKUP(D169,BASE!B:E,3,FALSE)</f>
        <v>TROLLSPORT</v>
      </c>
      <c r="BT169" s="442"/>
    </row>
    <row r="170" spans="1:72" ht="26.25" thickBot="1">
      <c r="A170" s="128">
        <f t="shared" si="2"/>
        <v>169</v>
      </c>
      <c r="B170" s="3" t="s">
        <v>16</v>
      </c>
      <c r="C170" s="164" t="s">
        <v>266</v>
      </c>
      <c r="D170" s="165">
        <v>6921793</v>
      </c>
      <c r="E170" s="166" t="s">
        <v>2</v>
      </c>
      <c r="F170" s="167" t="s">
        <v>179</v>
      </c>
      <c r="G170" s="4"/>
      <c r="H170" s="2"/>
      <c r="I170" s="5"/>
      <c r="J170" s="4">
        <v>4</v>
      </c>
      <c r="K170" s="2" t="s">
        <v>740</v>
      </c>
      <c r="L170" s="5"/>
      <c r="M170" s="4"/>
      <c r="N170" s="2"/>
      <c r="O170" s="5"/>
      <c r="P170" s="4"/>
      <c r="Q170" s="2"/>
      <c r="R170" s="5"/>
      <c r="S170" s="6">
        <v>2</v>
      </c>
      <c r="T170" s="2" t="s">
        <v>720</v>
      </c>
      <c r="U170" s="5"/>
      <c r="V170" s="6"/>
      <c r="W170" s="2"/>
      <c r="X170" s="5"/>
      <c r="Y170" s="6"/>
      <c r="Z170" s="2"/>
      <c r="AA170" s="5"/>
      <c r="AB170" s="4">
        <v>1</v>
      </c>
      <c r="AC170" s="2" t="s">
        <v>720</v>
      </c>
      <c r="AD170" s="5"/>
      <c r="AE170" s="4"/>
      <c r="AF170" s="2"/>
      <c r="AG170" s="5"/>
      <c r="AH170" s="6"/>
      <c r="AI170" s="2"/>
      <c r="AJ170" s="5"/>
      <c r="AK170" s="6"/>
      <c r="AL170" s="2"/>
      <c r="AM170" s="5"/>
      <c r="AN170" s="4"/>
      <c r="AO170" s="2"/>
      <c r="AP170" s="5"/>
      <c r="AQ170" s="4"/>
      <c r="AR170" s="2"/>
      <c r="AS170" s="5"/>
      <c r="AT170" s="4"/>
      <c r="AU170" s="2"/>
      <c r="AV170" s="5"/>
      <c r="AW170" s="4"/>
      <c r="AX170" s="2"/>
      <c r="AY170" s="5"/>
      <c r="AZ170" s="4"/>
      <c r="BA170" s="2"/>
      <c r="BB170" s="5"/>
      <c r="BC170" s="4"/>
      <c r="BD170" s="2"/>
      <c r="BE170" s="5"/>
      <c r="BF170" s="4"/>
      <c r="BG170" s="2"/>
      <c r="BH170" s="5"/>
      <c r="BI170" s="60">
        <f>SUM(G170:BF170)</f>
        <v>7</v>
      </c>
      <c r="BJ170" s="61" t="s">
        <v>6</v>
      </c>
      <c r="BK170" s="127">
        <f>COUNTIF(G170:BF170,"&gt;0")</f>
        <v>3</v>
      </c>
      <c r="BL170" s="53">
        <f>BI170/BK170</f>
        <v>2.3333333333333335</v>
      </c>
      <c r="BM170" s="54">
        <f>SUM(IF($H170="A",$G170,0),IF($K170="A",$J170,0),IF($N170="A",$M170,0),IF($Q170="A",$P170,0),IF($T170="A",$S170,0),IF($W170="A",$V170,0),IF($Z170="A",$Y170,0),IF($AC170="A",$AB170,0),IF($AF170="A",$AE170,0),IF($AI170="A",$AH170,0),IF($AL170="A",$AK170,0),IF($AO170="A",$AN170,0),IF($AR170="A",$AQ170,0),IF($AU170="A",$AT170,0),IF($AX170="A",$AW170,0),IF($BA170="A",$AZ170,0),IF($BD170="A",$BA170,0),IF($BG170="A",$BF170,0))</f>
        <v>4</v>
      </c>
      <c r="BN170" s="55">
        <f>SUM(IF($T170="A",$S170,0),IF($W170="A",$V170,0),IF($Z170="A",$Y170,0),IF($AI170="A",$AH170,0),IF($AL170="A",$AK170,0))</f>
        <v>0</v>
      </c>
      <c r="BO170" s="55">
        <f>SUM(S170,V170,Y170,AH170,AK170)</f>
        <v>2</v>
      </c>
      <c r="BP170" s="56">
        <f>MAX(G170:BF170)</f>
        <v>4</v>
      </c>
      <c r="BQ170" s="56"/>
      <c r="BR170" s="120" t="str">
        <f>VLOOKUP(D170,BASE!B:E,3,FALSE)</f>
        <v>ASCSP</v>
      </c>
      <c r="BT170" s="442"/>
    </row>
    <row r="171" spans="1:72" ht="26.25" thickBot="1">
      <c r="A171" s="128">
        <f t="shared" si="2"/>
        <v>170</v>
      </c>
      <c r="B171" s="3" t="s">
        <v>16</v>
      </c>
      <c r="C171" s="164" t="s">
        <v>337</v>
      </c>
      <c r="D171" s="165">
        <v>4304466</v>
      </c>
      <c r="E171" s="166" t="s">
        <v>5</v>
      </c>
      <c r="F171" s="167" t="s">
        <v>179</v>
      </c>
      <c r="G171" s="4"/>
      <c r="H171" s="2"/>
      <c r="I171" s="5"/>
      <c r="J171" s="4">
        <v>2</v>
      </c>
      <c r="K171" s="2" t="s">
        <v>740</v>
      </c>
      <c r="L171" s="5"/>
      <c r="M171" s="4"/>
      <c r="N171" s="2"/>
      <c r="O171" s="5"/>
      <c r="P171" s="4"/>
      <c r="Q171" s="2"/>
      <c r="R171" s="5"/>
      <c r="S171" s="6"/>
      <c r="T171" s="2"/>
      <c r="U171" s="5"/>
      <c r="V171" s="6"/>
      <c r="W171" s="2"/>
      <c r="X171" s="5"/>
      <c r="Y171" s="6">
        <v>2</v>
      </c>
      <c r="Z171" s="2" t="s">
        <v>720</v>
      </c>
      <c r="AA171" s="5"/>
      <c r="AB171" s="4">
        <v>3</v>
      </c>
      <c r="AC171" s="2" t="s">
        <v>720</v>
      </c>
      <c r="AD171" s="5"/>
      <c r="AE171" s="4"/>
      <c r="AF171" s="2"/>
      <c r="AG171" s="5"/>
      <c r="AH171" s="6"/>
      <c r="AI171" s="2"/>
      <c r="AJ171" s="5"/>
      <c r="AK171" s="6"/>
      <c r="AL171" s="2"/>
      <c r="AM171" s="5"/>
      <c r="AN171" s="4"/>
      <c r="AO171" s="2"/>
      <c r="AP171" s="5"/>
      <c r="AQ171" s="4"/>
      <c r="AR171" s="2"/>
      <c r="AS171" s="5"/>
      <c r="AT171" s="4"/>
      <c r="AU171" s="2"/>
      <c r="AV171" s="5"/>
      <c r="AW171" s="4"/>
      <c r="AX171" s="2"/>
      <c r="AY171" s="5"/>
      <c r="AZ171" s="4"/>
      <c r="BA171" s="2"/>
      <c r="BB171" s="5"/>
      <c r="BC171" s="4"/>
      <c r="BD171" s="2"/>
      <c r="BE171" s="5"/>
      <c r="BF171" s="4"/>
      <c r="BG171" s="2"/>
      <c r="BH171" s="5"/>
      <c r="BI171" s="60">
        <f>SUM(G171:BF171)</f>
        <v>7</v>
      </c>
      <c r="BJ171" s="61" t="s">
        <v>6</v>
      </c>
      <c r="BK171" s="127">
        <f>COUNTIF(G171:BF171,"&gt;0")</f>
        <v>3</v>
      </c>
      <c r="BL171" s="53">
        <f>BI171/BK171</f>
        <v>2.3333333333333335</v>
      </c>
      <c r="BM171" s="54">
        <f>SUM(IF($H171="A",$G171,0),IF($K171="A",$J171,0),IF($N171="A",$M171,0),IF($Q171="A",$P171,0),IF($T171="A",$S171,0),IF($W171="A",$V171,0),IF($Z171="A",$Y171,0),IF($AC171="A",$AB171,0),IF($AF171="A",$AE171,0),IF($AI171="A",$AH171,0),IF($AL171="A",$AK171,0),IF($AO171="A",$AN171,0),IF($AR171="A",$AQ171,0),IF($AU171="A",$AT171,0),IF($AX171="A",$AW171,0),IF($BA171="A",$AZ171,0),IF($BD171="A",$BA171,0),IF($BG171="A",$BF171,0))</f>
        <v>2</v>
      </c>
      <c r="BN171" s="55">
        <f>SUM(IF($T171="A",$S171,0),IF($W171="A",$V171,0),IF($Z171="A",$Y171,0),IF($AI171="A",$AH171,0),IF($AL171="A",$AK171,0))</f>
        <v>0</v>
      </c>
      <c r="BO171" s="55">
        <f>SUM(S171,V171,Y171,AH171,AK171)</f>
        <v>2</v>
      </c>
      <c r="BP171" s="56">
        <f>MAX(G171:BF171)</f>
        <v>3</v>
      </c>
      <c r="BQ171" s="56"/>
      <c r="BR171" s="120" t="str">
        <f>VLOOKUP(D171,BASE!B:E,3,FALSE)</f>
        <v>CASCOL</v>
      </c>
      <c r="BT171" s="442"/>
    </row>
    <row r="172" spans="1:72" ht="26.25" thickBot="1">
      <c r="A172" s="128">
        <f t="shared" si="2"/>
        <v>171</v>
      </c>
      <c r="B172" s="3" t="s">
        <v>16</v>
      </c>
      <c r="C172" s="164" t="s">
        <v>338</v>
      </c>
      <c r="D172" s="165">
        <v>6924893</v>
      </c>
      <c r="E172" s="166" t="s">
        <v>5</v>
      </c>
      <c r="F172" s="167" t="s">
        <v>179</v>
      </c>
      <c r="G172" s="4"/>
      <c r="H172" s="2"/>
      <c r="I172" s="5"/>
      <c r="J172" s="4">
        <v>2</v>
      </c>
      <c r="K172" s="2" t="s">
        <v>740</v>
      </c>
      <c r="L172" s="5"/>
      <c r="M172" s="4"/>
      <c r="N172" s="2"/>
      <c r="O172" s="5"/>
      <c r="P172" s="4"/>
      <c r="Q172" s="2"/>
      <c r="R172" s="5"/>
      <c r="S172" s="6"/>
      <c r="T172" s="2"/>
      <c r="U172" s="5"/>
      <c r="V172" s="6"/>
      <c r="W172" s="2"/>
      <c r="X172" s="5"/>
      <c r="Y172" s="6">
        <v>2</v>
      </c>
      <c r="Z172" s="2" t="s">
        <v>720</v>
      </c>
      <c r="AA172" s="5"/>
      <c r="AB172" s="4">
        <v>3</v>
      </c>
      <c r="AC172" s="2" t="s">
        <v>720</v>
      </c>
      <c r="AD172" s="5"/>
      <c r="AE172" s="4"/>
      <c r="AF172" s="2"/>
      <c r="AG172" s="5"/>
      <c r="AH172" s="6"/>
      <c r="AI172" s="2"/>
      <c r="AJ172" s="5"/>
      <c r="AK172" s="6"/>
      <c r="AL172" s="2"/>
      <c r="AM172" s="5"/>
      <c r="AN172" s="4"/>
      <c r="AO172" s="2"/>
      <c r="AP172" s="5"/>
      <c r="AQ172" s="4"/>
      <c r="AR172" s="2"/>
      <c r="AS172" s="5"/>
      <c r="AT172" s="4"/>
      <c r="AU172" s="2"/>
      <c r="AV172" s="5"/>
      <c r="AW172" s="4"/>
      <c r="AX172" s="2"/>
      <c r="AY172" s="5"/>
      <c r="AZ172" s="4"/>
      <c r="BA172" s="2"/>
      <c r="BB172" s="5"/>
      <c r="BC172" s="4"/>
      <c r="BD172" s="2"/>
      <c r="BE172" s="5"/>
      <c r="BF172" s="4"/>
      <c r="BG172" s="2"/>
      <c r="BH172" s="5"/>
      <c r="BI172" s="60">
        <f>SUM(G172:BF172)</f>
        <v>7</v>
      </c>
      <c r="BJ172" s="61" t="s">
        <v>6</v>
      </c>
      <c r="BK172" s="127">
        <f>COUNTIF(G172:BF172,"&gt;0")</f>
        <v>3</v>
      </c>
      <c r="BL172" s="53">
        <f>BI172/BK172</f>
        <v>2.3333333333333335</v>
      </c>
      <c r="BM172" s="54">
        <f>SUM(IF($H172="A",$G172,0),IF($K172="A",$J172,0),IF($N172="A",$M172,0),IF($Q172="A",$P172,0),IF($T172="A",$S172,0),IF($W172="A",$V172,0),IF($Z172="A",$Y172,0),IF($AC172="A",$AB172,0),IF($AF172="A",$AE172,0),IF($AI172="A",$AH172,0),IF($AL172="A",$AK172,0),IF($AO172="A",$AN172,0),IF($AR172="A",$AQ172,0),IF($AU172="A",$AT172,0),IF($AX172="A",$AW172,0),IF($BA172="A",$AZ172,0),IF($BD172="A",$BA172,0),IF($BG172="A",$BF172,0))</f>
        <v>2</v>
      </c>
      <c r="BN172" s="55">
        <f>SUM(IF($T172="A",$S172,0),IF($W172="A",$V172,0),IF($Z172="A",$Y172,0),IF($AI172="A",$AH172,0),IF($AL172="A",$AK172,0))</f>
        <v>0</v>
      </c>
      <c r="BO172" s="55">
        <f>SUM(S172,V172,Y172,AH172,AK172)</f>
        <v>2</v>
      </c>
      <c r="BP172" s="56">
        <f>MAX(G172:BF172)</f>
        <v>3</v>
      </c>
      <c r="BQ172" s="56"/>
      <c r="BR172" s="120" t="str">
        <f>VLOOKUP(D172,BASE!B:E,3,FALSE)</f>
        <v>CASCOL</v>
      </c>
      <c r="BT172" s="442"/>
    </row>
    <row r="173" spans="1:72" ht="26.25" thickBot="1">
      <c r="A173" s="128">
        <f t="shared" si="2"/>
        <v>172</v>
      </c>
      <c r="B173" s="3" t="s">
        <v>16</v>
      </c>
      <c r="C173" s="164" t="s">
        <v>245</v>
      </c>
      <c r="D173" s="165">
        <v>6918416</v>
      </c>
      <c r="E173" s="166" t="s">
        <v>1</v>
      </c>
      <c r="F173" s="167" t="s">
        <v>179</v>
      </c>
      <c r="G173" s="4">
        <v>1</v>
      </c>
      <c r="H173" s="2" t="s">
        <v>720</v>
      </c>
      <c r="I173" s="5"/>
      <c r="J173" s="4"/>
      <c r="K173" s="2"/>
      <c r="L173" s="5"/>
      <c r="M173" s="4">
        <v>2</v>
      </c>
      <c r="N173" s="2" t="s">
        <v>740</v>
      </c>
      <c r="O173" s="5"/>
      <c r="P173" s="4"/>
      <c r="Q173" s="2"/>
      <c r="R173" s="5"/>
      <c r="S173" s="6"/>
      <c r="T173" s="2"/>
      <c r="U173" s="5"/>
      <c r="V173" s="6"/>
      <c r="W173" s="2"/>
      <c r="X173" s="5"/>
      <c r="Y173" s="6"/>
      <c r="Z173" s="2"/>
      <c r="AA173" s="5"/>
      <c r="AB173" s="4"/>
      <c r="AC173" s="2"/>
      <c r="AD173" s="5"/>
      <c r="AE173" s="4"/>
      <c r="AF173" s="2"/>
      <c r="AG173" s="5"/>
      <c r="AH173" s="6"/>
      <c r="AI173" s="2"/>
      <c r="AJ173" s="5"/>
      <c r="AK173" s="6"/>
      <c r="AL173" s="2"/>
      <c r="AM173" s="5"/>
      <c r="AN173" s="4"/>
      <c r="AO173" s="2"/>
      <c r="AP173" s="5"/>
      <c r="AQ173" s="418">
        <v>4</v>
      </c>
      <c r="AR173" s="416" t="s">
        <v>720</v>
      </c>
      <c r="AS173" s="417" t="s">
        <v>8</v>
      </c>
      <c r="AT173" s="4"/>
      <c r="AU173" s="2"/>
      <c r="AV173" s="5"/>
      <c r="AW173" s="4"/>
      <c r="AX173" s="2"/>
      <c r="AY173" s="5"/>
      <c r="AZ173" s="4"/>
      <c r="BA173" s="2"/>
      <c r="BB173" s="5"/>
      <c r="BC173" s="4"/>
      <c r="BD173" s="2"/>
      <c r="BE173" s="5"/>
      <c r="BF173" s="4"/>
      <c r="BG173" s="2"/>
      <c r="BH173" s="5"/>
      <c r="BI173" s="60">
        <f>SUM(G173:BF173)</f>
        <v>7</v>
      </c>
      <c r="BJ173" s="61" t="s">
        <v>6</v>
      </c>
      <c r="BK173" s="127">
        <f>COUNTIF(G173:BF173,"&gt;0")</f>
        <v>3</v>
      </c>
      <c r="BL173" s="53">
        <f>BI173/BK173</f>
        <v>2.3333333333333335</v>
      </c>
      <c r="BM173" s="54">
        <f>SUM(IF($H173="A",$G173,0),IF($K173="A",$J173,0),IF($N173="A",$M173,0),IF($Q173="A",$P173,0),IF($T173="A",$S173,0),IF($W173="A",$V173,0),IF($Z173="A",$Y173,0),IF($AC173="A",$AB173,0),IF($AF173="A",$AE173,0),IF($AI173="A",$AH173,0),IF($AL173="A",$AK173,0),IF($AO173="A",$AN173,0),IF($AR173="A",$AQ173,0),IF($AU173="A",$AT173,0),IF($AX173="A",$AW173,0),IF($BA173="A",$AZ173,0),IF($BD173="A",$BA173,0),IF($BG173="A",$BF173,0))</f>
        <v>2</v>
      </c>
      <c r="BN173" s="55">
        <f>SUM(IF($T173="A",$S173,0),IF($W173="A",$V173,0),IF($Z173="A",$Y173,0),IF($AI173="A",$AH173,0),IF($AL173="A",$AK173,0))</f>
        <v>0</v>
      </c>
      <c r="BO173" s="55">
        <f>SUM(S173,V173,Y173,AH173,AK173)</f>
        <v>0</v>
      </c>
      <c r="BP173" s="56">
        <f>MAX(G173:BF173)</f>
        <v>4</v>
      </c>
      <c r="BQ173" s="56"/>
      <c r="BR173" s="120" t="str">
        <f>VLOOKUP(D173,BASE!B:E,3,FALSE)</f>
        <v>ATSCAF</v>
      </c>
      <c r="BT173" s="442"/>
    </row>
    <row r="174" spans="1:72" ht="26.25" thickBot="1">
      <c r="A174" s="128">
        <f t="shared" si="2"/>
        <v>173</v>
      </c>
      <c r="B174" s="3" t="s">
        <v>16</v>
      </c>
      <c r="C174" s="164" t="s">
        <v>205</v>
      </c>
      <c r="D174" s="165">
        <v>6901534</v>
      </c>
      <c r="E174" s="166" t="s">
        <v>2</v>
      </c>
      <c r="F174" s="167" t="s">
        <v>179</v>
      </c>
      <c r="G174" s="4"/>
      <c r="H174" s="2"/>
      <c r="I174" s="5"/>
      <c r="J174" s="4">
        <v>2</v>
      </c>
      <c r="K174" s="2" t="s">
        <v>720</v>
      </c>
      <c r="L174" s="5"/>
      <c r="M174" s="4"/>
      <c r="N174" s="2"/>
      <c r="O174" s="5"/>
      <c r="P174" s="4"/>
      <c r="Q174" s="2"/>
      <c r="R174" s="5"/>
      <c r="S174" s="6"/>
      <c r="T174" s="2"/>
      <c r="U174" s="5"/>
      <c r="V174" s="6"/>
      <c r="W174" s="2"/>
      <c r="X174" s="5"/>
      <c r="Y174" s="6">
        <v>1</v>
      </c>
      <c r="Z174" s="2" t="s">
        <v>720</v>
      </c>
      <c r="AA174" s="5"/>
      <c r="AB174" s="4"/>
      <c r="AC174" s="2"/>
      <c r="AD174" s="5"/>
      <c r="AE174" s="4"/>
      <c r="AF174" s="2"/>
      <c r="AG174" s="5"/>
      <c r="AH174" s="6"/>
      <c r="AI174" s="2"/>
      <c r="AJ174" s="5"/>
      <c r="AK174" s="6"/>
      <c r="AL174" s="2"/>
      <c r="AM174" s="5"/>
      <c r="AN174" s="4"/>
      <c r="AO174" s="2"/>
      <c r="AP174" s="5"/>
      <c r="AQ174" s="4"/>
      <c r="AR174" s="2"/>
      <c r="AS174" s="5"/>
      <c r="AT174" s="4"/>
      <c r="AU174" s="2"/>
      <c r="AV174" s="5"/>
      <c r="AW174" s="4"/>
      <c r="AX174" s="2"/>
      <c r="AY174" s="5"/>
      <c r="AZ174" s="4"/>
      <c r="BA174" s="2"/>
      <c r="BB174" s="5"/>
      <c r="BC174" s="4">
        <f>VLOOKUP(D174,'24-10-2015'!C:G,5,FALSE)</f>
        <v>4</v>
      </c>
      <c r="BD174" s="2" t="str">
        <f>VLOOKUP(D174,'24-10-2015'!C:F,4,FALSE)</f>
        <v>A</v>
      </c>
      <c r="BE174" s="5"/>
      <c r="BF174" s="4"/>
      <c r="BG174" s="2"/>
      <c r="BH174" s="5"/>
      <c r="BI174" s="60">
        <f>SUM(G174:BF174)</f>
        <v>7</v>
      </c>
      <c r="BJ174" s="61" t="s">
        <v>6</v>
      </c>
      <c r="BK174" s="127">
        <f>COUNTIF(G174:BF174,"&gt;0")</f>
        <v>3</v>
      </c>
      <c r="BL174" s="53">
        <f>BI174/BK174</f>
        <v>2.3333333333333335</v>
      </c>
      <c r="BM174" s="54">
        <f>SUM(IF($H174="A",$G174,0),IF($K174="A",$J174,0),IF($N174="A",$M174,0),IF($Q174="A",$P174,0),IF($T174="A",$S174,0),IF($W174="A",$V174,0),IF($Z174="A",$Y174,0),IF($AC174="A",$AB174,0),IF($AF174="A",$AE174,0),IF($AI174="A",$AH174,0),IF($AL174="A",$AK174,0),IF($AO174="A",$AN174,0),IF($AR174="A",$AQ174,0),IF($AU174="A",$AT174,0),IF($AX174="A",$AW174,0),IF($BA174="A",$AZ174,0),IF($BD174="A",$BA174,0),IF($BG174="A",$BF174,0))</f>
        <v>0</v>
      </c>
      <c r="BN174" s="55">
        <f>SUM(IF($T174="A",$S174,0),IF($W174="A",$V174,0),IF($Z174="A",$Y174,0),IF($AI174="A",$AH174,0),IF($AL174="A",$AK174,0))</f>
        <v>0</v>
      </c>
      <c r="BO174" s="55">
        <f>SUM(S174,V174,Y174,AH174,AK174)</f>
        <v>1</v>
      </c>
      <c r="BP174" s="56">
        <f>MAX(G174:BF174)</f>
        <v>4</v>
      </c>
      <c r="BQ174" s="56"/>
      <c r="BR174" s="120" t="str">
        <f>VLOOKUP(D174,BASE!B:E,3,FALSE)</f>
        <v>ASCSP</v>
      </c>
      <c r="BT174" s="442"/>
    </row>
    <row r="175" spans="1:72" ht="26.25" thickBot="1">
      <c r="A175" s="128">
        <f t="shared" si="2"/>
        <v>174</v>
      </c>
      <c r="B175" s="3" t="s">
        <v>16</v>
      </c>
      <c r="C175" s="164" t="s">
        <v>233</v>
      </c>
      <c r="D175" s="165">
        <v>6913614</v>
      </c>
      <c r="E175" s="166" t="s">
        <v>350</v>
      </c>
      <c r="F175" s="167" t="s">
        <v>179</v>
      </c>
      <c r="G175" s="4"/>
      <c r="H175" s="2"/>
      <c r="I175" s="5"/>
      <c r="J175" s="4"/>
      <c r="K175" s="2"/>
      <c r="L175" s="5"/>
      <c r="M175" s="4"/>
      <c r="N175" s="2"/>
      <c r="O175" s="5"/>
      <c r="P175" s="4"/>
      <c r="Q175" s="2"/>
      <c r="R175" s="5"/>
      <c r="S175" s="6">
        <v>2</v>
      </c>
      <c r="T175" s="2" t="s">
        <v>740</v>
      </c>
      <c r="U175" s="5"/>
      <c r="V175" s="6"/>
      <c r="W175" s="2"/>
      <c r="X175" s="5"/>
      <c r="Y175" s="6"/>
      <c r="Z175" s="2"/>
      <c r="AA175" s="5"/>
      <c r="AB175" s="4"/>
      <c r="AC175" s="2"/>
      <c r="AD175" s="5"/>
      <c r="AE175" s="4"/>
      <c r="AF175" s="2"/>
      <c r="AG175" s="5"/>
      <c r="AH175" s="6">
        <v>2</v>
      </c>
      <c r="AI175" s="2" t="s">
        <v>740</v>
      </c>
      <c r="AJ175" s="5"/>
      <c r="AK175" s="6"/>
      <c r="AL175" s="2"/>
      <c r="AM175" s="5"/>
      <c r="AN175" s="4"/>
      <c r="AO175" s="2"/>
      <c r="AP175" s="5"/>
      <c r="AQ175" s="4"/>
      <c r="AR175" s="2"/>
      <c r="AS175" s="5"/>
      <c r="AT175" s="4">
        <f>VLOOKUP(D175,'26-09-2015'!C:G,5,FALSE)</f>
        <v>2</v>
      </c>
      <c r="AU175" s="2" t="str">
        <f>VLOOKUP(D175,'26-09-2015'!C:F,4,FALSE)</f>
        <v>A</v>
      </c>
      <c r="AV175" s="5"/>
      <c r="AW175" s="4"/>
      <c r="AX175" s="2"/>
      <c r="AY175" s="5"/>
      <c r="AZ175" s="4"/>
      <c r="BA175" s="2"/>
      <c r="BB175" s="5"/>
      <c r="BC175" s="4">
        <f>VLOOKUP(D175,'24-10-2015'!C:G,5,FALSE)</f>
        <v>1</v>
      </c>
      <c r="BD175" s="2" t="str">
        <f>VLOOKUP(D175,'24-10-2015'!C:F,4,FALSE)</f>
        <v>B</v>
      </c>
      <c r="BE175" s="5"/>
      <c r="BF175" s="4"/>
      <c r="BG175" s="2"/>
      <c r="BH175" s="5"/>
      <c r="BI175" s="60">
        <f>SUM(G175:BF175)</f>
        <v>7</v>
      </c>
      <c r="BJ175" s="61" t="s">
        <v>6</v>
      </c>
      <c r="BK175" s="127">
        <f>COUNTIF(G175:BF175,"&gt;0")</f>
        <v>4</v>
      </c>
      <c r="BL175" s="53">
        <f>BI175/BK175</f>
        <v>1.75</v>
      </c>
      <c r="BM175" s="54">
        <f>SUM(IF($H175="A",$G175,0),IF($K175="A",$J175,0),IF($N175="A",$M175,0),IF($Q175="A",$P175,0),IF($T175="A",$S175,0),IF($W175="A",$V175,0),IF($Z175="A",$Y175,0),IF($AC175="A",$AB175,0),IF($AF175="A",$AE175,0),IF($AI175="A",$AH175,0),IF($AL175="A",$AK175,0),IF($AO175="A",$AN175,0),IF($AR175="A",$AQ175,0),IF($AU175="A",$AT175,0),IF($AX175="A",$AW175,0),IF($BA175="A",$AZ175,0),IF($BD175="A",$BA175,0),IF($BG175="A",$BF175,0))</f>
        <v>6</v>
      </c>
      <c r="BN175" s="55">
        <f>SUM(IF($T175="A",$S175,0),IF($W175="A",$V175,0),IF($Z175="A",$Y175,0),IF($AI175="A",$AH175,0),IF($AL175="A",$AK175,0))</f>
        <v>4</v>
      </c>
      <c r="BO175" s="55">
        <f>SUM(S175,V175,Y175,AH175,AK175)</f>
        <v>4</v>
      </c>
      <c r="BP175" s="56">
        <f>MAX(G175:BF175)</f>
        <v>2</v>
      </c>
      <c r="BQ175" s="56"/>
      <c r="BR175" s="120" t="str">
        <f>VLOOKUP(D175,BASE!B:E,3,FALSE)</f>
        <v>S A L</v>
      </c>
      <c r="BT175" s="442"/>
    </row>
    <row r="176" spans="1:72" ht="26.25" thickBot="1">
      <c r="A176" s="128">
        <f t="shared" si="2"/>
        <v>175</v>
      </c>
      <c r="B176" s="3" t="s">
        <v>16</v>
      </c>
      <c r="C176" s="160" t="s">
        <v>288</v>
      </c>
      <c r="D176" s="161">
        <v>6924842</v>
      </c>
      <c r="E176" s="162" t="s">
        <v>554</v>
      </c>
      <c r="F176" s="163" t="s">
        <v>8</v>
      </c>
      <c r="G176" s="4"/>
      <c r="H176" s="2"/>
      <c r="I176" s="5"/>
      <c r="J176" s="4"/>
      <c r="K176" s="2"/>
      <c r="L176" s="5"/>
      <c r="M176" s="4">
        <v>2</v>
      </c>
      <c r="N176" s="2" t="s">
        <v>740</v>
      </c>
      <c r="O176" s="5"/>
      <c r="P176" s="4"/>
      <c r="Q176" s="2"/>
      <c r="R176" s="5"/>
      <c r="S176" s="6"/>
      <c r="T176" s="2"/>
      <c r="U176" s="5"/>
      <c r="V176" s="6"/>
      <c r="W176" s="2"/>
      <c r="X176" s="5"/>
      <c r="Y176" s="6">
        <v>1</v>
      </c>
      <c r="Z176" s="2" t="s">
        <v>720</v>
      </c>
      <c r="AA176" s="5"/>
      <c r="AB176" s="4"/>
      <c r="AC176" s="2"/>
      <c r="AD176" s="5"/>
      <c r="AE176" s="4"/>
      <c r="AF176" s="2"/>
      <c r="AG176" s="5"/>
      <c r="AH176" s="6"/>
      <c r="AI176" s="2"/>
      <c r="AJ176" s="5"/>
      <c r="AK176" s="6">
        <v>2</v>
      </c>
      <c r="AL176" s="2" t="s">
        <v>740</v>
      </c>
      <c r="AM176" s="5"/>
      <c r="AN176" s="4"/>
      <c r="AO176" s="2"/>
      <c r="AP176" s="5"/>
      <c r="AQ176" s="4"/>
      <c r="AR176" s="2"/>
      <c r="AS176" s="5"/>
      <c r="AT176" s="4"/>
      <c r="AU176" s="2"/>
      <c r="AV176" s="5"/>
      <c r="AW176" s="4"/>
      <c r="AX176" s="2"/>
      <c r="AY176" s="5"/>
      <c r="AZ176" s="4"/>
      <c r="BA176" s="2"/>
      <c r="BB176" s="5"/>
      <c r="BC176" s="4">
        <f>VLOOKUP(D176,'24-10-2015'!C:G,5,FALSE)</f>
        <v>2</v>
      </c>
      <c r="BD176" s="2" t="str">
        <f>VLOOKUP(D176,'24-10-2015'!C:F,4,FALSE)</f>
        <v>A</v>
      </c>
      <c r="BE176" s="5"/>
      <c r="BF176" s="4"/>
      <c r="BG176" s="2"/>
      <c r="BH176" s="5"/>
      <c r="BI176" s="60">
        <f>SUM(G176:BF176)</f>
        <v>7</v>
      </c>
      <c r="BJ176" s="61" t="s">
        <v>6</v>
      </c>
      <c r="BK176" s="127">
        <f>COUNTIF(G176:BF176,"&gt;0")</f>
        <v>4</v>
      </c>
      <c r="BL176" s="53">
        <f>BI176/BK176</f>
        <v>1.75</v>
      </c>
      <c r="BM176" s="54">
        <f>SUM(IF($H176="A",$G176,0),IF($K176="A",$J176,0),IF($N176="A",$M176,0),IF($Q176="A",$P176,0),IF($T176="A",$S176,0),IF($W176="A",$V176,0),IF($Z176="A",$Y176,0),IF($AC176="A",$AB176,0),IF($AF176="A",$AE176,0),IF($AI176="A",$AH176,0),IF($AL176="A",$AK176,0),IF($AO176="A",$AN176,0),IF($AR176="A",$AQ176,0),IF($AU176="A",$AT176,0),IF($AX176="A",$AW176,0),IF($BA176="A",$AZ176,0),IF($BD176="A",$BA176,0),IF($BG176="A",$BF176,0))</f>
        <v>4</v>
      </c>
      <c r="BN176" s="55">
        <f>SUM(IF($T176="A",$S176,0),IF($W176="A",$V176,0),IF($Z176="A",$Y176,0),IF($AI176="A",$AH176,0),IF($AL176="A",$AK176,0))</f>
        <v>2</v>
      </c>
      <c r="BO176" s="55">
        <f>SUM(S176,V176,Y176,AH176,AK176)</f>
        <v>3</v>
      </c>
      <c r="BP176" s="56">
        <f>MAX(G176:BF176)</f>
        <v>2</v>
      </c>
      <c r="BQ176" s="56"/>
      <c r="BR176" s="120" t="str">
        <f>VLOOKUP(D176,BASE!B:E,3,FALSE)</f>
        <v>TROLLSPORT</v>
      </c>
      <c r="BT176" s="442"/>
    </row>
    <row r="177" spans="1:72" ht="26.25" thickBot="1">
      <c r="A177" s="128">
        <f t="shared" si="2"/>
        <v>176</v>
      </c>
      <c r="B177" s="3" t="s">
        <v>16</v>
      </c>
      <c r="C177" s="164" t="s">
        <v>412</v>
      </c>
      <c r="D177" s="165">
        <v>6901973</v>
      </c>
      <c r="E177" s="166" t="s">
        <v>350</v>
      </c>
      <c r="F177" s="167" t="s">
        <v>179</v>
      </c>
      <c r="G177" s="4"/>
      <c r="H177" s="2"/>
      <c r="I177" s="5"/>
      <c r="J177" s="4">
        <v>2</v>
      </c>
      <c r="K177" s="2" t="s">
        <v>740</v>
      </c>
      <c r="L177" s="5"/>
      <c r="M177" s="4"/>
      <c r="N177" s="2"/>
      <c r="O177" s="5"/>
      <c r="P177" s="4"/>
      <c r="Q177" s="2"/>
      <c r="R177" s="5"/>
      <c r="S177" s="6">
        <v>2</v>
      </c>
      <c r="T177" s="2" t="s">
        <v>740</v>
      </c>
      <c r="U177" s="5"/>
      <c r="V177" s="6"/>
      <c r="W177" s="2"/>
      <c r="X177" s="5"/>
      <c r="Y177" s="6"/>
      <c r="Z177" s="2"/>
      <c r="AA177" s="5"/>
      <c r="AB177" s="4"/>
      <c r="AC177" s="2"/>
      <c r="AD177" s="5"/>
      <c r="AE177" s="4"/>
      <c r="AF177" s="2"/>
      <c r="AG177" s="5"/>
      <c r="AH177" s="6"/>
      <c r="AI177" s="2"/>
      <c r="AJ177" s="5"/>
      <c r="AK177" s="6"/>
      <c r="AL177" s="2"/>
      <c r="AM177" s="5"/>
      <c r="AN177" s="4"/>
      <c r="AO177" s="2"/>
      <c r="AP177" s="5"/>
      <c r="AQ177" s="4"/>
      <c r="AR177" s="2"/>
      <c r="AS177" s="5"/>
      <c r="AT177" s="4"/>
      <c r="AU177" s="2"/>
      <c r="AV177" s="5"/>
      <c r="AW177" s="4"/>
      <c r="AX177" s="2"/>
      <c r="AY177" s="5"/>
      <c r="AZ177" s="4">
        <v>1</v>
      </c>
      <c r="BA177" s="2" t="s">
        <v>720</v>
      </c>
      <c r="BB177" s="5"/>
      <c r="BC177" s="4">
        <f>VLOOKUP(D177,'24-10-2015'!C:G,5,FALSE)</f>
        <v>2</v>
      </c>
      <c r="BD177" s="2" t="str">
        <f>VLOOKUP(D177,'24-10-2015'!C:F,4,FALSE)</f>
        <v>B</v>
      </c>
      <c r="BE177" s="5"/>
      <c r="BF177" s="4"/>
      <c r="BG177" s="2"/>
      <c r="BH177" s="5"/>
      <c r="BI177" s="60">
        <f>SUM(G177:BF177)</f>
        <v>7</v>
      </c>
      <c r="BJ177" s="61" t="s">
        <v>6</v>
      </c>
      <c r="BK177" s="127">
        <f>COUNTIF(G177:BF177,"&gt;0")</f>
        <v>4</v>
      </c>
      <c r="BL177" s="53">
        <f>BI177/BK177</f>
        <v>1.75</v>
      </c>
      <c r="BM177" s="54">
        <f>SUM(IF($H177="A",$G177,0),IF($K177="A",$J177,0),IF($N177="A",$M177,0),IF($Q177="A",$P177,0),IF($T177="A",$S177,0),IF($W177="A",$V177,0),IF($Z177="A",$Y177,0),IF($AC177="A",$AB177,0),IF($AF177="A",$AE177,0),IF($AI177="A",$AH177,0),IF($AL177="A",$AK177,0),IF($AO177="A",$AN177,0),IF($AR177="A",$AQ177,0),IF($AU177="A",$AT177,0),IF($AX177="A",$AW177,0),IF($BA177="A",$AZ177,0),IF($BD177="A",$BA177,0),IF($BG177="A",$BF177,0))</f>
        <v>4</v>
      </c>
      <c r="BN177" s="55">
        <f>SUM(IF($T177="A",$S177,0),IF($W177="A",$V177,0),IF($Z177="A",$Y177,0),IF($AI177="A",$AH177,0),IF($AL177="A",$AK177,0))</f>
        <v>2</v>
      </c>
      <c r="BO177" s="55">
        <f>SUM(S177,V177,Y177,AH177,AK177)</f>
        <v>2</v>
      </c>
      <c r="BP177" s="56">
        <f>MAX(G177:BF177)</f>
        <v>2</v>
      </c>
      <c r="BQ177" s="56"/>
      <c r="BR177" s="120" t="str">
        <f>VLOOKUP(D177,BASE!B:E,3,FALSE)</f>
        <v>S A L</v>
      </c>
      <c r="BT177" s="442"/>
    </row>
    <row r="178" spans="1:72" ht="26.25" thickBot="1">
      <c r="A178" s="128">
        <f t="shared" si="2"/>
        <v>177</v>
      </c>
      <c r="B178" s="3" t="s">
        <v>16</v>
      </c>
      <c r="C178" s="164" t="s">
        <v>36</v>
      </c>
      <c r="D178" s="165">
        <v>6901106</v>
      </c>
      <c r="E178" s="166" t="s">
        <v>5</v>
      </c>
      <c r="F178" s="167" t="s">
        <v>179</v>
      </c>
      <c r="G178" s="4">
        <v>2</v>
      </c>
      <c r="H178" s="2" t="s">
        <v>720</v>
      </c>
      <c r="I178" s="5"/>
      <c r="J178" s="4"/>
      <c r="K178" s="2"/>
      <c r="L178" s="5"/>
      <c r="M178" s="4">
        <v>2</v>
      </c>
      <c r="N178" s="2" t="s">
        <v>740</v>
      </c>
      <c r="O178" s="5"/>
      <c r="P178" s="4"/>
      <c r="Q178" s="2"/>
      <c r="R178" s="5"/>
      <c r="S178" s="6">
        <v>2</v>
      </c>
      <c r="T178" s="2" t="s">
        <v>740</v>
      </c>
      <c r="U178" s="5"/>
      <c r="V178" s="6"/>
      <c r="W178" s="2"/>
      <c r="X178" s="5"/>
      <c r="Y178" s="6"/>
      <c r="Z178" s="2"/>
      <c r="AA178" s="5"/>
      <c r="AB178" s="4">
        <v>1</v>
      </c>
      <c r="AC178" s="2" t="s">
        <v>720</v>
      </c>
      <c r="AD178" s="5"/>
      <c r="AE178" s="4"/>
      <c r="AF178" s="2"/>
      <c r="AG178" s="5"/>
      <c r="AH178" s="6"/>
      <c r="AI178" s="2"/>
      <c r="AJ178" s="5"/>
      <c r="AK178" s="6"/>
      <c r="AL178" s="2"/>
      <c r="AM178" s="5"/>
      <c r="AN178" s="4"/>
      <c r="AO178" s="2"/>
      <c r="AP178" s="5"/>
      <c r="AQ178" s="4"/>
      <c r="AR178" s="2"/>
      <c r="AS178" s="5"/>
      <c r="AT178" s="4"/>
      <c r="AU178" s="2"/>
      <c r="AV178" s="5"/>
      <c r="AW178" s="4"/>
      <c r="AX178" s="2"/>
      <c r="AY178" s="5"/>
      <c r="AZ178" s="4"/>
      <c r="BA178" s="2"/>
      <c r="BB178" s="5"/>
      <c r="BC178" s="4"/>
      <c r="BD178" s="2"/>
      <c r="BE178" s="5"/>
      <c r="BF178" s="4"/>
      <c r="BG178" s="2"/>
      <c r="BH178" s="5"/>
      <c r="BI178" s="60">
        <f>SUM(G178:BF178)</f>
        <v>7</v>
      </c>
      <c r="BJ178" s="61" t="s">
        <v>6</v>
      </c>
      <c r="BK178" s="127">
        <f>COUNTIF(G178:BF178,"&gt;0")</f>
        <v>4</v>
      </c>
      <c r="BL178" s="53">
        <f>BI178/BK178</f>
        <v>1.75</v>
      </c>
      <c r="BM178" s="54">
        <f>SUM(IF($H178="A",$G178,0),IF($K178="A",$J178,0),IF($N178="A",$M178,0),IF($Q178="A",$P178,0),IF($T178="A",$S178,0),IF($W178="A",$V178,0),IF($Z178="A",$Y178,0),IF($AC178="A",$AB178,0),IF($AF178="A",$AE178,0),IF($AI178="A",$AH178,0),IF($AL178="A",$AK178,0),IF($AO178="A",$AN178,0),IF($AR178="A",$AQ178,0),IF($AU178="A",$AT178,0),IF($AX178="A",$AW178,0),IF($BA178="A",$AZ178,0),IF($BD178="A",$BA178,0),IF($BG178="A",$BF178,0))</f>
        <v>4</v>
      </c>
      <c r="BN178" s="55">
        <f>SUM(IF($T178="A",$S178,0),IF($W178="A",$V178,0),IF($Z178="A",$Y178,0),IF($AI178="A",$AH178,0),IF($AL178="A",$AK178,0))</f>
        <v>2</v>
      </c>
      <c r="BO178" s="55">
        <f>SUM(S178,V178,Y178,AH178,AK178)</f>
        <v>2</v>
      </c>
      <c r="BP178" s="56">
        <f>MAX(G178:BF178)</f>
        <v>2</v>
      </c>
      <c r="BQ178" s="56"/>
      <c r="BR178" s="120" t="str">
        <f>VLOOKUP(D178,BASE!B:E,3,FALSE)</f>
        <v>CASCOL</v>
      </c>
      <c r="BT178" s="442"/>
    </row>
    <row r="179" spans="1:72" ht="26.25" thickBot="1">
      <c r="A179" s="128">
        <f t="shared" si="2"/>
        <v>178</v>
      </c>
      <c r="B179" s="3" t="s">
        <v>16</v>
      </c>
      <c r="C179" s="164" t="s">
        <v>161</v>
      </c>
      <c r="D179" s="165">
        <v>6910068</v>
      </c>
      <c r="E179" s="166" t="s">
        <v>0</v>
      </c>
      <c r="F179" s="167" t="s">
        <v>179</v>
      </c>
      <c r="G179" s="4">
        <v>1</v>
      </c>
      <c r="H179" s="2" t="s">
        <v>720</v>
      </c>
      <c r="I179" s="5"/>
      <c r="J179" s="4"/>
      <c r="K179" s="2"/>
      <c r="L179" s="5"/>
      <c r="M179" s="4">
        <v>1</v>
      </c>
      <c r="N179" s="2" t="s">
        <v>720</v>
      </c>
      <c r="O179" s="5"/>
      <c r="P179" s="4"/>
      <c r="Q179" s="2"/>
      <c r="R179" s="5"/>
      <c r="S179" s="6">
        <v>4</v>
      </c>
      <c r="T179" s="2" t="s">
        <v>720</v>
      </c>
      <c r="U179" s="5"/>
      <c r="V179" s="6"/>
      <c r="W179" s="2"/>
      <c r="X179" s="5"/>
      <c r="Y179" s="6"/>
      <c r="Z179" s="2"/>
      <c r="AA179" s="5"/>
      <c r="AB179" s="4"/>
      <c r="AC179" s="2"/>
      <c r="AD179" s="5"/>
      <c r="AE179" s="4"/>
      <c r="AF179" s="2"/>
      <c r="AG179" s="5"/>
      <c r="AH179" s="6"/>
      <c r="AI179" s="2"/>
      <c r="AJ179" s="5"/>
      <c r="AK179" s="6"/>
      <c r="AL179" s="2"/>
      <c r="AM179" s="5"/>
      <c r="AN179" s="4"/>
      <c r="AO179" s="2"/>
      <c r="AP179" s="5"/>
      <c r="AQ179" s="4"/>
      <c r="AR179" s="2"/>
      <c r="AS179" s="5"/>
      <c r="AT179" s="4"/>
      <c r="AU179" s="2"/>
      <c r="AV179" s="5"/>
      <c r="AW179" s="4"/>
      <c r="AX179" s="2"/>
      <c r="AY179" s="5"/>
      <c r="AZ179" s="4"/>
      <c r="BA179" s="2"/>
      <c r="BB179" s="5"/>
      <c r="BC179" s="4">
        <f>VLOOKUP(D179,'24-10-2015'!C:G,5,FALSE)</f>
        <v>1</v>
      </c>
      <c r="BD179" s="2" t="str">
        <f>VLOOKUP(D179,'24-10-2015'!C:F,4,FALSE)</f>
        <v>B</v>
      </c>
      <c r="BE179" s="5"/>
      <c r="BF179" s="4"/>
      <c r="BG179" s="2"/>
      <c r="BH179" s="5"/>
      <c r="BI179" s="60">
        <f>SUM(G179:BF179)</f>
        <v>7</v>
      </c>
      <c r="BJ179" s="61" t="s">
        <v>6</v>
      </c>
      <c r="BK179" s="127">
        <f>COUNTIF(G179:BF179,"&gt;0")</f>
        <v>4</v>
      </c>
      <c r="BL179" s="53">
        <f>BI179/BK179</f>
        <v>1.75</v>
      </c>
      <c r="BM179" s="54">
        <f>SUM(IF($H179="A",$G179,0),IF($K179="A",$J179,0),IF($N179="A",$M179,0),IF($Q179="A",$P179,0),IF($T179="A",$S179,0),IF($W179="A",$V179,0),IF($Z179="A",$Y179,0),IF($AC179="A",$AB179,0),IF($AF179="A",$AE179,0),IF($AI179="A",$AH179,0),IF($AL179="A",$AK179,0),IF($AO179="A",$AN179,0),IF($AR179="A",$AQ179,0),IF($AU179="A",$AT179,0),IF($AX179="A",$AW179,0),IF($BA179="A",$AZ179,0),IF($BD179="A",$BA179,0),IF($BG179="A",$BF179,0))</f>
        <v>0</v>
      </c>
      <c r="BN179" s="55">
        <f>SUM(IF($T179="A",$S179,0),IF($W179="A",$V179,0),IF($Z179="A",$Y179,0),IF($AI179="A",$AH179,0),IF($AL179="A",$AK179,0))</f>
        <v>0</v>
      </c>
      <c r="BO179" s="55">
        <f>SUM(S179,V179,Y179,AH179,AK179)</f>
        <v>4</v>
      </c>
      <c r="BP179" s="56">
        <f>MAX(G179:BF179)</f>
        <v>4</v>
      </c>
      <c r="BQ179" s="56"/>
      <c r="BR179" s="120" t="str">
        <f>VLOOKUP(D179,BASE!B:E,3,FALSE)</f>
        <v>ALSTOM</v>
      </c>
      <c r="BT179" s="442"/>
    </row>
    <row r="180" spans="1:72" ht="26.25" thickBot="1">
      <c r="A180" s="128">
        <f t="shared" si="2"/>
        <v>179</v>
      </c>
      <c r="B180" s="3" t="s">
        <v>16</v>
      </c>
      <c r="C180" s="160" t="s">
        <v>107</v>
      </c>
      <c r="D180" s="161">
        <v>6925027</v>
      </c>
      <c r="E180" s="162" t="s">
        <v>1</v>
      </c>
      <c r="F180" s="163" t="s">
        <v>8</v>
      </c>
      <c r="G180" s="4">
        <v>1</v>
      </c>
      <c r="H180" s="2" t="s">
        <v>720</v>
      </c>
      <c r="I180" s="5"/>
      <c r="J180" s="4"/>
      <c r="K180" s="2"/>
      <c r="L180" s="5"/>
      <c r="M180" s="4"/>
      <c r="N180" s="2"/>
      <c r="O180" s="5"/>
      <c r="P180" s="4"/>
      <c r="Q180" s="2"/>
      <c r="R180" s="5"/>
      <c r="S180" s="6">
        <v>1</v>
      </c>
      <c r="T180" s="2" t="s">
        <v>720</v>
      </c>
      <c r="U180" s="5"/>
      <c r="V180" s="6"/>
      <c r="W180" s="2"/>
      <c r="X180" s="5"/>
      <c r="Y180" s="6"/>
      <c r="Z180" s="2"/>
      <c r="AA180" s="5"/>
      <c r="AB180" s="4"/>
      <c r="AC180" s="2"/>
      <c r="AD180" s="5"/>
      <c r="AE180" s="4"/>
      <c r="AF180" s="2"/>
      <c r="AG180" s="5"/>
      <c r="AH180" s="6"/>
      <c r="AI180" s="2"/>
      <c r="AJ180" s="5"/>
      <c r="AK180" s="6">
        <v>2</v>
      </c>
      <c r="AL180" s="2" t="s">
        <v>720</v>
      </c>
      <c r="AM180" s="5"/>
      <c r="AN180" s="4"/>
      <c r="AO180" s="2"/>
      <c r="AP180" s="5"/>
      <c r="AQ180" s="4"/>
      <c r="AR180" s="2"/>
      <c r="AS180" s="5"/>
      <c r="AT180" s="4"/>
      <c r="AU180" s="2"/>
      <c r="AV180" s="5"/>
      <c r="AW180" s="4"/>
      <c r="AX180" s="2"/>
      <c r="AY180" s="5"/>
      <c r="AZ180" s="4">
        <v>3</v>
      </c>
      <c r="BA180" s="2" t="s">
        <v>720</v>
      </c>
      <c r="BB180" s="5"/>
      <c r="BC180" s="4"/>
      <c r="BD180" s="2"/>
      <c r="BE180" s="5"/>
      <c r="BF180" s="4"/>
      <c r="BG180" s="2"/>
      <c r="BH180" s="5"/>
      <c r="BI180" s="60">
        <f>SUM(G180:BF180)</f>
        <v>7</v>
      </c>
      <c r="BJ180" s="61" t="s">
        <v>6</v>
      </c>
      <c r="BK180" s="127">
        <f>COUNTIF(G180:BF180,"&gt;0")</f>
        <v>4</v>
      </c>
      <c r="BL180" s="53">
        <f>BI180/BK180</f>
        <v>1.75</v>
      </c>
      <c r="BM180" s="54">
        <f>SUM(IF($H180="A",$G180,0),IF($K180="A",$J180,0),IF($N180="A",$M180,0),IF($Q180="A",$P180,0),IF($T180="A",$S180,0),IF($W180="A",$V180,0),IF($Z180="A",$Y180,0),IF($AC180="A",$AB180,0),IF($AF180="A",$AE180,0),IF($AI180="A",$AH180,0),IF($AL180="A",$AK180,0),IF($AO180="A",$AN180,0),IF($AR180="A",$AQ180,0),IF($AU180="A",$AT180,0),IF($AX180="A",$AW180,0),IF($BA180="A",$AZ180,0),IF($BD180="A",$BA180,0),IF($BG180="A",$BF180,0))</f>
        <v>0</v>
      </c>
      <c r="BN180" s="55">
        <f>SUM(IF($T180="A",$S180,0),IF($W180="A",$V180,0),IF($Z180="A",$Y180,0),IF($AI180="A",$AH180,0),IF($AL180="A",$AK180,0))</f>
        <v>0</v>
      </c>
      <c r="BO180" s="55">
        <f>SUM(S180,V180,Y180,AH180,AK180)</f>
        <v>3</v>
      </c>
      <c r="BP180" s="56">
        <f>MAX(G180:BF180)</f>
        <v>3</v>
      </c>
      <c r="BQ180" s="56"/>
      <c r="BR180" s="120" t="str">
        <f>VLOOKUP(D180,BASE!B:E,3,FALSE)</f>
        <v>ATSCAF</v>
      </c>
      <c r="BT180" s="442"/>
    </row>
    <row r="181" spans="1:72" ht="26.25" thickBot="1">
      <c r="A181" s="128">
        <f t="shared" si="2"/>
        <v>180</v>
      </c>
      <c r="B181" s="3" t="s">
        <v>16</v>
      </c>
      <c r="C181" s="164" t="s">
        <v>323</v>
      </c>
      <c r="D181" s="165">
        <v>6901432</v>
      </c>
      <c r="E181" s="166" t="s">
        <v>2</v>
      </c>
      <c r="F181" s="167" t="s">
        <v>179</v>
      </c>
      <c r="G181" s="4"/>
      <c r="H181" s="2"/>
      <c r="I181" s="5"/>
      <c r="J181" s="4">
        <v>1</v>
      </c>
      <c r="K181" s="2" t="s">
        <v>720</v>
      </c>
      <c r="L181" s="5"/>
      <c r="M181" s="4">
        <v>2</v>
      </c>
      <c r="N181" s="2" t="s">
        <v>720</v>
      </c>
      <c r="O181" s="5"/>
      <c r="P181" s="4"/>
      <c r="Q181" s="2"/>
      <c r="R181" s="5"/>
      <c r="S181" s="6"/>
      <c r="T181" s="2"/>
      <c r="U181" s="5"/>
      <c r="V181" s="6"/>
      <c r="W181" s="2"/>
      <c r="X181" s="5"/>
      <c r="Y181" s="6">
        <v>2</v>
      </c>
      <c r="Z181" s="2" t="s">
        <v>720</v>
      </c>
      <c r="AA181" s="5"/>
      <c r="AB181" s="4">
        <v>2</v>
      </c>
      <c r="AC181" s="2" t="s">
        <v>720</v>
      </c>
      <c r="AD181" s="5"/>
      <c r="AE181" s="4"/>
      <c r="AF181" s="2"/>
      <c r="AG181" s="5"/>
      <c r="AH181" s="6"/>
      <c r="AI181" s="2"/>
      <c r="AJ181" s="5"/>
      <c r="AK181" s="6"/>
      <c r="AL181" s="2"/>
      <c r="AM181" s="5"/>
      <c r="AN181" s="4"/>
      <c r="AO181" s="2"/>
      <c r="AP181" s="5"/>
      <c r="AQ181" s="4"/>
      <c r="AR181" s="2"/>
      <c r="AS181" s="5"/>
      <c r="AT181" s="4"/>
      <c r="AU181" s="2"/>
      <c r="AV181" s="5"/>
      <c r="AW181" s="4"/>
      <c r="AX181" s="2"/>
      <c r="AY181" s="5"/>
      <c r="AZ181" s="4"/>
      <c r="BA181" s="2"/>
      <c r="BB181" s="5"/>
      <c r="BC181" s="4"/>
      <c r="BD181" s="2"/>
      <c r="BE181" s="5"/>
      <c r="BF181" s="4"/>
      <c r="BG181" s="2"/>
      <c r="BH181" s="5"/>
      <c r="BI181" s="60">
        <f>SUM(G181:BF181)</f>
        <v>7</v>
      </c>
      <c r="BJ181" s="61" t="s">
        <v>6</v>
      </c>
      <c r="BK181" s="127">
        <f>COUNTIF(G181:BF181,"&gt;0")</f>
        <v>4</v>
      </c>
      <c r="BL181" s="53">
        <f>BI181/BK181</f>
        <v>1.75</v>
      </c>
      <c r="BM181" s="54">
        <f>SUM(IF($H181="A",$G181,0),IF($K181="A",$J181,0),IF($N181="A",$M181,0),IF($Q181="A",$P181,0),IF($T181="A",$S181,0),IF($W181="A",$V181,0),IF($Z181="A",$Y181,0),IF($AC181="A",$AB181,0),IF($AF181="A",$AE181,0),IF($AI181="A",$AH181,0),IF($AL181="A",$AK181,0),IF($AO181="A",$AN181,0),IF($AR181="A",$AQ181,0),IF($AU181="A",$AT181,0),IF($AX181="A",$AW181,0),IF($BA181="A",$AZ181,0),IF($BD181="A",$BA181,0),IF($BG181="A",$BF181,0))</f>
        <v>0</v>
      </c>
      <c r="BN181" s="55">
        <f>SUM(IF($T181="A",$S181,0),IF($W181="A",$V181,0),IF($Z181="A",$Y181,0),IF($AI181="A",$AH181,0),IF($AL181="A",$AK181,0))</f>
        <v>0</v>
      </c>
      <c r="BO181" s="55">
        <f>SUM(S181,V181,Y181,AH181,AK181)</f>
        <v>2</v>
      </c>
      <c r="BP181" s="56">
        <f>MAX(G181:BF181)</f>
        <v>2</v>
      </c>
      <c r="BQ181" s="56"/>
      <c r="BR181" s="120" t="str">
        <f>VLOOKUP(D181,BASE!B:E,3,FALSE)</f>
        <v>ASCSP</v>
      </c>
      <c r="BT181" s="442"/>
    </row>
    <row r="182" spans="1:72" ht="26.25" thickBot="1">
      <c r="A182" s="128">
        <f t="shared" si="2"/>
        <v>181</v>
      </c>
      <c r="B182" s="3" t="s">
        <v>16</v>
      </c>
      <c r="C182" s="164" t="s">
        <v>74</v>
      </c>
      <c r="D182" s="165">
        <v>6901918</v>
      </c>
      <c r="E182" s="166" t="s">
        <v>0</v>
      </c>
      <c r="F182" s="167" t="s">
        <v>179</v>
      </c>
      <c r="G182" s="4"/>
      <c r="H182" s="2"/>
      <c r="I182" s="5"/>
      <c r="J182" s="4"/>
      <c r="K182" s="2"/>
      <c r="L182" s="5"/>
      <c r="M182" s="4"/>
      <c r="N182" s="2"/>
      <c r="O182" s="5"/>
      <c r="P182" s="4"/>
      <c r="Q182" s="2"/>
      <c r="R182" s="5"/>
      <c r="S182" s="6">
        <v>1</v>
      </c>
      <c r="T182" s="2" t="s">
        <v>720</v>
      </c>
      <c r="U182" s="5"/>
      <c r="V182" s="6"/>
      <c r="W182" s="2"/>
      <c r="X182" s="5"/>
      <c r="Y182" s="6">
        <v>2</v>
      </c>
      <c r="Z182" s="2" t="s">
        <v>740</v>
      </c>
      <c r="AA182" s="5"/>
      <c r="AB182" s="4"/>
      <c r="AC182" s="2"/>
      <c r="AD182" s="5"/>
      <c r="AE182" s="4"/>
      <c r="AF182" s="2"/>
      <c r="AG182" s="5"/>
      <c r="AH182" s="6"/>
      <c r="AI182" s="2"/>
      <c r="AJ182" s="5"/>
      <c r="AK182" s="6"/>
      <c r="AL182" s="2"/>
      <c r="AM182" s="5"/>
      <c r="AN182" s="4"/>
      <c r="AO182" s="2"/>
      <c r="AP182" s="5"/>
      <c r="AQ182" s="4">
        <v>1</v>
      </c>
      <c r="AR182" s="2" t="s">
        <v>720</v>
      </c>
      <c r="AS182" s="5"/>
      <c r="AT182" s="4"/>
      <c r="AU182" s="2"/>
      <c r="AV182" s="5"/>
      <c r="AW182" s="4"/>
      <c r="AX182" s="2"/>
      <c r="AY182" s="5"/>
      <c r="AZ182" s="4">
        <v>2</v>
      </c>
      <c r="BA182" s="2" t="s">
        <v>720</v>
      </c>
      <c r="BB182" s="5"/>
      <c r="BC182" s="4">
        <f>VLOOKUP(D182,'24-10-2015'!C:G,5,FALSE)</f>
        <v>1</v>
      </c>
      <c r="BD182" s="2" t="str">
        <f>VLOOKUP(D182,'24-10-2015'!C:F,4,FALSE)</f>
        <v>B</v>
      </c>
      <c r="BE182" s="5"/>
      <c r="BF182" s="4"/>
      <c r="BG182" s="2"/>
      <c r="BH182" s="5"/>
      <c r="BI182" s="60">
        <f>SUM(G182:BF182)</f>
        <v>7</v>
      </c>
      <c r="BJ182" s="61" t="s">
        <v>6</v>
      </c>
      <c r="BK182" s="127">
        <f>COUNTIF(G182:BF182,"&gt;0")</f>
        <v>5</v>
      </c>
      <c r="BL182" s="53">
        <f>BI182/BK182</f>
        <v>1.4</v>
      </c>
      <c r="BM182" s="54">
        <f>SUM(IF($H182="A",$G182,0),IF($K182="A",$J182,0),IF($N182="A",$M182,0),IF($Q182="A",$P182,0),IF($T182="A",$S182,0),IF($W182="A",$V182,0),IF($Z182="A",$Y182,0),IF($AC182="A",$AB182,0),IF($AF182="A",$AE182,0),IF($AI182="A",$AH182,0),IF($AL182="A",$AK182,0),IF($AO182="A",$AN182,0),IF($AR182="A",$AQ182,0),IF($AU182="A",$AT182,0),IF($AX182="A",$AW182,0),IF($BA182="A",$AZ182,0),IF($BD182="A",$BA182,0),IF($BG182="A",$BF182,0))</f>
        <v>2</v>
      </c>
      <c r="BN182" s="55">
        <f>SUM(IF($T182="A",$S182,0),IF($W182="A",$V182,0),IF($Z182="A",$Y182,0),IF($AI182="A",$AH182,0),IF($AL182="A",$AK182,0))</f>
        <v>2</v>
      </c>
      <c r="BO182" s="55">
        <f>SUM(S182,V182,Y182,AH182,AK182)</f>
        <v>3</v>
      </c>
      <c r="BP182" s="56">
        <f>MAX(G182:BF182)</f>
        <v>2</v>
      </c>
      <c r="BQ182" s="56"/>
      <c r="BR182" s="120" t="str">
        <f>VLOOKUP(D182,BASE!B:E,3,FALSE)</f>
        <v>ALSTOM</v>
      </c>
      <c r="BT182" s="442"/>
    </row>
    <row r="183" spans="1:72" ht="26.25" thickBot="1">
      <c r="A183" s="128">
        <f t="shared" si="2"/>
        <v>182</v>
      </c>
      <c r="B183" s="3" t="s">
        <v>16</v>
      </c>
      <c r="C183" s="164" t="s">
        <v>227</v>
      </c>
      <c r="D183" s="165">
        <v>6908353</v>
      </c>
      <c r="E183" s="166" t="s">
        <v>0</v>
      </c>
      <c r="F183" s="167" t="s">
        <v>179</v>
      </c>
      <c r="G183" s="4"/>
      <c r="H183" s="2"/>
      <c r="I183" s="5"/>
      <c r="J183" s="4">
        <v>2</v>
      </c>
      <c r="K183" s="2" t="s">
        <v>720</v>
      </c>
      <c r="L183" s="5"/>
      <c r="M183" s="4"/>
      <c r="N183" s="2"/>
      <c r="O183" s="5"/>
      <c r="P183" s="4"/>
      <c r="Q183" s="2"/>
      <c r="R183" s="5"/>
      <c r="S183" s="6">
        <v>1</v>
      </c>
      <c r="T183" s="2" t="s">
        <v>720</v>
      </c>
      <c r="U183" s="5"/>
      <c r="V183" s="6"/>
      <c r="W183" s="2"/>
      <c r="X183" s="5"/>
      <c r="Y183" s="6"/>
      <c r="Z183" s="2"/>
      <c r="AA183" s="5"/>
      <c r="AB183" s="4"/>
      <c r="AC183" s="2"/>
      <c r="AD183" s="5"/>
      <c r="AE183" s="4"/>
      <c r="AF183" s="2"/>
      <c r="AG183" s="5"/>
      <c r="AH183" s="6"/>
      <c r="AI183" s="2"/>
      <c r="AJ183" s="5"/>
      <c r="AK183" s="6"/>
      <c r="AL183" s="2"/>
      <c r="AM183" s="5"/>
      <c r="AN183" s="4"/>
      <c r="AO183" s="2"/>
      <c r="AP183" s="5"/>
      <c r="AQ183" s="4"/>
      <c r="AR183" s="2"/>
      <c r="AS183" s="5"/>
      <c r="AT183" s="4">
        <f>VLOOKUP(D183,'26-09-2015'!C:G,5,FALSE)</f>
        <v>2</v>
      </c>
      <c r="AU183" s="2" t="str">
        <f>VLOOKUP(D183,'26-09-2015'!C:F,4,FALSE)</f>
        <v>A</v>
      </c>
      <c r="AV183" s="5"/>
      <c r="AW183" s="4"/>
      <c r="AX183" s="2"/>
      <c r="AY183" s="5"/>
      <c r="AZ183" s="4">
        <v>1</v>
      </c>
      <c r="BA183" s="2" t="s">
        <v>720</v>
      </c>
      <c r="BB183" s="5"/>
      <c r="BC183" s="4">
        <f>VLOOKUP(D183,'24-10-2015'!C:G,5,FALSE)</f>
        <v>1</v>
      </c>
      <c r="BD183" s="2" t="str">
        <f>VLOOKUP(D183,'24-10-2015'!C:F,4,FALSE)</f>
        <v>B</v>
      </c>
      <c r="BE183" s="5"/>
      <c r="BF183" s="4"/>
      <c r="BG183" s="2"/>
      <c r="BH183" s="5"/>
      <c r="BI183" s="60">
        <f>SUM(G183:BF183)</f>
        <v>7</v>
      </c>
      <c r="BJ183" s="61" t="s">
        <v>6</v>
      </c>
      <c r="BK183" s="127">
        <f>COUNTIF(G183:BF183,"&gt;0")</f>
        <v>5</v>
      </c>
      <c r="BL183" s="53">
        <f>BI183/BK183</f>
        <v>1.4</v>
      </c>
      <c r="BM183" s="54">
        <f>SUM(IF($H183="A",$G183,0),IF($K183="A",$J183,0),IF($N183="A",$M183,0),IF($Q183="A",$P183,0),IF($T183="A",$S183,0),IF($W183="A",$V183,0),IF($Z183="A",$Y183,0),IF($AC183="A",$AB183,0),IF($AF183="A",$AE183,0),IF($AI183="A",$AH183,0),IF($AL183="A",$AK183,0),IF($AO183="A",$AN183,0),IF($AR183="A",$AQ183,0),IF($AU183="A",$AT183,0),IF($AX183="A",$AW183,0),IF($BA183="A",$AZ183,0),IF($BD183="A",$BA183,0),IF($BG183="A",$BF183,0))</f>
        <v>2</v>
      </c>
      <c r="BN183" s="55">
        <f>SUM(IF($T183="A",$S183,0),IF($W183="A",$V183,0),IF($Z183="A",$Y183,0),IF($AI183="A",$AH183,0),IF($AL183="A",$AK183,0))</f>
        <v>0</v>
      </c>
      <c r="BO183" s="55">
        <f>SUM(S183,V183,Y183,AH183,AK183)</f>
        <v>1</v>
      </c>
      <c r="BP183" s="56">
        <f>MAX(G183:BF183)</f>
        <v>2</v>
      </c>
      <c r="BQ183" s="56"/>
      <c r="BR183" s="120" t="str">
        <f>VLOOKUP(D183,BASE!B:E,3,FALSE)</f>
        <v>ALSTOM</v>
      </c>
      <c r="BT183" s="442"/>
    </row>
    <row r="184" spans="1:72" ht="26.25" thickBot="1">
      <c r="A184" s="128">
        <f t="shared" si="2"/>
        <v>183</v>
      </c>
      <c r="B184" s="3" t="s">
        <v>16</v>
      </c>
      <c r="C184" s="164" t="s">
        <v>301</v>
      </c>
      <c r="D184" s="165">
        <v>6925543</v>
      </c>
      <c r="E184" s="166" t="s">
        <v>554</v>
      </c>
      <c r="F184" s="167" t="s">
        <v>179</v>
      </c>
      <c r="G184" s="4">
        <v>1</v>
      </c>
      <c r="H184" s="2" t="s">
        <v>720</v>
      </c>
      <c r="I184" s="5"/>
      <c r="J184" s="4"/>
      <c r="K184" s="2"/>
      <c r="L184" s="5"/>
      <c r="M184" s="4"/>
      <c r="N184" s="2"/>
      <c r="O184" s="5"/>
      <c r="P184" s="4"/>
      <c r="Q184" s="2"/>
      <c r="R184" s="5"/>
      <c r="S184" s="6">
        <v>1</v>
      </c>
      <c r="T184" s="2" t="s">
        <v>720</v>
      </c>
      <c r="U184" s="5"/>
      <c r="V184" s="6"/>
      <c r="W184" s="2"/>
      <c r="X184" s="5"/>
      <c r="Y184" s="6"/>
      <c r="Z184" s="2"/>
      <c r="AA184" s="5"/>
      <c r="AB184" s="4"/>
      <c r="AC184" s="2"/>
      <c r="AD184" s="5"/>
      <c r="AE184" s="4"/>
      <c r="AF184" s="2"/>
      <c r="AG184" s="5"/>
      <c r="AH184" s="6"/>
      <c r="AI184" s="2"/>
      <c r="AJ184" s="5"/>
      <c r="AK184" s="6">
        <v>1</v>
      </c>
      <c r="AL184" s="2" t="s">
        <v>720</v>
      </c>
      <c r="AM184" s="5"/>
      <c r="AN184" s="4"/>
      <c r="AO184" s="2"/>
      <c r="AP184" s="5"/>
      <c r="AQ184" s="4">
        <v>1</v>
      </c>
      <c r="AR184" s="2" t="s">
        <v>720</v>
      </c>
      <c r="AS184" s="5"/>
      <c r="AT184" s="4">
        <f>VLOOKUP(D184,'26-09-2015'!C:G,5,FALSE)</f>
        <v>1</v>
      </c>
      <c r="AU184" s="2" t="str">
        <f>VLOOKUP(D184,'26-09-2015'!C:F,4,FALSE)</f>
        <v>B</v>
      </c>
      <c r="AV184" s="5"/>
      <c r="AW184" s="4"/>
      <c r="AX184" s="2"/>
      <c r="AY184" s="5"/>
      <c r="AZ184" s="4">
        <v>2</v>
      </c>
      <c r="BA184" s="2" t="s">
        <v>720</v>
      </c>
      <c r="BB184" s="5"/>
      <c r="BC184" s="4"/>
      <c r="BD184" s="2"/>
      <c r="BE184" s="5"/>
      <c r="BF184" s="4"/>
      <c r="BG184" s="2"/>
      <c r="BH184" s="5"/>
      <c r="BI184" s="60">
        <f>SUM(G184:BF184)</f>
        <v>7</v>
      </c>
      <c r="BJ184" s="61" t="s">
        <v>6</v>
      </c>
      <c r="BK184" s="127">
        <f>COUNTIF(G184:BF184,"&gt;0")</f>
        <v>6</v>
      </c>
      <c r="BL184" s="53">
        <f>BI184/BK184</f>
        <v>1.1666666666666667</v>
      </c>
      <c r="BM184" s="54">
        <f>SUM(IF($H184="A",$G184,0),IF($K184="A",$J184,0),IF($N184="A",$M184,0),IF($Q184="A",$P184,0),IF($T184="A",$S184,0),IF($W184="A",$V184,0),IF($Z184="A",$Y184,0),IF($AC184="A",$AB184,0),IF($AF184="A",$AE184,0),IF($AI184="A",$AH184,0),IF($AL184="A",$AK184,0),IF($AO184="A",$AN184,0),IF($AR184="A",$AQ184,0),IF($AU184="A",$AT184,0),IF($AX184="A",$AW184,0),IF($BA184="A",$AZ184,0),IF($BD184="A",$BA184,0),IF($BG184="A",$BF184,0))</f>
        <v>0</v>
      </c>
      <c r="BN184" s="55">
        <f>SUM(IF($T184="A",$S184,0),IF($W184="A",$V184,0),IF($Z184="A",$Y184,0),IF($AI184="A",$AH184,0),IF($AL184="A",$AK184,0))</f>
        <v>0</v>
      </c>
      <c r="BO184" s="55">
        <f>SUM(S184,V184,Y184,AH184,AK184)</f>
        <v>2</v>
      </c>
      <c r="BP184" s="56">
        <f>MAX(G184:BF184)</f>
        <v>2</v>
      </c>
      <c r="BQ184" s="56"/>
      <c r="BR184" s="120" t="str">
        <f>VLOOKUP(D184,BASE!B:E,3,FALSE)</f>
        <v>TROLLSPORT</v>
      </c>
      <c r="BT184" s="442"/>
    </row>
    <row r="185" spans="1:72" ht="26.25" thickBot="1">
      <c r="A185" s="128">
        <f t="shared" si="2"/>
        <v>184</v>
      </c>
      <c r="B185" s="3" t="s">
        <v>16</v>
      </c>
      <c r="C185" s="164" t="s">
        <v>103</v>
      </c>
      <c r="D185" s="165">
        <v>6913221</v>
      </c>
      <c r="E185" s="166" t="s">
        <v>5</v>
      </c>
      <c r="F185" s="167" t="s">
        <v>179</v>
      </c>
      <c r="G185" s="4"/>
      <c r="H185" s="2"/>
      <c r="I185" s="5"/>
      <c r="J185" s="4"/>
      <c r="K185" s="2"/>
      <c r="L185" s="5"/>
      <c r="M185" s="4"/>
      <c r="N185" s="2"/>
      <c r="O185" s="5"/>
      <c r="P185" s="4"/>
      <c r="Q185" s="2"/>
      <c r="R185" s="5"/>
      <c r="S185" s="6">
        <v>6</v>
      </c>
      <c r="T185" s="2" t="s">
        <v>740</v>
      </c>
      <c r="U185" s="5"/>
      <c r="V185" s="6"/>
      <c r="W185" s="2"/>
      <c r="X185" s="5"/>
      <c r="Y185" s="6"/>
      <c r="Z185" s="2"/>
      <c r="AA185" s="5"/>
      <c r="AB185" s="4"/>
      <c r="AC185" s="2"/>
      <c r="AD185" s="5"/>
      <c r="AE185" s="4"/>
      <c r="AF185" s="2"/>
      <c r="AG185" s="5"/>
      <c r="AH185" s="6"/>
      <c r="AI185" s="2"/>
      <c r="AJ185" s="5"/>
      <c r="AK185" s="6"/>
      <c r="AL185" s="2"/>
      <c r="AM185" s="5"/>
      <c r="AN185" s="4"/>
      <c r="AO185" s="2"/>
      <c r="AP185" s="5"/>
      <c r="AQ185" s="4"/>
      <c r="AR185" s="2"/>
      <c r="AS185" s="5"/>
      <c r="AT185" s="4"/>
      <c r="AU185" s="2"/>
      <c r="AV185" s="5"/>
      <c r="AW185" s="4"/>
      <c r="AX185" s="2"/>
      <c r="AY185" s="5"/>
      <c r="AZ185" s="4"/>
      <c r="BA185" s="2"/>
      <c r="BB185" s="5"/>
      <c r="BC185" s="4"/>
      <c r="BD185" s="2"/>
      <c r="BE185" s="5"/>
      <c r="BF185" s="4"/>
      <c r="BG185" s="2"/>
      <c r="BH185" s="5"/>
      <c r="BI185" s="60">
        <f>SUM(G185:BF185)</f>
        <v>6</v>
      </c>
      <c r="BJ185" s="61" t="s">
        <v>6</v>
      </c>
      <c r="BK185" s="127">
        <f>COUNTIF(G185:BF185,"&gt;0")</f>
        <v>1</v>
      </c>
      <c r="BL185" s="53">
        <f>BI185/BK185</f>
        <v>6</v>
      </c>
      <c r="BM185" s="54">
        <f>SUM(IF($H185="A",$G185,0),IF($K185="A",$J185,0),IF($N185="A",$M185,0),IF($Q185="A",$P185,0),IF($T185="A",$S185,0),IF($W185="A",$V185,0),IF($Z185="A",$Y185,0),IF($AC185="A",$AB185,0),IF($AF185="A",$AE185,0),IF($AI185="A",$AH185,0),IF($AL185="A",$AK185,0),IF($AO185="A",$AN185,0),IF($AR185="A",$AQ185,0),IF($AU185="A",$AT185,0),IF($AX185="A",$AW185,0),IF($BA185="A",$AZ185,0),IF($BD185="A",$BA185,0),IF($BG185="A",$BF185,0))</f>
        <v>6</v>
      </c>
      <c r="BN185" s="55">
        <f>SUM(IF($T185="A",$S185,0),IF($W185="A",$V185,0),IF($Z185="A",$Y185,0),IF($AI185="A",$AH185,0),IF($AL185="A",$AK185,0))</f>
        <v>6</v>
      </c>
      <c r="BO185" s="55">
        <f>SUM(S185,V185,Y185,AH185,AK185)</f>
        <v>6</v>
      </c>
      <c r="BP185" s="56">
        <f>MAX(G185:BF185)</f>
        <v>6</v>
      </c>
      <c r="BQ185" s="56"/>
      <c r="BR185" s="120" t="str">
        <f>VLOOKUP(D185,BASE!B:E,3,FALSE)</f>
        <v>CASCOL</v>
      </c>
      <c r="BT185" s="442"/>
    </row>
    <row r="186" spans="1:72" ht="26.25" thickBot="1">
      <c r="A186" s="128">
        <f t="shared" si="2"/>
        <v>185</v>
      </c>
      <c r="B186" s="3" t="s">
        <v>16</v>
      </c>
      <c r="C186" s="164" t="s">
        <v>257</v>
      </c>
      <c r="D186" s="165">
        <v>6920254</v>
      </c>
      <c r="E186" s="166" t="s">
        <v>5</v>
      </c>
      <c r="F186" s="167" t="s">
        <v>179</v>
      </c>
      <c r="G186" s="4"/>
      <c r="H186" s="2"/>
      <c r="I186" s="5"/>
      <c r="J186" s="4"/>
      <c r="K186" s="2"/>
      <c r="L186" s="5"/>
      <c r="M186" s="4"/>
      <c r="N186" s="2"/>
      <c r="O186" s="5"/>
      <c r="P186" s="4"/>
      <c r="Q186" s="2"/>
      <c r="R186" s="5"/>
      <c r="S186" s="6">
        <v>6</v>
      </c>
      <c r="T186" s="2" t="s">
        <v>740</v>
      </c>
      <c r="U186" s="5"/>
      <c r="V186" s="6"/>
      <c r="W186" s="2"/>
      <c r="X186" s="5"/>
      <c r="Y186" s="6"/>
      <c r="Z186" s="2"/>
      <c r="AA186" s="5"/>
      <c r="AB186" s="4"/>
      <c r="AC186" s="2"/>
      <c r="AD186" s="5"/>
      <c r="AE186" s="4"/>
      <c r="AF186" s="2"/>
      <c r="AG186" s="5"/>
      <c r="AH186" s="6"/>
      <c r="AI186" s="2"/>
      <c r="AJ186" s="5"/>
      <c r="AK186" s="6"/>
      <c r="AL186" s="2"/>
      <c r="AM186" s="5"/>
      <c r="AN186" s="4"/>
      <c r="AO186" s="2"/>
      <c r="AP186" s="5"/>
      <c r="AQ186" s="4"/>
      <c r="AR186" s="2"/>
      <c r="AS186" s="5"/>
      <c r="AT186" s="4"/>
      <c r="AU186" s="2"/>
      <c r="AV186" s="5"/>
      <c r="AW186" s="4"/>
      <c r="AX186" s="2"/>
      <c r="AY186" s="5"/>
      <c r="AZ186" s="4"/>
      <c r="BA186" s="2"/>
      <c r="BB186" s="5"/>
      <c r="BC186" s="4"/>
      <c r="BD186" s="2"/>
      <c r="BE186" s="5"/>
      <c r="BF186" s="4"/>
      <c r="BG186" s="2"/>
      <c r="BH186" s="5"/>
      <c r="BI186" s="60">
        <f>SUM(G186:BF186)</f>
        <v>6</v>
      </c>
      <c r="BJ186" s="61" t="s">
        <v>6</v>
      </c>
      <c r="BK186" s="127">
        <f>COUNTIF(G186:BF186,"&gt;0")</f>
        <v>1</v>
      </c>
      <c r="BL186" s="53">
        <f>BI186/BK186</f>
        <v>6</v>
      </c>
      <c r="BM186" s="54">
        <f>SUM(IF($H186="A",$G186,0),IF($K186="A",$J186,0),IF($N186="A",$M186,0),IF($Q186="A",$P186,0),IF($T186="A",$S186,0),IF($W186="A",$V186,0),IF($Z186="A",$Y186,0),IF($AC186="A",$AB186,0),IF($AF186="A",$AE186,0),IF($AI186="A",$AH186,0),IF($AL186="A",$AK186,0),IF($AO186="A",$AN186,0),IF($AR186="A",$AQ186,0),IF($AU186="A",$AT186,0),IF($AX186="A",$AW186,0),IF($BA186="A",$AZ186,0),IF($BD186="A",$BA186,0),IF($BG186="A",$BF186,0))</f>
        <v>6</v>
      </c>
      <c r="BN186" s="55">
        <f>SUM(IF($T186="A",$S186,0),IF($W186="A",$V186,0),IF($Z186="A",$Y186,0),IF($AI186="A",$AH186,0),IF($AL186="A",$AK186,0))</f>
        <v>6</v>
      </c>
      <c r="BO186" s="55">
        <f>SUM(S186,V186,Y186,AH186,AK186)</f>
        <v>6</v>
      </c>
      <c r="BP186" s="56">
        <f>MAX(G186:BF186)</f>
        <v>6</v>
      </c>
      <c r="BQ186" s="56"/>
      <c r="BR186" s="120" t="str">
        <f>VLOOKUP(D186,BASE!B:E,3,FALSE)</f>
        <v>CASCOL</v>
      </c>
      <c r="BT186" s="442"/>
    </row>
    <row r="187" spans="1:72" ht="26.25" thickBot="1">
      <c r="A187" s="128">
        <f t="shared" si="2"/>
        <v>186</v>
      </c>
      <c r="B187" s="3" t="s">
        <v>16</v>
      </c>
      <c r="C187" s="164" t="s">
        <v>428</v>
      </c>
      <c r="D187" s="165">
        <v>6926055</v>
      </c>
      <c r="E187" s="166" t="s">
        <v>350</v>
      </c>
      <c r="F187" s="167" t="s">
        <v>179</v>
      </c>
      <c r="G187" s="4"/>
      <c r="H187" s="2"/>
      <c r="I187" s="5"/>
      <c r="J187" s="4"/>
      <c r="K187" s="2"/>
      <c r="L187" s="5"/>
      <c r="M187" s="4"/>
      <c r="N187" s="2"/>
      <c r="O187" s="5"/>
      <c r="P187" s="4"/>
      <c r="Q187" s="2"/>
      <c r="R187" s="5"/>
      <c r="S187" s="6">
        <v>4</v>
      </c>
      <c r="T187" s="2" t="s">
        <v>740</v>
      </c>
      <c r="U187" s="5"/>
      <c r="V187" s="6"/>
      <c r="W187" s="2"/>
      <c r="X187" s="5"/>
      <c r="Y187" s="6">
        <v>2</v>
      </c>
      <c r="Z187" s="2" t="s">
        <v>740</v>
      </c>
      <c r="AA187" s="5"/>
      <c r="AB187" s="4"/>
      <c r="AC187" s="2"/>
      <c r="AD187" s="5"/>
      <c r="AE187" s="4"/>
      <c r="AF187" s="2"/>
      <c r="AG187" s="5"/>
      <c r="AH187" s="6"/>
      <c r="AI187" s="2"/>
      <c r="AJ187" s="5"/>
      <c r="AK187" s="6"/>
      <c r="AL187" s="2"/>
      <c r="AM187" s="5"/>
      <c r="AN187" s="4"/>
      <c r="AO187" s="2"/>
      <c r="AP187" s="5"/>
      <c r="AQ187" s="4"/>
      <c r="AR187" s="2"/>
      <c r="AS187" s="5"/>
      <c r="AT187" s="4"/>
      <c r="AU187" s="2"/>
      <c r="AV187" s="5"/>
      <c r="AW187" s="4"/>
      <c r="AX187" s="2"/>
      <c r="AY187" s="5"/>
      <c r="AZ187" s="4"/>
      <c r="BA187" s="2"/>
      <c r="BB187" s="5"/>
      <c r="BC187" s="4"/>
      <c r="BD187" s="2"/>
      <c r="BE187" s="5"/>
      <c r="BF187" s="4"/>
      <c r="BG187" s="2"/>
      <c r="BH187" s="5"/>
      <c r="BI187" s="60">
        <f>SUM(G187:BF187)</f>
        <v>6</v>
      </c>
      <c r="BJ187" s="61" t="s">
        <v>6</v>
      </c>
      <c r="BK187" s="127">
        <f>COUNTIF(G187:BF187,"&gt;0")</f>
        <v>2</v>
      </c>
      <c r="BL187" s="53">
        <f>BI187/BK187</f>
        <v>3</v>
      </c>
      <c r="BM187" s="54">
        <f>SUM(IF($H187="A",$G187,0),IF($K187="A",$J187,0),IF($N187="A",$M187,0),IF($Q187="A",$P187,0),IF($T187="A",$S187,0),IF($W187="A",$V187,0),IF($Z187="A",$Y187,0),IF($AC187="A",$AB187,0),IF($AF187="A",$AE187,0),IF($AI187="A",$AH187,0),IF($AL187="A",$AK187,0),IF($AO187="A",$AN187,0),IF($AR187="A",$AQ187,0),IF($AU187="A",$AT187,0),IF($AX187="A",$AW187,0),IF($BA187="A",$AZ187,0),IF($BD187="A",$BA187,0),IF($BG187="A",$BF187,0))</f>
        <v>6</v>
      </c>
      <c r="BN187" s="55">
        <f>SUM(IF($T187="A",$S187,0),IF($W187="A",$V187,0),IF($Z187="A",$Y187,0),IF($AI187="A",$AH187,0),IF($AL187="A",$AK187,0))</f>
        <v>6</v>
      </c>
      <c r="BO187" s="55">
        <f>SUM(S187,V187,Y187,AH187,AK187)</f>
        <v>6</v>
      </c>
      <c r="BP187" s="56">
        <f>MAX(G187:BF187)</f>
        <v>4</v>
      </c>
      <c r="BQ187" s="56"/>
      <c r="BR187" s="120" t="str">
        <f>VLOOKUP(D187,BASE!B:E,3,FALSE)</f>
        <v>S A L</v>
      </c>
      <c r="BT187" s="442"/>
    </row>
    <row r="188" spans="1:72" ht="26.25" thickBot="1">
      <c r="A188" s="128">
        <f t="shared" si="2"/>
        <v>187</v>
      </c>
      <c r="B188" s="3" t="s">
        <v>16</v>
      </c>
      <c r="C188" s="164" t="s">
        <v>199</v>
      </c>
      <c r="D188" s="165">
        <v>6901215</v>
      </c>
      <c r="E188" s="166" t="s">
        <v>350</v>
      </c>
      <c r="F188" s="167" t="s">
        <v>179</v>
      </c>
      <c r="G188" s="4"/>
      <c r="H188" s="2"/>
      <c r="I188" s="5"/>
      <c r="J188" s="4"/>
      <c r="K188" s="2"/>
      <c r="L188" s="5"/>
      <c r="M188" s="4"/>
      <c r="N188" s="2"/>
      <c r="O188" s="5"/>
      <c r="P188" s="4"/>
      <c r="Q188" s="2"/>
      <c r="R188" s="5"/>
      <c r="S188" s="6">
        <v>4</v>
      </c>
      <c r="T188" s="2" t="s">
        <v>740</v>
      </c>
      <c r="U188" s="5"/>
      <c r="V188" s="6"/>
      <c r="W188" s="2"/>
      <c r="X188" s="5"/>
      <c r="Y188" s="6">
        <v>2</v>
      </c>
      <c r="Z188" s="2" t="s">
        <v>740</v>
      </c>
      <c r="AA188" s="5"/>
      <c r="AB188" s="4"/>
      <c r="AC188" s="2"/>
      <c r="AD188" s="5"/>
      <c r="AE188" s="4"/>
      <c r="AF188" s="2"/>
      <c r="AG188" s="5"/>
      <c r="AH188" s="6"/>
      <c r="AI188" s="2"/>
      <c r="AJ188" s="5"/>
      <c r="AK188" s="6"/>
      <c r="AL188" s="2"/>
      <c r="AM188" s="5"/>
      <c r="AN188" s="4"/>
      <c r="AO188" s="2"/>
      <c r="AP188" s="5"/>
      <c r="AQ188" s="4"/>
      <c r="AR188" s="2"/>
      <c r="AS188" s="5"/>
      <c r="AT188" s="4"/>
      <c r="AU188" s="2"/>
      <c r="AV188" s="5"/>
      <c r="AW188" s="4"/>
      <c r="AX188" s="2"/>
      <c r="AY188" s="5"/>
      <c r="AZ188" s="4"/>
      <c r="BA188" s="2"/>
      <c r="BB188" s="5"/>
      <c r="BC188" s="4"/>
      <c r="BD188" s="2"/>
      <c r="BE188" s="5"/>
      <c r="BF188" s="4"/>
      <c r="BG188" s="2"/>
      <c r="BH188" s="5"/>
      <c r="BI188" s="60">
        <f>SUM(G188:BF188)</f>
        <v>6</v>
      </c>
      <c r="BJ188" s="61" t="s">
        <v>6</v>
      </c>
      <c r="BK188" s="127">
        <f>COUNTIF(G188:BF188,"&gt;0")</f>
        <v>2</v>
      </c>
      <c r="BL188" s="53">
        <f>BI188/BK188</f>
        <v>3</v>
      </c>
      <c r="BM188" s="54">
        <f>SUM(IF($H188="A",$G188,0),IF($K188="A",$J188,0),IF($N188="A",$M188,0),IF($Q188="A",$P188,0),IF($T188="A",$S188,0),IF($W188="A",$V188,0),IF($Z188="A",$Y188,0),IF($AC188="A",$AB188,0),IF($AF188="A",$AE188,0),IF($AI188="A",$AH188,0),IF($AL188="A",$AK188,0),IF($AO188="A",$AN188,0),IF($AR188="A",$AQ188,0),IF($AU188="A",$AT188,0),IF($AX188="A",$AW188,0),IF($BA188="A",$AZ188,0),IF($BD188="A",$BA188,0),IF($BG188="A",$BF188,0))</f>
        <v>6</v>
      </c>
      <c r="BN188" s="55">
        <f>SUM(IF($T188="A",$S188,0),IF($W188="A",$V188,0),IF($Z188="A",$Y188,0),IF($AI188="A",$AH188,0),IF($AL188="A",$AK188,0))</f>
        <v>6</v>
      </c>
      <c r="BO188" s="55">
        <f>SUM(S188,V188,Y188,AH188,AK188)</f>
        <v>6</v>
      </c>
      <c r="BP188" s="56">
        <f>MAX(G188:BF188)</f>
        <v>4</v>
      </c>
      <c r="BQ188" s="56"/>
      <c r="BR188" s="120" t="str">
        <f>VLOOKUP(D188,BASE!B:E,3,FALSE)</f>
        <v>S A L</v>
      </c>
      <c r="BT188" s="442"/>
    </row>
    <row r="189" spans="1:72" ht="26.25" thickBot="1">
      <c r="A189" s="128">
        <f t="shared" si="2"/>
        <v>188</v>
      </c>
      <c r="B189" s="3" t="s">
        <v>16</v>
      </c>
      <c r="C189" s="160" t="s">
        <v>56</v>
      </c>
      <c r="D189" s="161">
        <v>6920784</v>
      </c>
      <c r="E189" s="162" t="s">
        <v>5</v>
      </c>
      <c r="F189" s="163" t="s">
        <v>8</v>
      </c>
      <c r="G189" s="4">
        <v>2</v>
      </c>
      <c r="H189" s="2" t="s">
        <v>740</v>
      </c>
      <c r="I189" s="5"/>
      <c r="J189" s="4"/>
      <c r="K189" s="2"/>
      <c r="L189" s="5"/>
      <c r="M189" s="4">
        <v>4</v>
      </c>
      <c r="N189" s="2" t="s">
        <v>740</v>
      </c>
      <c r="O189" s="5"/>
      <c r="P189" s="4"/>
      <c r="Q189" s="2"/>
      <c r="R189" s="5"/>
      <c r="S189" s="6"/>
      <c r="T189" s="2"/>
      <c r="U189" s="5"/>
      <c r="V189" s="6"/>
      <c r="W189" s="2"/>
      <c r="X189" s="5"/>
      <c r="Y189" s="6"/>
      <c r="Z189" s="2"/>
      <c r="AA189" s="5"/>
      <c r="AB189" s="4"/>
      <c r="AC189" s="2"/>
      <c r="AD189" s="5"/>
      <c r="AE189" s="4"/>
      <c r="AF189" s="2"/>
      <c r="AG189" s="5"/>
      <c r="AH189" s="6"/>
      <c r="AI189" s="2"/>
      <c r="AJ189" s="5"/>
      <c r="AK189" s="6"/>
      <c r="AL189" s="2"/>
      <c r="AM189" s="5"/>
      <c r="AN189" s="4"/>
      <c r="AO189" s="2"/>
      <c r="AP189" s="5"/>
      <c r="AQ189" s="4"/>
      <c r="AR189" s="2"/>
      <c r="AS189" s="5"/>
      <c r="AT189" s="4"/>
      <c r="AU189" s="2"/>
      <c r="AV189" s="5"/>
      <c r="AW189" s="4"/>
      <c r="AX189" s="2"/>
      <c r="AY189" s="5"/>
      <c r="AZ189" s="4"/>
      <c r="BA189" s="2"/>
      <c r="BB189" s="5"/>
      <c r="BC189" s="4"/>
      <c r="BD189" s="2"/>
      <c r="BE189" s="5"/>
      <c r="BF189" s="4"/>
      <c r="BG189" s="2"/>
      <c r="BH189" s="5"/>
      <c r="BI189" s="60">
        <f>SUM(G189:BF189)</f>
        <v>6</v>
      </c>
      <c r="BJ189" s="61" t="s">
        <v>6</v>
      </c>
      <c r="BK189" s="127">
        <f>COUNTIF(G189:BF189,"&gt;0")</f>
        <v>2</v>
      </c>
      <c r="BL189" s="53">
        <f>BI189/BK189</f>
        <v>3</v>
      </c>
      <c r="BM189" s="54">
        <f>SUM(IF($H189="A",$G189,0),IF($K189="A",$J189,0),IF($N189="A",$M189,0),IF($Q189="A",$P189,0),IF($T189="A",$S189,0),IF($W189="A",$V189,0),IF($Z189="A",$Y189,0),IF($AC189="A",$AB189,0),IF($AF189="A",$AE189,0),IF($AI189="A",$AH189,0),IF($AL189="A",$AK189,0),IF($AO189="A",$AN189,0),IF($AR189="A",$AQ189,0),IF($AU189="A",$AT189,0),IF($AX189="A",$AW189,0),IF($BA189="A",$AZ189,0),IF($BD189="A",$BA189,0),IF($BG189="A",$BF189,0))</f>
        <v>6</v>
      </c>
      <c r="BN189" s="55">
        <f>SUM(IF($T189="A",$S189,0),IF($W189="A",$V189,0),IF($Z189="A",$Y189,0),IF($AI189="A",$AH189,0),IF($AL189="A",$AK189,0))</f>
        <v>0</v>
      </c>
      <c r="BO189" s="55">
        <f>SUM(S189,V189,Y189,AH189,AK189)</f>
        <v>0</v>
      </c>
      <c r="BP189" s="56">
        <f>MAX(G189:BF189)</f>
        <v>4</v>
      </c>
      <c r="BQ189" s="56"/>
      <c r="BR189" s="120" t="str">
        <f>VLOOKUP(D189,BASE!B:E,3,FALSE)</f>
        <v>CASCOL</v>
      </c>
      <c r="BT189" s="442"/>
    </row>
    <row r="190" spans="1:72" ht="26.25" thickBot="1">
      <c r="A190" s="128">
        <f t="shared" si="2"/>
        <v>189</v>
      </c>
      <c r="B190" s="3" t="s">
        <v>16</v>
      </c>
      <c r="C190" s="164" t="s">
        <v>136</v>
      </c>
      <c r="D190" s="165">
        <v>6902530</v>
      </c>
      <c r="E190" s="166" t="s">
        <v>5</v>
      </c>
      <c r="F190" s="167" t="s">
        <v>179</v>
      </c>
      <c r="G190" s="4">
        <v>2</v>
      </c>
      <c r="H190" s="2" t="s">
        <v>740</v>
      </c>
      <c r="I190" s="5"/>
      <c r="J190" s="4"/>
      <c r="K190" s="2"/>
      <c r="L190" s="5"/>
      <c r="M190" s="4">
        <v>4</v>
      </c>
      <c r="N190" s="2" t="s">
        <v>740</v>
      </c>
      <c r="O190" s="5"/>
      <c r="P190" s="4"/>
      <c r="Q190" s="2"/>
      <c r="R190" s="5"/>
      <c r="S190" s="6"/>
      <c r="T190" s="2"/>
      <c r="U190" s="5"/>
      <c r="V190" s="6"/>
      <c r="W190" s="2"/>
      <c r="X190" s="5"/>
      <c r="Y190" s="6"/>
      <c r="Z190" s="2"/>
      <c r="AA190" s="5"/>
      <c r="AB190" s="4"/>
      <c r="AC190" s="2"/>
      <c r="AD190" s="5"/>
      <c r="AE190" s="4"/>
      <c r="AF190" s="2"/>
      <c r="AG190" s="5"/>
      <c r="AH190" s="6"/>
      <c r="AI190" s="2"/>
      <c r="AJ190" s="5"/>
      <c r="AK190" s="6"/>
      <c r="AL190" s="2"/>
      <c r="AM190" s="5"/>
      <c r="AN190" s="4"/>
      <c r="AO190" s="2"/>
      <c r="AP190" s="5"/>
      <c r="AQ190" s="4"/>
      <c r="AR190" s="2"/>
      <c r="AS190" s="5"/>
      <c r="AT190" s="4"/>
      <c r="AU190" s="2"/>
      <c r="AV190" s="5"/>
      <c r="AW190" s="4"/>
      <c r="AX190" s="2"/>
      <c r="AY190" s="5"/>
      <c r="AZ190" s="4"/>
      <c r="BA190" s="2"/>
      <c r="BB190" s="5"/>
      <c r="BC190" s="4"/>
      <c r="BD190" s="2"/>
      <c r="BE190" s="5"/>
      <c r="BF190" s="4"/>
      <c r="BG190" s="2"/>
      <c r="BH190" s="5"/>
      <c r="BI190" s="60">
        <f>SUM(G190:BF190)</f>
        <v>6</v>
      </c>
      <c r="BJ190" s="61" t="s">
        <v>6</v>
      </c>
      <c r="BK190" s="127">
        <f>COUNTIF(G190:BF190,"&gt;0")</f>
        <v>2</v>
      </c>
      <c r="BL190" s="53">
        <f>BI190/BK190</f>
        <v>3</v>
      </c>
      <c r="BM190" s="54">
        <f>SUM(IF($H190="A",$G190,0),IF($K190="A",$J190,0),IF($N190="A",$M190,0),IF($Q190="A",$P190,0),IF($T190="A",$S190,0),IF($W190="A",$V190,0),IF($Z190="A",$Y190,0),IF($AC190="A",$AB190,0),IF($AF190="A",$AE190,0),IF($AI190="A",$AH190,0),IF($AL190="A",$AK190,0),IF($AO190="A",$AN190,0),IF($AR190="A",$AQ190,0),IF($AU190="A",$AT190,0),IF($AX190="A",$AW190,0),IF($BA190="A",$AZ190,0),IF($BD190="A",$BA190,0),IF($BG190="A",$BF190,0))</f>
        <v>6</v>
      </c>
      <c r="BN190" s="55">
        <f>SUM(IF($T190="A",$S190,0),IF($W190="A",$V190,0),IF($Z190="A",$Y190,0),IF($AI190="A",$AH190,0),IF($AL190="A",$AK190,0))</f>
        <v>0</v>
      </c>
      <c r="BO190" s="55">
        <f>SUM(S190,V190,Y190,AH190,AK190)</f>
        <v>0</v>
      </c>
      <c r="BP190" s="56">
        <f>MAX(G190:BF190)</f>
        <v>4</v>
      </c>
      <c r="BQ190" s="56"/>
      <c r="BR190" s="120" t="str">
        <f>VLOOKUP(D190,BASE!B:E,3,FALSE)</f>
        <v>CASCOL</v>
      </c>
      <c r="BT190" s="442"/>
    </row>
    <row r="191" spans="1:72" ht="26.25" thickBot="1">
      <c r="A191" s="128">
        <f t="shared" si="2"/>
        <v>190</v>
      </c>
      <c r="B191" s="3" t="s">
        <v>16</v>
      </c>
      <c r="C191" s="164" t="s">
        <v>345</v>
      </c>
      <c r="D191" s="165">
        <v>6902002</v>
      </c>
      <c r="E191" s="166" t="s">
        <v>0</v>
      </c>
      <c r="F191" s="167" t="s">
        <v>179</v>
      </c>
      <c r="G191" s="4"/>
      <c r="H191" s="2"/>
      <c r="I191" s="5"/>
      <c r="J191" s="4"/>
      <c r="K191" s="2"/>
      <c r="L191" s="5"/>
      <c r="M191" s="4">
        <v>4</v>
      </c>
      <c r="N191" s="2" t="s">
        <v>740</v>
      </c>
      <c r="O191" s="5"/>
      <c r="P191" s="4"/>
      <c r="Q191" s="2"/>
      <c r="R191" s="5"/>
      <c r="S191" s="6"/>
      <c r="T191" s="2"/>
      <c r="U191" s="5"/>
      <c r="V191" s="6"/>
      <c r="W191" s="2"/>
      <c r="X191" s="5"/>
      <c r="Y191" s="6"/>
      <c r="Z191" s="2"/>
      <c r="AA191" s="5"/>
      <c r="AB191" s="4"/>
      <c r="AC191" s="2"/>
      <c r="AD191" s="5"/>
      <c r="AE191" s="4"/>
      <c r="AF191" s="2"/>
      <c r="AG191" s="5"/>
      <c r="AH191" s="6">
        <v>2</v>
      </c>
      <c r="AI191" s="2" t="s">
        <v>720</v>
      </c>
      <c r="AJ191" s="5"/>
      <c r="AK191" s="6"/>
      <c r="AL191" s="2"/>
      <c r="AM191" s="5"/>
      <c r="AN191" s="4"/>
      <c r="AO191" s="2"/>
      <c r="AP191" s="5"/>
      <c r="AQ191" s="4"/>
      <c r="AR191" s="2"/>
      <c r="AS191" s="5"/>
      <c r="AT191" s="4"/>
      <c r="AU191" s="2"/>
      <c r="AV191" s="5"/>
      <c r="AW191" s="4"/>
      <c r="AX191" s="2"/>
      <c r="AY191" s="5"/>
      <c r="AZ191" s="4"/>
      <c r="BA191" s="2"/>
      <c r="BB191" s="5"/>
      <c r="BC191" s="4"/>
      <c r="BD191" s="2"/>
      <c r="BE191" s="5"/>
      <c r="BF191" s="4"/>
      <c r="BG191" s="2"/>
      <c r="BH191" s="5"/>
      <c r="BI191" s="60">
        <f>SUM(G191:BF191)</f>
        <v>6</v>
      </c>
      <c r="BJ191" s="61" t="s">
        <v>6</v>
      </c>
      <c r="BK191" s="127">
        <f>COUNTIF(G191:BF191,"&gt;0")</f>
        <v>2</v>
      </c>
      <c r="BL191" s="53">
        <f>BI191/BK191</f>
        <v>3</v>
      </c>
      <c r="BM191" s="54">
        <f>SUM(IF($H191="A",$G191,0),IF($K191="A",$J191,0),IF($N191="A",$M191,0),IF($Q191="A",$P191,0),IF($T191="A",$S191,0),IF($W191="A",$V191,0),IF($Z191="A",$Y191,0),IF($AC191="A",$AB191,0),IF($AF191="A",$AE191,0),IF($AI191="A",$AH191,0),IF($AL191="A",$AK191,0),IF($AO191="A",$AN191,0),IF($AR191="A",$AQ191,0),IF($AU191="A",$AT191,0),IF($AX191="A",$AW191,0),IF($BA191="A",$AZ191,0),IF($BD191="A",$BA191,0),IF($BG191="A",$BF191,0))</f>
        <v>4</v>
      </c>
      <c r="BN191" s="55">
        <f>SUM(IF($T191="A",$S191,0),IF($W191="A",$V191,0),IF($Z191="A",$Y191,0),IF($AI191="A",$AH191,0),IF($AL191="A",$AK191,0))</f>
        <v>0</v>
      </c>
      <c r="BO191" s="55">
        <f>SUM(S191,V191,Y191,AH191,AK191)</f>
        <v>2</v>
      </c>
      <c r="BP191" s="56">
        <f>MAX(G191:BF191)</f>
        <v>4</v>
      </c>
      <c r="BQ191" s="56"/>
      <c r="BR191" s="120" t="str">
        <f>VLOOKUP(D191,BASE!B:E,3,FALSE)</f>
        <v>ALSTOM</v>
      </c>
      <c r="BT191" s="442"/>
    </row>
    <row r="192" spans="1:72" ht="26.25" thickBot="1">
      <c r="A192" s="128">
        <f t="shared" si="2"/>
        <v>191</v>
      </c>
      <c r="B192" s="3" t="s">
        <v>16</v>
      </c>
      <c r="C192" s="164" t="s">
        <v>588</v>
      </c>
      <c r="D192" s="165">
        <v>6925931</v>
      </c>
      <c r="E192" s="166" t="s">
        <v>554</v>
      </c>
      <c r="F192" s="167" t="s">
        <v>179</v>
      </c>
      <c r="G192" s="4"/>
      <c r="H192" s="2"/>
      <c r="I192" s="5"/>
      <c r="J192" s="4">
        <v>2</v>
      </c>
      <c r="K192" s="2" t="s">
        <v>720</v>
      </c>
      <c r="L192" s="5"/>
      <c r="M192" s="4">
        <v>4</v>
      </c>
      <c r="N192" s="2" t="s">
        <v>740</v>
      </c>
      <c r="O192" s="5"/>
      <c r="P192" s="4"/>
      <c r="Q192" s="2"/>
      <c r="R192" s="5"/>
      <c r="S192" s="6"/>
      <c r="T192" s="2"/>
      <c r="U192" s="5"/>
      <c r="V192" s="6"/>
      <c r="W192" s="2"/>
      <c r="X192" s="5"/>
      <c r="Y192" s="6"/>
      <c r="Z192" s="2"/>
      <c r="AA192" s="5"/>
      <c r="AB192" s="4"/>
      <c r="AC192" s="2"/>
      <c r="AD192" s="5"/>
      <c r="AE192" s="4"/>
      <c r="AF192" s="2"/>
      <c r="AG192" s="5"/>
      <c r="AH192" s="6"/>
      <c r="AI192" s="2"/>
      <c r="AJ192" s="5"/>
      <c r="AK192" s="6"/>
      <c r="AL192" s="2"/>
      <c r="AM192" s="5"/>
      <c r="AN192" s="4"/>
      <c r="AO192" s="2"/>
      <c r="AP192" s="5"/>
      <c r="AQ192" s="4"/>
      <c r="AR192" s="2"/>
      <c r="AS192" s="5"/>
      <c r="AT192" s="4"/>
      <c r="AU192" s="2"/>
      <c r="AV192" s="5"/>
      <c r="AW192" s="4"/>
      <c r="AX192" s="2"/>
      <c r="AY192" s="5"/>
      <c r="AZ192" s="4"/>
      <c r="BA192" s="2"/>
      <c r="BB192" s="5"/>
      <c r="BC192" s="4"/>
      <c r="BD192" s="2"/>
      <c r="BE192" s="5"/>
      <c r="BF192" s="4"/>
      <c r="BG192" s="2"/>
      <c r="BH192" s="5"/>
      <c r="BI192" s="60">
        <f>SUM(G192:BF192)</f>
        <v>6</v>
      </c>
      <c r="BJ192" s="61" t="s">
        <v>6</v>
      </c>
      <c r="BK192" s="127">
        <f>COUNTIF(G192:BF192,"&gt;0")</f>
        <v>2</v>
      </c>
      <c r="BL192" s="53">
        <f>BI192/BK192</f>
        <v>3</v>
      </c>
      <c r="BM192" s="54">
        <f>SUM(IF($H192="A",$G192,0),IF($K192="A",$J192,0),IF($N192="A",$M192,0),IF($Q192="A",$P192,0),IF($T192="A",$S192,0),IF($W192="A",$V192,0),IF($Z192="A",$Y192,0),IF($AC192="A",$AB192,0),IF($AF192="A",$AE192,0),IF($AI192="A",$AH192,0),IF($AL192="A",$AK192,0),IF($AO192="A",$AN192,0),IF($AR192="A",$AQ192,0),IF($AU192="A",$AT192,0),IF($AX192="A",$AW192,0),IF($BA192="A",$AZ192,0),IF($BD192="A",$BA192,0),IF($BG192="A",$BF192,0))</f>
        <v>4</v>
      </c>
      <c r="BN192" s="55">
        <f>SUM(IF($T192="A",$S192,0),IF($W192="A",$V192,0),IF($Z192="A",$Y192,0),IF($AI192="A",$AH192,0),IF($AL192="A",$AK192,0))</f>
        <v>0</v>
      </c>
      <c r="BO192" s="55">
        <f>SUM(S192,V192,Y192,AH192,AK192)</f>
        <v>0</v>
      </c>
      <c r="BP192" s="56">
        <f>MAX(G192:BF192)</f>
        <v>4</v>
      </c>
      <c r="BQ192" s="56"/>
      <c r="BR192" s="120" t="str">
        <f>VLOOKUP(D192,BASE!B:E,3,FALSE)</f>
        <v>TROLLSPORT</v>
      </c>
      <c r="BT192" s="442"/>
    </row>
    <row r="193" spans="1:72" ht="26.25" thickBot="1">
      <c r="A193" s="128">
        <f t="shared" si="2"/>
        <v>192</v>
      </c>
      <c r="B193" s="3" t="s">
        <v>16</v>
      </c>
      <c r="C193" s="164" t="s">
        <v>134</v>
      </c>
      <c r="D193" s="165">
        <v>6923741</v>
      </c>
      <c r="E193" s="166" t="s">
        <v>350</v>
      </c>
      <c r="F193" s="167" t="s">
        <v>179</v>
      </c>
      <c r="G193" s="4"/>
      <c r="H193" s="2"/>
      <c r="I193" s="5"/>
      <c r="J193" s="4"/>
      <c r="K193" s="2"/>
      <c r="L193" s="5"/>
      <c r="M193" s="4"/>
      <c r="N193" s="2"/>
      <c r="O193" s="5"/>
      <c r="P193" s="4"/>
      <c r="Q193" s="2"/>
      <c r="R193" s="5"/>
      <c r="S193" s="6"/>
      <c r="T193" s="2"/>
      <c r="U193" s="5"/>
      <c r="V193" s="6"/>
      <c r="W193" s="2"/>
      <c r="X193" s="5"/>
      <c r="Y193" s="6"/>
      <c r="Z193" s="2"/>
      <c r="AA193" s="5"/>
      <c r="AB193" s="4"/>
      <c r="AC193" s="2"/>
      <c r="AD193" s="5"/>
      <c r="AE193" s="4"/>
      <c r="AF193" s="2"/>
      <c r="AG193" s="5"/>
      <c r="AH193" s="6"/>
      <c r="AI193" s="2"/>
      <c r="AJ193" s="5"/>
      <c r="AK193" s="6"/>
      <c r="AL193" s="2"/>
      <c r="AM193" s="5"/>
      <c r="AN193" s="4"/>
      <c r="AO193" s="2"/>
      <c r="AP193" s="5"/>
      <c r="AQ193" s="4"/>
      <c r="AR193" s="2"/>
      <c r="AS193" s="5"/>
      <c r="AT193" s="4"/>
      <c r="AU193" s="2"/>
      <c r="AV193" s="5"/>
      <c r="AW193" s="4"/>
      <c r="AX193" s="2"/>
      <c r="AY193" s="5"/>
      <c r="AZ193" s="4">
        <v>2</v>
      </c>
      <c r="BA193" s="2" t="s">
        <v>740</v>
      </c>
      <c r="BB193" s="5"/>
      <c r="BC193" s="418">
        <f>VLOOKUP(D193,'24-10-2015'!C:G,5,FALSE)</f>
        <v>4</v>
      </c>
      <c r="BD193" s="416" t="str">
        <f>VLOOKUP(D193,'24-10-2015'!C:F,4,FALSE)</f>
        <v>B</v>
      </c>
      <c r="BE193" s="417" t="str">
        <f>VLOOKUP(D193,'24-10-2015'!C:I,7,FALSE)</f>
        <v>F</v>
      </c>
      <c r="BF193" s="4"/>
      <c r="BG193" s="2"/>
      <c r="BH193" s="5"/>
      <c r="BI193" s="60">
        <f>SUM(G193:BF193)</f>
        <v>6</v>
      </c>
      <c r="BJ193" s="61" t="s">
        <v>6</v>
      </c>
      <c r="BK193" s="127">
        <f>COUNTIF(G193:BF193,"&gt;0")</f>
        <v>2</v>
      </c>
      <c r="BL193" s="53">
        <f>BI193/BK193</f>
        <v>3</v>
      </c>
      <c r="BM193" s="54">
        <f>SUM(IF($H193="A",$G193,0),IF($K193="A",$J193,0),IF($N193="A",$M193,0),IF($Q193="A",$P193,0),IF($T193="A",$S193,0),IF($W193="A",$V193,0),IF($Z193="A",$Y193,0),IF($AC193="A",$AB193,0),IF($AF193="A",$AE193,0),IF($AI193="A",$AH193,0),IF($AL193="A",$AK193,0),IF($AO193="A",$AN193,0),IF($AR193="A",$AQ193,0),IF($AU193="A",$AT193,0),IF($AX193="A",$AW193,0),IF($BA193="A",$AZ193,0),IF($BD193="A",$BA193,0),IF($BG193="A",$BF193,0))</f>
        <v>2</v>
      </c>
      <c r="BN193" s="55">
        <f>SUM(IF($T193="A",$S193,0),IF($W193="A",$V193,0),IF($Z193="A",$Y193,0),IF($AI193="A",$AH193,0),IF($AL193="A",$AK193,0))</f>
        <v>0</v>
      </c>
      <c r="BO193" s="55">
        <f>SUM(S193,V193,Y193,AH193,AK193)</f>
        <v>0</v>
      </c>
      <c r="BP193" s="56">
        <f>MAX(G193:BF193)</f>
        <v>4</v>
      </c>
      <c r="BQ193" s="56"/>
      <c r="BR193" s="120" t="str">
        <f>VLOOKUP(D193,BASE!B:E,3,FALSE)</f>
        <v>S A L</v>
      </c>
      <c r="BT193" s="442"/>
    </row>
    <row r="194" spans="1:72" ht="26.25" thickBot="1">
      <c r="A194" s="128">
        <f t="shared" si="2"/>
        <v>193</v>
      </c>
      <c r="B194" s="3" t="s">
        <v>16</v>
      </c>
      <c r="C194" s="160" t="s">
        <v>124</v>
      </c>
      <c r="D194" s="161">
        <v>6919174</v>
      </c>
      <c r="E194" s="162" t="s">
        <v>1</v>
      </c>
      <c r="F194" s="163" t="s">
        <v>8</v>
      </c>
      <c r="G194" s="4">
        <v>4</v>
      </c>
      <c r="H194" s="2" t="s">
        <v>740</v>
      </c>
      <c r="I194" s="5"/>
      <c r="J194" s="4">
        <v>1</v>
      </c>
      <c r="K194" s="2" t="s">
        <v>720</v>
      </c>
      <c r="L194" s="5"/>
      <c r="M194" s="4"/>
      <c r="N194" s="2"/>
      <c r="O194" s="5"/>
      <c r="P194" s="4"/>
      <c r="Q194" s="2"/>
      <c r="R194" s="5"/>
      <c r="S194" s="6">
        <v>1</v>
      </c>
      <c r="T194" s="2" t="s">
        <v>720</v>
      </c>
      <c r="U194" s="5"/>
      <c r="V194" s="6"/>
      <c r="W194" s="2"/>
      <c r="X194" s="5"/>
      <c r="Y194" s="6"/>
      <c r="Z194" s="2"/>
      <c r="AA194" s="5"/>
      <c r="AB194" s="4"/>
      <c r="AC194" s="2"/>
      <c r="AD194" s="5"/>
      <c r="AE194" s="4"/>
      <c r="AF194" s="2"/>
      <c r="AG194" s="5"/>
      <c r="AH194" s="6"/>
      <c r="AI194" s="2"/>
      <c r="AJ194" s="5"/>
      <c r="AK194" s="6"/>
      <c r="AL194" s="2"/>
      <c r="AM194" s="5"/>
      <c r="AN194" s="4"/>
      <c r="AO194" s="2"/>
      <c r="AP194" s="5"/>
      <c r="AQ194" s="4"/>
      <c r="AR194" s="2"/>
      <c r="AS194" s="5"/>
      <c r="AT194" s="4"/>
      <c r="AU194" s="2"/>
      <c r="AV194" s="5"/>
      <c r="AW194" s="4"/>
      <c r="AX194" s="2"/>
      <c r="AY194" s="5"/>
      <c r="AZ194" s="4"/>
      <c r="BA194" s="2"/>
      <c r="BB194" s="5"/>
      <c r="BC194" s="4"/>
      <c r="BD194" s="2"/>
      <c r="BE194" s="5"/>
      <c r="BF194" s="4"/>
      <c r="BG194" s="2"/>
      <c r="BH194" s="5"/>
      <c r="BI194" s="60">
        <f>SUM(G194:BF194)</f>
        <v>6</v>
      </c>
      <c r="BJ194" s="61" t="s">
        <v>6</v>
      </c>
      <c r="BK194" s="127">
        <f>COUNTIF(G194:BF194,"&gt;0")</f>
        <v>3</v>
      </c>
      <c r="BL194" s="53">
        <f>BI194/BK194</f>
        <v>2</v>
      </c>
      <c r="BM194" s="54">
        <f>SUM(IF($H194="A",$G194,0),IF($K194="A",$J194,0),IF($N194="A",$M194,0),IF($Q194="A",$P194,0),IF($T194="A",$S194,0),IF($W194="A",$V194,0),IF($Z194="A",$Y194,0),IF($AC194="A",$AB194,0),IF($AF194="A",$AE194,0),IF($AI194="A",$AH194,0),IF($AL194="A",$AK194,0),IF($AO194="A",$AN194,0),IF($AR194="A",$AQ194,0),IF($AU194="A",$AT194,0),IF($AX194="A",$AW194,0),IF($BA194="A",$AZ194,0),IF($BD194="A",$BA194,0),IF($BG194="A",$BF194,0))</f>
        <v>4</v>
      </c>
      <c r="BN194" s="55">
        <f>SUM(IF($T194="A",$S194,0),IF($W194="A",$V194,0),IF($Z194="A",$Y194,0),IF($AI194="A",$AH194,0),IF($AL194="A",$AK194,0))</f>
        <v>0</v>
      </c>
      <c r="BO194" s="55">
        <f>SUM(S194,V194,Y194,AH194,AK194)</f>
        <v>1</v>
      </c>
      <c r="BP194" s="56">
        <f>MAX(G194:BF194)</f>
        <v>4</v>
      </c>
      <c r="BQ194" s="56"/>
      <c r="BR194" s="120" t="str">
        <f>VLOOKUP(D194,BASE!B:E,3,FALSE)</f>
        <v>ATSCAF</v>
      </c>
      <c r="BT194" s="442"/>
    </row>
    <row r="195" spans="1:72" ht="26.25" thickBot="1">
      <c r="A195" s="128">
        <f t="shared" si="2"/>
        <v>194</v>
      </c>
      <c r="B195" s="3" t="s">
        <v>16</v>
      </c>
      <c r="C195" s="164" t="s">
        <v>404</v>
      </c>
      <c r="D195" s="165">
        <v>6922413</v>
      </c>
      <c r="E195" s="166" t="s">
        <v>350</v>
      </c>
      <c r="F195" s="167" t="s">
        <v>179</v>
      </c>
      <c r="G195" s="4">
        <v>1</v>
      </c>
      <c r="H195" s="2" t="s">
        <v>720</v>
      </c>
      <c r="I195" s="5"/>
      <c r="J195" s="4">
        <v>4</v>
      </c>
      <c r="K195" s="2" t="s">
        <v>740</v>
      </c>
      <c r="L195" s="5"/>
      <c r="M195" s="4">
        <v>1</v>
      </c>
      <c r="N195" s="2" t="s">
        <v>720</v>
      </c>
      <c r="O195" s="5"/>
      <c r="P195" s="4"/>
      <c r="Q195" s="2"/>
      <c r="R195" s="5"/>
      <c r="S195" s="6"/>
      <c r="T195" s="2"/>
      <c r="U195" s="5"/>
      <c r="V195" s="6"/>
      <c r="W195" s="2"/>
      <c r="X195" s="5"/>
      <c r="Y195" s="6"/>
      <c r="Z195" s="2"/>
      <c r="AA195" s="5"/>
      <c r="AB195" s="4"/>
      <c r="AC195" s="2"/>
      <c r="AD195" s="5"/>
      <c r="AE195" s="4"/>
      <c r="AF195" s="2"/>
      <c r="AG195" s="5"/>
      <c r="AH195" s="6"/>
      <c r="AI195" s="2"/>
      <c r="AJ195" s="5"/>
      <c r="AK195" s="6"/>
      <c r="AL195" s="2"/>
      <c r="AM195" s="5"/>
      <c r="AN195" s="4"/>
      <c r="AO195" s="2"/>
      <c r="AP195" s="5"/>
      <c r="AQ195" s="4"/>
      <c r="AR195" s="2"/>
      <c r="AS195" s="5"/>
      <c r="AT195" s="4"/>
      <c r="AU195" s="2"/>
      <c r="AV195" s="5"/>
      <c r="AW195" s="4"/>
      <c r="AX195" s="2"/>
      <c r="AY195" s="5"/>
      <c r="AZ195" s="4"/>
      <c r="BA195" s="2"/>
      <c r="BB195" s="5"/>
      <c r="BC195" s="4"/>
      <c r="BD195" s="2"/>
      <c r="BE195" s="5"/>
      <c r="BF195" s="4"/>
      <c r="BG195" s="2"/>
      <c r="BH195" s="5"/>
      <c r="BI195" s="60">
        <f>SUM(G195:BF195)</f>
        <v>6</v>
      </c>
      <c r="BJ195" s="61" t="s">
        <v>6</v>
      </c>
      <c r="BK195" s="127">
        <f>COUNTIF(G195:BF195,"&gt;0")</f>
        <v>3</v>
      </c>
      <c r="BL195" s="53">
        <f>BI195/BK195</f>
        <v>2</v>
      </c>
      <c r="BM195" s="54">
        <f>SUM(IF($H195="A",$G195,0),IF($K195="A",$J195,0),IF($N195="A",$M195,0),IF($Q195="A",$P195,0),IF($T195="A",$S195,0),IF($W195="A",$V195,0),IF($Z195="A",$Y195,0),IF($AC195="A",$AB195,0),IF($AF195="A",$AE195,0),IF($AI195="A",$AH195,0),IF($AL195="A",$AK195,0),IF($AO195="A",$AN195,0),IF($AR195="A",$AQ195,0),IF($AU195="A",$AT195,0),IF($AX195="A",$AW195,0),IF($BA195="A",$AZ195,0),IF($BD195="A",$BA195,0),IF($BG195="A",$BF195,0))</f>
        <v>4</v>
      </c>
      <c r="BN195" s="55">
        <f>SUM(IF($T195="A",$S195,0),IF($W195="A",$V195,0),IF($Z195="A",$Y195,0),IF($AI195="A",$AH195,0),IF($AL195="A",$AK195,0))</f>
        <v>0</v>
      </c>
      <c r="BO195" s="55">
        <f>SUM(S195,V195,Y195,AH195,AK195)</f>
        <v>0</v>
      </c>
      <c r="BP195" s="56">
        <f>MAX(G195:BF195)</f>
        <v>4</v>
      </c>
      <c r="BQ195" s="56"/>
      <c r="BR195" s="120" t="str">
        <f>VLOOKUP(D195,BASE!B:E,3,FALSE)</f>
        <v>S A L</v>
      </c>
      <c r="BT195" s="442"/>
    </row>
    <row r="196" spans="1:72" ht="26.25" thickBot="1">
      <c r="A196" s="128">
        <f t="shared" ref="A196:A259" si="3">A195+1</f>
        <v>195</v>
      </c>
      <c r="B196" s="3" t="s">
        <v>16</v>
      </c>
      <c r="C196" s="164" t="s">
        <v>85</v>
      </c>
      <c r="D196" s="165">
        <v>6924820</v>
      </c>
      <c r="E196" s="166" t="s">
        <v>350</v>
      </c>
      <c r="F196" s="167" t="s">
        <v>179</v>
      </c>
      <c r="G196" s="4"/>
      <c r="H196" s="2"/>
      <c r="I196" s="5"/>
      <c r="J196" s="4">
        <v>2</v>
      </c>
      <c r="K196" s="2" t="s">
        <v>740</v>
      </c>
      <c r="L196" s="5"/>
      <c r="M196" s="4"/>
      <c r="N196" s="2"/>
      <c r="O196" s="5"/>
      <c r="P196" s="4"/>
      <c r="Q196" s="2"/>
      <c r="R196" s="5"/>
      <c r="S196" s="6"/>
      <c r="T196" s="2"/>
      <c r="U196" s="5"/>
      <c r="V196" s="6"/>
      <c r="W196" s="2"/>
      <c r="X196" s="5"/>
      <c r="Y196" s="6"/>
      <c r="Z196" s="2"/>
      <c r="AA196" s="5"/>
      <c r="AB196" s="4"/>
      <c r="AC196" s="2"/>
      <c r="AD196" s="5"/>
      <c r="AE196" s="4"/>
      <c r="AF196" s="2"/>
      <c r="AG196" s="5"/>
      <c r="AH196" s="6"/>
      <c r="AI196" s="2"/>
      <c r="AJ196" s="5"/>
      <c r="AK196" s="6"/>
      <c r="AL196" s="2"/>
      <c r="AM196" s="5"/>
      <c r="AN196" s="4"/>
      <c r="AO196" s="2"/>
      <c r="AP196" s="5"/>
      <c r="AQ196" s="4"/>
      <c r="AR196" s="2"/>
      <c r="AS196" s="5"/>
      <c r="AT196" s="4"/>
      <c r="AU196" s="2"/>
      <c r="AV196" s="5"/>
      <c r="AW196" s="4"/>
      <c r="AX196" s="2"/>
      <c r="AY196" s="5"/>
      <c r="AZ196" s="4">
        <v>2</v>
      </c>
      <c r="BA196" s="2" t="s">
        <v>740</v>
      </c>
      <c r="BB196" s="5"/>
      <c r="BC196" s="4">
        <f>VLOOKUP(D196,'24-10-2015'!C:G,5,FALSE)</f>
        <v>2</v>
      </c>
      <c r="BD196" s="2" t="str">
        <f>VLOOKUP(D196,'24-10-2015'!C:F,4,FALSE)</f>
        <v>B</v>
      </c>
      <c r="BE196" s="5"/>
      <c r="BF196" s="4"/>
      <c r="BG196" s="2"/>
      <c r="BH196" s="5"/>
      <c r="BI196" s="60">
        <f>SUM(G196:BF196)</f>
        <v>6</v>
      </c>
      <c r="BJ196" s="61" t="s">
        <v>6</v>
      </c>
      <c r="BK196" s="127">
        <f>COUNTIF(G196:BF196,"&gt;0")</f>
        <v>3</v>
      </c>
      <c r="BL196" s="53">
        <f>BI196/BK196</f>
        <v>2</v>
      </c>
      <c r="BM196" s="54">
        <f>SUM(IF($H196="A",$G196,0),IF($K196="A",$J196,0),IF($N196="A",$M196,0),IF($Q196="A",$P196,0),IF($T196="A",$S196,0),IF($W196="A",$V196,0),IF($Z196="A",$Y196,0),IF($AC196="A",$AB196,0),IF($AF196="A",$AE196,0),IF($AI196="A",$AH196,0),IF($AL196="A",$AK196,0),IF($AO196="A",$AN196,0),IF($AR196="A",$AQ196,0),IF($AU196="A",$AT196,0),IF($AX196="A",$AW196,0),IF($BA196="A",$AZ196,0),IF($BD196="A",$BA196,0),IF($BG196="A",$BF196,0))</f>
        <v>4</v>
      </c>
      <c r="BN196" s="55">
        <f>SUM(IF($T196="A",$S196,0),IF($W196="A",$V196,0),IF($Z196="A",$Y196,0),IF($AI196="A",$AH196,0),IF($AL196="A",$AK196,0))</f>
        <v>0</v>
      </c>
      <c r="BO196" s="55">
        <f>SUM(S196,V196,Y196,AH196,AK196)</f>
        <v>0</v>
      </c>
      <c r="BP196" s="56">
        <f>MAX(G196:BF196)</f>
        <v>2</v>
      </c>
      <c r="BQ196" s="56"/>
      <c r="BR196" s="120" t="str">
        <f>VLOOKUP(D196,BASE!B:E,3,FALSE)</f>
        <v>S A L</v>
      </c>
      <c r="BT196" s="442"/>
    </row>
    <row r="197" spans="1:72" ht="26.25" thickBot="1">
      <c r="A197" s="128">
        <f t="shared" si="3"/>
        <v>196</v>
      </c>
      <c r="B197" s="3" t="s">
        <v>16</v>
      </c>
      <c r="C197" s="164" t="s">
        <v>324</v>
      </c>
      <c r="D197" s="165">
        <v>6925913</v>
      </c>
      <c r="E197" s="166" t="s">
        <v>2</v>
      </c>
      <c r="F197" s="167" t="s">
        <v>179</v>
      </c>
      <c r="G197" s="4"/>
      <c r="H197" s="2"/>
      <c r="I197" s="5"/>
      <c r="J197" s="4">
        <v>2</v>
      </c>
      <c r="K197" s="2" t="s">
        <v>740</v>
      </c>
      <c r="L197" s="5"/>
      <c r="M197" s="4"/>
      <c r="N197" s="2"/>
      <c r="O197" s="5"/>
      <c r="P197" s="4"/>
      <c r="Q197" s="2"/>
      <c r="R197" s="5"/>
      <c r="S197" s="6"/>
      <c r="T197" s="2"/>
      <c r="U197" s="5"/>
      <c r="V197" s="6"/>
      <c r="W197" s="2"/>
      <c r="X197" s="5"/>
      <c r="Y197" s="6">
        <v>2</v>
      </c>
      <c r="Z197" s="2" t="s">
        <v>720</v>
      </c>
      <c r="AA197" s="5"/>
      <c r="AB197" s="4">
        <v>2</v>
      </c>
      <c r="AC197" s="2" t="s">
        <v>720</v>
      </c>
      <c r="AD197" s="5"/>
      <c r="AE197" s="4"/>
      <c r="AF197" s="2"/>
      <c r="AG197" s="5"/>
      <c r="AH197" s="6"/>
      <c r="AI197" s="2"/>
      <c r="AJ197" s="5"/>
      <c r="AK197" s="6"/>
      <c r="AL197" s="2"/>
      <c r="AM197" s="5"/>
      <c r="AN197" s="4"/>
      <c r="AO197" s="2"/>
      <c r="AP197" s="5"/>
      <c r="AQ197" s="4"/>
      <c r="AR197" s="2"/>
      <c r="AS197" s="5"/>
      <c r="AT197" s="4"/>
      <c r="AU197" s="2"/>
      <c r="AV197" s="5"/>
      <c r="AW197" s="4"/>
      <c r="AX197" s="2"/>
      <c r="AY197" s="5"/>
      <c r="AZ197" s="4"/>
      <c r="BA197" s="2"/>
      <c r="BB197" s="5"/>
      <c r="BC197" s="4"/>
      <c r="BD197" s="2"/>
      <c r="BE197" s="5"/>
      <c r="BF197" s="4"/>
      <c r="BG197" s="2"/>
      <c r="BH197" s="5"/>
      <c r="BI197" s="60">
        <f>SUM(G197:BF197)</f>
        <v>6</v>
      </c>
      <c r="BJ197" s="61" t="s">
        <v>6</v>
      </c>
      <c r="BK197" s="127">
        <f>COUNTIF(G197:BF197,"&gt;0")</f>
        <v>3</v>
      </c>
      <c r="BL197" s="53">
        <f>BI197/BK197</f>
        <v>2</v>
      </c>
      <c r="BM197" s="54">
        <f>SUM(IF($H197="A",$G197,0),IF($K197="A",$J197,0),IF($N197="A",$M197,0),IF($Q197="A",$P197,0),IF($T197="A",$S197,0),IF($W197="A",$V197,0),IF($Z197="A",$Y197,0),IF($AC197="A",$AB197,0),IF($AF197="A",$AE197,0),IF($AI197="A",$AH197,0),IF($AL197="A",$AK197,0),IF($AO197="A",$AN197,0),IF($AR197="A",$AQ197,0),IF($AU197="A",$AT197,0),IF($AX197="A",$AW197,0),IF($BA197="A",$AZ197,0),IF($BD197="A",$BA197,0),IF($BG197="A",$BF197,0))</f>
        <v>2</v>
      </c>
      <c r="BN197" s="55">
        <f>SUM(IF($T197="A",$S197,0),IF($W197="A",$V197,0),IF($Z197="A",$Y197,0),IF($AI197="A",$AH197,0),IF($AL197="A",$AK197,0))</f>
        <v>0</v>
      </c>
      <c r="BO197" s="55">
        <f>SUM(S197,V197,Y197,AH197,AK197)</f>
        <v>2</v>
      </c>
      <c r="BP197" s="56">
        <f>MAX(G197:BF197)</f>
        <v>2</v>
      </c>
      <c r="BQ197" s="56"/>
      <c r="BR197" s="120" t="str">
        <f>VLOOKUP(D197,BASE!B:E,3,FALSE)</f>
        <v>ASCSP</v>
      </c>
      <c r="BT197" s="442"/>
    </row>
    <row r="198" spans="1:72" ht="26.25" thickBot="1">
      <c r="A198" s="128">
        <f t="shared" si="3"/>
        <v>197</v>
      </c>
      <c r="B198" s="3" t="s">
        <v>16</v>
      </c>
      <c r="C198" s="164" t="s">
        <v>77</v>
      </c>
      <c r="D198" s="165">
        <v>6916699</v>
      </c>
      <c r="E198" s="166" t="s">
        <v>3</v>
      </c>
      <c r="F198" s="167" t="s">
        <v>179</v>
      </c>
      <c r="G198" s="4"/>
      <c r="H198" s="2"/>
      <c r="I198" s="5"/>
      <c r="J198" s="4"/>
      <c r="K198" s="2"/>
      <c r="L198" s="5"/>
      <c r="M198" s="4"/>
      <c r="N198" s="2"/>
      <c r="O198" s="5"/>
      <c r="P198" s="4"/>
      <c r="Q198" s="2"/>
      <c r="R198" s="5"/>
      <c r="S198" s="6"/>
      <c r="T198" s="2"/>
      <c r="U198" s="5"/>
      <c r="V198" s="6"/>
      <c r="W198" s="2"/>
      <c r="X198" s="5"/>
      <c r="Y198" s="6"/>
      <c r="Z198" s="2"/>
      <c r="AA198" s="5"/>
      <c r="AB198" s="4">
        <v>2</v>
      </c>
      <c r="AC198" s="2" t="s">
        <v>720</v>
      </c>
      <c r="AD198" s="5"/>
      <c r="AE198" s="4"/>
      <c r="AF198" s="2"/>
      <c r="AG198" s="5"/>
      <c r="AH198" s="6"/>
      <c r="AI198" s="2"/>
      <c r="AJ198" s="5"/>
      <c r="AK198" s="6"/>
      <c r="AL198" s="2"/>
      <c r="AM198" s="5"/>
      <c r="AN198" s="4"/>
      <c r="AO198" s="2"/>
      <c r="AP198" s="5"/>
      <c r="AQ198" s="4"/>
      <c r="AR198" s="2"/>
      <c r="AS198" s="5"/>
      <c r="AT198" s="4">
        <f>VLOOKUP(D198,'26-09-2015'!C:G,5,FALSE)</f>
        <v>2</v>
      </c>
      <c r="AU198" s="2" t="str">
        <f>VLOOKUP(D198,'26-09-2015'!C:F,4,FALSE)</f>
        <v>A</v>
      </c>
      <c r="AV198" s="5"/>
      <c r="AW198" s="4"/>
      <c r="AX198" s="2"/>
      <c r="AY198" s="5"/>
      <c r="AZ198" s="4"/>
      <c r="BA198" s="2"/>
      <c r="BB198" s="5"/>
      <c r="BC198" s="4">
        <f>VLOOKUP(D198,'24-10-2015'!C:G,5,FALSE)</f>
        <v>2</v>
      </c>
      <c r="BD198" s="2" t="str">
        <f>VLOOKUP(D198,'24-10-2015'!C:F,4,FALSE)</f>
        <v>A</v>
      </c>
      <c r="BE198" s="5"/>
      <c r="BF198" s="4"/>
      <c r="BG198" s="2"/>
      <c r="BH198" s="5"/>
      <c r="BI198" s="60">
        <f>SUM(G198:BF198)</f>
        <v>6</v>
      </c>
      <c r="BJ198" s="61" t="s">
        <v>6</v>
      </c>
      <c r="BK198" s="127">
        <f>COUNTIF(G198:BF198,"&gt;0")</f>
        <v>3</v>
      </c>
      <c r="BL198" s="53">
        <f>BI198/BK198</f>
        <v>2</v>
      </c>
      <c r="BM198" s="54">
        <f>SUM(IF($H198="A",$G198,0),IF($K198="A",$J198,0),IF($N198="A",$M198,0),IF($Q198="A",$P198,0),IF($T198="A",$S198,0),IF($W198="A",$V198,0),IF($Z198="A",$Y198,0),IF($AC198="A",$AB198,0),IF($AF198="A",$AE198,0),IF($AI198="A",$AH198,0),IF($AL198="A",$AK198,0),IF($AO198="A",$AN198,0),IF($AR198="A",$AQ198,0),IF($AU198="A",$AT198,0),IF($AX198="A",$AW198,0),IF($BA198="A",$AZ198,0),IF($BD198="A",$BA198,0),IF($BG198="A",$BF198,0))</f>
        <v>2</v>
      </c>
      <c r="BN198" s="55">
        <f>SUM(IF($T198="A",$S198,0),IF($W198="A",$V198,0),IF($Z198="A",$Y198,0),IF($AI198="A",$AH198,0),IF($AL198="A",$AK198,0))</f>
        <v>0</v>
      </c>
      <c r="BO198" s="55">
        <f>SUM(S198,V198,Y198,AH198,AK198)</f>
        <v>0</v>
      </c>
      <c r="BP198" s="56">
        <f>MAX(G198:BF198)</f>
        <v>2</v>
      </c>
      <c r="BQ198" s="56"/>
      <c r="BR198" s="120" t="str">
        <f>VLOOKUP(D198,BASE!B:E,3,FALSE)</f>
        <v>ASPTT</v>
      </c>
      <c r="BT198" s="442"/>
    </row>
    <row r="199" spans="1:72" ht="26.25" thickBot="1">
      <c r="A199" s="128">
        <f t="shared" si="3"/>
        <v>198</v>
      </c>
      <c r="B199" s="3" t="s">
        <v>16</v>
      </c>
      <c r="C199" s="164" t="s">
        <v>158</v>
      </c>
      <c r="D199" s="165">
        <v>6923490</v>
      </c>
      <c r="E199" s="166" t="s">
        <v>5</v>
      </c>
      <c r="F199" s="167" t="s">
        <v>179</v>
      </c>
      <c r="G199" s="4"/>
      <c r="H199" s="2"/>
      <c r="I199" s="5"/>
      <c r="J199" s="4">
        <v>2</v>
      </c>
      <c r="K199" s="2" t="s">
        <v>720</v>
      </c>
      <c r="L199" s="5"/>
      <c r="M199" s="4"/>
      <c r="N199" s="2"/>
      <c r="O199" s="5"/>
      <c r="P199" s="4"/>
      <c r="Q199" s="2"/>
      <c r="R199" s="5"/>
      <c r="S199" s="6"/>
      <c r="T199" s="2"/>
      <c r="U199" s="5"/>
      <c r="V199" s="6"/>
      <c r="W199" s="2"/>
      <c r="X199" s="5"/>
      <c r="Y199" s="6">
        <v>1</v>
      </c>
      <c r="Z199" s="2" t="s">
        <v>720</v>
      </c>
      <c r="AA199" s="5"/>
      <c r="AB199" s="4"/>
      <c r="AC199" s="2"/>
      <c r="AD199" s="5"/>
      <c r="AE199" s="4"/>
      <c r="AF199" s="2"/>
      <c r="AG199" s="5"/>
      <c r="AH199" s="6"/>
      <c r="AI199" s="2"/>
      <c r="AJ199" s="5"/>
      <c r="AK199" s="6"/>
      <c r="AL199" s="2"/>
      <c r="AM199" s="5"/>
      <c r="AN199" s="4"/>
      <c r="AO199" s="2"/>
      <c r="AP199" s="5"/>
      <c r="AQ199" s="4"/>
      <c r="AR199" s="2"/>
      <c r="AS199" s="5"/>
      <c r="AT199" s="4"/>
      <c r="AU199" s="2"/>
      <c r="AV199" s="5"/>
      <c r="AW199" s="4"/>
      <c r="AX199" s="2"/>
      <c r="AY199" s="5"/>
      <c r="AZ199" s="4"/>
      <c r="BA199" s="2"/>
      <c r="BB199" s="5"/>
      <c r="BC199" s="4">
        <f>VLOOKUP(D199,'24-10-2015'!C:G,5,FALSE)</f>
        <v>3</v>
      </c>
      <c r="BD199" s="2" t="str">
        <f>VLOOKUP(D199,'24-10-2015'!C:F,4,FALSE)</f>
        <v>B</v>
      </c>
      <c r="BE199" s="5"/>
      <c r="BF199" s="4"/>
      <c r="BG199" s="2"/>
      <c r="BH199" s="5"/>
      <c r="BI199" s="60">
        <f>SUM(G199:BF199)</f>
        <v>6</v>
      </c>
      <c r="BJ199" s="61" t="s">
        <v>6</v>
      </c>
      <c r="BK199" s="127">
        <f>COUNTIF(G199:BF199,"&gt;0")</f>
        <v>3</v>
      </c>
      <c r="BL199" s="53">
        <f>BI199/BK199</f>
        <v>2</v>
      </c>
      <c r="BM199" s="54">
        <f>SUM(IF($H199="A",$G199,0),IF($K199="A",$J199,0),IF($N199="A",$M199,0),IF($Q199="A",$P199,0),IF($T199="A",$S199,0),IF($W199="A",$V199,0),IF($Z199="A",$Y199,0),IF($AC199="A",$AB199,0),IF($AF199="A",$AE199,0),IF($AI199="A",$AH199,0),IF($AL199="A",$AK199,0),IF($AO199="A",$AN199,0),IF($AR199="A",$AQ199,0),IF($AU199="A",$AT199,0),IF($AX199="A",$AW199,0),IF($BA199="A",$AZ199,0),IF($BD199="A",$BA199,0),IF($BG199="A",$BF199,0))</f>
        <v>0</v>
      </c>
      <c r="BN199" s="55">
        <f>SUM(IF($T199="A",$S199,0),IF($W199="A",$V199,0),IF($Z199="A",$Y199,0),IF($AI199="A",$AH199,0),IF($AL199="A",$AK199,0))</f>
        <v>0</v>
      </c>
      <c r="BO199" s="55">
        <f>SUM(S199,V199,Y199,AH199,AK199)</f>
        <v>1</v>
      </c>
      <c r="BP199" s="56">
        <f>MAX(G199:BF199)</f>
        <v>3</v>
      </c>
      <c r="BQ199" s="56"/>
      <c r="BR199" s="120" t="str">
        <f>VLOOKUP(D199,BASE!B:E,3,FALSE)</f>
        <v>CASCOL</v>
      </c>
      <c r="BT199" s="442"/>
    </row>
    <row r="200" spans="1:72" ht="27" thickBot="1">
      <c r="A200" s="128">
        <f t="shared" si="3"/>
        <v>199</v>
      </c>
      <c r="B200" s="131" t="s">
        <v>320</v>
      </c>
      <c r="C200" s="164" t="s">
        <v>353</v>
      </c>
      <c r="D200" s="165">
        <v>6924513</v>
      </c>
      <c r="E200" s="166" t="s">
        <v>2</v>
      </c>
      <c r="F200" s="167" t="s">
        <v>179</v>
      </c>
      <c r="G200" s="4"/>
      <c r="H200" s="2"/>
      <c r="I200" s="5"/>
      <c r="J200" s="4"/>
      <c r="K200" s="2"/>
      <c r="L200" s="5"/>
      <c r="M200" s="4"/>
      <c r="N200" s="2"/>
      <c r="O200" s="5"/>
      <c r="P200" s="4"/>
      <c r="Q200" s="2"/>
      <c r="R200" s="5"/>
      <c r="S200" s="6">
        <v>2</v>
      </c>
      <c r="T200" s="2" t="s">
        <v>720</v>
      </c>
      <c r="U200" s="5"/>
      <c r="V200" s="6"/>
      <c r="W200" s="2"/>
      <c r="X200" s="5"/>
      <c r="Y200" s="6">
        <v>2</v>
      </c>
      <c r="Z200" s="2" t="s">
        <v>720</v>
      </c>
      <c r="AA200" s="5"/>
      <c r="AB200" s="4"/>
      <c r="AC200" s="2"/>
      <c r="AD200" s="5"/>
      <c r="AE200" s="4"/>
      <c r="AF200" s="2"/>
      <c r="AG200" s="5"/>
      <c r="AH200" s="6"/>
      <c r="AI200" s="2"/>
      <c r="AJ200" s="5"/>
      <c r="AK200" s="6"/>
      <c r="AL200" s="2"/>
      <c r="AM200" s="5"/>
      <c r="AN200" s="4"/>
      <c r="AO200" s="2"/>
      <c r="AP200" s="5"/>
      <c r="AQ200" s="4"/>
      <c r="AR200" s="2"/>
      <c r="AS200" s="5"/>
      <c r="AT200" s="4">
        <f>VLOOKUP(D200,'26-09-2015'!C:G,5,FALSE)</f>
        <v>1</v>
      </c>
      <c r="AU200" s="2" t="str">
        <f>VLOOKUP(D200,'26-09-2015'!C:F,4,FALSE)</f>
        <v>B</v>
      </c>
      <c r="AV200" s="5"/>
      <c r="AW200" s="4"/>
      <c r="AX200" s="2"/>
      <c r="AY200" s="5"/>
      <c r="AZ200" s="4">
        <v>1</v>
      </c>
      <c r="BA200" s="2" t="s">
        <v>720</v>
      </c>
      <c r="BB200" s="5"/>
      <c r="BC200" s="4"/>
      <c r="BD200" s="2"/>
      <c r="BE200" s="5"/>
      <c r="BF200" s="4"/>
      <c r="BG200" s="2"/>
      <c r="BH200" s="5"/>
      <c r="BI200" s="60">
        <f>SUM(G200:BF200)</f>
        <v>6</v>
      </c>
      <c r="BJ200" s="61" t="s">
        <v>6</v>
      </c>
      <c r="BK200" s="127">
        <f>COUNTIF(G200:BF200,"&gt;0")</f>
        <v>4</v>
      </c>
      <c r="BL200" s="53">
        <f>BI200/BK200</f>
        <v>1.5</v>
      </c>
      <c r="BM200" s="54">
        <f>SUM(IF($H200="A",$G200,0),IF($K200="A",$J200,0),IF($N200="A",$M200,0),IF($Q200="A",$P200,0),IF($T200="A",$S200,0),IF($W200="A",$V200,0),IF($Z200="A",$Y200,0),IF($AC200="A",$AB200,0),IF($AF200="A",$AE200,0),IF($AI200="A",$AH200,0),IF($AL200="A",$AK200,0),IF($AO200="A",$AN200,0),IF($AR200="A",$AQ200,0),IF($AU200="A",$AT200,0),IF($AX200="A",$AW200,0),IF($BA200="A",$AZ200,0),IF($BD200="A",$BA200,0),IF($BG200="A",$BF200,0))</f>
        <v>0</v>
      </c>
      <c r="BN200" s="55">
        <f>SUM(IF($T200="A",$S200,0),IF($W200="A",$V200,0),IF($Z200="A",$Y200,0),IF($AI200="A",$AH200,0),IF($AL200="A",$AK200,0))</f>
        <v>0</v>
      </c>
      <c r="BO200" s="55">
        <f>SUM(S200,V200,Y200,AH200,AK200)</f>
        <v>4</v>
      </c>
      <c r="BP200" s="56">
        <f>MAX(G200:BF200)</f>
        <v>2</v>
      </c>
      <c r="BQ200" s="56"/>
      <c r="BR200" s="120" t="str">
        <f>VLOOKUP(D200,BASE!B:E,3,FALSE)</f>
        <v>ASCSP</v>
      </c>
      <c r="BT200" s="442"/>
    </row>
    <row r="201" spans="1:72" ht="26.25" thickBot="1">
      <c r="A201" s="128">
        <f t="shared" si="3"/>
        <v>200</v>
      </c>
      <c r="B201" s="3" t="s">
        <v>16</v>
      </c>
      <c r="C201" s="164" t="s">
        <v>38</v>
      </c>
      <c r="D201" s="165">
        <v>6924512</v>
      </c>
      <c r="E201" s="166" t="s">
        <v>2</v>
      </c>
      <c r="F201" s="167" t="s">
        <v>179</v>
      </c>
      <c r="G201" s="4"/>
      <c r="H201" s="2"/>
      <c r="I201" s="5"/>
      <c r="J201" s="4"/>
      <c r="K201" s="2"/>
      <c r="L201" s="5"/>
      <c r="M201" s="4"/>
      <c r="N201" s="2"/>
      <c r="O201" s="5"/>
      <c r="P201" s="4"/>
      <c r="Q201" s="2"/>
      <c r="R201" s="5"/>
      <c r="S201" s="6">
        <v>2</v>
      </c>
      <c r="T201" s="2" t="s">
        <v>720</v>
      </c>
      <c r="U201" s="5"/>
      <c r="V201" s="6"/>
      <c r="W201" s="2"/>
      <c r="X201" s="5"/>
      <c r="Y201" s="6">
        <v>2</v>
      </c>
      <c r="Z201" s="2" t="s">
        <v>720</v>
      </c>
      <c r="AA201" s="5"/>
      <c r="AB201" s="4"/>
      <c r="AC201" s="2"/>
      <c r="AD201" s="5"/>
      <c r="AE201" s="4"/>
      <c r="AF201" s="2"/>
      <c r="AG201" s="5"/>
      <c r="AH201" s="6"/>
      <c r="AI201" s="2"/>
      <c r="AJ201" s="5"/>
      <c r="AK201" s="6"/>
      <c r="AL201" s="2"/>
      <c r="AM201" s="5"/>
      <c r="AN201" s="4"/>
      <c r="AO201" s="2"/>
      <c r="AP201" s="5"/>
      <c r="AQ201" s="4"/>
      <c r="AR201" s="2"/>
      <c r="AS201" s="5"/>
      <c r="AT201" s="4">
        <f>VLOOKUP(D201,'26-09-2015'!C:G,5,FALSE)</f>
        <v>1</v>
      </c>
      <c r="AU201" s="2" t="str">
        <f>VLOOKUP(D201,'26-09-2015'!C:F,4,FALSE)</f>
        <v>B</v>
      </c>
      <c r="AV201" s="5"/>
      <c r="AW201" s="4"/>
      <c r="AX201" s="2"/>
      <c r="AY201" s="5"/>
      <c r="AZ201" s="4">
        <v>1</v>
      </c>
      <c r="BA201" s="2" t="s">
        <v>720</v>
      </c>
      <c r="BB201" s="5"/>
      <c r="BC201" s="4"/>
      <c r="BD201" s="2"/>
      <c r="BE201" s="5"/>
      <c r="BF201" s="4"/>
      <c r="BG201" s="2"/>
      <c r="BH201" s="5"/>
      <c r="BI201" s="60">
        <f>SUM(G201:BF201)</f>
        <v>6</v>
      </c>
      <c r="BJ201" s="61" t="s">
        <v>6</v>
      </c>
      <c r="BK201" s="127">
        <f>COUNTIF(G201:BF201,"&gt;0")</f>
        <v>4</v>
      </c>
      <c r="BL201" s="53">
        <f>BI201/BK201</f>
        <v>1.5</v>
      </c>
      <c r="BM201" s="54">
        <f>SUM(IF($H201="A",$G201,0),IF($K201="A",$J201,0),IF($N201="A",$M201,0),IF($Q201="A",$P201,0),IF($T201="A",$S201,0),IF($W201="A",$V201,0),IF($Z201="A",$Y201,0),IF($AC201="A",$AB201,0),IF($AF201="A",$AE201,0),IF($AI201="A",$AH201,0),IF($AL201="A",$AK201,0),IF($AO201="A",$AN201,0),IF($AR201="A",$AQ201,0),IF($AU201="A",$AT201,0),IF($AX201="A",$AW201,0),IF($BA201="A",$AZ201,0),IF($BD201="A",$BA201,0),IF($BG201="A",$BF201,0))</f>
        <v>0</v>
      </c>
      <c r="BN201" s="55">
        <f>SUM(IF($T201="A",$S201,0),IF($W201="A",$V201,0),IF($Z201="A",$Y201,0),IF($AI201="A",$AH201,0),IF($AL201="A",$AK201,0))</f>
        <v>0</v>
      </c>
      <c r="BO201" s="55">
        <f>SUM(S201,V201,Y201,AH201,AK201)</f>
        <v>4</v>
      </c>
      <c r="BP201" s="56">
        <f>MAX(G201:BF201)</f>
        <v>2</v>
      </c>
      <c r="BQ201" s="56"/>
      <c r="BR201" s="120" t="str">
        <f>VLOOKUP(D201,BASE!B:E,3,FALSE)</f>
        <v>ASCSP</v>
      </c>
      <c r="BT201" s="442"/>
    </row>
    <row r="202" spans="1:72" ht="26.25" thickBot="1">
      <c r="A202" s="128">
        <f t="shared" si="3"/>
        <v>201</v>
      </c>
      <c r="B202" s="3" t="s">
        <v>16</v>
      </c>
      <c r="C202" s="164" t="s">
        <v>287</v>
      </c>
      <c r="D202" s="165">
        <v>6924453</v>
      </c>
      <c r="E202" s="166" t="s">
        <v>350</v>
      </c>
      <c r="F202" s="167" t="s">
        <v>179</v>
      </c>
      <c r="G202" s="4"/>
      <c r="H202" s="2"/>
      <c r="I202" s="5"/>
      <c r="J202" s="4"/>
      <c r="K202" s="2"/>
      <c r="L202" s="5"/>
      <c r="M202" s="4"/>
      <c r="N202" s="2"/>
      <c r="O202" s="5"/>
      <c r="P202" s="4"/>
      <c r="Q202" s="2"/>
      <c r="R202" s="5"/>
      <c r="S202" s="6"/>
      <c r="T202" s="2"/>
      <c r="U202" s="5"/>
      <c r="V202" s="6"/>
      <c r="W202" s="2"/>
      <c r="X202" s="5"/>
      <c r="Y202" s="414">
        <v>5</v>
      </c>
      <c r="Z202" s="396" t="s">
        <v>720</v>
      </c>
      <c r="AA202" s="397" t="s">
        <v>8</v>
      </c>
      <c r="AB202" s="4"/>
      <c r="AC202" s="2"/>
      <c r="AD202" s="5"/>
      <c r="AE202" s="4"/>
      <c r="AF202" s="2"/>
      <c r="AG202" s="5"/>
      <c r="AH202" s="6"/>
      <c r="AI202" s="2"/>
      <c r="AJ202" s="5"/>
      <c r="AK202" s="6"/>
      <c r="AL202" s="2"/>
      <c r="AM202" s="5"/>
      <c r="AN202" s="4"/>
      <c r="AO202" s="2"/>
      <c r="AP202" s="5"/>
      <c r="AQ202" s="4"/>
      <c r="AR202" s="2"/>
      <c r="AS202" s="5"/>
      <c r="AT202" s="4"/>
      <c r="AU202" s="2"/>
      <c r="AV202" s="5"/>
      <c r="AW202" s="4"/>
      <c r="AX202" s="2"/>
      <c r="AY202" s="5"/>
      <c r="AZ202" s="4"/>
      <c r="BA202" s="2"/>
      <c r="BB202" s="5"/>
      <c r="BC202" s="4"/>
      <c r="BD202" s="2"/>
      <c r="BE202" s="5"/>
      <c r="BF202" s="4"/>
      <c r="BG202" s="2"/>
      <c r="BH202" s="5"/>
      <c r="BI202" s="60">
        <f>SUM(G202:BF202)</f>
        <v>5</v>
      </c>
      <c r="BJ202" s="61" t="s">
        <v>6</v>
      </c>
      <c r="BK202" s="127">
        <f>COUNTIF(G202:BF202,"&gt;0")</f>
        <v>1</v>
      </c>
      <c r="BL202" s="53">
        <f>BI202/BK202</f>
        <v>5</v>
      </c>
      <c r="BM202" s="54">
        <f>SUM(IF($H202="A",$G202,0),IF($K202="A",$J202,0),IF($N202="A",$M202,0),IF($Q202="A",$P202,0),IF($T202="A",$S202,0),IF($W202="A",$V202,0),IF($Z202="A",$Y202,0),IF($AC202="A",$AB202,0),IF($AF202="A",$AE202,0),IF($AI202="A",$AH202,0),IF($AL202="A",$AK202,0),IF($AO202="A",$AN202,0),IF($AR202="A",$AQ202,0),IF($AU202="A",$AT202,0),IF($AX202="A",$AW202,0),IF($BA202="A",$AZ202,0),IF($BD202="A",$BA202,0),IF($BG202="A",$BF202,0))</f>
        <v>0</v>
      </c>
      <c r="BN202" s="55">
        <f>SUM(IF($T202="A",$S202,0),IF($W202="A",$V202,0),IF($Z202="A",$Y202,0),IF($AI202="A",$AH202,0),IF($AL202="A",$AK202,0))</f>
        <v>0</v>
      </c>
      <c r="BO202" s="55">
        <f>SUM(S202,V202,Y202,AH202,AK202)</f>
        <v>5</v>
      </c>
      <c r="BP202" s="56">
        <f>MAX(G202:BF202)</f>
        <v>5</v>
      </c>
      <c r="BQ202" s="56"/>
      <c r="BR202" s="120" t="str">
        <f>VLOOKUP(D202,BASE!B:E,3,FALSE)</f>
        <v>S A L</v>
      </c>
      <c r="BT202" s="442"/>
    </row>
    <row r="203" spans="1:72" ht="26.25" thickBot="1">
      <c r="A203" s="128">
        <f t="shared" si="3"/>
        <v>202</v>
      </c>
      <c r="B203" s="3" t="s">
        <v>16</v>
      </c>
      <c r="C203" s="164" t="s">
        <v>322</v>
      </c>
      <c r="D203" s="165">
        <v>6901672</v>
      </c>
      <c r="E203" s="166" t="s">
        <v>2</v>
      </c>
      <c r="F203" s="167" t="s">
        <v>179</v>
      </c>
      <c r="G203" s="4"/>
      <c r="H203" s="2"/>
      <c r="I203" s="5"/>
      <c r="J203" s="4">
        <v>4</v>
      </c>
      <c r="K203" s="2" t="s">
        <v>740</v>
      </c>
      <c r="L203" s="5"/>
      <c r="M203" s="4"/>
      <c r="N203" s="2"/>
      <c r="O203" s="5"/>
      <c r="P203" s="4"/>
      <c r="Q203" s="2"/>
      <c r="R203" s="5"/>
      <c r="S203" s="6"/>
      <c r="T203" s="2"/>
      <c r="U203" s="5"/>
      <c r="V203" s="6"/>
      <c r="W203" s="2"/>
      <c r="X203" s="5"/>
      <c r="Y203" s="6"/>
      <c r="Z203" s="2"/>
      <c r="AA203" s="5"/>
      <c r="AB203" s="4">
        <v>1</v>
      </c>
      <c r="AC203" s="2" t="s">
        <v>720</v>
      </c>
      <c r="AD203" s="5"/>
      <c r="AE203" s="4"/>
      <c r="AF203" s="2"/>
      <c r="AG203" s="5"/>
      <c r="AH203" s="6"/>
      <c r="AI203" s="2"/>
      <c r="AJ203" s="5"/>
      <c r="AK203" s="6"/>
      <c r="AL203" s="2"/>
      <c r="AM203" s="5"/>
      <c r="AN203" s="4"/>
      <c r="AO203" s="2"/>
      <c r="AP203" s="5"/>
      <c r="AQ203" s="4"/>
      <c r="AR203" s="2"/>
      <c r="AS203" s="5"/>
      <c r="AT203" s="4"/>
      <c r="AU203" s="2"/>
      <c r="AV203" s="5"/>
      <c r="AW203" s="4"/>
      <c r="AX203" s="2"/>
      <c r="AY203" s="5"/>
      <c r="AZ203" s="4"/>
      <c r="BA203" s="2"/>
      <c r="BB203" s="5"/>
      <c r="BC203" s="4"/>
      <c r="BD203" s="2"/>
      <c r="BE203" s="5"/>
      <c r="BF203" s="4"/>
      <c r="BG203" s="2"/>
      <c r="BH203" s="5"/>
      <c r="BI203" s="60">
        <f>SUM(G203:BF203)</f>
        <v>5</v>
      </c>
      <c r="BJ203" s="61" t="s">
        <v>6</v>
      </c>
      <c r="BK203" s="127">
        <f>COUNTIF(G203:BF203,"&gt;0")</f>
        <v>2</v>
      </c>
      <c r="BL203" s="53">
        <f>BI203/BK203</f>
        <v>2.5</v>
      </c>
      <c r="BM203" s="54">
        <f>SUM(IF($H203="A",$G203,0),IF($K203="A",$J203,0),IF($N203="A",$M203,0),IF($Q203="A",$P203,0),IF($T203="A",$S203,0),IF($W203="A",$V203,0),IF($Z203="A",$Y203,0),IF($AC203="A",$AB203,0),IF($AF203="A",$AE203,0),IF($AI203="A",$AH203,0),IF($AL203="A",$AK203,0),IF($AO203="A",$AN203,0),IF($AR203="A",$AQ203,0),IF($AU203="A",$AT203,0),IF($AX203="A",$AW203,0),IF($BA203="A",$AZ203,0),IF($BD203="A",$BA203,0),IF($BG203="A",$BF203,0))</f>
        <v>4</v>
      </c>
      <c r="BN203" s="55">
        <f>SUM(IF($T203="A",$S203,0),IF($W203="A",$V203,0),IF($Z203="A",$Y203,0),IF($AI203="A",$AH203,0),IF($AL203="A",$AK203,0))</f>
        <v>0</v>
      </c>
      <c r="BO203" s="55">
        <f>SUM(S203,V203,Y203,AH203,AK203)</f>
        <v>0</v>
      </c>
      <c r="BP203" s="56">
        <f>MAX(G203:BF203)</f>
        <v>4</v>
      </c>
      <c r="BQ203" s="56"/>
      <c r="BR203" s="120" t="str">
        <f>VLOOKUP(D203,BASE!B:E,3,FALSE)</f>
        <v>ASCSP</v>
      </c>
      <c r="BT203" s="442"/>
    </row>
    <row r="204" spans="1:72" ht="26.25" thickBot="1">
      <c r="A204" s="128">
        <f t="shared" si="3"/>
        <v>203</v>
      </c>
      <c r="B204" s="3" t="s">
        <v>16</v>
      </c>
      <c r="C204" s="164" t="s">
        <v>220</v>
      </c>
      <c r="D204" s="165">
        <v>6905936</v>
      </c>
      <c r="E204" s="166" t="s">
        <v>3</v>
      </c>
      <c r="F204" s="167" t="s">
        <v>179</v>
      </c>
      <c r="G204" s="4"/>
      <c r="H204" s="2"/>
      <c r="I204" s="5"/>
      <c r="J204" s="4"/>
      <c r="K204" s="2"/>
      <c r="L204" s="5"/>
      <c r="M204" s="4"/>
      <c r="N204" s="2"/>
      <c r="O204" s="5"/>
      <c r="P204" s="4"/>
      <c r="Q204" s="2"/>
      <c r="R204" s="5"/>
      <c r="S204" s="6">
        <v>2</v>
      </c>
      <c r="T204" s="2" t="s">
        <v>740</v>
      </c>
      <c r="U204" s="5"/>
      <c r="V204" s="6"/>
      <c r="W204" s="2"/>
      <c r="X204" s="5"/>
      <c r="Y204" s="6">
        <v>3</v>
      </c>
      <c r="Z204" s="2" t="s">
        <v>720</v>
      </c>
      <c r="AA204" s="5"/>
      <c r="AB204" s="4"/>
      <c r="AC204" s="2"/>
      <c r="AD204" s="5"/>
      <c r="AE204" s="4"/>
      <c r="AF204" s="2"/>
      <c r="AG204" s="5"/>
      <c r="AH204" s="6"/>
      <c r="AI204" s="2"/>
      <c r="AJ204" s="5"/>
      <c r="AK204" s="6"/>
      <c r="AL204" s="2"/>
      <c r="AM204" s="5"/>
      <c r="AN204" s="4"/>
      <c r="AO204" s="2"/>
      <c r="AP204" s="5"/>
      <c r="AQ204" s="4"/>
      <c r="AR204" s="2"/>
      <c r="AS204" s="5"/>
      <c r="AT204" s="4"/>
      <c r="AU204" s="2"/>
      <c r="AV204" s="5"/>
      <c r="AW204" s="4"/>
      <c r="AX204" s="2"/>
      <c r="AY204" s="5"/>
      <c r="AZ204" s="4"/>
      <c r="BA204" s="2"/>
      <c r="BB204" s="5"/>
      <c r="BC204" s="4"/>
      <c r="BD204" s="2"/>
      <c r="BE204" s="5"/>
      <c r="BF204" s="4"/>
      <c r="BG204" s="2"/>
      <c r="BH204" s="5"/>
      <c r="BI204" s="60">
        <f>SUM(G204:BF204)</f>
        <v>5</v>
      </c>
      <c r="BJ204" s="61" t="s">
        <v>6</v>
      </c>
      <c r="BK204" s="127">
        <f>COUNTIF(G204:BF204,"&gt;0")</f>
        <v>2</v>
      </c>
      <c r="BL204" s="53">
        <f>BI204/BK204</f>
        <v>2.5</v>
      </c>
      <c r="BM204" s="54">
        <f>SUM(IF($H204="A",$G204,0),IF($K204="A",$J204,0),IF($N204="A",$M204,0),IF($Q204="A",$P204,0),IF($T204="A",$S204,0),IF($W204="A",$V204,0),IF($Z204="A",$Y204,0),IF($AC204="A",$AB204,0),IF($AF204="A",$AE204,0),IF($AI204="A",$AH204,0),IF($AL204="A",$AK204,0),IF($AO204="A",$AN204,0),IF($AR204="A",$AQ204,0),IF($AU204="A",$AT204,0),IF($AX204="A",$AW204,0),IF($BA204="A",$AZ204,0),IF($BD204="A",$BA204,0),IF($BG204="A",$BF204,0))</f>
        <v>2</v>
      </c>
      <c r="BN204" s="55">
        <f>SUM(IF($T204="A",$S204,0),IF($W204="A",$V204,0),IF($Z204="A",$Y204,0),IF($AI204="A",$AH204,0),IF($AL204="A",$AK204,0))</f>
        <v>2</v>
      </c>
      <c r="BO204" s="55">
        <f>SUM(S204,V204,Y204,AH204,AK204)</f>
        <v>5</v>
      </c>
      <c r="BP204" s="56">
        <f>MAX(G204:BF204)</f>
        <v>3</v>
      </c>
      <c r="BQ204" s="56"/>
      <c r="BR204" s="120" t="str">
        <f>VLOOKUP(D204,BASE!B:E,3,FALSE)</f>
        <v>ASPTT</v>
      </c>
      <c r="BT204" s="442"/>
    </row>
    <row r="205" spans="1:72" ht="26.25" thickBot="1">
      <c r="A205" s="128">
        <f t="shared" si="3"/>
        <v>204</v>
      </c>
      <c r="B205" s="3" t="s">
        <v>16</v>
      </c>
      <c r="C205" s="164" t="s">
        <v>635</v>
      </c>
      <c r="D205" s="165">
        <v>6926319</v>
      </c>
      <c r="E205" s="166" t="s">
        <v>0</v>
      </c>
      <c r="F205" s="167" t="s">
        <v>179</v>
      </c>
      <c r="G205" s="4"/>
      <c r="H205" s="2"/>
      <c r="I205" s="5"/>
      <c r="J205" s="4"/>
      <c r="K205" s="2"/>
      <c r="L205" s="5"/>
      <c r="M205" s="4"/>
      <c r="N205" s="2"/>
      <c r="O205" s="5"/>
      <c r="P205" s="4"/>
      <c r="Q205" s="2"/>
      <c r="R205" s="5"/>
      <c r="S205" s="6">
        <v>4</v>
      </c>
      <c r="T205" s="2" t="s">
        <v>720</v>
      </c>
      <c r="U205" s="5"/>
      <c r="V205" s="6"/>
      <c r="W205" s="2"/>
      <c r="X205" s="5"/>
      <c r="Y205" s="6"/>
      <c r="Z205" s="2"/>
      <c r="AA205" s="5"/>
      <c r="AB205" s="4"/>
      <c r="AC205" s="2"/>
      <c r="AD205" s="5"/>
      <c r="AE205" s="4"/>
      <c r="AF205" s="2"/>
      <c r="AG205" s="5"/>
      <c r="AH205" s="6"/>
      <c r="AI205" s="2"/>
      <c r="AJ205" s="5"/>
      <c r="AK205" s="6"/>
      <c r="AL205" s="2"/>
      <c r="AM205" s="5"/>
      <c r="AN205" s="4"/>
      <c r="AO205" s="2"/>
      <c r="AP205" s="5"/>
      <c r="AQ205" s="4"/>
      <c r="AR205" s="2"/>
      <c r="AS205" s="5"/>
      <c r="AT205" s="4"/>
      <c r="AU205" s="2"/>
      <c r="AV205" s="5"/>
      <c r="AW205" s="4"/>
      <c r="AX205" s="2"/>
      <c r="AY205" s="5"/>
      <c r="AZ205" s="4"/>
      <c r="BA205" s="2"/>
      <c r="BB205" s="5"/>
      <c r="BC205" s="4">
        <f>VLOOKUP(D205,'24-10-2015'!C:G,5,FALSE)</f>
        <v>1</v>
      </c>
      <c r="BD205" s="2" t="str">
        <f>VLOOKUP(D205,'24-10-2015'!C:F,4,FALSE)</f>
        <v>B</v>
      </c>
      <c r="BE205" s="5"/>
      <c r="BF205" s="4"/>
      <c r="BG205" s="2"/>
      <c r="BH205" s="5"/>
      <c r="BI205" s="60">
        <f>SUM(G205:BF205)</f>
        <v>5</v>
      </c>
      <c r="BJ205" s="61" t="s">
        <v>6</v>
      </c>
      <c r="BK205" s="127">
        <f>COUNTIF(G205:BF205,"&gt;0")</f>
        <v>2</v>
      </c>
      <c r="BL205" s="53">
        <f>BI205/BK205</f>
        <v>2.5</v>
      </c>
      <c r="BM205" s="54">
        <f>SUM(IF($H205="A",$G205,0),IF($K205="A",$J205,0),IF($N205="A",$M205,0),IF($Q205="A",$P205,0),IF($T205="A",$S205,0),IF($W205="A",$V205,0),IF($Z205="A",$Y205,0),IF($AC205="A",$AB205,0),IF($AF205="A",$AE205,0),IF($AI205="A",$AH205,0),IF($AL205="A",$AK205,0),IF($AO205="A",$AN205,0),IF($AR205="A",$AQ205,0),IF($AU205="A",$AT205,0),IF($AX205="A",$AW205,0),IF($BA205="A",$AZ205,0),IF($BD205="A",$BA205,0),IF($BG205="A",$BF205,0))</f>
        <v>0</v>
      </c>
      <c r="BN205" s="55">
        <f>SUM(IF($T205="A",$S205,0),IF($W205="A",$V205,0),IF($Z205="A",$Y205,0),IF($AI205="A",$AH205,0),IF($AL205="A",$AK205,0))</f>
        <v>0</v>
      </c>
      <c r="BO205" s="55">
        <f>SUM(S205,V205,Y205,AH205,AK205)</f>
        <v>4</v>
      </c>
      <c r="BP205" s="56">
        <f>MAX(G205:BF205)</f>
        <v>4</v>
      </c>
      <c r="BQ205" s="56"/>
      <c r="BR205" s="120" t="str">
        <f>VLOOKUP(D205,BASE!B:E,3,FALSE)</f>
        <v>ALSTOM</v>
      </c>
      <c r="BT205" s="442"/>
    </row>
    <row r="206" spans="1:72" ht="26.25" thickBot="1">
      <c r="A206" s="128">
        <f t="shared" si="3"/>
        <v>205</v>
      </c>
      <c r="B206" s="3" t="s">
        <v>16</v>
      </c>
      <c r="C206" s="164" t="s">
        <v>236</v>
      </c>
      <c r="D206" s="165">
        <v>6913923</v>
      </c>
      <c r="E206" s="166" t="s">
        <v>5</v>
      </c>
      <c r="F206" s="167" t="s">
        <v>179</v>
      </c>
      <c r="G206" s="4"/>
      <c r="H206" s="2"/>
      <c r="I206" s="5"/>
      <c r="J206" s="4">
        <v>2</v>
      </c>
      <c r="K206" s="2" t="s">
        <v>720</v>
      </c>
      <c r="L206" s="5"/>
      <c r="M206" s="4"/>
      <c r="N206" s="2"/>
      <c r="O206" s="5"/>
      <c r="P206" s="4"/>
      <c r="Q206" s="2"/>
      <c r="R206" s="5"/>
      <c r="S206" s="6"/>
      <c r="T206" s="2"/>
      <c r="U206" s="5"/>
      <c r="V206" s="6"/>
      <c r="W206" s="2"/>
      <c r="X206" s="5"/>
      <c r="Y206" s="6"/>
      <c r="Z206" s="2"/>
      <c r="AA206" s="5"/>
      <c r="AB206" s="4"/>
      <c r="AC206" s="2"/>
      <c r="AD206" s="5"/>
      <c r="AE206" s="4"/>
      <c r="AF206" s="2"/>
      <c r="AG206" s="5"/>
      <c r="AH206" s="6"/>
      <c r="AI206" s="2"/>
      <c r="AJ206" s="5"/>
      <c r="AK206" s="6"/>
      <c r="AL206" s="2"/>
      <c r="AM206" s="5"/>
      <c r="AN206" s="4"/>
      <c r="AO206" s="2"/>
      <c r="AP206" s="5"/>
      <c r="AQ206" s="4"/>
      <c r="AR206" s="2"/>
      <c r="AS206" s="5"/>
      <c r="AT206" s="4"/>
      <c r="AU206" s="2"/>
      <c r="AV206" s="5"/>
      <c r="AW206" s="4"/>
      <c r="AX206" s="2"/>
      <c r="AY206" s="5"/>
      <c r="AZ206" s="4"/>
      <c r="BA206" s="2"/>
      <c r="BB206" s="5"/>
      <c r="BC206" s="4">
        <f>VLOOKUP(D206,'24-10-2015'!C:G,5,FALSE)</f>
        <v>3</v>
      </c>
      <c r="BD206" s="2" t="str">
        <f>VLOOKUP(D206,'24-10-2015'!C:F,4,FALSE)</f>
        <v>B</v>
      </c>
      <c r="BE206" s="5"/>
      <c r="BF206" s="4"/>
      <c r="BG206" s="2"/>
      <c r="BH206" s="5"/>
      <c r="BI206" s="60">
        <f>SUM(G206:BF206)</f>
        <v>5</v>
      </c>
      <c r="BJ206" s="61" t="s">
        <v>6</v>
      </c>
      <c r="BK206" s="127">
        <f>COUNTIF(G206:BF206,"&gt;0")</f>
        <v>2</v>
      </c>
      <c r="BL206" s="53">
        <f>BI206/BK206</f>
        <v>2.5</v>
      </c>
      <c r="BM206" s="54">
        <f>SUM(IF($H206="A",$G206,0),IF($K206="A",$J206,0),IF($N206="A",$M206,0),IF($Q206="A",$P206,0),IF($T206="A",$S206,0),IF($W206="A",$V206,0),IF($Z206="A",$Y206,0),IF($AC206="A",$AB206,0),IF($AF206="A",$AE206,0),IF($AI206="A",$AH206,0),IF($AL206="A",$AK206,0),IF($AO206="A",$AN206,0),IF($AR206="A",$AQ206,0),IF($AU206="A",$AT206,0),IF($AX206="A",$AW206,0),IF($BA206="A",$AZ206,0),IF($BD206="A",$BA206,0),IF($BG206="A",$BF206,0))</f>
        <v>0</v>
      </c>
      <c r="BN206" s="55">
        <f>SUM(IF($T206="A",$S206,0),IF($W206="A",$V206,0),IF($Z206="A",$Y206,0),IF($AI206="A",$AH206,0),IF($AL206="A",$AK206,0))</f>
        <v>0</v>
      </c>
      <c r="BO206" s="55">
        <f>SUM(S206,V206,Y206,AH206,AK206)</f>
        <v>0</v>
      </c>
      <c r="BP206" s="56">
        <f>MAX(G206:BF206)</f>
        <v>3</v>
      </c>
      <c r="BQ206" s="56"/>
      <c r="BR206" s="120" t="str">
        <f>VLOOKUP(D206,BASE!B:E,3,FALSE)</f>
        <v>CASCOL</v>
      </c>
      <c r="BT206" s="442"/>
    </row>
    <row r="207" spans="1:72" ht="26.25" thickBot="1">
      <c r="A207" s="128">
        <f t="shared" si="3"/>
        <v>206</v>
      </c>
      <c r="B207" s="3" t="s">
        <v>16</v>
      </c>
      <c r="C207" s="164" t="s">
        <v>70</v>
      </c>
      <c r="D207" s="165">
        <v>6906342</v>
      </c>
      <c r="E207" s="166" t="s">
        <v>5</v>
      </c>
      <c r="F207" s="167" t="s">
        <v>179</v>
      </c>
      <c r="G207" s="4"/>
      <c r="H207" s="2"/>
      <c r="I207" s="5"/>
      <c r="J207" s="4"/>
      <c r="K207" s="2"/>
      <c r="L207" s="5"/>
      <c r="M207" s="4"/>
      <c r="N207" s="2"/>
      <c r="O207" s="5"/>
      <c r="P207" s="4"/>
      <c r="Q207" s="2"/>
      <c r="R207" s="5"/>
      <c r="S207" s="6"/>
      <c r="T207" s="2"/>
      <c r="U207" s="5"/>
      <c r="V207" s="6"/>
      <c r="W207" s="2"/>
      <c r="X207" s="5"/>
      <c r="Y207" s="6">
        <v>2</v>
      </c>
      <c r="Z207" s="2" t="s">
        <v>740</v>
      </c>
      <c r="AA207" s="5"/>
      <c r="AB207" s="4"/>
      <c r="AC207" s="2"/>
      <c r="AD207" s="5"/>
      <c r="AE207" s="4"/>
      <c r="AF207" s="2"/>
      <c r="AG207" s="5"/>
      <c r="AH207" s="6">
        <v>1</v>
      </c>
      <c r="AI207" s="2" t="s">
        <v>720</v>
      </c>
      <c r="AJ207" s="5"/>
      <c r="AK207" s="6"/>
      <c r="AL207" s="2"/>
      <c r="AM207" s="5"/>
      <c r="AN207" s="4"/>
      <c r="AO207" s="2"/>
      <c r="AP207" s="5"/>
      <c r="AQ207" s="4"/>
      <c r="AR207" s="2"/>
      <c r="AS207" s="5"/>
      <c r="AT207" s="4">
        <f>VLOOKUP(D207,'26-09-2015'!C:G,5,FALSE)</f>
        <v>2</v>
      </c>
      <c r="AU207" s="2" t="str">
        <f>VLOOKUP(D207,'26-09-2015'!C:F,4,FALSE)</f>
        <v>A</v>
      </c>
      <c r="AV207" s="5"/>
      <c r="AW207" s="4"/>
      <c r="AX207" s="2"/>
      <c r="AY207" s="5"/>
      <c r="AZ207" s="4"/>
      <c r="BA207" s="2"/>
      <c r="BB207" s="5"/>
      <c r="BC207" s="4"/>
      <c r="BD207" s="2"/>
      <c r="BE207" s="5"/>
      <c r="BF207" s="4"/>
      <c r="BG207" s="2"/>
      <c r="BH207" s="5"/>
      <c r="BI207" s="60">
        <f>SUM(G207:BF207)</f>
        <v>5</v>
      </c>
      <c r="BJ207" s="61" t="s">
        <v>6</v>
      </c>
      <c r="BK207" s="127">
        <f>COUNTIF(G207:BF207,"&gt;0")</f>
        <v>3</v>
      </c>
      <c r="BL207" s="53">
        <f>BI207/BK207</f>
        <v>1.6666666666666667</v>
      </c>
      <c r="BM207" s="54">
        <f>SUM(IF($H207="A",$G207,0),IF($K207="A",$J207,0),IF($N207="A",$M207,0),IF($Q207="A",$P207,0),IF($T207="A",$S207,0),IF($W207="A",$V207,0),IF($Z207="A",$Y207,0),IF($AC207="A",$AB207,0),IF($AF207="A",$AE207,0),IF($AI207="A",$AH207,0),IF($AL207="A",$AK207,0),IF($AO207="A",$AN207,0),IF($AR207="A",$AQ207,0),IF($AU207="A",$AT207,0),IF($AX207="A",$AW207,0),IF($BA207="A",$AZ207,0),IF($BD207="A",$BA207,0),IF($BG207="A",$BF207,0))</f>
        <v>4</v>
      </c>
      <c r="BN207" s="55">
        <f>SUM(IF($T207="A",$S207,0),IF($W207="A",$V207,0),IF($Z207="A",$Y207,0),IF($AI207="A",$AH207,0),IF($AL207="A",$AK207,0))</f>
        <v>2</v>
      </c>
      <c r="BO207" s="55">
        <f>SUM(S207,V207,Y207,AH207,AK207)</f>
        <v>3</v>
      </c>
      <c r="BP207" s="56">
        <f>MAX(G207:BF207)</f>
        <v>2</v>
      </c>
      <c r="BQ207" s="56"/>
      <c r="BR207" s="120" t="str">
        <f>VLOOKUP(D207,BASE!B:E,3,FALSE)</f>
        <v>CASCOL</v>
      </c>
      <c r="BT207" s="442"/>
    </row>
    <row r="208" spans="1:72" ht="26.25" thickBot="1">
      <c r="A208" s="128">
        <f t="shared" si="3"/>
        <v>207</v>
      </c>
      <c r="B208" s="3" t="s">
        <v>16</v>
      </c>
      <c r="C208" s="164" t="s">
        <v>79</v>
      </c>
      <c r="D208" s="165">
        <v>6921325</v>
      </c>
      <c r="E208" s="166" t="s">
        <v>3</v>
      </c>
      <c r="F208" s="167" t="s">
        <v>179</v>
      </c>
      <c r="G208" s="4"/>
      <c r="H208" s="2"/>
      <c r="I208" s="5"/>
      <c r="J208" s="4">
        <v>1</v>
      </c>
      <c r="K208" s="2" t="s">
        <v>720</v>
      </c>
      <c r="L208" s="5"/>
      <c r="M208" s="4"/>
      <c r="N208" s="2"/>
      <c r="O208" s="5"/>
      <c r="P208" s="4"/>
      <c r="Q208" s="2"/>
      <c r="R208" s="5"/>
      <c r="S208" s="6"/>
      <c r="T208" s="2"/>
      <c r="U208" s="5"/>
      <c r="V208" s="6"/>
      <c r="W208" s="2"/>
      <c r="X208" s="5"/>
      <c r="Y208" s="6"/>
      <c r="Z208" s="2"/>
      <c r="AA208" s="5"/>
      <c r="AB208" s="4">
        <v>2</v>
      </c>
      <c r="AC208" s="2" t="s">
        <v>740</v>
      </c>
      <c r="AD208" s="5"/>
      <c r="AE208" s="4"/>
      <c r="AF208" s="2"/>
      <c r="AG208" s="5"/>
      <c r="AH208" s="6"/>
      <c r="AI208" s="2"/>
      <c r="AJ208" s="5"/>
      <c r="AK208" s="6"/>
      <c r="AL208" s="2"/>
      <c r="AM208" s="5"/>
      <c r="AN208" s="4"/>
      <c r="AO208" s="2"/>
      <c r="AP208" s="5"/>
      <c r="AQ208" s="4"/>
      <c r="AR208" s="2"/>
      <c r="AS208" s="5"/>
      <c r="AT208" s="4"/>
      <c r="AU208" s="2"/>
      <c r="AV208" s="5"/>
      <c r="AW208" s="4"/>
      <c r="AX208" s="2"/>
      <c r="AY208" s="5"/>
      <c r="AZ208" s="4"/>
      <c r="BA208" s="2"/>
      <c r="BB208" s="5"/>
      <c r="BC208" s="4">
        <f>VLOOKUP(D208,'24-10-2015'!C:G,5,FALSE)</f>
        <v>2</v>
      </c>
      <c r="BD208" s="2" t="str">
        <f>VLOOKUP(D208,'24-10-2015'!C:F,4,FALSE)</f>
        <v>B</v>
      </c>
      <c r="BE208" s="5"/>
      <c r="BF208" s="4"/>
      <c r="BG208" s="2"/>
      <c r="BH208" s="5"/>
      <c r="BI208" s="60">
        <f>SUM(G208:BF208)</f>
        <v>5</v>
      </c>
      <c r="BJ208" s="61" t="s">
        <v>6</v>
      </c>
      <c r="BK208" s="127">
        <f>COUNTIF(G208:BF208,"&gt;0")</f>
        <v>3</v>
      </c>
      <c r="BL208" s="53">
        <f>BI208/BK208</f>
        <v>1.6666666666666667</v>
      </c>
      <c r="BM208" s="54">
        <f>SUM(IF($H208="A",$G208,0),IF($K208="A",$J208,0),IF($N208="A",$M208,0),IF($Q208="A",$P208,0),IF($T208="A",$S208,0),IF($W208="A",$V208,0),IF($Z208="A",$Y208,0),IF($AC208="A",$AB208,0),IF($AF208="A",$AE208,0),IF($AI208="A",$AH208,0),IF($AL208="A",$AK208,0),IF($AO208="A",$AN208,0),IF($AR208="A",$AQ208,0),IF($AU208="A",$AT208,0),IF($AX208="A",$AW208,0),IF($BA208="A",$AZ208,0),IF($BD208="A",$BA208,0),IF($BG208="A",$BF208,0))</f>
        <v>2</v>
      </c>
      <c r="BN208" s="55">
        <f>SUM(IF($T208="A",$S208,0),IF($W208="A",$V208,0),IF($Z208="A",$Y208,0),IF($AI208="A",$AH208,0),IF($AL208="A",$AK208,0))</f>
        <v>0</v>
      </c>
      <c r="BO208" s="55">
        <f>SUM(S208,V208,Y208,AH208,AK208)</f>
        <v>0</v>
      </c>
      <c r="BP208" s="56">
        <f>MAX(G208:BF208)</f>
        <v>2</v>
      </c>
      <c r="BQ208" s="56"/>
      <c r="BR208" s="120" t="str">
        <f>VLOOKUP(D208,BASE!B:E,3,FALSE)</f>
        <v>ASPTT</v>
      </c>
      <c r="BT208" s="442"/>
    </row>
    <row r="209" spans="1:72" ht="26.25" thickBot="1">
      <c r="A209" s="128">
        <f t="shared" si="3"/>
        <v>208</v>
      </c>
      <c r="B209" s="3" t="s">
        <v>16</v>
      </c>
      <c r="C209" s="160" t="s">
        <v>468</v>
      </c>
      <c r="D209" s="161">
        <v>6921051</v>
      </c>
      <c r="E209" s="162" t="s">
        <v>350</v>
      </c>
      <c r="F209" s="163" t="s">
        <v>8</v>
      </c>
      <c r="G209" s="4">
        <v>1</v>
      </c>
      <c r="H209" s="2" t="s">
        <v>720</v>
      </c>
      <c r="I209" s="5"/>
      <c r="J209" s="4"/>
      <c r="K209" s="2"/>
      <c r="L209" s="5"/>
      <c r="M209" s="4">
        <v>1</v>
      </c>
      <c r="N209" s="2" t="s">
        <v>720</v>
      </c>
      <c r="O209" s="5"/>
      <c r="P209" s="4"/>
      <c r="Q209" s="2"/>
      <c r="R209" s="5"/>
      <c r="S209" s="6"/>
      <c r="T209" s="2"/>
      <c r="U209" s="5"/>
      <c r="V209" s="6"/>
      <c r="W209" s="2"/>
      <c r="X209" s="5"/>
      <c r="Y209" s="6"/>
      <c r="Z209" s="2"/>
      <c r="AA209" s="5"/>
      <c r="AB209" s="4"/>
      <c r="AC209" s="2"/>
      <c r="AD209" s="5"/>
      <c r="AE209" s="4"/>
      <c r="AF209" s="2"/>
      <c r="AG209" s="5"/>
      <c r="AH209" s="6">
        <v>2</v>
      </c>
      <c r="AI209" s="2" t="s">
        <v>740</v>
      </c>
      <c r="AJ209" s="5"/>
      <c r="AK209" s="6"/>
      <c r="AL209" s="2"/>
      <c r="AM209" s="5"/>
      <c r="AN209" s="4"/>
      <c r="AO209" s="2"/>
      <c r="AP209" s="5"/>
      <c r="AQ209" s="4"/>
      <c r="AR209" s="2"/>
      <c r="AS209" s="5"/>
      <c r="AT209" s="4"/>
      <c r="AU209" s="2"/>
      <c r="AV209" s="5"/>
      <c r="AW209" s="4"/>
      <c r="AX209" s="2"/>
      <c r="AY209" s="5"/>
      <c r="AZ209" s="4">
        <v>1</v>
      </c>
      <c r="BA209" s="2" t="s">
        <v>720</v>
      </c>
      <c r="BB209" s="5"/>
      <c r="BC209" s="4"/>
      <c r="BD209" s="2"/>
      <c r="BE209" s="5"/>
      <c r="BF209" s="4"/>
      <c r="BG209" s="2"/>
      <c r="BH209" s="5"/>
      <c r="BI209" s="60">
        <f>SUM(G209:BF209)</f>
        <v>5</v>
      </c>
      <c r="BJ209" s="61" t="s">
        <v>6</v>
      </c>
      <c r="BK209" s="127">
        <f>COUNTIF(G209:BF209,"&gt;0")</f>
        <v>4</v>
      </c>
      <c r="BL209" s="53">
        <f>BI209/BK209</f>
        <v>1.25</v>
      </c>
      <c r="BM209" s="54">
        <f>SUM(IF($H209="A",$G209,0),IF($K209="A",$J209,0),IF($N209="A",$M209,0),IF($Q209="A",$P209,0),IF($T209="A",$S209,0),IF($W209="A",$V209,0),IF($Z209="A",$Y209,0),IF($AC209="A",$AB209,0),IF($AF209="A",$AE209,0),IF($AI209="A",$AH209,0),IF($AL209="A",$AK209,0),IF($AO209="A",$AN209,0),IF($AR209="A",$AQ209,0),IF($AU209="A",$AT209,0),IF($AX209="A",$AW209,0),IF($BA209="A",$AZ209,0),IF($BD209="A",$BA209,0),IF($BG209="A",$BF209,0))</f>
        <v>2</v>
      </c>
      <c r="BN209" s="55">
        <f>SUM(IF($T209="A",$S209,0),IF($W209="A",$V209,0),IF($Z209="A",$Y209,0),IF($AI209="A",$AH209,0),IF($AL209="A",$AK209,0))</f>
        <v>2</v>
      </c>
      <c r="BO209" s="55">
        <f>SUM(S209,V209,Y209,AH209,AK209)</f>
        <v>2</v>
      </c>
      <c r="BP209" s="56">
        <f>MAX(G209:BF209)</f>
        <v>2</v>
      </c>
      <c r="BQ209" s="56"/>
      <c r="BR209" s="120" t="str">
        <f>VLOOKUP(D209,BASE!B:E,3,FALSE)</f>
        <v>S A L</v>
      </c>
      <c r="BT209" s="442"/>
    </row>
    <row r="210" spans="1:72" ht="26.25" thickBot="1">
      <c r="A210" s="128">
        <f t="shared" si="3"/>
        <v>209</v>
      </c>
      <c r="B210" s="3" t="s">
        <v>16</v>
      </c>
      <c r="C210" s="160" t="s">
        <v>653</v>
      </c>
      <c r="D210" s="161">
        <v>6902001</v>
      </c>
      <c r="E210" s="162" t="s">
        <v>0</v>
      </c>
      <c r="F210" s="163" t="s">
        <v>8</v>
      </c>
      <c r="G210" s="4"/>
      <c r="H210" s="2"/>
      <c r="I210" s="5"/>
      <c r="J210" s="4"/>
      <c r="K210" s="2"/>
      <c r="L210" s="5"/>
      <c r="M210" s="4">
        <v>4</v>
      </c>
      <c r="N210" s="2" t="s">
        <v>740</v>
      </c>
      <c r="O210" s="5"/>
      <c r="P210" s="4"/>
      <c r="Q210" s="2"/>
      <c r="R210" s="5"/>
      <c r="S210" s="6"/>
      <c r="T210" s="2"/>
      <c r="U210" s="5"/>
      <c r="V210" s="6"/>
      <c r="W210" s="2"/>
      <c r="X210" s="5"/>
      <c r="Y210" s="6"/>
      <c r="Z210" s="2"/>
      <c r="AA210" s="5"/>
      <c r="AB210" s="4"/>
      <c r="AC210" s="2"/>
      <c r="AD210" s="5"/>
      <c r="AE210" s="4"/>
      <c r="AF210" s="2"/>
      <c r="AG210" s="5"/>
      <c r="AH210" s="6"/>
      <c r="AI210" s="2"/>
      <c r="AJ210" s="5"/>
      <c r="AK210" s="6"/>
      <c r="AL210" s="2"/>
      <c r="AM210" s="5"/>
      <c r="AN210" s="4"/>
      <c r="AO210" s="2"/>
      <c r="AP210" s="5"/>
      <c r="AQ210" s="4"/>
      <c r="AR210" s="2"/>
      <c r="AS210" s="5"/>
      <c r="AT210" s="4"/>
      <c r="AU210" s="2"/>
      <c r="AV210" s="5"/>
      <c r="AW210" s="4"/>
      <c r="AX210" s="2"/>
      <c r="AY210" s="5"/>
      <c r="AZ210" s="4"/>
      <c r="BA210" s="2"/>
      <c r="BB210" s="5"/>
      <c r="BC210" s="4"/>
      <c r="BD210" s="2"/>
      <c r="BE210" s="5"/>
      <c r="BF210" s="4"/>
      <c r="BG210" s="2"/>
      <c r="BH210" s="5"/>
      <c r="BI210" s="60">
        <f>SUM(G210:BF210)</f>
        <v>4</v>
      </c>
      <c r="BJ210" s="61" t="s">
        <v>6</v>
      </c>
      <c r="BK210" s="127">
        <f>COUNTIF(G210:BF210,"&gt;0")</f>
        <v>1</v>
      </c>
      <c r="BL210" s="53">
        <f>BI210/BK210</f>
        <v>4</v>
      </c>
      <c r="BM210" s="54">
        <f>SUM(IF($H210="A",$G210,0),IF($K210="A",$J210,0),IF($N210="A",$M210,0),IF($Q210="A",$P210,0),IF($T210="A",$S210,0),IF($W210="A",$V210,0),IF($Z210="A",$Y210,0),IF($AC210="A",$AB210,0),IF($AF210="A",$AE210,0),IF($AI210="A",$AH210,0),IF($AL210="A",$AK210,0),IF($AO210="A",$AN210,0),IF($AR210="A",$AQ210,0),IF($AU210="A",$AT210,0),IF($AX210="A",$AW210,0),IF($BA210="A",$AZ210,0),IF($BD210="A",$BA210,0),IF($BG210="A",$BF210,0))</f>
        <v>4</v>
      </c>
      <c r="BN210" s="55">
        <f>SUM(IF($T210="A",$S210,0),IF($W210="A",$V210,0),IF($Z210="A",$Y210,0),IF($AI210="A",$AH210,0),IF($AL210="A",$AK210,0))</f>
        <v>0</v>
      </c>
      <c r="BO210" s="55">
        <f>SUM(S210,V210,Y210,AH210,AK210)</f>
        <v>0</v>
      </c>
      <c r="BP210" s="56">
        <f>MAX(G210:BF210)</f>
        <v>4</v>
      </c>
      <c r="BQ210" s="56"/>
      <c r="BR210" s="120" t="str">
        <f>VLOOKUP(D210,BASE!B:E,3,FALSE)</f>
        <v>ALSTOM</v>
      </c>
      <c r="BT210" s="442"/>
    </row>
    <row r="211" spans="1:72" ht="26.25" thickBot="1">
      <c r="A211" s="128">
        <f t="shared" si="3"/>
        <v>210</v>
      </c>
      <c r="B211" s="3" t="s">
        <v>16</v>
      </c>
      <c r="C211" s="164" t="s">
        <v>83</v>
      </c>
      <c r="D211" s="165">
        <v>6923652</v>
      </c>
      <c r="E211" s="166" t="s">
        <v>350</v>
      </c>
      <c r="F211" s="167" t="s">
        <v>179</v>
      </c>
      <c r="G211" s="4"/>
      <c r="H211" s="2"/>
      <c r="I211" s="5"/>
      <c r="J211" s="4">
        <v>4</v>
      </c>
      <c r="K211" s="2" t="s">
        <v>740</v>
      </c>
      <c r="L211" s="5"/>
      <c r="M211" s="4"/>
      <c r="N211" s="2"/>
      <c r="O211" s="5"/>
      <c r="P211" s="4"/>
      <c r="Q211" s="2"/>
      <c r="R211" s="5"/>
      <c r="S211" s="6"/>
      <c r="T211" s="2"/>
      <c r="U211" s="5"/>
      <c r="V211" s="6"/>
      <c r="W211" s="2"/>
      <c r="X211" s="5"/>
      <c r="Y211" s="6"/>
      <c r="Z211" s="2"/>
      <c r="AA211" s="5"/>
      <c r="AB211" s="4"/>
      <c r="AC211" s="2"/>
      <c r="AD211" s="5"/>
      <c r="AE211" s="4"/>
      <c r="AF211" s="2"/>
      <c r="AG211" s="5"/>
      <c r="AH211" s="6"/>
      <c r="AI211" s="2"/>
      <c r="AJ211" s="5"/>
      <c r="AK211" s="6"/>
      <c r="AL211" s="2"/>
      <c r="AM211" s="5"/>
      <c r="AN211" s="4"/>
      <c r="AO211" s="2"/>
      <c r="AP211" s="5"/>
      <c r="AQ211" s="4"/>
      <c r="AR211" s="2"/>
      <c r="AS211" s="5"/>
      <c r="AT211" s="4"/>
      <c r="AU211" s="2"/>
      <c r="AV211" s="5"/>
      <c r="AW211" s="4"/>
      <c r="AX211" s="2"/>
      <c r="AY211" s="5"/>
      <c r="AZ211" s="4"/>
      <c r="BA211" s="2"/>
      <c r="BB211" s="5"/>
      <c r="BC211" s="4"/>
      <c r="BD211" s="2"/>
      <c r="BE211" s="5"/>
      <c r="BF211" s="4"/>
      <c r="BG211" s="2"/>
      <c r="BH211" s="5"/>
      <c r="BI211" s="60">
        <f>SUM(G211:BF211)</f>
        <v>4</v>
      </c>
      <c r="BJ211" s="61" t="s">
        <v>6</v>
      </c>
      <c r="BK211" s="127">
        <f>COUNTIF(G211:BF211,"&gt;0")</f>
        <v>1</v>
      </c>
      <c r="BL211" s="53">
        <f>BI211/BK211</f>
        <v>4</v>
      </c>
      <c r="BM211" s="54">
        <f>SUM(IF($H211="A",$G211,0),IF($K211="A",$J211,0),IF($N211="A",$M211,0),IF($Q211="A",$P211,0),IF($T211="A",$S211,0),IF($W211="A",$V211,0),IF($Z211="A",$Y211,0),IF($AC211="A",$AB211,0),IF($AF211="A",$AE211,0),IF($AI211="A",$AH211,0),IF($AL211="A",$AK211,0),IF($AO211="A",$AN211,0),IF($AR211="A",$AQ211,0),IF($AU211="A",$AT211,0),IF($AX211="A",$AW211,0),IF($BA211="A",$AZ211,0),IF($BD211="A",$BA211,0),IF($BG211="A",$BF211,0))</f>
        <v>4</v>
      </c>
      <c r="BN211" s="55">
        <f>SUM(IF($T211="A",$S211,0),IF($W211="A",$V211,0),IF($Z211="A",$Y211,0),IF($AI211="A",$AH211,0),IF($AL211="A",$AK211,0))</f>
        <v>0</v>
      </c>
      <c r="BO211" s="55">
        <f>SUM(S211,V211,Y211,AH211,AK211)</f>
        <v>0</v>
      </c>
      <c r="BP211" s="56">
        <f>MAX(G211:BF211)</f>
        <v>4</v>
      </c>
      <c r="BQ211" s="56"/>
      <c r="BR211" s="120" t="str">
        <f>VLOOKUP(D211,BASE!B:E,3,FALSE)</f>
        <v>S A L</v>
      </c>
      <c r="BT211" s="442"/>
    </row>
    <row r="212" spans="1:72" ht="26.25" thickBot="1">
      <c r="A212" s="128">
        <f t="shared" si="3"/>
        <v>211</v>
      </c>
      <c r="B212" s="3" t="s">
        <v>16</v>
      </c>
      <c r="C212" s="164" t="s">
        <v>346</v>
      </c>
      <c r="D212" s="165">
        <v>6918667</v>
      </c>
      <c r="E212" s="166" t="s">
        <v>350</v>
      </c>
      <c r="F212" s="167" t="s">
        <v>179</v>
      </c>
      <c r="G212" s="4"/>
      <c r="H212" s="2"/>
      <c r="I212" s="5"/>
      <c r="J212" s="4">
        <v>4</v>
      </c>
      <c r="K212" s="2" t="s">
        <v>740</v>
      </c>
      <c r="L212" s="5"/>
      <c r="M212" s="4"/>
      <c r="N212" s="2"/>
      <c r="O212" s="5"/>
      <c r="P212" s="4"/>
      <c r="Q212" s="2"/>
      <c r="R212" s="5"/>
      <c r="S212" s="6"/>
      <c r="T212" s="2"/>
      <c r="U212" s="5"/>
      <c r="V212" s="6"/>
      <c r="W212" s="2"/>
      <c r="X212" s="5"/>
      <c r="Y212" s="6"/>
      <c r="Z212" s="2"/>
      <c r="AA212" s="5"/>
      <c r="AB212" s="4"/>
      <c r="AC212" s="2"/>
      <c r="AD212" s="5"/>
      <c r="AE212" s="4"/>
      <c r="AF212" s="2"/>
      <c r="AG212" s="5"/>
      <c r="AH212" s="6"/>
      <c r="AI212" s="2"/>
      <c r="AJ212" s="5"/>
      <c r="AK212" s="6"/>
      <c r="AL212" s="2"/>
      <c r="AM212" s="5"/>
      <c r="AN212" s="4"/>
      <c r="AO212" s="2"/>
      <c r="AP212" s="5"/>
      <c r="AQ212" s="4"/>
      <c r="AR212" s="2"/>
      <c r="AS212" s="5"/>
      <c r="AT212" s="4"/>
      <c r="AU212" s="2"/>
      <c r="AV212" s="5"/>
      <c r="AW212" s="4"/>
      <c r="AX212" s="2"/>
      <c r="AY212" s="5"/>
      <c r="AZ212" s="4"/>
      <c r="BA212" s="2"/>
      <c r="BB212" s="5"/>
      <c r="BC212" s="4"/>
      <c r="BD212" s="2"/>
      <c r="BE212" s="5"/>
      <c r="BF212" s="4"/>
      <c r="BG212" s="2"/>
      <c r="BH212" s="5"/>
      <c r="BI212" s="60">
        <f>SUM(G212:BF212)</f>
        <v>4</v>
      </c>
      <c r="BJ212" s="61" t="s">
        <v>6</v>
      </c>
      <c r="BK212" s="127">
        <f>COUNTIF(G212:BF212,"&gt;0")</f>
        <v>1</v>
      </c>
      <c r="BL212" s="53">
        <f>BI212/BK212</f>
        <v>4</v>
      </c>
      <c r="BM212" s="54">
        <f>SUM(IF($H212="A",$G212,0),IF($K212="A",$J212,0),IF($N212="A",$M212,0),IF($Q212="A",$P212,0),IF($T212="A",$S212,0),IF($W212="A",$V212,0),IF($Z212="A",$Y212,0),IF($AC212="A",$AB212,0),IF($AF212="A",$AE212,0),IF($AI212="A",$AH212,0),IF($AL212="A",$AK212,0),IF($AO212="A",$AN212,0),IF($AR212="A",$AQ212,0),IF($AU212="A",$AT212,0),IF($AX212="A",$AW212,0),IF($BA212="A",$AZ212,0),IF($BD212="A",$BA212,0),IF($BG212="A",$BF212,0))</f>
        <v>4</v>
      </c>
      <c r="BN212" s="55">
        <f>SUM(IF($T212="A",$S212,0),IF($W212="A",$V212,0),IF($Z212="A",$Y212,0),IF($AI212="A",$AH212,0),IF($AL212="A",$AK212,0))</f>
        <v>0</v>
      </c>
      <c r="BO212" s="55">
        <f>SUM(S212,V212,Y212,AH212,AK212)</f>
        <v>0</v>
      </c>
      <c r="BP212" s="56">
        <f>MAX(G212:BF212)</f>
        <v>4</v>
      </c>
      <c r="BQ212" s="56"/>
      <c r="BR212" s="120" t="str">
        <f>VLOOKUP(D212,BASE!B:E,3,FALSE)</f>
        <v>S A L</v>
      </c>
      <c r="BT212" s="442"/>
    </row>
    <row r="213" spans="1:72" ht="26.25" thickBot="1">
      <c r="A213" s="128">
        <f t="shared" si="3"/>
        <v>212</v>
      </c>
      <c r="B213" s="3" t="s">
        <v>16</v>
      </c>
      <c r="C213" s="164" t="s">
        <v>208</v>
      </c>
      <c r="D213" s="165">
        <v>6901752</v>
      </c>
      <c r="E213" s="166" t="s">
        <v>2</v>
      </c>
      <c r="F213" s="167" t="s">
        <v>179</v>
      </c>
      <c r="G213" s="4"/>
      <c r="H213" s="2"/>
      <c r="I213" s="5"/>
      <c r="J213" s="4">
        <v>4</v>
      </c>
      <c r="K213" s="2" t="s">
        <v>740</v>
      </c>
      <c r="L213" s="5"/>
      <c r="M213" s="4"/>
      <c r="N213" s="2"/>
      <c r="O213" s="5"/>
      <c r="P213" s="4"/>
      <c r="Q213" s="2"/>
      <c r="R213" s="5"/>
      <c r="S213" s="6"/>
      <c r="T213" s="2"/>
      <c r="U213" s="5"/>
      <c r="V213" s="6"/>
      <c r="W213" s="2"/>
      <c r="X213" s="5"/>
      <c r="Y213" s="6"/>
      <c r="Z213" s="2"/>
      <c r="AA213" s="5"/>
      <c r="AB213" s="4"/>
      <c r="AC213" s="2"/>
      <c r="AD213" s="5"/>
      <c r="AE213" s="4"/>
      <c r="AF213" s="2"/>
      <c r="AG213" s="5"/>
      <c r="AH213" s="6"/>
      <c r="AI213" s="2"/>
      <c r="AJ213" s="5"/>
      <c r="AK213" s="6"/>
      <c r="AL213" s="2"/>
      <c r="AM213" s="5"/>
      <c r="AN213" s="4"/>
      <c r="AO213" s="2"/>
      <c r="AP213" s="5"/>
      <c r="AQ213" s="4"/>
      <c r="AR213" s="2"/>
      <c r="AS213" s="5"/>
      <c r="AT213" s="4"/>
      <c r="AU213" s="2"/>
      <c r="AV213" s="5"/>
      <c r="AW213" s="4"/>
      <c r="AX213" s="2"/>
      <c r="AY213" s="5"/>
      <c r="AZ213" s="4"/>
      <c r="BA213" s="2"/>
      <c r="BB213" s="5"/>
      <c r="BC213" s="4"/>
      <c r="BD213" s="2"/>
      <c r="BE213" s="5"/>
      <c r="BF213" s="4"/>
      <c r="BG213" s="2"/>
      <c r="BH213" s="5"/>
      <c r="BI213" s="60">
        <f>SUM(G213:BF213)</f>
        <v>4</v>
      </c>
      <c r="BJ213" s="61" t="s">
        <v>6</v>
      </c>
      <c r="BK213" s="127">
        <f>COUNTIF(G213:BF213,"&gt;0")</f>
        <v>1</v>
      </c>
      <c r="BL213" s="53">
        <f>BI213/BK213</f>
        <v>4</v>
      </c>
      <c r="BM213" s="54">
        <f>SUM(IF($H213="A",$G213,0),IF($K213="A",$J213,0),IF($N213="A",$M213,0),IF($Q213="A",$P213,0),IF($T213="A",$S213,0),IF($W213="A",$V213,0),IF($Z213="A",$Y213,0),IF($AC213="A",$AB213,0),IF($AF213="A",$AE213,0),IF($AI213="A",$AH213,0),IF($AL213="A",$AK213,0),IF($AO213="A",$AN213,0),IF($AR213="A",$AQ213,0),IF($AU213="A",$AT213,0),IF($AX213="A",$AW213,0),IF($BA213="A",$AZ213,0),IF($BD213="A",$BA213,0),IF($BG213="A",$BF213,0))</f>
        <v>4</v>
      </c>
      <c r="BN213" s="55">
        <f>SUM(IF($T213="A",$S213,0),IF($W213="A",$V213,0),IF($Z213="A",$Y213,0),IF($AI213="A",$AH213,0),IF($AL213="A",$AK213,0))</f>
        <v>0</v>
      </c>
      <c r="BO213" s="55">
        <f>SUM(S213,V213,Y213,AH213,AK213)</f>
        <v>0</v>
      </c>
      <c r="BP213" s="56">
        <f>MAX(G213:BF213)</f>
        <v>4</v>
      </c>
      <c r="BQ213" s="56"/>
      <c r="BR213" s="120" t="str">
        <f>VLOOKUP(D213,BASE!B:E,3,FALSE)</f>
        <v>ASCSP</v>
      </c>
      <c r="BT213" s="442"/>
    </row>
    <row r="214" spans="1:72" ht="26.25" thickBot="1">
      <c r="A214" s="128">
        <f t="shared" si="3"/>
        <v>213</v>
      </c>
      <c r="B214" s="3" t="s">
        <v>16</v>
      </c>
      <c r="C214" s="164" t="s">
        <v>307</v>
      </c>
      <c r="D214" s="165">
        <v>6925752</v>
      </c>
      <c r="E214" s="166" t="s">
        <v>554</v>
      </c>
      <c r="F214" s="167" t="s">
        <v>179</v>
      </c>
      <c r="G214" s="4"/>
      <c r="H214" s="2"/>
      <c r="I214" s="5"/>
      <c r="J214" s="4"/>
      <c r="K214" s="2"/>
      <c r="L214" s="5"/>
      <c r="M214" s="4"/>
      <c r="N214" s="2"/>
      <c r="O214" s="5"/>
      <c r="P214" s="4"/>
      <c r="Q214" s="2"/>
      <c r="R214" s="5"/>
      <c r="S214" s="415">
        <v>4</v>
      </c>
      <c r="T214" s="416" t="s">
        <v>720</v>
      </c>
      <c r="U214" s="417" t="s">
        <v>8</v>
      </c>
      <c r="V214" s="6"/>
      <c r="W214" s="2"/>
      <c r="X214" s="5"/>
      <c r="Y214" s="6"/>
      <c r="Z214" s="2"/>
      <c r="AA214" s="5"/>
      <c r="AB214" s="4"/>
      <c r="AC214" s="2"/>
      <c r="AD214" s="5"/>
      <c r="AE214" s="4"/>
      <c r="AF214" s="2"/>
      <c r="AG214" s="5"/>
      <c r="AH214" s="6"/>
      <c r="AI214" s="2"/>
      <c r="AJ214" s="5"/>
      <c r="AK214" s="6"/>
      <c r="AL214" s="2"/>
      <c r="AM214" s="5"/>
      <c r="AN214" s="4"/>
      <c r="AO214" s="2"/>
      <c r="AP214" s="5"/>
      <c r="AQ214" s="4"/>
      <c r="AR214" s="2"/>
      <c r="AS214" s="5"/>
      <c r="AT214" s="4"/>
      <c r="AU214" s="2"/>
      <c r="AV214" s="5"/>
      <c r="AW214" s="4"/>
      <c r="AX214" s="2"/>
      <c r="AY214" s="5"/>
      <c r="AZ214" s="4"/>
      <c r="BA214" s="2"/>
      <c r="BB214" s="5"/>
      <c r="BC214" s="4"/>
      <c r="BD214" s="2"/>
      <c r="BE214" s="5"/>
      <c r="BF214" s="4"/>
      <c r="BG214" s="2"/>
      <c r="BH214" s="5"/>
      <c r="BI214" s="60">
        <f>SUM(G214:BF214)</f>
        <v>4</v>
      </c>
      <c r="BJ214" s="61" t="s">
        <v>6</v>
      </c>
      <c r="BK214" s="127">
        <f>COUNTIF(G214:BF214,"&gt;0")</f>
        <v>1</v>
      </c>
      <c r="BL214" s="53">
        <f>BI214/BK214</f>
        <v>4</v>
      </c>
      <c r="BM214" s="54">
        <f>SUM(IF($H214="A",$G214,0),IF($K214="A",$J214,0),IF($N214="A",$M214,0),IF($Q214="A",$P214,0),IF($T214="A",$S214,0),IF($W214="A",$V214,0),IF($Z214="A",$Y214,0),IF($AC214="A",$AB214,0),IF($AF214="A",$AE214,0),IF($AI214="A",$AH214,0),IF($AL214="A",$AK214,0),IF($AO214="A",$AN214,0),IF($AR214="A",$AQ214,0),IF($AU214="A",$AT214,0),IF($AX214="A",$AW214,0),IF($BA214="A",$AZ214,0),IF($BD214="A",$BA214,0),IF($BG214="A",$BF214,0))</f>
        <v>0</v>
      </c>
      <c r="BN214" s="55">
        <f>SUM(IF($T214="A",$S214,0),IF($W214="A",$V214,0),IF($Z214="A",$Y214,0),IF($AI214="A",$AH214,0),IF($AL214="A",$AK214,0))</f>
        <v>0</v>
      </c>
      <c r="BO214" s="55">
        <f>SUM(S214,V214,Y214,AH214,AK214)</f>
        <v>4</v>
      </c>
      <c r="BP214" s="56">
        <f>MAX(G214:BF214)</f>
        <v>4</v>
      </c>
      <c r="BQ214" s="56"/>
      <c r="BR214" s="120" t="str">
        <f>VLOOKUP(D214,BASE!B:E,3,FALSE)</f>
        <v>TROLLSPORT</v>
      </c>
      <c r="BT214" s="442"/>
    </row>
    <row r="215" spans="1:72" ht="26.25" thickBot="1">
      <c r="A215" s="128">
        <f t="shared" si="3"/>
        <v>214</v>
      </c>
      <c r="B215" s="3" t="s">
        <v>16</v>
      </c>
      <c r="C215" s="160" t="s">
        <v>119</v>
      </c>
      <c r="D215" s="161">
        <v>6925053</v>
      </c>
      <c r="E215" s="162" t="s">
        <v>3</v>
      </c>
      <c r="F215" s="163" t="s">
        <v>8</v>
      </c>
      <c r="G215" s="4"/>
      <c r="H215" s="2"/>
      <c r="I215" s="5"/>
      <c r="J215" s="4"/>
      <c r="K215" s="2"/>
      <c r="L215" s="5"/>
      <c r="M215" s="395">
        <v>4</v>
      </c>
      <c r="N215" s="396" t="s">
        <v>720</v>
      </c>
      <c r="O215" s="397" t="s">
        <v>8</v>
      </c>
      <c r="P215" s="4"/>
      <c r="Q215" s="2"/>
      <c r="R215" s="5"/>
      <c r="S215" s="6"/>
      <c r="T215" s="2"/>
      <c r="U215" s="5"/>
      <c r="V215" s="6"/>
      <c r="W215" s="2"/>
      <c r="X215" s="5"/>
      <c r="Y215" s="6"/>
      <c r="Z215" s="2"/>
      <c r="AA215" s="5"/>
      <c r="AB215" s="4"/>
      <c r="AC215" s="2"/>
      <c r="AD215" s="5"/>
      <c r="AE215" s="4"/>
      <c r="AF215" s="2"/>
      <c r="AG215" s="5"/>
      <c r="AH215" s="6"/>
      <c r="AI215" s="2"/>
      <c r="AJ215" s="5"/>
      <c r="AK215" s="6"/>
      <c r="AL215" s="2"/>
      <c r="AM215" s="5"/>
      <c r="AN215" s="4"/>
      <c r="AO215" s="2"/>
      <c r="AP215" s="5"/>
      <c r="AQ215" s="4"/>
      <c r="AR215" s="2"/>
      <c r="AS215" s="5"/>
      <c r="AT215" s="4"/>
      <c r="AU215" s="2"/>
      <c r="AV215" s="5"/>
      <c r="AW215" s="4"/>
      <c r="AX215" s="2"/>
      <c r="AY215" s="5"/>
      <c r="AZ215" s="4"/>
      <c r="BA215" s="2"/>
      <c r="BB215" s="5"/>
      <c r="BC215" s="4"/>
      <c r="BD215" s="2"/>
      <c r="BE215" s="5"/>
      <c r="BF215" s="4"/>
      <c r="BG215" s="2"/>
      <c r="BH215" s="5"/>
      <c r="BI215" s="60">
        <f>SUM(G215:BF215)</f>
        <v>4</v>
      </c>
      <c r="BJ215" s="61" t="s">
        <v>6</v>
      </c>
      <c r="BK215" s="127">
        <f>COUNTIF(G215:BF215,"&gt;0")</f>
        <v>1</v>
      </c>
      <c r="BL215" s="53">
        <f>BI215/BK215</f>
        <v>4</v>
      </c>
      <c r="BM215" s="54">
        <f>SUM(IF($H215="A",$G215,0),IF($K215="A",$J215,0),IF($N215="A",$M215,0),IF($Q215="A",$P215,0),IF($T215="A",$S215,0),IF($W215="A",$V215,0),IF($Z215="A",$Y215,0),IF($AC215="A",$AB215,0),IF($AF215="A",$AE215,0),IF($AI215="A",$AH215,0),IF($AL215="A",$AK215,0),IF($AO215="A",$AN215,0),IF($AR215="A",$AQ215,0),IF($AU215="A",$AT215,0),IF($AX215="A",$AW215,0),IF($BA215="A",$AZ215,0),IF($BD215="A",$BA215,0),IF($BG215="A",$BF215,0))</f>
        <v>0</v>
      </c>
      <c r="BN215" s="55">
        <f>SUM(IF($T215="A",$S215,0),IF($W215="A",$V215,0),IF($Z215="A",$Y215,0),IF($AI215="A",$AH215,0),IF($AL215="A",$AK215,0))</f>
        <v>0</v>
      </c>
      <c r="BO215" s="55">
        <f>SUM(S215,V215,Y215,AH215,AK215)</f>
        <v>0</v>
      </c>
      <c r="BP215" s="56">
        <f>MAX(G215:BF215)</f>
        <v>4</v>
      </c>
      <c r="BQ215" s="56"/>
      <c r="BR215" s="120" t="str">
        <f>VLOOKUP(D215,BASE!B:E,3,FALSE)</f>
        <v>ASPTT</v>
      </c>
      <c r="BT215" s="442"/>
    </row>
    <row r="216" spans="1:72" ht="26.25" thickBot="1">
      <c r="A216" s="128">
        <f t="shared" si="3"/>
        <v>215</v>
      </c>
      <c r="B216" s="3" t="s">
        <v>16</v>
      </c>
      <c r="C216" s="164" t="s">
        <v>425</v>
      </c>
      <c r="D216" s="165">
        <v>6905211</v>
      </c>
      <c r="E216" s="166" t="s">
        <v>350</v>
      </c>
      <c r="F216" s="167" t="s">
        <v>179</v>
      </c>
      <c r="G216" s="4"/>
      <c r="H216" s="2"/>
      <c r="I216" s="5"/>
      <c r="J216" s="4">
        <v>4</v>
      </c>
      <c r="K216" s="2" t="s">
        <v>720</v>
      </c>
      <c r="L216" s="5"/>
      <c r="M216" s="4"/>
      <c r="N216" s="2"/>
      <c r="O216" s="5"/>
      <c r="P216" s="4"/>
      <c r="Q216" s="2"/>
      <c r="R216" s="5"/>
      <c r="S216" s="6"/>
      <c r="T216" s="2"/>
      <c r="U216" s="5"/>
      <c r="V216" s="6"/>
      <c r="W216" s="2"/>
      <c r="X216" s="5"/>
      <c r="Y216" s="6"/>
      <c r="Z216" s="2"/>
      <c r="AA216" s="5"/>
      <c r="AB216" s="4"/>
      <c r="AC216" s="2"/>
      <c r="AD216" s="5"/>
      <c r="AE216" s="4"/>
      <c r="AF216" s="2"/>
      <c r="AG216" s="5"/>
      <c r="AH216" s="6"/>
      <c r="AI216" s="2"/>
      <c r="AJ216" s="5"/>
      <c r="AK216" s="6"/>
      <c r="AL216" s="2"/>
      <c r="AM216" s="5"/>
      <c r="AN216" s="4"/>
      <c r="AO216" s="2"/>
      <c r="AP216" s="5"/>
      <c r="AQ216" s="4"/>
      <c r="AR216" s="2"/>
      <c r="AS216" s="5"/>
      <c r="AT216" s="4"/>
      <c r="AU216" s="2"/>
      <c r="AV216" s="5"/>
      <c r="AW216" s="4"/>
      <c r="AX216" s="2"/>
      <c r="AY216" s="5"/>
      <c r="AZ216" s="4"/>
      <c r="BA216" s="2"/>
      <c r="BB216" s="5"/>
      <c r="BC216" s="4"/>
      <c r="BD216" s="2"/>
      <c r="BE216" s="5"/>
      <c r="BF216" s="4"/>
      <c r="BG216" s="2"/>
      <c r="BH216" s="5"/>
      <c r="BI216" s="60">
        <f>SUM(G216:BF216)</f>
        <v>4</v>
      </c>
      <c r="BJ216" s="61" t="s">
        <v>6</v>
      </c>
      <c r="BK216" s="127">
        <f>COUNTIF(G216:BF216,"&gt;0")</f>
        <v>1</v>
      </c>
      <c r="BL216" s="53">
        <f>BI216/BK216</f>
        <v>4</v>
      </c>
      <c r="BM216" s="54">
        <f>SUM(IF($H216="A",$G216,0),IF($K216="A",$J216,0),IF($N216="A",$M216,0),IF($Q216="A",$P216,0),IF($T216="A",$S216,0),IF($W216="A",$V216,0),IF($Z216="A",$Y216,0),IF($AC216="A",$AB216,0),IF($AF216="A",$AE216,0),IF($AI216="A",$AH216,0),IF($AL216="A",$AK216,0),IF($AO216="A",$AN216,0),IF($AR216="A",$AQ216,0),IF($AU216="A",$AT216,0),IF($AX216="A",$AW216,0),IF($BA216="A",$AZ216,0),IF($BD216="A",$BA216,0),IF($BG216="A",$BF216,0))</f>
        <v>0</v>
      </c>
      <c r="BN216" s="55">
        <f>SUM(IF($T216="A",$S216,0),IF($W216="A",$V216,0),IF($Z216="A",$Y216,0),IF($AI216="A",$AH216,0),IF($AL216="A",$AK216,0))</f>
        <v>0</v>
      </c>
      <c r="BO216" s="55">
        <f>SUM(S216,V216,Y216,AH216,AK216)</f>
        <v>0</v>
      </c>
      <c r="BP216" s="56">
        <f>MAX(G216:BF216)</f>
        <v>4</v>
      </c>
      <c r="BQ216" s="56"/>
      <c r="BR216" s="120" t="str">
        <f>VLOOKUP(D216,BASE!B:E,3,FALSE)</f>
        <v>S A L</v>
      </c>
      <c r="BT216" s="442"/>
    </row>
    <row r="217" spans="1:72" ht="26.25" thickBot="1">
      <c r="A217" s="128">
        <f t="shared" si="3"/>
        <v>216</v>
      </c>
      <c r="B217" s="3" t="s">
        <v>16</v>
      </c>
      <c r="C217" s="164" t="s">
        <v>147</v>
      </c>
      <c r="D217" s="165">
        <v>6904157</v>
      </c>
      <c r="E217" s="166" t="s">
        <v>350</v>
      </c>
      <c r="F217" s="167" t="s">
        <v>179</v>
      </c>
      <c r="G217" s="4"/>
      <c r="H217" s="2"/>
      <c r="I217" s="5"/>
      <c r="J217" s="4">
        <v>2</v>
      </c>
      <c r="K217" s="2" t="s">
        <v>740</v>
      </c>
      <c r="L217" s="5"/>
      <c r="M217" s="4"/>
      <c r="N217" s="2"/>
      <c r="O217" s="5"/>
      <c r="P217" s="4"/>
      <c r="Q217" s="2"/>
      <c r="R217" s="5"/>
      <c r="S217" s="6">
        <v>2</v>
      </c>
      <c r="T217" s="2" t="s">
        <v>740</v>
      </c>
      <c r="U217" s="5"/>
      <c r="V217" s="6"/>
      <c r="W217" s="2"/>
      <c r="X217" s="5"/>
      <c r="Y217" s="6"/>
      <c r="Z217" s="2"/>
      <c r="AA217" s="5"/>
      <c r="AB217" s="4"/>
      <c r="AC217" s="2"/>
      <c r="AD217" s="5"/>
      <c r="AE217" s="4"/>
      <c r="AF217" s="2"/>
      <c r="AG217" s="5"/>
      <c r="AH217" s="6"/>
      <c r="AI217" s="2"/>
      <c r="AJ217" s="5"/>
      <c r="AK217" s="6"/>
      <c r="AL217" s="2"/>
      <c r="AM217" s="5"/>
      <c r="AN217" s="4"/>
      <c r="AO217" s="2"/>
      <c r="AP217" s="5"/>
      <c r="AQ217" s="4"/>
      <c r="AR217" s="2"/>
      <c r="AS217" s="5"/>
      <c r="AT217" s="4"/>
      <c r="AU217" s="2"/>
      <c r="AV217" s="5"/>
      <c r="AW217" s="4"/>
      <c r="AX217" s="2"/>
      <c r="AY217" s="5"/>
      <c r="AZ217" s="4"/>
      <c r="BA217" s="2"/>
      <c r="BB217" s="5"/>
      <c r="BC217" s="4"/>
      <c r="BD217" s="2"/>
      <c r="BE217" s="5"/>
      <c r="BF217" s="4"/>
      <c r="BG217" s="2"/>
      <c r="BH217" s="5"/>
      <c r="BI217" s="60">
        <f>SUM(G217:BF217)</f>
        <v>4</v>
      </c>
      <c r="BJ217" s="61" t="s">
        <v>6</v>
      </c>
      <c r="BK217" s="127">
        <f>COUNTIF(G217:BF217,"&gt;0")</f>
        <v>2</v>
      </c>
      <c r="BL217" s="53">
        <f>BI217/BK217</f>
        <v>2</v>
      </c>
      <c r="BM217" s="54">
        <f>SUM(IF($H217="A",$G217,0),IF($K217="A",$J217,0),IF($N217="A",$M217,0),IF($Q217="A",$P217,0),IF($T217="A",$S217,0),IF($W217="A",$V217,0),IF($Z217="A",$Y217,0),IF($AC217="A",$AB217,0),IF($AF217="A",$AE217,0),IF($AI217="A",$AH217,0),IF($AL217="A",$AK217,0),IF($AO217="A",$AN217,0),IF($AR217="A",$AQ217,0),IF($AU217="A",$AT217,0),IF($AX217="A",$AW217,0),IF($BA217="A",$AZ217,0),IF($BD217="A",$BA217,0),IF($BG217="A",$BF217,0))</f>
        <v>4</v>
      </c>
      <c r="BN217" s="55">
        <f>SUM(IF($T217="A",$S217,0),IF($W217="A",$V217,0),IF($Z217="A",$Y217,0),IF($AI217="A",$AH217,0),IF($AL217="A",$AK217,0))</f>
        <v>2</v>
      </c>
      <c r="BO217" s="55">
        <f>SUM(S217,V217,Y217,AH217,AK217)</f>
        <v>2</v>
      </c>
      <c r="BP217" s="56">
        <f>MAX(G217:BF217)</f>
        <v>2</v>
      </c>
      <c r="BQ217" s="56"/>
      <c r="BR217" s="120" t="str">
        <f>VLOOKUP(D217,BASE!B:E,3,FALSE)</f>
        <v>S A L</v>
      </c>
      <c r="BT217" s="442"/>
    </row>
    <row r="218" spans="1:72" ht="26.25" thickBot="1">
      <c r="A218" s="128">
        <f t="shared" si="3"/>
        <v>217</v>
      </c>
      <c r="B218" s="3" t="s">
        <v>16</v>
      </c>
      <c r="C218" s="164" t="s">
        <v>831</v>
      </c>
      <c r="D218" s="165">
        <v>6925867</v>
      </c>
      <c r="E218" s="166" t="s">
        <v>554</v>
      </c>
      <c r="F218" s="167" t="s">
        <v>179</v>
      </c>
      <c r="G218" s="4"/>
      <c r="H218" s="2"/>
      <c r="I218" s="5"/>
      <c r="J218" s="4"/>
      <c r="K218" s="2"/>
      <c r="L218" s="5"/>
      <c r="M218" s="4"/>
      <c r="N218" s="2"/>
      <c r="O218" s="5"/>
      <c r="P218" s="4"/>
      <c r="Q218" s="2"/>
      <c r="R218" s="5"/>
      <c r="S218" s="6"/>
      <c r="T218" s="2"/>
      <c r="U218" s="5"/>
      <c r="V218" s="6"/>
      <c r="W218" s="2"/>
      <c r="X218" s="5"/>
      <c r="Y218" s="6"/>
      <c r="Z218" s="2"/>
      <c r="AA218" s="5"/>
      <c r="AB218" s="4"/>
      <c r="AC218" s="2"/>
      <c r="AD218" s="417"/>
      <c r="AE218" s="4"/>
      <c r="AF218" s="2"/>
      <c r="AG218" s="5"/>
      <c r="AH218" s="6">
        <v>2</v>
      </c>
      <c r="AI218" s="2" t="s">
        <v>740</v>
      </c>
      <c r="AJ218" s="5"/>
      <c r="AK218" s="6"/>
      <c r="AL218" s="2"/>
      <c r="AM218" s="5"/>
      <c r="AN218" s="4"/>
      <c r="AO218" s="2"/>
      <c r="AP218" s="5"/>
      <c r="AQ218" s="4"/>
      <c r="AR218" s="2"/>
      <c r="AS218" s="5"/>
      <c r="AT218" s="4">
        <f>VLOOKUP(D218,'26-09-2015'!C:G,5,FALSE)</f>
        <v>2</v>
      </c>
      <c r="AU218" s="2" t="str">
        <f>VLOOKUP(D218,'26-09-2015'!C:F,4,FALSE)</f>
        <v>A</v>
      </c>
      <c r="AV218" s="5"/>
      <c r="AW218" s="4"/>
      <c r="AX218" s="2"/>
      <c r="AY218" s="5"/>
      <c r="AZ218" s="4"/>
      <c r="BA218" s="2"/>
      <c r="BB218" s="5"/>
      <c r="BC218" s="4"/>
      <c r="BD218" s="2"/>
      <c r="BE218" s="5"/>
      <c r="BF218" s="4"/>
      <c r="BG218" s="2"/>
      <c r="BH218" s="5"/>
      <c r="BI218" s="60">
        <f>SUM(G218:BF218)</f>
        <v>4</v>
      </c>
      <c r="BJ218" s="61" t="s">
        <v>6</v>
      </c>
      <c r="BK218" s="127">
        <f>COUNTIF(G218:BF218,"&gt;0")</f>
        <v>2</v>
      </c>
      <c r="BL218" s="53">
        <f>BI218/BK218</f>
        <v>2</v>
      </c>
      <c r="BM218" s="54">
        <f>SUM(IF($H218="A",$G218,0),IF($K218="A",$J218,0),IF($N218="A",$M218,0),IF($Q218="A",$P218,0),IF($T218="A",$S218,0),IF($W218="A",$V218,0),IF($Z218="A",$Y218,0),IF($AC218="A",$AB218,0),IF($AF218="A",$AE218,0),IF($AI218="A",$AH218,0),IF($AL218="A",$AK218,0),IF($AO218="A",$AN218,0),IF($AR218="A",$AQ218,0),IF($AU218="A",$AT218,0),IF($AX218="A",$AW218,0),IF($BA218="A",$AZ218,0),IF($BD218="A",$BA218,0),IF($BG218="A",$BF218,0))</f>
        <v>4</v>
      </c>
      <c r="BN218" s="55">
        <f>SUM(IF($T218="A",$S218,0),IF($W218="A",$V218,0),IF($Z218="A",$Y218,0),IF($AI218="A",$AH218,0),IF($AL218="A",$AK218,0))</f>
        <v>2</v>
      </c>
      <c r="BO218" s="55">
        <f>SUM(S218,V218,Y218,AH218,AK218)</f>
        <v>2</v>
      </c>
      <c r="BP218" s="56">
        <f>MAX(G218:BF218)</f>
        <v>2</v>
      </c>
      <c r="BQ218" s="56"/>
      <c r="BR218" s="120" t="str">
        <f>VLOOKUP(D218,BASE!B:E,3,FALSE)</f>
        <v>TROLLSPORT</v>
      </c>
      <c r="BT218" s="442"/>
    </row>
    <row r="219" spans="1:72" ht="26.25" thickBot="1">
      <c r="A219" s="128">
        <f t="shared" si="3"/>
        <v>218</v>
      </c>
      <c r="B219" s="3" t="s">
        <v>16</v>
      </c>
      <c r="C219" s="164" t="s">
        <v>162</v>
      </c>
      <c r="D219" s="165">
        <v>6910654</v>
      </c>
      <c r="E219" s="166" t="s">
        <v>2</v>
      </c>
      <c r="F219" s="167" t="s">
        <v>179</v>
      </c>
      <c r="G219" s="4"/>
      <c r="H219" s="2"/>
      <c r="I219" s="5"/>
      <c r="J219" s="4"/>
      <c r="K219" s="2"/>
      <c r="L219" s="5"/>
      <c r="M219" s="4"/>
      <c r="N219" s="2"/>
      <c r="O219" s="5"/>
      <c r="P219" s="4"/>
      <c r="Q219" s="2"/>
      <c r="R219" s="5"/>
      <c r="S219" s="6"/>
      <c r="T219" s="2"/>
      <c r="U219" s="5"/>
      <c r="V219" s="6"/>
      <c r="W219" s="2"/>
      <c r="X219" s="5"/>
      <c r="Y219" s="6"/>
      <c r="Z219" s="2"/>
      <c r="AA219" s="5"/>
      <c r="AB219" s="4">
        <v>2</v>
      </c>
      <c r="AC219" s="2" t="s">
        <v>740</v>
      </c>
      <c r="AD219" s="5"/>
      <c r="AE219" s="4"/>
      <c r="AF219" s="2"/>
      <c r="AG219" s="5"/>
      <c r="AH219" s="6"/>
      <c r="AI219" s="2"/>
      <c r="AJ219" s="5"/>
      <c r="AK219" s="6"/>
      <c r="AL219" s="2"/>
      <c r="AM219" s="5"/>
      <c r="AN219" s="4"/>
      <c r="AO219" s="2"/>
      <c r="AP219" s="5"/>
      <c r="AQ219" s="4">
        <v>2</v>
      </c>
      <c r="AR219" s="2" t="s">
        <v>740</v>
      </c>
      <c r="AS219" s="5"/>
      <c r="AT219" s="4"/>
      <c r="AU219" s="2"/>
      <c r="AV219" s="5"/>
      <c r="AW219" s="4"/>
      <c r="AX219" s="2"/>
      <c r="AY219" s="5"/>
      <c r="AZ219" s="4"/>
      <c r="BA219" s="2"/>
      <c r="BB219" s="5"/>
      <c r="BC219" s="4"/>
      <c r="BD219" s="2"/>
      <c r="BE219" s="5"/>
      <c r="BF219" s="4"/>
      <c r="BG219" s="2"/>
      <c r="BH219" s="5"/>
      <c r="BI219" s="60">
        <f>SUM(G219:BF219)</f>
        <v>4</v>
      </c>
      <c r="BJ219" s="61" t="s">
        <v>6</v>
      </c>
      <c r="BK219" s="127">
        <f>COUNTIF(G219:BF219,"&gt;0")</f>
        <v>2</v>
      </c>
      <c r="BL219" s="53">
        <f>BI219/BK219</f>
        <v>2</v>
      </c>
      <c r="BM219" s="54">
        <f>SUM(IF($H219="A",$G219,0),IF($K219="A",$J219,0),IF($N219="A",$M219,0),IF($Q219="A",$P219,0),IF($T219="A",$S219,0),IF($W219="A",$V219,0),IF($Z219="A",$Y219,0),IF($AC219="A",$AB219,0),IF($AF219="A",$AE219,0),IF($AI219="A",$AH219,0),IF($AL219="A",$AK219,0),IF($AO219="A",$AN219,0),IF($AR219="A",$AQ219,0),IF($AU219="A",$AT219,0),IF($AX219="A",$AW219,0),IF($BA219="A",$AZ219,0),IF($BD219="A",$BA219,0),IF($BG219="A",$BF219,0))</f>
        <v>4</v>
      </c>
      <c r="BN219" s="55">
        <f>SUM(IF($T219="A",$S219,0),IF($W219="A",$V219,0),IF($Z219="A",$Y219,0),IF($AI219="A",$AH219,0),IF($AL219="A",$AK219,0))</f>
        <v>0</v>
      </c>
      <c r="BO219" s="55">
        <f>SUM(S219,V219,Y219,AH219,AK219)</f>
        <v>0</v>
      </c>
      <c r="BP219" s="56">
        <f>MAX(G219:BF219)</f>
        <v>2</v>
      </c>
      <c r="BQ219" s="56"/>
      <c r="BR219" s="120" t="str">
        <f>VLOOKUP(D219,BASE!B:E,3,FALSE)</f>
        <v>ASCSP</v>
      </c>
      <c r="BT219" s="442"/>
    </row>
    <row r="220" spans="1:72" ht="26.25" thickBot="1">
      <c r="A220" s="128">
        <f t="shared" si="3"/>
        <v>219</v>
      </c>
      <c r="B220" s="3" t="s">
        <v>16</v>
      </c>
      <c r="C220" s="160" t="s">
        <v>368</v>
      </c>
      <c r="D220" s="161">
        <v>6926293</v>
      </c>
      <c r="E220" s="162" t="s">
        <v>2</v>
      </c>
      <c r="F220" s="163" t="s">
        <v>8</v>
      </c>
      <c r="G220" s="4"/>
      <c r="H220" s="2"/>
      <c r="I220" s="5"/>
      <c r="J220" s="4"/>
      <c r="K220" s="2"/>
      <c r="L220" s="5"/>
      <c r="M220" s="4">
        <v>2</v>
      </c>
      <c r="N220" s="2" t="s">
        <v>720</v>
      </c>
      <c r="O220" s="5"/>
      <c r="P220" s="4"/>
      <c r="Q220" s="2"/>
      <c r="R220" s="5"/>
      <c r="S220" s="6"/>
      <c r="T220" s="2"/>
      <c r="U220" s="5"/>
      <c r="V220" s="6"/>
      <c r="W220" s="2"/>
      <c r="X220" s="5"/>
      <c r="Y220" s="6"/>
      <c r="Z220" s="2"/>
      <c r="AA220" s="5"/>
      <c r="AB220" s="4"/>
      <c r="AC220" s="2"/>
      <c r="AD220" s="5"/>
      <c r="AE220" s="4"/>
      <c r="AF220" s="2"/>
      <c r="AG220" s="5"/>
      <c r="AH220" s="6"/>
      <c r="AI220" s="2"/>
      <c r="AJ220" s="5"/>
      <c r="AK220" s="6">
        <v>2</v>
      </c>
      <c r="AL220" s="2" t="s">
        <v>740</v>
      </c>
      <c r="AM220" s="5"/>
      <c r="AN220" s="4"/>
      <c r="AO220" s="2"/>
      <c r="AP220" s="5"/>
      <c r="AQ220" s="4"/>
      <c r="AR220" s="2"/>
      <c r="AS220" s="5"/>
      <c r="AT220" s="4"/>
      <c r="AU220" s="2"/>
      <c r="AV220" s="5"/>
      <c r="AW220" s="4"/>
      <c r="AX220" s="2"/>
      <c r="AY220" s="5"/>
      <c r="AZ220" s="4"/>
      <c r="BA220" s="2"/>
      <c r="BB220" s="5"/>
      <c r="BC220" s="4"/>
      <c r="BD220" s="2"/>
      <c r="BE220" s="5"/>
      <c r="BF220" s="4"/>
      <c r="BG220" s="2"/>
      <c r="BH220" s="5"/>
      <c r="BI220" s="60">
        <f>SUM(G220:BF220)</f>
        <v>4</v>
      </c>
      <c r="BJ220" s="61" t="s">
        <v>6</v>
      </c>
      <c r="BK220" s="127">
        <f>COUNTIF(G220:BF220,"&gt;0")</f>
        <v>2</v>
      </c>
      <c r="BL220" s="53">
        <f>BI220/BK220</f>
        <v>2</v>
      </c>
      <c r="BM220" s="54">
        <f>SUM(IF($H220="A",$G220,0),IF($K220="A",$J220,0),IF($N220="A",$M220,0),IF($Q220="A",$P220,0),IF($T220="A",$S220,0),IF($W220="A",$V220,0),IF($Z220="A",$Y220,0),IF($AC220="A",$AB220,0),IF($AF220="A",$AE220,0),IF($AI220="A",$AH220,0),IF($AL220="A",$AK220,0),IF($AO220="A",$AN220,0),IF($AR220="A",$AQ220,0),IF($AU220="A",$AT220,0),IF($AX220="A",$AW220,0),IF($BA220="A",$AZ220,0),IF($BD220="A",$BA220,0),IF($BG220="A",$BF220,0))</f>
        <v>2</v>
      </c>
      <c r="BN220" s="55">
        <f>SUM(IF($T220="A",$S220,0),IF($W220="A",$V220,0),IF($Z220="A",$Y220,0),IF($AI220="A",$AH220,0),IF($AL220="A",$AK220,0))</f>
        <v>2</v>
      </c>
      <c r="BO220" s="55">
        <f>SUM(S220,V220,Y220,AH220,AK220)</f>
        <v>2</v>
      </c>
      <c r="BP220" s="56">
        <f>MAX(G220:BF220)</f>
        <v>2</v>
      </c>
      <c r="BQ220" s="56"/>
      <c r="BR220" s="120" t="str">
        <f>VLOOKUP(D220,BASE!B:E,3,FALSE)</f>
        <v>ASCSP</v>
      </c>
      <c r="BT220" s="442"/>
    </row>
    <row r="221" spans="1:72" ht="26.25" thickBot="1">
      <c r="A221" s="128">
        <f t="shared" si="3"/>
        <v>220</v>
      </c>
      <c r="B221" s="3" t="s">
        <v>16</v>
      </c>
      <c r="C221" s="160" t="s">
        <v>308</v>
      </c>
      <c r="D221" s="161">
        <v>6925753</v>
      </c>
      <c r="E221" s="162" t="s">
        <v>554</v>
      </c>
      <c r="F221" s="163" t="s">
        <v>8</v>
      </c>
      <c r="G221" s="4">
        <v>2</v>
      </c>
      <c r="H221" s="2" t="s">
        <v>740</v>
      </c>
      <c r="I221" s="5"/>
      <c r="J221" s="4">
        <v>2</v>
      </c>
      <c r="K221" s="2" t="s">
        <v>720</v>
      </c>
      <c r="L221" s="5"/>
      <c r="M221" s="4"/>
      <c r="N221" s="2"/>
      <c r="O221" s="5"/>
      <c r="P221" s="4"/>
      <c r="Q221" s="2"/>
      <c r="R221" s="5"/>
      <c r="S221" s="6"/>
      <c r="T221" s="2"/>
      <c r="U221" s="5"/>
      <c r="V221" s="6"/>
      <c r="W221" s="2"/>
      <c r="X221" s="5"/>
      <c r="Y221" s="6"/>
      <c r="Z221" s="2"/>
      <c r="AA221" s="5"/>
      <c r="AB221" s="4"/>
      <c r="AC221" s="2"/>
      <c r="AD221" s="5"/>
      <c r="AE221" s="4"/>
      <c r="AF221" s="2"/>
      <c r="AG221" s="5"/>
      <c r="AH221" s="6"/>
      <c r="AI221" s="2"/>
      <c r="AJ221" s="5"/>
      <c r="AK221" s="6"/>
      <c r="AL221" s="2"/>
      <c r="AM221" s="5"/>
      <c r="AN221" s="4"/>
      <c r="AO221" s="2"/>
      <c r="AP221" s="5"/>
      <c r="AQ221" s="4"/>
      <c r="AR221" s="2"/>
      <c r="AS221" s="5"/>
      <c r="AT221" s="4"/>
      <c r="AU221" s="2"/>
      <c r="AV221" s="5"/>
      <c r="AW221" s="4"/>
      <c r="AX221" s="2"/>
      <c r="AY221" s="5"/>
      <c r="AZ221" s="4"/>
      <c r="BA221" s="2"/>
      <c r="BB221" s="5"/>
      <c r="BC221" s="4"/>
      <c r="BD221" s="2"/>
      <c r="BE221" s="5"/>
      <c r="BF221" s="4"/>
      <c r="BG221" s="2"/>
      <c r="BH221" s="5"/>
      <c r="BI221" s="60">
        <f>SUM(G221:BF221)</f>
        <v>4</v>
      </c>
      <c r="BJ221" s="61" t="s">
        <v>6</v>
      </c>
      <c r="BK221" s="127">
        <f>COUNTIF(G221:BF221,"&gt;0")</f>
        <v>2</v>
      </c>
      <c r="BL221" s="53">
        <f>BI221/BK221</f>
        <v>2</v>
      </c>
      <c r="BM221" s="54">
        <f>SUM(IF($H221="A",$G221,0),IF($K221="A",$J221,0),IF($N221="A",$M221,0),IF($Q221="A",$P221,0),IF($T221="A",$S221,0),IF($W221="A",$V221,0),IF($Z221="A",$Y221,0),IF($AC221="A",$AB221,0),IF($AF221="A",$AE221,0),IF($AI221="A",$AH221,0),IF($AL221="A",$AK221,0),IF($AO221="A",$AN221,0),IF($AR221="A",$AQ221,0),IF($AU221="A",$AT221,0),IF($AX221="A",$AW221,0),IF($BA221="A",$AZ221,0),IF($BD221="A",$BA221,0),IF($BG221="A",$BF221,0))</f>
        <v>2</v>
      </c>
      <c r="BN221" s="55">
        <f>SUM(IF($T221="A",$S221,0),IF($W221="A",$V221,0),IF($Z221="A",$Y221,0),IF($AI221="A",$AH221,0),IF($AL221="A",$AK221,0))</f>
        <v>0</v>
      </c>
      <c r="BO221" s="55">
        <f>SUM(S221,V221,Y221,AH221,AK221)</f>
        <v>0</v>
      </c>
      <c r="BP221" s="56">
        <f>MAX(G221:BF221)</f>
        <v>2</v>
      </c>
      <c r="BQ221" s="56"/>
      <c r="BR221" s="120" t="str">
        <f>VLOOKUP(D221,BASE!B:E,3,FALSE)</f>
        <v>TROLLSPORT</v>
      </c>
      <c r="BT221" s="442"/>
    </row>
    <row r="222" spans="1:72" ht="26.25" thickBot="1">
      <c r="A222" s="128">
        <f t="shared" si="3"/>
        <v>221</v>
      </c>
      <c r="B222" s="3" t="s">
        <v>16</v>
      </c>
      <c r="C222" s="160" t="s">
        <v>109</v>
      </c>
      <c r="D222" s="161">
        <v>6901139</v>
      </c>
      <c r="E222" s="162" t="s">
        <v>5</v>
      </c>
      <c r="F222" s="163" t="s">
        <v>8</v>
      </c>
      <c r="G222" s="4">
        <v>2</v>
      </c>
      <c r="H222" s="2" t="s">
        <v>720</v>
      </c>
      <c r="I222" s="5"/>
      <c r="J222" s="4"/>
      <c r="K222" s="2"/>
      <c r="L222" s="5"/>
      <c r="M222" s="4">
        <v>2</v>
      </c>
      <c r="N222" s="2" t="s">
        <v>740</v>
      </c>
      <c r="O222" s="5"/>
      <c r="P222" s="4"/>
      <c r="Q222" s="2"/>
      <c r="R222" s="5"/>
      <c r="S222" s="6"/>
      <c r="T222" s="2"/>
      <c r="U222" s="5"/>
      <c r="V222" s="6"/>
      <c r="W222" s="2"/>
      <c r="X222" s="5"/>
      <c r="Y222" s="6"/>
      <c r="Z222" s="2"/>
      <c r="AA222" s="5"/>
      <c r="AB222" s="4"/>
      <c r="AC222" s="2"/>
      <c r="AD222" s="5"/>
      <c r="AE222" s="4"/>
      <c r="AF222" s="2"/>
      <c r="AG222" s="5"/>
      <c r="AH222" s="6"/>
      <c r="AI222" s="2"/>
      <c r="AJ222" s="5"/>
      <c r="AK222" s="6"/>
      <c r="AL222" s="2"/>
      <c r="AM222" s="5"/>
      <c r="AN222" s="4"/>
      <c r="AO222" s="2"/>
      <c r="AP222" s="5"/>
      <c r="AQ222" s="4"/>
      <c r="AR222" s="2"/>
      <c r="AS222" s="5"/>
      <c r="AT222" s="4"/>
      <c r="AU222" s="2"/>
      <c r="AV222" s="5"/>
      <c r="AW222" s="4"/>
      <c r="AX222" s="2"/>
      <c r="AY222" s="5"/>
      <c r="AZ222" s="4"/>
      <c r="BA222" s="2"/>
      <c r="BB222" s="5"/>
      <c r="BC222" s="4"/>
      <c r="BD222" s="2"/>
      <c r="BE222" s="5"/>
      <c r="BF222" s="4"/>
      <c r="BG222" s="2"/>
      <c r="BH222" s="5"/>
      <c r="BI222" s="60">
        <f>SUM(G222:BF222)</f>
        <v>4</v>
      </c>
      <c r="BJ222" s="61" t="s">
        <v>6</v>
      </c>
      <c r="BK222" s="127">
        <f>COUNTIF(G222:BF222,"&gt;0")</f>
        <v>2</v>
      </c>
      <c r="BL222" s="53">
        <f>BI222/BK222</f>
        <v>2</v>
      </c>
      <c r="BM222" s="54">
        <f>SUM(IF($H222="A",$G222,0),IF($K222="A",$J222,0),IF($N222="A",$M222,0),IF($Q222="A",$P222,0),IF($T222="A",$S222,0),IF($W222="A",$V222,0),IF($Z222="A",$Y222,0),IF($AC222="A",$AB222,0),IF($AF222="A",$AE222,0),IF($AI222="A",$AH222,0),IF($AL222="A",$AK222,0),IF($AO222="A",$AN222,0),IF($AR222="A",$AQ222,0),IF($AU222="A",$AT222,0),IF($AX222="A",$AW222,0),IF($BA222="A",$AZ222,0),IF($BD222="A",$BA222,0),IF($BG222="A",$BF222,0))</f>
        <v>2</v>
      </c>
      <c r="BN222" s="55">
        <f>SUM(IF($T222="A",$S222,0),IF($W222="A",$V222,0),IF($Z222="A",$Y222,0),IF($AI222="A",$AH222,0),IF($AL222="A",$AK222,0))</f>
        <v>0</v>
      </c>
      <c r="BO222" s="55">
        <f>SUM(S222,V222,Y222,AH222,AK222)</f>
        <v>0</v>
      </c>
      <c r="BP222" s="56">
        <f>MAX(G222:BF222)</f>
        <v>2</v>
      </c>
      <c r="BQ222" s="56"/>
      <c r="BR222" s="120" t="str">
        <f>VLOOKUP(D222,BASE!B:E,3,FALSE)</f>
        <v>CASCOL</v>
      </c>
      <c r="BT222" s="442"/>
    </row>
    <row r="223" spans="1:72" ht="26.25" thickBot="1">
      <c r="A223" s="128">
        <f t="shared" si="3"/>
        <v>222</v>
      </c>
      <c r="B223" s="3" t="s">
        <v>16</v>
      </c>
      <c r="C223" s="164" t="s">
        <v>842</v>
      </c>
      <c r="D223" s="165">
        <v>6901393</v>
      </c>
      <c r="E223" s="166" t="s">
        <v>350</v>
      </c>
      <c r="F223" s="167" t="s">
        <v>179</v>
      </c>
      <c r="G223" s="4"/>
      <c r="H223" s="2"/>
      <c r="I223" s="5"/>
      <c r="J223" s="4"/>
      <c r="K223" s="2"/>
      <c r="L223" s="5"/>
      <c r="M223" s="4"/>
      <c r="N223" s="2"/>
      <c r="O223" s="5"/>
      <c r="P223" s="4"/>
      <c r="Q223" s="2"/>
      <c r="R223" s="5"/>
      <c r="S223" s="6"/>
      <c r="T223" s="2"/>
      <c r="U223" s="5"/>
      <c r="V223" s="6"/>
      <c r="W223" s="2"/>
      <c r="X223" s="5"/>
      <c r="Y223" s="6"/>
      <c r="Z223" s="2"/>
      <c r="AA223" s="5"/>
      <c r="AB223" s="4"/>
      <c r="AC223" s="2"/>
      <c r="AD223" s="417"/>
      <c r="AE223" s="4"/>
      <c r="AF223" s="2"/>
      <c r="AG223" s="5"/>
      <c r="AH223" s="6"/>
      <c r="AI223" s="2"/>
      <c r="AJ223" s="5"/>
      <c r="AK223" s="6"/>
      <c r="AL223" s="2"/>
      <c r="AM223" s="5"/>
      <c r="AN223" s="4"/>
      <c r="AO223" s="2"/>
      <c r="AP223" s="5"/>
      <c r="AQ223" s="4">
        <v>2</v>
      </c>
      <c r="AR223" s="2" t="s">
        <v>740</v>
      </c>
      <c r="AS223" s="5"/>
      <c r="AT223" s="4"/>
      <c r="AU223" s="2"/>
      <c r="AV223" s="5"/>
      <c r="AW223" s="4"/>
      <c r="AX223" s="2"/>
      <c r="AY223" s="5"/>
      <c r="AZ223" s="4"/>
      <c r="BA223" s="2"/>
      <c r="BB223" s="5"/>
      <c r="BC223" s="4">
        <f>VLOOKUP(D223,'24-10-2015'!C:G,5,FALSE)</f>
        <v>2</v>
      </c>
      <c r="BD223" s="2" t="str">
        <f>VLOOKUP(D223,'24-10-2015'!C:F,4,FALSE)</f>
        <v>A</v>
      </c>
      <c r="BE223" s="5"/>
      <c r="BF223" s="4"/>
      <c r="BG223" s="2"/>
      <c r="BH223" s="5"/>
      <c r="BI223" s="60">
        <f>SUM(G223:BF223)</f>
        <v>4</v>
      </c>
      <c r="BJ223" s="61" t="s">
        <v>6</v>
      </c>
      <c r="BK223" s="127">
        <f>COUNTIF(G223:BF223,"&gt;0")</f>
        <v>2</v>
      </c>
      <c r="BL223" s="53">
        <f>BI223/BK223</f>
        <v>2</v>
      </c>
      <c r="BM223" s="54">
        <f>SUM(IF($H223="A",$G223,0),IF($K223="A",$J223,0),IF($N223="A",$M223,0),IF($Q223="A",$P223,0),IF($T223="A",$S223,0),IF($W223="A",$V223,0),IF($Z223="A",$Y223,0),IF($AC223="A",$AB223,0),IF($AF223="A",$AE223,0),IF($AI223="A",$AH223,0),IF($AL223="A",$AK223,0),IF($AO223="A",$AN223,0),IF($AR223="A",$AQ223,0),IF($AU223="A",$AT223,0),IF($AX223="A",$AW223,0),IF($BA223="A",$AZ223,0),IF($BD223="A",$BA223,0),IF($BG223="A",$BF223,0))</f>
        <v>2</v>
      </c>
      <c r="BN223" s="55">
        <f>SUM(IF($T223="A",$S223,0),IF($W223="A",$V223,0),IF($Z223="A",$Y223,0),IF($AI223="A",$AH223,0),IF($AL223="A",$AK223,0))</f>
        <v>0</v>
      </c>
      <c r="BO223" s="55">
        <f>SUM(S223,V223,Y223,AH223,AK223)</f>
        <v>0</v>
      </c>
      <c r="BP223" s="56">
        <f>MAX(G223:BF223)</f>
        <v>2</v>
      </c>
      <c r="BQ223" s="56"/>
      <c r="BR223" s="120" t="str">
        <f>VLOOKUP(D223,BASE!B:E,3,FALSE)</f>
        <v>S A L</v>
      </c>
      <c r="BT223" s="442"/>
    </row>
    <row r="224" spans="1:72" ht="26.25" thickBot="1">
      <c r="A224" s="128">
        <f t="shared" si="3"/>
        <v>223</v>
      </c>
      <c r="B224" s="3" t="s">
        <v>16</v>
      </c>
      <c r="C224" s="164" t="s">
        <v>235</v>
      </c>
      <c r="D224" s="165">
        <v>6913833</v>
      </c>
      <c r="E224" s="166" t="s">
        <v>350</v>
      </c>
      <c r="F224" s="167" t="s">
        <v>179</v>
      </c>
      <c r="G224" s="4"/>
      <c r="H224" s="2"/>
      <c r="I224" s="5"/>
      <c r="J224" s="4"/>
      <c r="K224" s="2"/>
      <c r="L224" s="5"/>
      <c r="M224" s="4"/>
      <c r="N224" s="2"/>
      <c r="O224" s="5"/>
      <c r="P224" s="4"/>
      <c r="Q224" s="2"/>
      <c r="R224" s="5"/>
      <c r="S224" s="6"/>
      <c r="T224" s="2"/>
      <c r="U224" s="5"/>
      <c r="V224" s="6"/>
      <c r="W224" s="2"/>
      <c r="X224" s="5"/>
      <c r="Y224" s="6"/>
      <c r="Z224" s="2"/>
      <c r="AA224" s="5"/>
      <c r="AB224" s="4"/>
      <c r="AC224" s="2"/>
      <c r="AD224" s="5"/>
      <c r="AE224" s="4"/>
      <c r="AF224" s="2"/>
      <c r="AG224" s="5"/>
      <c r="AH224" s="6"/>
      <c r="AI224" s="2"/>
      <c r="AJ224" s="5"/>
      <c r="AK224" s="6"/>
      <c r="AL224" s="2"/>
      <c r="AM224" s="5"/>
      <c r="AN224" s="4"/>
      <c r="AO224" s="2"/>
      <c r="AP224" s="5"/>
      <c r="AQ224" s="4"/>
      <c r="AR224" s="2"/>
      <c r="AS224" s="5"/>
      <c r="AT224" s="4"/>
      <c r="AU224" s="2"/>
      <c r="AV224" s="5"/>
      <c r="AW224" s="4"/>
      <c r="AX224" s="2"/>
      <c r="AY224" s="5"/>
      <c r="AZ224" s="4">
        <v>2</v>
      </c>
      <c r="BA224" s="2" t="s">
        <v>740</v>
      </c>
      <c r="BB224" s="5"/>
      <c r="BC224" s="4">
        <f>VLOOKUP(D224,'24-10-2015'!C:G,5,FALSE)</f>
        <v>2</v>
      </c>
      <c r="BD224" s="2" t="str">
        <f>VLOOKUP(D224,'24-10-2015'!C:F,4,FALSE)</f>
        <v>B</v>
      </c>
      <c r="BE224" s="5"/>
      <c r="BF224" s="4"/>
      <c r="BG224" s="2"/>
      <c r="BH224" s="5"/>
      <c r="BI224" s="60">
        <f>SUM(G224:BF224)</f>
        <v>4</v>
      </c>
      <c r="BJ224" s="61" t="s">
        <v>6</v>
      </c>
      <c r="BK224" s="127">
        <f>COUNTIF(G224:BF224,"&gt;0")</f>
        <v>2</v>
      </c>
      <c r="BL224" s="53">
        <f>BI224/BK224</f>
        <v>2</v>
      </c>
      <c r="BM224" s="54">
        <f>SUM(IF($H224="A",$G224,0),IF($K224="A",$J224,0),IF($N224="A",$M224,0),IF($Q224="A",$P224,0),IF($T224="A",$S224,0),IF($W224="A",$V224,0),IF($Z224="A",$Y224,0),IF($AC224="A",$AB224,0),IF($AF224="A",$AE224,0),IF($AI224="A",$AH224,0),IF($AL224="A",$AK224,0),IF($AO224="A",$AN224,0),IF($AR224="A",$AQ224,0),IF($AU224="A",$AT224,0),IF($AX224="A",$AW224,0),IF($BA224="A",$AZ224,0),IF($BD224="A",$BA224,0),IF($BG224="A",$BF224,0))</f>
        <v>2</v>
      </c>
      <c r="BN224" s="55">
        <f>SUM(IF($T224="A",$S224,0),IF($W224="A",$V224,0),IF($Z224="A",$Y224,0),IF($AI224="A",$AH224,0),IF($AL224="A",$AK224,0))</f>
        <v>0</v>
      </c>
      <c r="BO224" s="55">
        <f>SUM(S224,V224,Y224,AH224,AK224)</f>
        <v>0</v>
      </c>
      <c r="BP224" s="56">
        <f>MAX(G224:BF224)</f>
        <v>2</v>
      </c>
      <c r="BQ224" s="56"/>
      <c r="BR224" s="120" t="str">
        <f>VLOOKUP(D224,BASE!B:E,3,FALSE)</f>
        <v>S A L</v>
      </c>
      <c r="BT224" s="442"/>
    </row>
    <row r="225" spans="1:72" ht="26.25" thickBot="1">
      <c r="A225" s="128">
        <f t="shared" si="3"/>
        <v>224</v>
      </c>
      <c r="B225" s="3" t="s">
        <v>16</v>
      </c>
      <c r="C225" s="164" t="s">
        <v>309</v>
      </c>
      <c r="D225" s="165">
        <v>6925754</v>
      </c>
      <c r="E225" s="166" t="s">
        <v>554</v>
      </c>
      <c r="F225" s="167" t="s">
        <v>179</v>
      </c>
      <c r="G225" s="4">
        <v>2</v>
      </c>
      <c r="H225" s="2" t="s">
        <v>740</v>
      </c>
      <c r="I225" s="5"/>
      <c r="J225" s="4">
        <v>2</v>
      </c>
      <c r="K225" s="2" t="s">
        <v>720</v>
      </c>
      <c r="L225" s="5"/>
      <c r="M225" s="4"/>
      <c r="N225" s="2"/>
      <c r="O225" s="5"/>
      <c r="P225" s="4"/>
      <c r="Q225" s="2"/>
      <c r="R225" s="5"/>
      <c r="S225" s="6"/>
      <c r="T225" s="2"/>
      <c r="U225" s="5"/>
      <c r="V225" s="6"/>
      <c r="W225" s="2"/>
      <c r="X225" s="5"/>
      <c r="Y225" s="6"/>
      <c r="Z225" s="2"/>
      <c r="AA225" s="5"/>
      <c r="AB225" s="4"/>
      <c r="AC225" s="2"/>
      <c r="AD225" s="5"/>
      <c r="AE225" s="4"/>
      <c r="AF225" s="2"/>
      <c r="AG225" s="5"/>
      <c r="AH225" s="6"/>
      <c r="AI225" s="2"/>
      <c r="AJ225" s="5"/>
      <c r="AK225" s="6"/>
      <c r="AL225" s="2"/>
      <c r="AM225" s="5"/>
      <c r="AN225" s="4"/>
      <c r="AO225" s="2"/>
      <c r="AP225" s="5"/>
      <c r="AQ225" s="4"/>
      <c r="AR225" s="2"/>
      <c r="AS225" s="5"/>
      <c r="AT225" s="4"/>
      <c r="AU225" s="2"/>
      <c r="AV225" s="5"/>
      <c r="AW225" s="4"/>
      <c r="AX225" s="2"/>
      <c r="AY225" s="5"/>
      <c r="AZ225" s="4"/>
      <c r="BA225" s="2"/>
      <c r="BB225" s="5"/>
      <c r="BC225" s="4"/>
      <c r="BD225" s="2"/>
      <c r="BE225" s="5"/>
      <c r="BF225" s="4"/>
      <c r="BG225" s="2"/>
      <c r="BH225" s="5"/>
      <c r="BI225" s="60">
        <f>SUM(G225:BF225)</f>
        <v>4</v>
      </c>
      <c r="BJ225" s="61" t="s">
        <v>6</v>
      </c>
      <c r="BK225" s="127">
        <f>COUNTIF(G225:BF225,"&gt;0")</f>
        <v>2</v>
      </c>
      <c r="BL225" s="53">
        <f>BI225/BK225</f>
        <v>2</v>
      </c>
      <c r="BM225" s="54">
        <f>SUM(IF($H225="A",$G225,0),IF($K225="A",$J225,0),IF($N225="A",$M225,0),IF($Q225="A",$P225,0),IF($T225="A",$S225,0),IF($W225="A",$V225,0),IF($Z225="A",$Y225,0),IF($AC225="A",$AB225,0),IF($AF225="A",$AE225,0),IF($AI225="A",$AH225,0),IF($AL225="A",$AK225,0),IF($AO225="A",$AN225,0),IF($AR225="A",$AQ225,0),IF($AU225="A",$AT225,0),IF($AX225="A",$AW225,0),IF($BA225="A",$AZ225,0),IF($BD225="A",$BA225,0),IF($BG225="A",$BF225,0))</f>
        <v>2</v>
      </c>
      <c r="BN225" s="55">
        <f>SUM(IF($T225="A",$S225,0),IF($W225="A",$V225,0),IF($Z225="A",$Y225,0),IF($AI225="A",$AH225,0),IF($AL225="A",$AK225,0))</f>
        <v>0</v>
      </c>
      <c r="BO225" s="55">
        <f>SUM(S225,V225,Y225,AH225,AK225)</f>
        <v>0</v>
      </c>
      <c r="BP225" s="56">
        <f>MAX(G225:BF225)</f>
        <v>2</v>
      </c>
      <c r="BQ225" s="56"/>
      <c r="BR225" s="120" t="str">
        <f>VLOOKUP(D225,BASE!B:E,3,FALSE)</f>
        <v>TROLLSPORT</v>
      </c>
      <c r="BT225" s="442"/>
    </row>
    <row r="226" spans="1:72" ht="26.25" thickBot="1">
      <c r="A226" s="128">
        <f t="shared" si="3"/>
        <v>225</v>
      </c>
      <c r="B226" s="3" t="s">
        <v>16</v>
      </c>
      <c r="C226" s="164" t="s">
        <v>277</v>
      </c>
      <c r="D226" s="165">
        <v>6922666</v>
      </c>
      <c r="E226" s="166" t="s">
        <v>2</v>
      </c>
      <c r="F226" s="167" t="s">
        <v>179</v>
      </c>
      <c r="G226" s="4"/>
      <c r="H226" s="2"/>
      <c r="I226" s="5"/>
      <c r="J226" s="4">
        <v>2</v>
      </c>
      <c r="K226" s="2" t="s">
        <v>720</v>
      </c>
      <c r="L226" s="5"/>
      <c r="M226" s="4">
        <v>2</v>
      </c>
      <c r="N226" s="2" t="s">
        <v>720</v>
      </c>
      <c r="O226" s="5"/>
      <c r="P226" s="4"/>
      <c r="Q226" s="2"/>
      <c r="R226" s="5"/>
      <c r="S226" s="6"/>
      <c r="T226" s="2"/>
      <c r="U226" s="5"/>
      <c r="V226" s="6"/>
      <c r="W226" s="2"/>
      <c r="X226" s="5"/>
      <c r="Y226" s="6"/>
      <c r="Z226" s="2"/>
      <c r="AA226" s="5"/>
      <c r="AB226" s="4"/>
      <c r="AC226" s="2"/>
      <c r="AD226" s="5"/>
      <c r="AE226" s="4"/>
      <c r="AF226" s="2"/>
      <c r="AG226" s="5"/>
      <c r="AH226" s="6"/>
      <c r="AI226" s="2"/>
      <c r="AJ226" s="5"/>
      <c r="AK226" s="6"/>
      <c r="AL226" s="2"/>
      <c r="AM226" s="5"/>
      <c r="AN226" s="4"/>
      <c r="AO226" s="2"/>
      <c r="AP226" s="5"/>
      <c r="AQ226" s="4"/>
      <c r="AR226" s="2"/>
      <c r="AS226" s="5"/>
      <c r="AT226" s="4"/>
      <c r="AU226" s="2"/>
      <c r="AV226" s="5"/>
      <c r="AW226" s="4"/>
      <c r="AX226" s="2"/>
      <c r="AY226" s="5"/>
      <c r="AZ226" s="4"/>
      <c r="BA226" s="2"/>
      <c r="BB226" s="5"/>
      <c r="BC226" s="4"/>
      <c r="BD226" s="2"/>
      <c r="BE226" s="5"/>
      <c r="BF226" s="4"/>
      <c r="BG226" s="2"/>
      <c r="BH226" s="5"/>
      <c r="BI226" s="60">
        <f>SUM(G226:BF226)</f>
        <v>4</v>
      </c>
      <c r="BJ226" s="61" t="s">
        <v>6</v>
      </c>
      <c r="BK226" s="127">
        <f>COUNTIF(G226:BF226,"&gt;0")</f>
        <v>2</v>
      </c>
      <c r="BL226" s="53">
        <f>BI226/BK226</f>
        <v>2</v>
      </c>
      <c r="BM226" s="54">
        <f>SUM(IF($H226="A",$G226,0),IF($K226="A",$J226,0),IF($N226="A",$M226,0),IF($Q226="A",$P226,0),IF($T226="A",$S226,0),IF($W226="A",$V226,0),IF($Z226="A",$Y226,0),IF($AC226="A",$AB226,0),IF($AF226="A",$AE226,0),IF($AI226="A",$AH226,0),IF($AL226="A",$AK226,0),IF($AO226="A",$AN226,0),IF($AR226="A",$AQ226,0),IF($AU226="A",$AT226,0),IF($AX226="A",$AW226,0),IF($BA226="A",$AZ226,0),IF($BD226="A",$BA226,0),IF($BG226="A",$BF226,0))</f>
        <v>0</v>
      </c>
      <c r="BN226" s="55">
        <f>SUM(IF($T226="A",$S226,0),IF($W226="A",$V226,0),IF($Z226="A",$Y226,0),IF($AI226="A",$AH226,0),IF($AL226="A",$AK226,0))</f>
        <v>0</v>
      </c>
      <c r="BO226" s="55">
        <f>SUM(S226,V226,Y226,AH226,AK226)</f>
        <v>0</v>
      </c>
      <c r="BP226" s="56">
        <f>MAX(G226:BF226)</f>
        <v>2</v>
      </c>
      <c r="BQ226" s="56"/>
      <c r="BR226" s="120" t="str">
        <f>VLOOKUP(D226,BASE!B:E,3,FALSE)</f>
        <v>ASCSP</v>
      </c>
      <c r="BT226" s="442"/>
    </row>
    <row r="227" spans="1:72" ht="26.25" thickBot="1">
      <c r="A227" s="128">
        <f t="shared" si="3"/>
        <v>226</v>
      </c>
      <c r="B227" s="3" t="s">
        <v>16</v>
      </c>
      <c r="C227" s="164" t="s">
        <v>278</v>
      </c>
      <c r="D227" s="165">
        <v>6922667</v>
      </c>
      <c r="E227" s="166" t="s">
        <v>2</v>
      </c>
      <c r="F227" s="167" t="s">
        <v>179</v>
      </c>
      <c r="G227" s="4"/>
      <c r="H227" s="2"/>
      <c r="I227" s="5"/>
      <c r="J227" s="4">
        <v>2</v>
      </c>
      <c r="K227" s="2" t="s">
        <v>720</v>
      </c>
      <c r="L227" s="5"/>
      <c r="M227" s="4">
        <v>2</v>
      </c>
      <c r="N227" s="2" t="s">
        <v>720</v>
      </c>
      <c r="O227" s="5"/>
      <c r="P227" s="4"/>
      <c r="Q227" s="2"/>
      <c r="R227" s="5"/>
      <c r="S227" s="6"/>
      <c r="T227" s="2"/>
      <c r="U227" s="5"/>
      <c r="V227" s="6"/>
      <c r="W227" s="2"/>
      <c r="X227" s="5"/>
      <c r="Y227" s="6"/>
      <c r="Z227" s="2"/>
      <c r="AA227" s="5"/>
      <c r="AB227" s="4"/>
      <c r="AC227" s="2"/>
      <c r="AD227" s="5"/>
      <c r="AE227" s="4"/>
      <c r="AF227" s="2"/>
      <c r="AG227" s="5"/>
      <c r="AH227" s="6"/>
      <c r="AI227" s="2"/>
      <c r="AJ227" s="5"/>
      <c r="AK227" s="6"/>
      <c r="AL227" s="2"/>
      <c r="AM227" s="5"/>
      <c r="AN227" s="4"/>
      <c r="AO227" s="2"/>
      <c r="AP227" s="5"/>
      <c r="AQ227" s="4"/>
      <c r="AR227" s="2"/>
      <c r="AS227" s="5"/>
      <c r="AT227" s="4"/>
      <c r="AU227" s="2"/>
      <c r="AV227" s="5"/>
      <c r="AW227" s="4"/>
      <c r="AX227" s="2"/>
      <c r="AY227" s="5"/>
      <c r="AZ227" s="4"/>
      <c r="BA227" s="2"/>
      <c r="BB227" s="5"/>
      <c r="BC227" s="4"/>
      <c r="BD227" s="2"/>
      <c r="BE227" s="5"/>
      <c r="BF227" s="4"/>
      <c r="BG227" s="2"/>
      <c r="BH227" s="5"/>
      <c r="BI227" s="60">
        <f>SUM(G227:BF227)</f>
        <v>4</v>
      </c>
      <c r="BJ227" s="61" t="s">
        <v>6</v>
      </c>
      <c r="BK227" s="127">
        <f>COUNTIF(G227:BF227,"&gt;0")</f>
        <v>2</v>
      </c>
      <c r="BL227" s="53">
        <f>BI227/BK227</f>
        <v>2</v>
      </c>
      <c r="BM227" s="54">
        <f>SUM(IF($H227="A",$G227,0),IF($K227="A",$J227,0),IF($N227="A",$M227,0),IF($Q227="A",$P227,0),IF($T227="A",$S227,0),IF($W227="A",$V227,0),IF($Z227="A",$Y227,0),IF($AC227="A",$AB227,0),IF($AF227="A",$AE227,0),IF($AI227="A",$AH227,0),IF($AL227="A",$AK227,0),IF($AO227="A",$AN227,0),IF($AR227="A",$AQ227,0),IF($AU227="A",$AT227,0),IF($AX227="A",$AW227,0),IF($BA227="A",$AZ227,0),IF($BD227="A",$BA227,0),IF($BG227="A",$BF227,0))</f>
        <v>0</v>
      </c>
      <c r="BN227" s="55">
        <f>SUM(IF($T227="A",$S227,0),IF($W227="A",$V227,0),IF($Z227="A",$Y227,0),IF($AI227="A",$AH227,0),IF($AL227="A",$AK227,0))</f>
        <v>0</v>
      </c>
      <c r="BO227" s="55">
        <f>SUM(S227,V227,Y227,AH227,AK227)</f>
        <v>0</v>
      </c>
      <c r="BP227" s="56">
        <f>MAX(G227:BF227)</f>
        <v>2</v>
      </c>
      <c r="BQ227" s="56"/>
      <c r="BR227" s="120" t="str">
        <f>VLOOKUP(D227,BASE!B:E,3,FALSE)</f>
        <v>ASCSP</v>
      </c>
      <c r="BT227" s="442"/>
    </row>
    <row r="228" spans="1:72" ht="26.25" thickBot="1">
      <c r="A228" s="128">
        <f t="shared" si="3"/>
        <v>227</v>
      </c>
      <c r="B228" s="3" t="s">
        <v>16</v>
      </c>
      <c r="C228" s="164" t="s">
        <v>800</v>
      </c>
      <c r="D228" s="165">
        <v>6926452</v>
      </c>
      <c r="E228" s="166" t="s">
        <v>554</v>
      </c>
      <c r="F228" s="167" t="s">
        <v>179</v>
      </c>
      <c r="G228" s="4"/>
      <c r="H228" s="2"/>
      <c r="I228" s="5"/>
      <c r="J228" s="4"/>
      <c r="K228" s="2"/>
      <c r="L228" s="5"/>
      <c r="M228" s="4"/>
      <c r="N228" s="2"/>
      <c r="O228" s="5"/>
      <c r="P228" s="4"/>
      <c r="Q228" s="2"/>
      <c r="R228" s="5"/>
      <c r="S228" s="6">
        <v>1</v>
      </c>
      <c r="T228" s="2" t="s">
        <v>720</v>
      </c>
      <c r="U228" s="5"/>
      <c r="V228" s="6"/>
      <c r="W228" s="2"/>
      <c r="X228" s="5"/>
      <c r="Y228" s="6"/>
      <c r="Z228" s="2"/>
      <c r="AA228" s="5"/>
      <c r="AB228" s="4">
        <v>1</v>
      </c>
      <c r="AC228" s="2" t="s">
        <v>720</v>
      </c>
      <c r="AD228" s="417"/>
      <c r="AE228" s="4"/>
      <c r="AF228" s="2"/>
      <c r="AG228" s="5"/>
      <c r="AH228" s="6"/>
      <c r="AI228" s="2"/>
      <c r="AJ228" s="5"/>
      <c r="AK228" s="6"/>
      <c r="AL228" s="2"/>
      <c r="AM228" s="5"/>
      <c r="AN228" s="4"/>
      <c r="AO228" s="2"/>
      <c r="AP228" s="5"/>
      <c r="AQ228" s="4"/>
      <c r="AR228" s="2"/>
      <c r="AS228" s="5"/>
      <c r="AT228" s="4">
        <f>VLOOKUP(D228,'26-09-2015'!C:G,5,FALSE)</f>
        <v>2</v>
      </c>
      <c r="AU228" s="2" t="str">
        <f>VLOOKUP(D228,'26-09-2015'!C:F,4,FALSE)</f>
        <v>A</v>
      </c>
      <c r="AV228" s="5"/>
      <c r="AW228" s="4"/>
      <c r="AX228" s="2"/>
      <c r="AY228" s="5"/>
      <c r="AZ228" s="4"/>
      <c r="BA228" s="2"/>
      <c r="BB228" s="5"/>
      <c r="BC228" s="4"/>
      <c r="BD228" s="2"/>
      <c r="BE228" s="5"/>
      <c r="BF228" s="4"/>
      <c r="BG228" s="2"/>
      <c r="BH228" s="5"/>
      <c r="BI228" s="60">
        <f>SUM(G228:BF228)</f>
        <v>4</v>
      </c>
      <c r="BJ228" s="61" t="s">
        <v>6</v>
      </c>
      <c r="BK228" s="127">
        <f>COUNTIF(G228:BF228,"&gt;0")</f>
        <v>3</v>
      </c>
      <c r="BL228" s="53">
        <f>BI228/BK228</f>
        <v>1.3333333333333333</v>
      </c>
      <c r="BM228" s="54">
        <f>SUM(IF($H228="A",$G228,0),IF($K228="A",$J228,0),IF($N228="A",$M228,0),IF($Q228="A",$P228,0),IF($T228="A",$S228,0),IF($W228="A",$V228,0),IF($Z228="A",$Y228,0),IF($AC228="A",$AB228,0),IF($AF228="A",$AE228,0),IF($AI228="A",$AH228,0),IF($AL228="A",$AK228,0),IF($AO228="A",$AN228,0),IF($AR228="A",$AQ228,0),IF($AU228="A",$AT228,0),IF($AX228="A",$AW228,0),IF($BA228="A",$AZ228,0),IF($BD228="A",$BA228,0),IF($BG228="A",$BF228,0))</f>
        <v>2</v>
      </c>
      <c r="BN228" s="55">
        <f>SUM(IF($T228="A",$S228,0),IF($W228="A",$V228,0),IF($Z228="A",$Y228,0),IF($AI228="A",$AH228,0),IF($AL228="A",$AK228,0))</f>
        <v>0</v>
      </c>
      <c r="BO228" s="55">
        <f>SUM(S228,V228,Y228,AH228,AK228)</f>
        <v>1</v>
      </c>
      <c r="BP228" s="56">
        <f>MAX(G228:BF228)</f>
        <v>2</v>
      </c>
      <c r="BQ228" s="56"/>
      <c r="BR228" s="120" t="str">
        <f>VLOOKUP(D228,BASE!B:E,3,FALSE)</f>
        <v>TROLLSPORT</v>
      </c>
      <c r="BT228" s="442"/>
    </row>
    <row r="229" spans="1:72" ht="26.25" thickBot="1">
      <c r="A229" s="128">
        <f t="shared" si="3"/>
        <v>228</v>
      </c>
      <c r="B229" s="3" t="s">
        <v>16</v>
      </c>
      <c r="C229" s="160" t="s">
        <v>78</v>
      </c>
      <c r="D229" s="161">
        <v>6917522</v>
      </c>
      <c r="E229" s="162" t="s">
        <v>1</v>
      </c>
      <c r="F229" s="163" t="s">
        <v>8</v>
      </c>
      <c r="G229" s="4">
        <v>2</v>
      </c>
      <c r="H229" s="2" t="s">
        <v>740</v>
      </c>
      <c r="I229" s="5"/>
      <c r="J229" s="4"/>
      <c r="K229" s="2"/>
      <c r="L229" s="5"/>
      <c r="M229" s="4"/>
      <c r="N229" s="2"/>
      <c r="O229" s="5"/>
      <c r="P229" s="4"/>
      <c r="Q229" s="2"/>
      <c r="R229" s="5"/>
      <c r="S229" s="6"/>
      <c r="T229" s="2"/>
      <c r="U229" s="5"/>
      <c r="V229" s="6"/>
      <c r="W229" s="2"/>
      <c r="X229" s="5"/>
      <c r="Y229" s="6"/>
      <c r="Z229" s="2"/>
      <c r="AA229" s="5"/>
      <c r="AB229" s="4"/>
      <c r="AC229" s="2"/>
      <c r="AD229" s="5"/>
      <c r="AE229" s="4"/>
      <c r="AF229" s="2"/>
      <c r="AG229" s="5"/>
      <c r="AH229" s="6"/>
      <c r="AI229" s="2"/>
      <c r="AJ229" s="5"/>
      <c r="AK229" s="6"/>
      <c r="AL229" s="2"/>
      <c r="AM229" s="5"/>
      <c r="AN229" s="4"/>
      <c r="AO229" s="2"/>
      <c r="AP229" s="5"/>
      <c r="AQ229" s="4">
        <v>1</v>
      </c>
      <c r="AR229" s="2" t="s">
        <v>720</v>
      </c>
      <c r="AS229" s="5"/>
      <c r="AT229" s="4"/>
      <c r="AU229" s="2"/>
      <c r="AV229" s="5"/>
      <c r="AW229" s="4"/>
      <c r="AX229" s="2"/>
      <c r="AY229" s="5"/>
      <c r="AZ229" s="4"/>
      <c r="BA229" s="2"/>
      <c r="BB229" s="5"/>
      <c r="BC229" s="4">
        <f>VLOOKUP(D229,'24-10-2015'!C:G,5,FALSE)</f>
        <v>1</v>
      </c>
      <c r="BD229" s="2" t="str">
        <f>VLOOKUP(D229,'24-10-2015'!C:F,4,FALSE)</f>
        <v>B</v>
      </c>
      <c r="BE229" s="5"/>
      <c r="BF229" s="4"/>
      <c r="BG229" s="2"/>
      <c r="BH229" s="5"/>
      <c r="BI229" s="60">
        <f>SUM(G229:BF229)</f>
        <v>4</v>
      </c>
      <c r="BJ229" s="61" t="s">
        <v>6</v>
      </c>
      <c r="BK229" s="127">
        <f>COUNTIF(G229:BF229,"&gt;0")</f>
        <v>3</v>
      </c>
      <c r="BL229" s="53">
        <f>BI229/BK229</f>
        <v>1.3333333333333333</v>
      </c>
      <c r="BM229" s="54">
        <f>SUM(IF($H229="A",$G229,0),IF($K229="A",$J229,0),IF($N229="A",$M229,0),IF($Q229="A",$P229,0),IF($T229="A",$S229,0),IF($W229="A",$V229,0),IF($Z229="A",$Y229,0),IF($AC229="A",$AB229,0),IF($AF229="A",$AE229,0),IF($AI229="A",$AH229,0),IF($AL229="A",$AK229,0),IF($AO229="A",$AN229,0),IF($AR229="A",$AQ229,0),IF($AU229="A",$AT229,0),IF($AX229="A",$AW229,0),IF($BA229="A",$AZ229,0),IF($BD229="A",$BA229,0),IF($BG229="A",$BF229,0))</f>
        <v>2</v>
      </c>
      <c r="BN229" s="55">
        <f>SUM(IF($T229="A",$S229,0),IF($W229="A",$V229,0),IF($Z229="A",$Y229,0),IF($AI229="A",$AH229,0),IF($AL229="A",$AK229,0))</f>
        <v>0</v>
      </c>
      <c r="BO229" s="55">
        <f>SUM(S229,V229,Y229,AH229,AK229)</f>
        <v>0</v>
      </c>
      <c r="BP229" s="56">
        <f>MAX(G229:BF229)</f>
        <v>2</v>
      </c>
      <c r="BQ229" s="56"/>
      <c r="BR229" s="120" t="str">
        <f>VLOOKUP(D229,BASE!B:E,3,FALSE)</f>
        <v>ATSCAF</v>
      </c>
      <c r="BT229" s="442"/>
    </row>
    <row r="230" spans="1:72" ht="26.25" thickBot="1">
      <c r="A230" s="128">
        <f t="shared" si="3"/>
        <v>229</v>
      </c>
      <c r="B230" s="3" t="s">
        <v>16</v>
      </c>
      <c r="C230" s="164" t="s">
        <v>293</v>
      </c>
      <c r="D230" s="165">
        <v>6925190</v>
      </c>
      <c r="E230" s="166" t="s">
        <v>554</v>
      </c>
      <c r="F230" s="167" t="s">
        <v>179</v>
      </c>
      <c r="G230" s="4"/>
      <c r="H230" s="2"/>
      <c r="I230" s="5"/>
      <c r="J230" s="4">
        <v>1</v>
      </c>
      <c r="K230" s="2" t="s">
        <v>720</v>
      </c>
      <c r="L230" s="5"/>
      <c r="M230" s="4"/>
      <c r="N230" s="2"/>
      <c r="O230" s="5"/>
      <c r="P230" s="4"/>
      <c r="Q230" s="2"/>
      <c r="R230" s="5"/>
      <c r="S230" s="6"/>
      <c r="T230" s="2"/>
      <c r="U230" s="5"/>
      <c r="V230" s="6"/>
      <c r="W230" s="2"/>
      <c r="X230" s="5"/>
      <c r="Y230" s="6"/>
      <c r="Z230" s="2"/>
      <c r="AA230" s="5"/>
      <c r="AB230" s="4"/>
      <c r="AC230" s="2"/>
      <c r="AD230" s="5"/>
      <c r="AE230" s="4"/>
      <c r="AF230" s="2"/>
      <c r="AG230" s="5"/>
      <c r="AH230" s="6">
        <v>2</v>
      </c>
      <c r="AI230" s="2" t="s">
        <v>720</v>
      </c>
      <c r="AJ230" s="5"/>
      <c r="AK230" s="6"/>
      <c r="AL230" s="2"/>
      <c r="AM230" s="5"/>
      <c r="AN230" s="4"/>
      <c r="AO230" s="2"/>
      <c r="AP230" s="5"/>
      <c r="AQ230" s="4">
        <v>1</v>
      </c>
      <c r="AR230" s="2" t="s">
        <v>720</v>
      </c>
      <c r="AS230" s="5"/>
      <c r="AT230" s="4"/>
      <c r="AU230" s="2"/>
      <c r="AV230" s="5"/>
      <c r="AW230" s="4"/>
      <c r="AX230" s="2"/>
      <c r="AY230" s="5"/>
      <c r="AZ230" s="4"/>
      <c r="BA230" s="2"/>
      <c r="BB230" s="5"/>
      <c r="BC230" s="4"/>
      <c r="BD230" s="2"/>
      <c r="BE230" s="5"/>
      <c r="BF230" s="4"/>
      <c r="BG230" s="2"/>
      <c r="BH230" s="5"/>
      <c r="BI230" s="60">
        <f>SUM(G230:BF230)</f>
        <v>4</v>
      </c>
      <c r="BJ230" s="61" t="s">
        <v>6</v>
      </c>
      <c r="BK230" s="127">
        <f>COUNTIF(G230:BF230,"&gt;0")</f>
        <v>3</v>
      </c>
      <c r="BL230" s="53">
        <f>BI230/BK230</f>
        <v>1.3333333333333333</v>
      </c>
      <c r="BM230" s="54">
        <f>SUM(IF($H230="A",$G230,0),IF($K230="A",$J230,0),IF($N230="A",$M230,0),IF($Q230="A",$P230,0),IF($T230="A",$S230,0),IF($W230="A",$V230,0),IF($Z230="A",$Y230,0),IF($AC230="A",$AB230,0),IF($AF230="A",$AE230,0),IF($AI230="A",$AH230,0),IF($AL230="A",$AK230,0),IF($AO230="A",$AN230,0),IF($AR230="A",$AQ230,0),IF($AU230="A",$AT230,0),IF($AX230="A",$AW230,0),IF($BA230="A",$AZ230,0),IF($BD230="A",$BA230,0),IF($BG230="A",$BF230,0))</f>
        <v>0</v>
      </c>
      <c r="BN230" s="55">
        <f>SUM(IF($T230="A",$S230,0),IF($W230="A",$V230,0),IF($Z230="A",$Y230,0),IF($AI230="A",$AH230,0),IF($AL230="A",$AK230,0))</f>
        <v>0</v>
      </c>
      <c r="BO230" s="55">
        <f>SUM(S230,V230,Y230,AH230,AK230)</f>
        <v>2</v>
      </c>
      <c r="BP230" s="56">
        <f>MAX(G230:BF230)</f>
        <v>2</v>
      </c>
      <c r="BQ230" s="56"/>
      <c r="BR230" s="120" t="str">
        <f>VLOOKUP(D230,BASE!B:E,3,FALSE)</f>
        <v>TROLLSPORT</v>
      </c>
      <c r="BT230" s="442"/>
    </row>
    <row r="231" spans="1:72" ht="26.25" thickBot="1">
      <c r="A231" s="128">
        <f t="shared" si="3"/>
        <v>230</v>
      </c>
      <c r="B231" s="3" t="s">
        <v>16</v>
      </c>
      <c r="C231" s="164" t="s">
        <v>186</v>
      </c>
      <c r="D231" s="165">
        <v>4304936</v>
      </c>
      <c r="E231" s="166" t="s">
        <v>3</v>
      </c>
      <c r="F231" s="167" t="s">
        <v>179</v>
      </c>
      <c r="G231" s="4"/>
      <c r="H231" s="2"/>
      <c r="I231" s="5"/>
      <c r="J231" s="4"/>
      <c r="K231" s="2"/>
      <c r="L231" s="5"/>
      <c r="M231" s="4"/>
      <c r="N231" s="2"/>
      <c r="O231" s="5"/>
      <c r="P231" s="4"/>
      <c r="Q231" s="2"/>
      <c r="R231" s="5"/>
      <c r="S231" s="6"/>
      <c r="T231" s="2"/>
      <c r="U231" s="5"/>
      <c r="V231" s="6"/>
      <c r="W231" s="2"/>
      <c r="X231" s="5"/>
      <c r="Y231" s="6">
        <v>3</v>
      </c>
      <c r="Z231" s="2" t="s">
        <v>720</v>
      </c>
      <c r="AA231" s="5"/>
      <c r="AB231" s="4"/>
      <c r="AC231" s="2"/>
      <c r="AD231" s="5"/>
      <c r="AE231" s="4"/>
      <c r="AF231" s="2"/>
      <c r="AG231" s="5"/>
      <c r="AH231" s="6"/>
      <c r="AI231" s="2"/>
      <c r="AJ231" s="5"/>
      <c r="AK231" s="6"/>
      <c r="AL231" s="2"/>
      <c r="AM231" s="5"/>
      <c r="AN231" s="4"/>
      <c r="AO231" s="2"/>
      <c r="AP231" s="5"/>
      <c r="AQ231" s="4"/>
      <c r="AR231" s="2"/>
      <c r="AS231" s="5"/>
      <c r="AT231" s="4"/>
      <c r="AU231" s="2"/>
      <c r="AV231" s="5"/>
      <c r="AW231" s="4"/>
      <c r="AX231" s="2"/>
      <c r="AY231" s="5"/>
      <c r="AZ231" s="4"/>
      <c r="BA231" s="2"/>
      <c r="BB231" s="5"/>
      <c r="BC231" s="4"/>
      <c r="BD231" s="2"/>
      <c r="BE231" s="5"/>
      <c r="BF231" s="4"/>
      <c r="BG231" s="2"/>
      <c r="BH231" s="5"/>
      <c r="BI231" s="60">
        <f>SUM(G231:BF231)</f>
        <v>3</v>
      </c>
      <c r="BJ231" s="61" t="s">
        <v>6</v>
      </c>
      <c r="BK231" s="127">
        <f>COUNTIF(G231:BF231,"&gt;0")</f>
        <v>1</v>
      </c>
      <c r="BL231" s="53">
        <f>BI231/BK231</f>
        <v>3</v>
      </c>
      <c r="BM231" s="54">
        <f>SUM(IF($H231="A",$G231,0),IF($K231="A",$J231,0),IF($N231="A",$M231,0),IF($Q231="A",$P231,0),IF($T231="A",$S231,0),IF($W231="A",$V231,0),IF($Z231="A",$Y231,0),IF($AC231="A",$AB231,0),IF($AF231="A",$AE231,0),IF($AI231="A",$AH231,0),IF($AL231="A",$AK231,0),IF($AO231="A",$AN231,0),IF($AR231="A",$AQ231,0),IF($AU231="A",$AT231,0),IF($AX231="A",$AW231,0),IF($BA231="A",$AZ231,0),IF($BD231="A",$BA231,0),IF($BG231="A",$BF231,0))</f>
        <v>0</v>
      </c>
      <c r="BN231" s="55">
        <f>SUM(IF($T231="A",$S231,0),IF($W231="A",$V231,0),IF($Z231="A",$Y231,0),IF($AI231="A",$AH231,0),IF($AL231="A",$AK231,0))</f>
        <v>0</v>
      </c>
      <c r="BO231" s="55">
        <f>SUM(S231,V231,Y231,AH231,AK231)</f>
        <v>3</v>
      </c>
      <c r="BP231" s="56">
        <f>MAX(G231:BF231)</f>
        <v>3</v>
      </c>
      <c r="BQ231" s="56"/>
      <c r="BR231" s="120" t="str">
        <f>VLOOKUP(D231,BASE!B:E,3,FALSE)</f>
        <v>ASPTT</v>
      </c>
      <c r="BT231" s="442"/>
    </row>
    <row r="232" spans="1:72" ht="26.25" thickBot="1">
      <c r="A232" s="128">
        <f t="shared" si="3"/>
        <v>231</v>
      </c>
      <c r="B232" s="3" t="s">
        <v>16</v>
      </c>
      <c r="C232" s="164" t="s">
        <v>241</v>
      </c>
      <c r="D232" s="165">
        <v>6917395</v>
      </c>
      <c r="E232" s="166" t="s">
        <v>5</v>
      </c>
      <c r="F232" s="167" t="s">
        <v>179</v>
      </c>
      <c r="G232" s="4"/>
      <c r="H232" s="2"/>
      <c r="I232" s="5"/>
      <c r="J232" s="4"/>
      <c r="K232" s="2"/>
      <c r="L232" s="5"/>
      <c r="M232" s="4"/>
      <c r="N232" s="2"/>
      <c r="O232" s="5"/>
      <c r="P232" s="4"/>
      <c r="Q232" s="2"/>
      <c r="R232" s="5"/>
      <c r="S232" s="6"/>
      <c r="T232" s="2"/>
      <c r="U232" s="5"/>
      <c r="V232" s="6"/>
      <c r="W232" s="2"/>
      <c r="X232" s="5"/>
      <c r="Y232" s="6"/>
      <c r="Z232" s="2"/>
      <c r="AA232" s="5"/>
      <c r="AB232" s="4"/>
      <c r="AC232" s="2"/>
      <c r="AD232" s="5"/>
      <c r="AE232" s="4"/>
      <c r="AF232" s="2"/>
      <c r="AG232" s="5"/>
      <c r="AH232" s="6"/>
      <c r="AI232" s="2"/>
      <c r="AJ232" s="5"/>
      <c r="AK232" s="6"/>
      <c r="AL232" s="2"/>
      <c r="AM232" s="5"/>
      <c r="AN232" s="4"/>
      <c r="AO232" s="2"/>
      <c r="AP232" s="5"/>
      <c r="AQ232" s="4">
        <v>3</v>
      </c>
      <c r="AR232" s="2" t="s">
        <v>720</v>
      </c>
      <c r="AS232" s="5"/>
      <c r="AT232" s="4"/>
      <c r="AU232" s="2"/>
      <c r="AV232" s="5"/>
      <c r="AW232" s="4"/>
      <c r="AX232" s="2"/>
      <c r="AY232" s="5"/>
      <c r="AZ232" s="4"/>
      <c r="BA232" s="2"/>
      <c r="BB232" s="5"/>
      <c r="BC232" s="4"/>
      <c r="BD232" s="2"/>
      <c r="BE232" s="5"/>
      <c r="BF232" s="4"/>
      <c r="BG232" s="2"/>
      <c r="BH232" s="5"/>
      <c r="BI232" s="60">
        <f>SUM(G232:BF232)</f>
        <v>3</v>
      </c>
      <c r="BJ232" s="61" t="s">
        <v>6</v>
      </c>
      <c r="BK232" s="127">
        <f>COUNTIF(G232:BF232,"&gt;0")</f>
        <v>1</v>
      </c>
      <c r="BL232" s="53">
        <f>BI232/BK232</f>
        <v>3</v>
      </c>
      <c r="BM232" s="54">
        <f>SUM(IF($H232="A",$G232,0),IF($K232="A",$J232,0),IF($N232="A",$M232,0),IF($Q232="A",$P232,0),IF($T232="A",$S232,0),IF($W232="A",$V232,0),IF($Z232="A",$Y232,0),IF($AC232="A",$AB232,0),IF($AF232="A",$AE232,0),IF($AI232="A",$AH232,0),IF($AL232="A",$AK232,0),IF($AO232="A",$AN232,0),IF($AR232="A",$AQ232,0),IF($AU232="A",$AT232,0),IF($AX232="A",$AW232,0),IF($BA232="A",$AZ232,0),IF($BD232="A",$BA232,0),IF($BG232="A",$BF232,0))</f>
        <v>0</v>
      </c>
      <c r="BN232" s="55">
        <f>SUM(IF($T232="A",$S232,0),IF($W232="A",$V232,0),IF($Z232="A",$Y232,0),IF($AI232="A",$AH232,0),IF($AL232="A",$AK232,0))</f>
        <v>0</v>
      </c>
      <c r="BO232" s="55">
        <f>SUM(S232,V232,Y232,AH232,AK232)</f>
        <v>0</v>
      </c>
      <c r="BP232" s="56">
        <f>MAX(G232:BF232)</f>
        <v>3</v>
      </c>
      <c r="BQ232" s="56"/>
      <c r="BR232" s="120" t="str">
        <f>VLOOKUP(D232,BASE!B:E,3,FALSE)</f>
        <v>CASCOL</v>
      </c>
      <c r="BT232" s="442"/>
    </row>
    <row r="233" spans="1:72" ht="26.25" thickBot="1">
      <c r="A233" s="128">
        <f t="shared" si="3"/>
        <v>232</v>
      </c>
      <c r="B233" s="3" t="s">
        <v>16</v>
      </c>
      <c r="C233" s="164" t="s">
        <v>157</v>
      </c>
      <c r="D233" s="165">
        <v>6903234</v>
      </c>
      <c r="E233" s="166" t="s">
        <v>5</v>
      </c>
      <c r="F233" s="167" t="s">
        <v>179</v>
      </c>
      <c r="G233" s="4"/>
      <c r="H233" s="2"/>
      <c r="I233" s="5"/>
      <c r="J233" s="4"/>
      <c r="K233" s="2"/>
      <c r="L233" s="5"/>
      <c r="M233" s="4"/>
      <c r="N233" s="2"/>
      <c r="O233" s="5"/>
      <c r="P233" s="4"/>
      <c r="Q233" s="2"/>
      <c r="R233" s="5"/>
      <c r="S233" s="6"/>
      <c r="T233" s="2"/>
      <c r="U233" s="5"/>
      <c r="V233" s="6"/>
      <c r="W233" s="2"/>
      <c r="X233" s="5"/>
      <c r="Y233" s="6"/>
      <c r="Z233" s="2"/>
      <c r="AA233" s="5"/>
      <c r="AB233" s="4"/>
      <c r="AC233" s="2"/>
      <c r="AD233" s="5"/>
      <c r="AE233" s="4"/>
      <c r="AF233" s="2"/>
      <c r="AG233" s="5"/>
      <c r="AH233" s="6"/>
      <c r="AI233" s="2"/>
      <c r="AJ233" s="5"/>
      <c r="AK233" s="6"/>
      <c r="AL233" s="2"/>
      <c r="AM233" s="5"/>
      <c r="AN233" s="4"/>
      <c r="AO233" s="2"/>
      <c r="AP233" s="5"/>
      <c r="AQ233" s="4"/>
      <c r="AR233" s="2"/>
      <c r="AS233" s="5"/>
      <c r="AT233" s="4"/>
      <c r="AU233" s="2"/>
      <c r="AV233" s="5"/>
      <c r="AW233" s="4"/>
      <c r="AX233" s="2"/>
      <c r="AY233" s="5"/>
      <c r="AZ233" s="4"/>
      <c r="BA233" s="2"/>
      <c r="BB233" s="5"/>
      <c r="BC233" s="4">
        <f>VLOOKUP(D233,'24-10-2015'!C:G,5,FALSE)</f>
        <v>3</v>
      </c>
      <c r="BD233" s="2" t="str">
        <f>VLOOKUP(D233,'24-10-2015'!C:F,4,FALSE)</f>
        <v>B</v>
      </c>
      <c r="BE233" s="5"/>
      <c r="BF233" s="4"/>
      <c r="BG233" s="2"/>
      <c r="BH233" s="5"/>
      <c r="BI233" s="60">
        <f>SUM(G233:BF233)</f>
        <v>3</v>
      </c>
      <c r="BJ233" s="61" t="s">
        <v>6</v>
      </c>
      <c r="BK233" s="127">
        <f>COUNTIF(G233:BF233,"&gt;0")</f>
        <v>1</v>
      </c>
      <c r="BL233" s="53">
        <f>BI233/BK233</f>
        <v>3</v>
      </c>
      <c r="BM233" s="54">
        <f>SUM(IF($H233="A",$G233,0),IF($K233="A",$J233,0),IF($N233="A",$M233,0),IF($Q233="A",$P233,0),IF($T233="A",$S233,0),IF($W233="A",$V233,0),IF($Z233="A",$Y233,0),IF($AC233="A",$AB233,0),IF($AF233="A",$AE233,0),IF($AI233="A",$AH233,0),IF($AL233="A",$AK233,0),IF($AO233="A",$AN233,0),IF($AR233="A",$AQ233,0),IF($AU233="A",$AT233,0),IF($AX233="A",$AW233,0),IF($BA233="A",$AZ233,0),IF($BD233="A",$BA233,0),IF($BG233="A",$BF233,0))</f>
        <v>0</v>
      </c>
      <c r="BN233" s="55">
        <f>SUM(IF($T233="A",$S233,0),IF($W233="A",$V233,0),IF($Z233="A",$Y233,0),IF($AI233="A",$AH233,0),IF($AL233="A",$AK233,0))</f>
        <v>0</v>
      </c>
      <c r="BO233" s="55">
        <f>SUM(S233,V233,Y233,AH233,AK233)</f>
        <v>0</v>
      </c>
      <c r="BP233" s="56">
        <f>MAX(G233:BF233)</f>
        <v>3</v>
      </c>
      <c r="BQ233" s="56"/>
      <c r="BR233" s="120" t="str">
        <f>VLOOKUP(D233,BASE!B:E,3,FALSE)</f>
        <v>CASCOL</v>
      </c>
      <c r="BT233" s="442"/>
    </row>
    <row r="234" spans="1:72" ht="26.25" thickBot="1">
      <c r="A234" s="128">
        <f t="shared" si="3"/>
        <v>233</v>
      </c>
      <c r="B234" s="3" t="s">
        <v>16</v>
      </c>
      <c r="C234" s="164" t="s">
        <v>299</v>
      </c>
      <c r="D234" s="165">
        <v>6925483</v>
      </c>
      <c r="E234" s="166" t="s">
        <v>350</v>
      </c>
      <c r="F234" s="167" t="s">
        <v>179</v>
      </c>
      <c r="G234" s="4"/>
      <c r="H234" s="2"/>
      <c r="I234" s="5"/>
      <c r="J234" s="4"/>
      <c r="K234" s="2"/>
      <c r="L234" s="5"/>
      <c r="M234" s="4"/>
      <c r="N234" s="2"/>
      <c r="O234" s="5"/>
      <c r="P234" s="4"/>
      <c r="Q234" s="2"/>
      <c r="R234" s="5"/>
      <c r="S234" s="6"/>
      <c r="T234" s="2"/>
      <c r="U234" s="5"/>
      <c r="V234" s="6"/>
      <c r="W234" s="2"/>
      <c r="X234" s="5"/>
      <c r="Y234" s="6">
        <v>2</v>
      </c>
      <c r="Z234" s="2" t="s">
        <v>740</v>
      </c>
      <c r="AA234" s="5"/>
      <c r="AB234" s="4"/>
      <c r="AC234" s="2"/>
      <c r="AD234" s="5"/>
      <c r="AE234" s="4"/>
      <c r="AF234" s="2"/>
      <c r="AG234" s="5"/>
      <c r="AH234" s="6"/>
      <c r="AI234" s="2"/>
      <c r="AJ234" s="5"/>
      <c r="AK234" s="6"/>
      <c r="AL234" s="2"/>
      <c r="AM234" s="5"/>
      <c r="AN234" s="4"/>
      <c r="AO234" s="2"/>
      <c r="AP234" s="5"/>
      <c r="AQ234" s="4">
        <v>1</v>
      </c>
      <c r="AR234" s="2" t="s">
        <v>720</v>
      </c>
      <c r="AS234" s="5"/>
      <c r="AT234" s="4"/>
      <c r="AU234" s="2"/>
      <c r="AV234" s="5"/>
      <c r="AW234" s="4"/>
      <c r="AX234" s="2"/>
      <c r="AY234" s="5"/>
      <c r="AZ234" s="4"/>
      <c r="BA234" s="2"/>
      <c r="BB234" s="5"/>
      <c r="BC234" s="4"/>
      <c r="BD234" s="2"/>
      <c r="BE234" s="5"/>
      <c r="BF234" s="4"/>
      <c r="BG234" s="2"/>
      <c r="BH234" s="5"/>
      <c r="BI234" s="60">
        <f>SUM(G234:BF234)</f>
        <v>3</v>
      </c>
      <c r="BJ234" s="61" t="s">
        <v>6</v>
      </c>
      <c r="BK234" s="127">
        <f>COUNTIF(G234:BF234,"&gt;0")</f>
        <v>2</v>
      </c>
      <c r="BL234" s="53">
        <f>BI234/BK234</f>
        <v>1.5</v>
      </c>
      <c r="BM234" s="54">
        <f>SUM(IF($H234="A",$G234,0),IF($K234="A",$J234,0),IF($N234="A",$M234,0),IF($Q234="A",$P234,0),IF($T234="A",$S234,0),IF($W234="A",$V234,0),IF($Z234="A",$Y234,0),IF($AC234="A",$AB234,0),IF($AF234="A",$AE234,0),IF($AI234="A",$AH234,0),IF($AL234="A",$AK234,0),IF($AO234="A",$AN234,0),IF($AR234="A",$AQ234,0),IF($AU234="A",$AT234,0),IF($AX234="A",$AW234,0),IF($BA234="A",$AZ234,0),IF($BD234="A",$BA234,0),IF($BG234="A",$BF234,0))</f>
        <v>2</v>
      </c>
      <c r="BN234" s="55">
        <f>SUM(IF($T234="A",$S234,0),IF($W234="A",$V234,0),IF($Z234="A",$Y234,0),IF($AI234="A",$AH234,0),IF($AL234="A",$AK234,0))</f>
        <v>2</v>
      </c>
      <c r="BO234" s="55">
        <f>SUM(S234,V234,Y234,AH234,AK234)</f>
        <v>2</v>
      </c>
      <c r="BP234" s="56">
        <f>MAX(G234:BF234)</f>
        <v>2</v>
      </c>
      <c r="BQ234" s="56"/>
      <c r="BR234" s="120" t="str">
        <f>VLOOKUP(D234,BASE!B:E,3,FALSE)</f>
        <v>S A L</v>
      </c>
      <c r="BT234" s="442"/>
    </row>
    <row r="235" spans="1:72" ht="26.25" thickBot="1">
      <c r="A235" s="128">
        <f t="shared" si="3"/>
        <v>234</v>
      </c>
      <c r="B235" s="3" t="s">
        <v>16</v>
      </c>
      <c r="C235" s="160" t="s">
        <v>91</v>
      </c>
      <c r="D235" s="161">
        <v>6914295</v>
      </c>
      <c r="E235" s="162" t="s">
        <v>0</v>
      </c>
      <c r="F235" s="163" t="s">
        <v>8</v>
      </c>
      <c r="G235" s="4">
        <v>2</v>
      </c>
      <c r="H235" s="2" t="s">
        <v>740</v>
      </c>
      <c r="I235" s="5"/>
      <c r="J235" s="4"/>
      <c r="K235" s="2"/>
      <c r="L235" s="5"/>
      <c r="M235" s="4"/>
      <c r="N235" s="2"/>
      <c r="O235" s="5"/>
      <c r="P235" s="4"/>
      <c r="Q235" s="2"/>
      <c r="R235" s="5"/>
      <c r="S235" s="6"/>
      <c r="T235" s="2"/>
      <c r="U235" s="5"/>
      <c r="V235" s="6"/>
      <c r="W235" s="2"/>
      <c r="X235" s="5"/>
      <c r="Y235" s="6"/>
      <c r="Z235" s="2"/>
      <c r="AA235" s="5"/>
      <c r="AB235" s="4"/>
      <c r="AC235" s="2"/>
      <c r="AD235" s="5"/>
      <c r="AE235" s="4"/>
      <c r="AF235" s="2"/>
      <c r="AG235" s="5"/>
      <c r="AH235" s="6"/>
      <c r="AI235" s="2"/>
      <c r="AJ235" s="5"/>
      <c r="AK235" s="6">
        <v>1</v>
      </c>
      <c r="AL235" s="2" t="s">
        <v>720</v>
      </c>
      <c r="AM235" s="5"/>
      <c r="AN235" s="4"/>
      <c r="AO235" s="2"/>
      <c r="AP235" s="5"/>
      <c r="AQ235" s="4"/>
      <c r="AR235" s="2"/>
      <c r="AS235" s="5"/>
      <c r="AT235" s="4"/>
      <c r="AU235" s="2"/>
      <c r="AV235" s="5"/>
      <c r="AW235" s="4"/>
      <c r="AX235" s="2"/>
      <c r="AY235" s="5"/>
      <c r="AZ235" s="4"/>
      <c r="BA235" s="2"/>
      <c r="BB235" s="5"/>
      <c r="BC235" s="4"/>
      <c r="BD235" s="2"/>
      <c r="BE235" s="5"/>
      <c r="BF235" s="4"/>
      <c r="BG235" s="2"/>
      <c r="BH235" s="5"/>
      <c r="BI235" s="60">
        <f>SUM(G235:BF235)</f>
        <v>3</v>
      </c>
      <c r="BJ235" s="61" t="s">
        <v>6</v>
      </c>
      <c r="BK235" s="127">
        <f>COUNTIF(G235:BF235,"&gt;0")</f>
        <v>2</v>
      </c>
      <c r="BL235" s="53">
        <f>BI235/BK235</f>
        <v>1.5</v>
      </c>
      <c r="BM235" s="54">
        <f>SUM(IF($H235="A",$G235,0),IF($K235="A",$J235,0),IF($N235="A",$M235,0),IF($Q235="A",$P235,0),IF($T235="A",$S235,0),IF($W235="A",$V235,0),IF($Z235="A",$Y235,0),IF($AC235="A",$AB235,0),IF($AF235="A",$AE235,0),IF($AI235="A",$AH235,0),IF($AL235="A",$AK235,0),IF($AO235="A",$AN235,0),IF($AR235="A",$AQ235,0),IF($AU235="A",$AT235,0),IF($AX235="A",$AW235,0),IF($BA235="A",$AZ235,0),IF($BD235="A",$BA235,0),IF($BG235="A",$BF235,0))</f>
        <v>2</v>
      </c>
      <c r="BN235" s="55">
        <f>SUM(IF($T235="A",$S235,0),IF($W235="A",$V235,0),IF($Z235="A",$Y235,0),IF($AI235="A",$AH235,0),IF($AL235="A",$AK235,0))</f>
        <v>0</v>
      </c>
      <c r="BO235" s="55">
        <f>SUM(S235,V235,Y235,AH235,AK235)</f>
        <v>1</v>
      </c>
      <c r="BP235" s="56">
        <f>MAX(G235:BF235)</f>
        <v>2</v>
      </c>
      <c r="BQ235" s="56"/>
      <c r="BR235" s="120" t="str">
        <f>VLOOKUP(D235,BASE!B:E,3,FALSE)</f>
        <v>ALSTOM</v>
      </c>
      <c r="BT235" s="442"/>
    </row>
    <row r="236" spans="1:72" ht="26.25" thickBot="1">
      <c r="A236" s="128">
        <f t="shared" si="3"/>
        <v>235</v>
      </c>
      <c r="B236" s="3" t="s">
        <v>16</v>
      </c>
      <c r="C236" s="160" t="s">
        <v>336</v>
      </c>
      <c r="D236" s="161">
        <v>6925957</v>
      </c>
      <c r="E236" s="162" t="s">
        <v>554</v>
      </c>
      <c r="F236" s="163" t="s">
        <v>8</v>
      </c>
      <c r="G236" s="4">
        <v>2</v>
      </c>
      <c r="H236" s="2" t="s">
        <v>740</v>
      </c>
      <c r="I236" s="5"/>
      <c r="J236" s="4"/>
      <c r="K236" s="2"/>
      <c r="L236" s="5"/>
      <c r="M236" s="4"/>
      <c r="N236" s="2"/>
      <c r="O236" s="5"/>
      <c r="P236" s="4"/>
      <c r="Q236" s="2"/>
      <c r="R236" s="5"/>
      <c r="S236" s="6"/>
      <c r="T236" s="2"/>
      <c r="U236" s="5"/>
      <c r="V236" s="6"/>
      <c r="W236" s="2"/>
      <c r="X236" s="5"/>
      <c r="Y236" s="6"/>
      <c r="Z236" s="2"/>
      <c r="AA236" s="5"/>
      <c r="AB236" s="4"/>
      <c r="AC236" s="2"/>
      <c r="AD236" s="5"/>
      <c r="AE236" s="4"/>
      <c r="AF236" s="2"/>
      <c r="AG236" s="5"/>
      <c r="AH236" s="6"/>
      <c r="AI236" s="2"/>
      <c r="AJ236" s="5"/>
      <c r="AK236" s="6">
        <v>1</v>
      </c>
      <c r="AL236" s="2" t="s">
        <v>720</v>
      </c>
      <c r="AM236" s="5"/>
      <c r="AN236" s="4"/>
      <c r="AO236" s="2"/>
      <c r="AP236" s="5"/>
      <c r="AQ236" s="4"/>
      <c r="AR236" s="2"/>
      <c r="AS236" s="5"/>
      <c r="AT236" s="4"/>
      <c r="AU236" s="2"/>
      <c r="AV236" s="5"/>
      <c r="AW236" s="4"/>
      <c r="AX236" s="2"/>
      <c r="AY236" s="5"/>
      <c r="AZ236" s="4"/>
      <c r="BA236" s="2"/>
      <c r="BB236" s="5"/>
      <c r="BC236" s="4"/>
      <c r="BD236" s="2"/>
      <c r="BE236" s="5"/>
      <c r="BF236" s="4"/>
      <c r="BG236" s="2"/>
      <c r="BH236" s="5"/>
      <c r="BI236" s="60">
        <f>SUM(G236:BF236)</f>
        <v>3</v>
      </c>
      <c r="BJ236" s="61" t="s">
        <v>6</v>
      </c>
      <c r="BK236" s="127">
        <f>COUNTIF(G236:BF236,"&gt;0")</f>
        <v>2</v>
      </c>
      <c r="BL236" s="53">
        <f>BI236/BK236</f>
        <v>1.5</v>
      </c>
      <c r="BM236" s="54">
        <f>SUM(IF($H236="A",$G236,0),IF($K236="A",$J236,0),IF($N236="A",$M236,0),IF($Q236="A",$P236,0),IF($T236="A",$S236,0),IF($W236="A",$V236,0),IF($Z236="A",$Y236,0),IF($AC236="A",$AB236,0),IF($AF236="A",$AE236,0),IF($AI236="A",$AH236,0),IF($AL236="A",$AK236,0),IF($AO236="A",$AN236,0),IF($AR236="A",$AQ236,0),IF($AU236="A",$AT236,0),IF($AX236="A",$AW236,0),IF($BA236="A",$AZ236,0),IF($BD236="A",$BA236,0),IF($BG236="A",$BF236,0))</f>
        <v>2</v>
      </c>
      <c r="BN236" s="55">
        <f>SUM(IF($T236="A",$S236,0),IF($W236="A",$V236,0),IF($Z236="A",$Y236,0),IF($AI236="A",$AH236,0),IF($AL236="A",$AK236,0))</f>
        <v>0</v>
      </c>
      <c r="BO236" s="55">
        <f>SUM(S236,V236,Y236,AH236,AK236)</f>
        <v>1</v>
      </c>
      <c r="BP236" s="56">
        <f>MAX(G236:BF236)</f>
        <v>2</v>
      </c>
      <c r="BQ236" s="56"/>
      <c r="BR236" s="120" t="str">
        <f>VLOOKUP(D236,BASE!B:E,3,FALSE)</f>
        <v>TROLLSPORT</v>
      </c>
      <c r="BT236" s="442"/>
    </row>
    <row r="237" spans="1:72" ht="26.25" thickBot="1">
      <c r="A237" s="128">
        <f t="shared" si="3"/>
        <v>236</v>
      </c>
      <c r="B237" s="3" t="s">
        <v>16</v>
      </c>
      <c r="C237" s="164" t="s">
        <v>374</v>
      </c>
      <c r="D237" s="165">
        <v>6920769</v>
      </c>
      <c r="E237" s="166" t="s">
        <v>2</v>
      </c>
      <c r="F237" s="167" t="s">
        <v>179</v>
      </c>
      <c r="G237" s="4"/>
      <c r="H237" s="2"/>
      <c r="I237" s="5"/>
      <c r="J237" s="4"/>
      <c r="K237" s="2"/>
      <c r="L237" s="5"/>
      <c r="M237" s="4"/>
      <c r="N237" s="2"/>
      <c r="O237" s="5"/>
      <c r="P237" s="4"/>
      <c r="Q237" s="2"/>
      <c r="R237" s="5"/>
      <c r="S237" s="6">
        <v>2</v>
      </c>
      <c r="T237" s="2" t="s">
        <v>720</v>
      </c>
      <c r="U237" s="5"/>
      <c r="V237" s="6"/>
      <c r="W237" s="2"/>
      <c r="X237" s="5"/>
      <c r="Y237" s="6">
        <v>1</v>
      </c>
      <c r="Z237" s="2" t="s">
        <v>720</v>
      </c>
      <c r="AA237" s="5"/>
      <c r="AB237" s="4"/>
      <c r="AC237" s="2"/>
      <c r="AD237" s="5"/>
      <c r="AE237" s="4"/>
      <c r="AF237" s="2"/>
      <c r="AG237" s="5"/>
      <c r="AH237" s="6"/>
      <c r="AI237" s="2"/>
      <c r="AJ237" s="5"/>
      <c r="AK237" s="6"/>
      <c r="AL237" s="2"/>
      <c r="AM237" s="5"/>
      <c r="AN237" s="4"/>
      <c r="AO237" s="2"/>
      <c r="AP237" s="5"/>
      <c r="AQ237" s="4"/>
      <c r="AR237" s="2"/>
      <c r="AS237" s="5"/>
      <c r="AT237" s="4"/>
      <c r="AU237" s="2"/>
      <c r="AV237" s="5"/>
      <c r="AW237" s="4"/>
      <c r="AX237" s="2"/>
      <c r="AY237" s="5"/>
      <c r="AZ237" s="4"/>
      <c r="BA237" s="2"/>
      <c r="BB237" s="5"/>
      <c r="BC237" s="4"/>
      <c r="BD237" s="2"/>
      <c r="BE237" s="5"/>
      <c r="BF237" s="4"/>
      <c r="BG237" s="2"/>
      <c r="BH237" s="5"/>
      <c r="BI237" s="60">
        <f>SUM(G237:BF237)</f>
        <v>3</v>
      </c>
      <c r="BJ237" s="61" t="s">
        <v>6</v>
      </c>
      <c r="BK237" s="127">
        <f>COUNTIF(G237:BF237,"&gt;0")</f>
        <v>2</v>
      </c>
      <c r="BL237" s="53">
        <f>BI237/BK237</f>
        <v>1.5</v>
      </c>
      <c r="BM237" s="54">
        <f>SUM(IF($H237="A",$G237,0),IF($K237="A",$J237,0),IF($N237="A",$M237,0),IF($Q237="A",$P237,0),IF($T237="A",$S237,0),IF($W237="A",$V237,0),IF($Z237="A",$Y237,0),IF($AC237="A",$AB237,0),IF($AF237="A",$AE237,0),IF($AI237="A",$AH237,0),IF($AL237="A",$AK237,0),IF($AO237="A",$AN237,0),IF($AR237="A",$AQ237,0),IF($AU237="A",$AT237,0),IF($AX237="A",$AW237,0),IF($BA237="A",$AZ237,0),IF($BD237="A",$BA237,0),IF($BG237="A",$BF237,0))</f>
        <v>0</v>
      </c>
      <c r="BN237" s="55">
        <f>SUM(IF($T237="A",$S237,0),IF($W237="A",$V237,0),IF($Z237="A",$Y237,0),IF($AI237="A",$AH237,0),IF($AL237="A",$AK237,0))</f>
        <v>0</v>
      </c>
      <c r="BO237" s="55">
        <f>SUM(S237,V237,Y237,AH237,AK237)</f>
        <v>3</v>
      </c>
      <c r="BP237" s="56">
        <f>MAX(G237:BF237)</f>
        <v>2</v>
      </c>
      <c r="BQ237" s="56"/>
      <c r="BR237" s="120" t="str">
        <f>VLOOKUP(D237,BASE!B:E,3,FALSE)</f>
        <v>ASCSP</v>
      </c>
      <c r="BT237" s="442"/>
    </row>
    <row r="238" spans="1:72" ht="26.25" thickBot="1">
      <c r="A238" s="128">
        <f t="shared" si="3"/>
        <v>237</v>
      </c>
      <c r="B238" s="3" t="s">
        <v>16</v>
      </c>
      <c r="C238" s="164" t="s">
        <v>202</v>
      </c>
      <c r="D238" s="165">
        <v>6901446</v>
      </c>
      <c r="E238" s="166" t="s">
        <v>2</v>
      </c>
      <c r="F238" s="167" t="s">
        <v>179</v>
      </c>
      <c r="G238" s="4"/>
      <c r="H238" s="2"/>
      <c r="I238" s="5"/>
      <c r="J238" s="4"/>
      <c r="K238" s="2"/>
      <c r="L238" s="5"/>
      <c r="M238" s="4"/>
      <c r="N238" s="2"/>
      <c r="O238" s="5"/>
      <c r="P238" s="4"/>
      <c r="Q238" s="2"/>
      <c r="R238" s="5"/>
      <c r="S238" s="6">
        <v>2</v>
      </c>
      <c r="T238" s="2" t="s">
        <v>720</v>
      </c>
      <c r="U238" s="5"/>
      <c r="V238" s="6"/>
      <c r="W238" s="2"/>
      <c r="X238" s="5"/>
      <c r="Y238" s="6"/>
      <c r="Z238" s="2"/>
      <c r="AA238" s="5"/>
      <c r="AB238" s="4"/>
      <c r="AC238" s="2"/>
      <c r="AD238" s="5"/>
      <c r="AE238" s="4"/>
      <c r="AF238" s="2"/>
      <c r="AG238" s="5"/>
      <c r="AH238" s="6"/>
      <c r="AI238" s="2"/>
      <c r="AJ238" s="5"/>
      <c r="AK238" s="6"/>
      <c r="AL238" s="2"/>
      <c r="AM238" s="5"/>
      <c r="AN238" s="4"/>
      <c r="AO238" s="2"/>
      <c r="AP238" s="5"/>
      <c r="AQ238" s="4"/>
      <c r="AR238" s="2"/>
      <c r="AS238" s="5"/>
      <c r="AT238" s="4">
        <f>VLOOKUP(D238,'26-09-2015'!C:G,5,FALSE)</f>
        <v>1</v>
      </c>
      <c r="AU238" s="2" t="str">
        <f>VLOOKUP(D238,'26-09-2015'!C:F,4,FALSE)</f>
        <v>B</v>
      </c>
      <c r="AV238" s="5"/>
      <c r="AW238" s="4"/>
      <c r="AX238" s="2"/>
      <c r="AY238" s="5"/>
      <c r="AZ238" s="4"/>
      <c r="BA238" s="2"/>
      <c r="BB238" s="5"/>
      <c r="BC238" s="4"/>
      <c r="BD238" s="2"/>
      <c r="BE238" s="5"/>
      <c r="BF238" s="4"/>
      <c r="BG238" s="2"/>
      <c r="BH238" s="5"/>
      <c r="BI238" s="60">
        <f>SUM(G238:BF238)</f>
        <v>3</v>
      </c>
      <c r="BJ238" s="61" t="s">
        <v>6</v>
      </c>
      <c r="BK238" s="127">
        <f>COUNTIF(G238:BF238,"&gt;0")</f>
        <v>2</v>
      </c>
      <c r="BL238" s="53">
        <f>BI238/BK238</f>
        <v>1.5</v>
      </c>
      <c r="BM238" s="54">
        <f>SUM(IF($H238="A",$G238,0),IF($K238="A",$J238,0),IF($N238="A",$M238,0),IF($Q238="A",$P238,0),IF($T238="A",$S238,0),IF($W238="A",$V238,0),IF($Z238="A",$Y238,0),IF($AC238="A",$AB238,0),IF($AF238="A",$AE238,0),IF($AI238="A",$AH238,0),IF($AL238="A",$AK238,0),IF($AO238="A",$AN238,0),IF($AR238="A",$AQ238,0),IF($AU238="A",$AT238,0),IF($AX238="A",$AW238,0),IF($BA238="A",$AZ238,0),IF($BD238="A",$BA238,0),IF($BG238="A",$BF238,0))</f>
        <v>0</v>
      </c>
      <c r="BN238" s="55">
        <f>SUM(IF($T238="A",$S238,0),IF($W238="A",$V238,0),IF($Z238="A",$Y238,0),IF($AI238="A",$AH238,0),IF($AL238="A",$AK238,0))</f>
        <v>0</v>
      </c>
      <c r="BO238" s="55">
        <f>SUM(S238,V238,Y238,AH238,AK238)</f>
        <v>2</v>
      </c>
      <c r="BP238" s="56">
        <f>MAX(G238:BF238)</f>
        <v>2</v>
      </c>
      <c r="BQ238" s="56"/>
      <c r="BR238" s="120" t="str">
        <f>VLOOKUP(D238,BASE!B:E,3,FALSE)</f>
        <v>ASCSP</v>
      </c>
      <c r="BT238" s="442"/>
    </row>
    <row r="239" spans="1:72" ht="26.25" thickBot="1">
      <c r="A239" s="128">
        <f t="shared" si="3"/>
        <v>238</v>
      </c>
      <c r="B239" s="3" t="s">
        <v>16</v>
      </c>
      <c r="C239" s="160" t="s">
        <v>286</v>
      </c>
      <c r="D239" s="161">
        <v>6924355</v>
      </c>
      <c r="E239" s="162" t="s">
        <v>1</v>
      </c>
      <c r="F239" s="163" t="s">
        <v>8</v>
      </c>
      <c r="G239" s="4">
        <v>2</v>
      </c>
      <c r="H239" s="2" t="s">
        <v>720</v>
      </c>
      <c r="I239" s="5"/>
      <c r="J239" s="4"/>
      <c r="K239" s="2"/>
      <c r="L239" s="5"/>
      <c r="M239" s="4">
        <v>1</v>
      </c>
      <c r="N239" s="2" t="s">
        <v>720</v>
      </c>
      <c r="O239" s="5"/>
      <c r="P239" s="4"/>
      <c r="Q239" s="2"/>
      <c r="R239" s="5"/>
      <c r="S239" s="6"/>
      <c r="T239" s="2"/>
      <c r="U239" s="5"/>
      <c r="V239" s="6"/>
      <c r="W239" s="2"/>
      <c r="X239" s="5"/>
      <c r="Y239" s="6"/>
      <c r="Z239" s="2"/>
      <c r="AA239" s="5"/>
      <c r="AB239" s="4"/>
      <c r="AC239" s="2"/>
      <c r="AD239" s="5"/>
      <c r="AE239" s="4"/>
      <c r="AF239" s="2"/>
      <c r="AG239" s="5"/>
      <c r="AH239" s="6"/>
      <c r="AI239" s="2"/>
      <c r="AJ239" s="5"/>
      <c r="AK239" s="6"/>
      <c r="AL239" s="2"/>
      <c r="AM239" s="5"/>
      <c r="AN239" s="4"/>
      <c r="AO239" s="2"/>
      <c r="AP239" s="5"/>
      <c r="AQ239" s="4"/>
      <c r="AR239" s="2"/>
      <c r="AS239" s="5"/>
      <c r="AT239" s="4"/>
      <c r="AU239" s="2"/>
      <c r="AV239" s="5"/>
      <c r="AW239" s="4"/>
      <c r="AX239" s="2"/>
      <c r="AY239" s="5"/>
      <c r="AZ239" s="4"/>
      <c r="BA239" s="2"/>
      <c r="BB239" s="5"/>
      <c r="BC239" s="4"/>
      <c r="BD239" s="2"/>
      <c r="BE239" s="5"/>
      <c r="BF239" s="4"/>
      <c r="BG239" s="2"/>
      <c r="BH239" s="5"/>
      <c r="BI239" s="60">
        <f>SUM(G239:BF239)</f>
        <v>3</v>
      </c>
      <c r="BJ239" s="61" t="s">
        <v>6</v>
      </c>
      <c r="BK239" s="127">
        <f>COUNTIF(G239:BF239,"&gt;0")</f>
        <v>2</v>
      </c>
      <c r="BL239" s="53">
        <f>BI239/BK239</f>
        <v>1.5</v>
      </c>
      <c r="BM239" s="54">
        <f>SUM(IF($H239="A",$G239,0),IF($K239="A",$J239,0),IF($N239="A",$M239,0),IF($Q239="A",$P239,0),IF($T239="A",$S239,0),IF($W239="A",$V239,0),IF($Z239="A",$Y239,0),IF($AC239="A",$AB239,0),IF($AF239="A",$AE239,0),IF($AI239="A",$AH239,0),IF($AL239="A",$AK239,0),IF($AO239="A",$AN239,0),IF($AR239="A",$AQ239,0),IF($AU239="A",$AT239,0),IF($AX239="A",$AW239,0),IF($BA239="A",$AZ239,0),IF($BD239="A",$BA239,0),IF($BG239="A",$BF239,0))</f>
        <v>0</v>
      </c>
      <c r="BN239" s="55">
        <f>SUM(IF($T239="A",$S239,0),IF($W239="A",$V239,0),IF($Z239="A",$Y239,0),IF($AI239="A",$AH239,0),IF($AL239="A",$AK239,0))</f>
        <v>0</v>
      </c>
      <c r="BO239" s="55">
        <f>SUM(S239,V239,Y239,AH239,AK239)</f>
        <v>0</v>
      </c>
      <c r="BP239" s="56">
        <f>MAX(G239:BF239)</f>
        <v>2</v>
      </c>
      <c r="BQ239" s="56"/>
      <c r="BR239" s="120" t="str">
        <f>VLOOKUP(D239,BASE!B:E,3,FALSE)</f>
        <v>ATSCAF</v>
      </c>
      <c r="BT239" s="442"/>
    </row>
    <row r="240" spans="1:72" ht="26.25" thickBot="1">
      <c r="A240" s="128">
        <f t="shared" si="3"/>
        <v>239</v>
      </c>
      <c r="B240" s="3" t="s">
        <v>16</v>
      </c>
      <c r="C240" s="164" t="s">
        <v>50</v>
      </c>
      <c r="D240" s="165">
        <v>6921144</v>
      </c>
      <c r="E240" s="166" t="s">
        <v>0</v>
      </c>
      <c r="F240" s="167" t="s">
        <v>179</v>
      </c>
      <c r="G240" s="4"/>
      <c r="H240" s="2"/>
      <c r="I240" s="5"/>
      <c r="J240" s="4">
        <v>1</v>
      </c>
      <c r="K240" s="2" t="s">
        <v>720</v>
      </c>
      <c r="L240" s="5"/>
      <c r="M240" s="4"/>
      <c r="N240" s="2"/>
      <c r="O240" s="5"/>
      <c r="P240" s="4"/>
      <c r="Q240" s="2"/>
      <c r="R240" s="5"/>
      <c r="S240" s="6"/>
      <c r="T240" s="2"/>
      <c r="U240" s="5"/>
      <c r="V240" s="6"/>
      <c r="W240" s="2"/>
      <c r="X240" s="5"/>
      <c r="Y240" s="6"/>
      <c r="Z240" s="2"/>
      <c r="AA240" s="5"/>
      <c r="AB240" s="4"/>
      <c r="AC240" s="2"/>
      <c r="AD240" s="5"/>
      <c r="AE240" s="4"/>
      <c r="AF240" s="2"/>
      <c r="AG240" s="5"/>
      <c r="AH240" s="6"/>
      <c r="AI240" s="2"/>
      <c r="AJ240" s="5"/>
      <c r="AK240" s="6"/>
      <c r="AL240" s="2"/>
      <c r="AM240" s="5"/>
      <c r="AN240" s="4"/>
      <c r="AO240" s="2"/>
      <c r="AP240" s="5"/>
      <c r="AQ240" s="4"/>
      <c r="AR240" s="2"/>
      <c r="AS240" s="5"/>
      <c r="AT240" s="4"/>
      <c r="AU240" s="2"/>
      <c r="AV240" s="5"/>
      <c r="AW240" s="4"/>
      <c r="AX240" s="2"/>
      <c r="AY240" s="5"/>
      <c r="AZ240" s="4"/>
      <c r="BA240" s="2"/>
      <c r="BB240" s="5"/>
      <c r="BC240" s="4">
        <f>VLOOKUP(D240,'24-10-2015'!C:G,5,FALSE)</f>
        <v>2</v>
      </c>
      <c r="BD240" s="2" t="str">
        <f>VLOOKUP(D240,'24-10-2015'!C:F,4,FALSE)</f>
        <v>B</v>
      </c>
      <c r="BE240" s="5"/>
      <c r="BF240" s="4"/>
      <c r="BG240" s="2"/>
      <c r="BH240" s="5"/>
      <c r="BI240" s="60">
        <f>SUM(G240:BF240)</f>
        <v>3</v>
      </c>
      <c r="BJ240" s="61" t="s">
        <v>6</v>
      </c>
      <c r="BK240" s="127">
        <f>COUNTIF(G240:BF240,"&gt;0")</f>
        <v>2</v>
      </c>
      <c r="BL240" s="53">
        <f>BI240/BK240</f>
        <v>1.5</v>
      </c>
      <c r="BM240" s="54">
        <f>SUM(IF($H240="A",$G240,0),IF($K240="A",$J240,0),IF($N240="A",$M240,0),IF($Q240="A",$P240,0),IF($T240="A",$S240,0),IF($W240="A",$V240,0),IF($Z240="A",$Y240,0),IF($AC240="A",$AB240,0),IF($AF240="A",$AE240,0),IF($AI240="A",$AH240,0),IF($AL240="A",$AK240,0),IF($AO240="A",$AN240,0),IF($AR240="A",$AQ240,0),IF($AU240="A",$AT240,0),IF($AX240="A",$AW240,0),IF($BA240="A",$AZ240,0),IF($BD240="A",$BA240,0),IF($BG240="A",$BF240,0))</f>
        <v>0</v>
      </c>
      <c r="BN240" s="55">
        <f>SUM(IF($T240="A",$S240,0),IF($W240="A",$V240,0),IF($Z240="A",$Y240,0),IF($AI240="A",$AH240,0),IF($AL240="A",$AK240,0))</f>
        <v>0</v>
      </c>
      <c r="BO240" s="55">
        <f>SUM(S240,V240,Y240,AH240,AK240)</f>
        <v>0</v>
      </c>
      <c r="BP240" s="56">
        <f>MAX(G240:BF240)</f>
        <v>2</v>
      </c>
      <c r="BQ240" s="56"/>
      <c r="BR240" s="120" t="str">
        <f>VLOOKUP(D240,BASE!B:E,3,FALSE)</f>
        <v>ALSTOM</v>
      </c>
      <c r="BT240" s="442"/>
    </row>
    <row r="241" spans="1:72" ht="26.25" thickBot="1">
      <c r="A241" s="128">
        <f t="shared" si="3"/>
        <v>240</v>
      </c>
      <c r="B241" s="3" t="s">
        <v>16</v>
      </c>
      <c r="C241" s="164" t="s">
        <v>290</v>
      </c>
      <c r="D241" s="165">
        <v>6925038</v>
      </c>
      <c r="E241" s="166" t="s">
        <v>1</v>
      </c>
      <c r="F241" s="167" t="s">
        <v>179</v>
      </c>
      <c r="G241" s="4">
        <v>2</v>
      </c>
      <c r="H241" s="2" t="s">
        <v>720</v>
      </c>
      <c r="I241" s="5"/>
      <c r="J241" s="4"/>
      <c r="K241" s="2"/>
      <c r="L241" s="5"/>
      <c r="M241" s="4">
        <v>1</v>
      </c>
      <c r="N241" s="2" t="s">
        <v>720</v>
      </c>
      <c r="O241" s="5"/>
      <c r="P241" s="4"/>
      <c r="Q241" s="2"/>
      <c r="R241" s="5"/>
      <c r="S241" s="6"/>
      <c r="T241" s="2"/>
      <c r="U241" s="5"/>
      <c r="V241" s="6"/>
      <c r="W241" s="2"/>
      <c r="X241" s="5"/>
      <c r="Y241" s="6"/>
      <c r="Z241" s="2"/>
      <c r="AA241" s="5"/>
      <c r="AB241" s="4"/>
      <c r="AC241" s="2"/>
      <c r="AD241" s="5"/>
      <c r="AE241" s="4"/>
      <c r="AF241" s="2"/>
      <c r="AG241" s="5"/>
      <c r="AH241" s="6"/>
      <c r="AI241" s="2"/>
      <c r="AJ241" s="5"/>
      <c r="AK241" s="6"/>
      <c r="AL241" s="2"/>
      <c r="AM241" s="5"/>
      <c r="AN241" s="4"/>
      <c r="AO241" s="2"/>
      <c r="AP241" s="5"/>
      <c r="AQ241" s="4"/>
      <c r="AR241" s="2"/>
      <c r="AS241" s="5"/>
      <c r="AT241" s="4"/>
      <c r="AU241" s="2"/>
      <c r="AV241" s="5"/>
      <c r="AW241" s="4"/>
      <c r="AX241" s="2"/>
      <c r="AY241" s="5"/>
      <c r="AZ241" s="4"/>
      <c r="BA241" s="2"/>
      <c r="BB241" s="5"/>
      <c r="BC241" s="4"/>
      <c r="BD241" s="2"/>
      <c r="BE241" s="5"/>
      <c r="BF241" s="4"/>
      <c r="BG241" s="2"/>
      <c r="BH241" s="5"/>
      <c r="BI241" s="60">
        <f>SUM(G241:BF241)</f>
        <v>3</v>
      </c>
      <c r="BJ241" s="61" t="s">
        <v>6</v>
      </c>
      <c r="BK241" s="127">
        <f>COUNTIF(G241:BF241,"&gt;0")</f>
        <v>2</v>
      </c>
      <c r="BL241" s="53">
        <f>BI241/BK241</f>
        <v>1.5</v>
      </c>
      <c r="BM241" s="54">
        <f>SUM(IF($H241="A",$G241,0),IF($K241="A",$J241,0),IF($N241="A",$M241,0),IF($Q241="A",$P241,0),IF($T241="A",$S241,0),IF($W241="A",$V241,0),IF($Z241="A",$Y241,0),IF($AC241="A",$AB241,0),IF($AF241="A",$AE241,0),IF($AI241="A",$AH241,0),IF($AL241="A",$AK241,0),IF($AO241="A",$AN241,0),IF($AR241="A",$AQ241,0),IF($AU241="A",$AT241,0),IF($AX241="A",$AW241,0),IF($BA241="A",$AZ241,0),IF($BD241="A",$BA241,0),IF($BG241="A",$BF241,0))</f>
        <v>0</v>
      </c>
      <c r="BN241" s="55">
        <f>SUM(IF($T241="A",$S241,0),IF($W241="A",$V241,0),IF($Z241="A",$Y241,0),IF($AI241="A",$AH241,0),IF($AL241="A",$AK241,0))</f>
        <v>0</v>
      </c>
      <c r="BO241" s="55">
        <f>SUM(S241,V241,Y241,AH241,AK241)</f>
        <v>0</v>
      </c>
      <c r="BP241" s="56">
        <f>MAX(G241:BF241)</f>
        <v>2</v>
      </c>
      <c r="BQ241" s="56"/>
      <c r="BR241" s="120" t="str">
        <f>VLOOKUP(D241,BASE!B:E,3,FALSE)</f>
        <v>ATSCAF</v>
      </c>
      <c r="BT241" s="442"/>
    </row>
    <row r="242" spans="1:72" ht="26.25" thickBot="1">
      <c r="A242" s="128">
        <f t="shared" si="3"/>
        <v>241</v>
      </c>
      <c r="B242" s="3" t="s">
        <v>16</v>
      </c>
      <c r="C242" s="164" t="s">
        <v>355</v>
      </c>
      <c r="D242" s="165">
        <v>6923029</v>
      </c>
      <c r="E242" s="166" t="s">
        <v>2</v>
      </c>
      <c r="F242" s="167" t="s">
        <v>179</v>
      </c>
      <c r="G242" s="4"/>
      <c r="H242" s="2"/>
      <c r="I242" s="5"/>
      <c r="J242" s="4"/>
      <c r="K242" s="2"/>
      <c r="L242" s="5"/>
      <c r="M242" s="4"/>
      <c r="N242" s="2"/>
      <c r="O242" s="5"/>
      <c r="P242" s="4"/>
      <c r="Q242" s="2"/>
      <c r="R242" s="5"/>
      <c r="S242" s="6"/>
      <c r="T242" s="2"/>
      <c r="U242" s="5"/>
      <c r="V242" s="6"/>
      <c r="W242" s="2"/>
      <c r="X242" s="5"/>
      <c r="Y242" s="6">
        <v>1</v>
      </c>
      <c r="Z242" s="2" t="s">
        <v>720</v>
      </c>
      <c r="AA242" s="5"/>
      <c r="AB242" s="4"/>
      <c r="AC242" s="2"/>
      <c r="AD242" s="5"/>
      <c r="AE242" s="4"/>
      <c r="AF242" s="2"/>
      <c r="AG242" s="5"/>
      <c r="AH242" s="6">
        <v>1</v>
      </c>
      <c r="AI242" s="2" t="s">
        <v>720</v>
      </c>
      <c r="AJ242" s="5"/>
      <c r="AK242" s="6"/>
      <c r="AL242" s="2"/>
      <c r="AM242" s="5"/>
      <c r="AN242" s="4"/>
      <c r="AO242" s="2"/>
      <c r="AP242" s="5"/>
      <c r="AQ242" s="4">
        <v>1</v>
      </c>
      <c r="AR242" s="2" t="s">
        <v>720</v>
      </c>
      <c r="AS242" s="5"/>
      <c r="AT242" s="4"/>
      <c r="AU242" s="2"/>
      <c r="AV242" s="5"/>
      <c r="AW242" s="4"/>
      <c r="AX242" s="2"/>
      <c r="AY242" s="5"/>
      <c r="AZ242" s="4"/>
      <c r="BA242" s="2"/>
      <c r="BB242" s="5"/>
      <c r="BC242" s="4"/>
      <c r="BD242" s="2"/>
      <c r="BE242" s="5"/>
      <c r="BF242" s="4"/>
      <c r="BG242" s="2"/>
      <c r="BH242" s="5"/>
      <c r="BI242" s="60">
        <f>SUM(G242:BF242)</f>
        <v>3</v>
      </c>
      <c r="BJ242" s="61" t="s">
        <v>6</v>
      </c>
      <c r="BK242" s="127">
        <f>COUNTIF(G242:BF242,"&gt;0")</f>
        <v>3</v>
      </c>
      <c r="BL242" s="53">
        <f>BI242/BK242</f>
        <v>1</v>
      </c>
      <c r="BM242" s="54">
        <f>SUM(IF($H242="A",$G242,0),IF($K242="A",$J242,0),IF($N242="A",$M242,0),IF($Q242="A",$P242,0),IF($T242="A",$S242,0),IF($W242="A",$V242,0),IF($Z242="A",$Y242,0),IF($AC242="A",$AB242,0),IF($AF242="A",$AE242,0),IF($AI242="A",$AH242,0),IF($AL242="A",$AK242,0),IF($AO242="A",$AN242,0),IF($AR242="A",$AQ242,0),IF($AU242="A",$AT242,0),IF($AX242="A",$AW242,0),IF($BA242="A",$AZ242,0),IF($BD242="A",$BA242,0),IF($BG242="A",$BF242,0))</f>
        <v>0</v>
      </c>
      <c r="BN242" s="55">
        <f>SUM(IF($T242="A",$S242,0),IF($W242="A",$V242,0),IF($Z242="A",$Y242,0),IF($AI242="A",$AH242,0),IF($AL242="A",$AK242,0))</f>
        <v>0</v>
      </c>
      <c r="BO242" s="55">
        <f>SUM(S242,V242,Y242,AH242,AK242)</f>
        <v>2</v>
      </c>
      <c r="BP242" s="56">
        <f>MAX(G242:BF242)</f>
        <v>1</v>
      </c>
      <c r="BQ242" s="56"/>
      <c r="BR242" s="120" t="str">
        <f>VLOOKUP(D242,BASE!B:E,3,FALSE)</f>
        <v>ASCSP</v>
      </c>
      <c r="BT242" s="442"/>
    </row>
    <row r="243" spans="1:72" ht="26.25" thickBot="1">
      <c r="A243" s="128">
        <f t="shared" si="3"/>
        <v>242</v>
      </c>
      <c r="B243" s="3" t="s">
        <v>16</v>
      </c>
      <c r="C243" s="164" t="s">
        <v>89</v>
      </c>
      <c r="D243" s="165">
        <v>6915079</v>
      </c>
      <c r="E243" s="166" t="s">
        <v>0</v>
      </c>
      <c r="F243" s="167" t="s">
        <v>179</v>
      </c>
      <c r="G243" s="4"/>
      <c r="H243" s="2"/>
      <c r="I243" s="5"/>
      <c r="J243" s="4">
        <v>1</v>
      </c>
      <c r="K243" s="2" t="s">
        <v>720</v>
      </c>
      <c r="L243" s="5"/>
      <c r="M243" s="4">
        <v>1</v>
      </c>
      <c r="N243" s="2" t="s">
        <v>720</v>
      </c>
      <c r="O243" s="5"/>
      <c r="P243" s="4"/>
      <c r="Q243" s="2"/>
      <c r="R243" s="5"/>
      <c r="S243" s="6"/>
      <c r="T243" s="2"/>
      <c r="U243" s="5"/>
      <c r="V243" s="6"/>
      <c r="W243" s="2"/>
      <c r="X243" s="5"/>
      <c r="Y243" s="6"/>
      <c r="Z243" s="2"/>
      <c r="AA243" s="5"/>
      <c r="AB243" s="4"/>
      <c r="AC243" s="2"/>
      <c r="AD243" s="5"/>
      <c r="AE243" s="4"/>
      <c r="AF243" s="2"/>
      <c r="AG243" s="5"/>
      <c r="AH243" s="6"/>
      <c r="AI243" s="2"/>
      <c r="AJ243" s="5"/>
      <c r="AK243" s="6"/>
      <c r="AL243" s="2"/>
      <c r="AM243" s="5"/>
      <c r="AN243" s="4"/>
      <c r="AO243" s="2"/>
      <c r="AP243" s="5"/>
      <c r="AQ243" s="4"/>
      <c r="AR243" s="2"/>
      <c r="AS243" s="5"/>
      <c r="AT243" s="4"/>
      <c r="AU243" s="2"/>
      <c r="AV243" s="5"/>
      <c r="AW243" s="4"/>
      <c r="AX243" s="2"/>
      <c r="AY243" s="5"/>
      <c r="AZ243" s="4"/>
      <c r="BA243" s="2"/>
      <c r="BB243" s="5"/>
      <c r="BC243" s="4">
        <f>VLOOKUP(D243,'24-10-2015'!C:G,5,FALSE)</f>
        <v>1</v>
      </c>
      <c r="BD243" s="2" t="str">
        <f>VLOOKUP(D243,'24-10-2015'!C:F,4,FALSE)</f>
        <v>B</v>
      </c>
      <c r="BE243" s="5"/>
      <c r="BF243" s="4"/>
      <c r="BG243" s="2"/>
      <c r="BH243" s="5"/>
      <c r="BI243" s="60">
        <f>SUM(G243:BF243)</f>
        <v>3</v>
      </c>
      <c r="BJ243" s="61" t="s">
        <v>6</v>
      </c>
      <c r="BK243" s="127">
        <f>COUNTIF(G243:BF243,"&gt;0")</f>
        <v>3</v>
      </c>
      <c r="BL243" s="53">
        <f>BI243/BK243</f>
        <v>1</v>
      </c>
      <c r="BM243" s="54">
        <f>SUM(IF($H243="A",$G243,0),IF($K243="A",$J243,0),IF($N243="A",$M243,0),IF($Q243="A",$P243,0),IF($T243="A",$S243,0),IF($W243="A",$V243,0),IF($Z243="A",$Y243,0),IF($AC243="A",$AB243,0),IF($AF243="A",$AE243,0),IF($AI243="A",$AH243,0),IF($AL243="A",$AK243,0),IF($AO243="A",$AN243,0),IF($AR243="A",$AQ243,0),IF($AU243="A",$AT243,0),IF($AX243="A",$AW243,0),IF($BA243="A",$AZ243,0),IF($BD243="A",$BA243,0),IF($BG243="A",$BF243,0))</f>
        <v>0</v>
      </c>
      <c r="BN243" s="55">
        <f>SUM(IF($T243="A",$S243,0),IF($W243="A",$V243,0),IF($Z243="A",$Y243,0),IF($AI243="A",$AH243,0),IF($AL243="A",$AK243,0))</f>
        <v>0</v>
      </c>
      <c r="BO243" s="55">
        <f>SUM(S243,V243,Y243,AH243,AK243)</f>
        <v>0</v>
      </c>
      <c r="BP243" s="56">
        <f>MAX(G243:BF243)</f>
        <v>1</v>
      </c>
      <c r="BQ243" s="56"/>
      <c r="BR243" s="120" t="str">
        <f>VLOOKUP(D243,BASE!B:E,3,FALSE)</f>
        <v>ALSTOM</v>
      </c>
      <c r="BT243" s="442"/>
    </row>
    <row r="244" spans="1:72" ht="26.25" thickBot="1">
      <c r="A244" s="128">
        <f t="shared" si="3"/>
        <v>243</v>
      </c>
      <c r="B244" s="3" t="s">
        <v>16</v>
      </c>
      <c r="C244" s="164" t="s">
        <v>28</v>
      </c>
      <c r="D244" s="165">
        <v>6901137</v>
      </c>
      <c r="E244" s="166" t="s">
        <v>5</v>
      </c>
      <c r="F244" s="167" t="s">
        <v>179</v>
      </c>
      <c r="G244" s="4"/>
      <c r="H244" s="2"/>
      <c r="I244" s="5"/>
      <c r="J244" s="4"/>
      <c r="K244" s="2"/>
      <c r="L244" s="5"/>
      <c r="M244" s="4"/>
      <c r="N244" s="2"/>
      <c r="O244" s="5"/>
      <c r="P244" s="4"/>
      <c r="Q244" s="2"/>
      <c r="R244" s="5"/>
      <c r="S244" s="6"/>
      <c r="T244" s="2"/>
      <c r="U244" s="5"/>
      <c r="V244" s="6"/>
      <c r="W244" s="2"/>
      <c r="X244" s="5"/>
      <c r="Y244" s="6">
        <v>2</v>
      </c>
      <c r="Z244" s="2" t="s">
        <v>740</v>
      </c>
      <c r="AA244" s="5"/>
      <c r="AB244" s="4"/>
      <c r="AC244" s="2"/>
      <c r="AD244" s="5"/>
      <c r="AE244" s="4"/>
      <c r="AF244" s="2"/>
      <c r="AG244" s="5"/>
      <c r="AH244" s="6"/>
      <c r="AI244" s="2"/>
      <c r="AJ244" s="5"/>
      <c r="AK244" s="6"/>
      <c r="AL244" s="2"/>
      <c r="AM244" s="5"/>
      <c r="AN244" s="4"/>
      <c r="AO244" s="2"/>
      <c r="AP244" s="5"/>
      <c r="AQ244" s="4"/>
      <c r="AR244" s="2"/>
      <c r="AS244" s="5"/>
      <c r="AT244" s="4"/>
      <c r="AU244" s="2"/>
      <c r="AV244" s="5"/>
      <c r="AW244" s="4"/>
      <c r="AX244" s="2"/>
      <c r="AY244" s="5"/>
      <c r="AZ244" s="4"/>
      <c r="BA244" s="2"/>
      <c r="BB244" s="5"/>
      <c r="BC244" s="4"/>
      <c r="BD244" s="2"/>
      <c r="BE244" s="5"/>
      <c r="BF244" s="4"/>
      <c r="BG244" s="2"/>
      <c r="BH244" s="5"/>
      <c r="BI244" s="60">
        <f>SUM(G244:BF244)</f>
        <v>2</v>
      </c>
      <c r="BJ244" s="61" t="s">
        <v>6</v>
      </c>
      <c r="BK244" s="127">
        <f>COUNTIF(G244:BF244,"&gt;0")</f>
        <v>1</v>
      </c>
      <c r="BL244" s="53">
        <f>BI244/BK244</f>
        <v>2</v>
      </c>
      <c r="BM244" s="54">
        <f>SUM(IF($H244="A",$G244,0),IF($K244="A",$J244,0),IF($N244="A",$M244,0),IF($Q244="A",$P244,0),IF($T244="A",$S244,0),IF($W244="A",$V244,0),IF($Z244="A",$Y244,0),IF($AC244="A",$AB244,0),IF($AF244="A",$AE244,0),IF($AI244="A",$AH244,0),IF($AL244="A",$AK244,0),IF($AO244="A",$AN244,0),IF($AR244="A",$AQ244,0),IF($AU244="A",$AT244,0),IF($AX244="A",$AW244,0),IF($BA244="A",$AZ244,0),IF($BD244="A",$BA244,0),IF($BG244="A",$BF244,0))</f>
        <v>2</v>
      </c>
      <c r="BN244" s="55">
        <f>SUM(IF($T244="A",$S244,0),IF($W244="A",$V244,0),IF($Z244="A",$Y244,0),IF($AI244="A",$AH244,0),IF($AL244="A",$AK244,0))</f>
        <v>2</v>
      </c>
      <c r="BO244" s="55">
        <f>SUM(S244,V244,Y244,AH244,AK244)</f>
        <v>2</v>
      </c>
      <c r="BP244" s="56">
        <f>MAX(G244:BF244)</f>
        <v>2</v>
      </c>
      <c r="BQ244" s="56"/>
      <c r="BR244" s="120" t="str">
        <f>VLOOKUP(D244,BASE!B:E,3,FALSE)</f>
        <v>CASCOL</v>
      </c>
      <c r="BT244" s="442"/>
    </row>
    <row r="245" spans="1:72" ht="26.25" thickBot="1">
      <c r="A245" s="128">
        <f t="shared" si="3"/>
        <v>244</v>
      </c>
      <c r="B245" s="3" t="s">
        <v>16</v>
      </c>
      <c r="C245" s="164" t="s">
        <v>283</v>
      </c>
      <c r="D245" s="165">
        <v>6924101</v>
      </c>
      <c r="E245" s="166" t="s">
        <v>3</v>
      </c>
      <c r="F245" s="167" t="s">
        <v>179</v>
      </c>
      <c r="G245" s="4"/>
      <c r="H245" s="2"/>
      <c r="I245" s="5"/>
      <c r="J245" s="4"/>
      <c r="K245" s="2"/>
      <c r="L245" s="5"/>
      <c r="M245" s="4"/>
      <c r="N245" s="2"/>
      <c r="O245" s="5"/>
      <c r="P245" s="4"/>
      <c r="Q245" s="2"/>
      <c r="R245" s="5"/>
      <c r="S245" s="6">
        <v>2</v>
      </c>
      <c r="T245" s="2" t="s">
        <v>740</v>
      </c>
      <c r="U245" s="5"/>
      <c r="V245" s="6"/>
      <c r="W245" s="2"/>
      <c r="X245" s="5"/>
      <c r="Y245" s="6"/>
      <c r="Z245" s="2"/>
      <c r="AA245" s="5"/>
      <c r="AB245" s="4"/>
      <c r="AC245" s="2"/>
      <c r="AD245" s="5"/>
      <c r="AE245" s="4"/>
      <c r="AF245" s="2"/>
      <c r="AG245" s="5"/>
      <c r="AH245" s="6"/>
      <c r="AI245" s="2"/>
      <c r="AJ245" s="5"/>
      <c r="AK245" s="6"/>
      <c r="AL245" s="2"/>
      <c r="AM245" s="5"/>
      <c r="AN245" s="4"/>
      <c r="AO245" s="2"/>
      <c r="AP245" s="5"/>
      <c r="AQ245" s="4"/>
      <c r="AR245" s="2"/>
      <c r="AS245" s="5"/>
      <c r="AT245" s="4"/>
      <c r="AU245" s="2"/>
      <c r="AV245" s="5"/>
      <c r="AW245" s="4"/>
      <c r="AX245" s="2"/>
      <c r="AY245" s="5"/>
      <c r="AZ245" s="4"/>
      <c r="BA245" s="2"/>
      <c r="BB245" s="5"/>
      <c r="BC245" s="4"/>
      <c r="BD245" s="2"/>
      <c r="BE245" s="5"/>
      <c r="BF245" s="4"/>
      <c r="BG245" s="2"/>
      <c r="BH245" s="5"/>
      <c r="BI245" s="60">
        <f>SUM(G245:BF245)</f>
        <v>2</v>
      </c>
      <c r="BJ245" s="61" t="s">
        <v>6</v>
      </c>
      <c r="BK245" s="127">
        <f>COUNTIF(G245:BF245,"&gt;0")</f>
        <v>1</v>
      </c>
      <c r="BL245" s="53">
        <f>BI245/BK245</f>
        <v>2</v>
      </c>
      <c r="BM245" s="54">
        <f>SUM(IF($H245="A",$G245,0),IF($K245="A",$J245,0),IF($N245="A",$M245,0),IF($Q245="A",$P245,0),IF($T245="A",$S245,0),IF($W245="A",$V245,0),IF($Z245="A",$Y245,0),IF($AC245="A",$AB245,0),IF($AF245="A",$AE245,0),IF($AI245="A",$AH245,0),IF($AL245="A",$AK245,0),IF($AO245="A",$AN245,0),IF($AR245="A",$AQ245,0),IF($AU245="A",$AT245,0),IF($AX245="A",$AW245,0),IF($BA245="A",$AZ245,0),IF($BD245="A",$BA245,0),IF($BG245="A",$BF245,0))</f>
        <v>2</v>
      </c>
      <c r="BN245" s="55">
        <f>SUM(IF($T245="A",$S245,0),IF($W245="A",$V245,0),IF($Z245="A",$Y245,0),IF($AI245="A",$AH245,0),IF($AL245="A",$AK245,0))</f>
        <v>2</v>
      </c>
      <c r="BO245" s="55">
        <f>SUM(S245,V245,Y245,AH245,AK245)</f>
        <v>2</v>
      </c>
      <c r="BP245" s="56">
        <f>MAX(G245:BF245)</f>
        <v>2</v>
      </c>
      <c r="BQ245" s="56"/>
      <c r="BR245" s="120" t="str">
        <f>VLOOKUP(D245,BASE!B:E,3,FALSE)</f>
        <v>ASPTT</v>
      </c>
      <c r="BT245" s="442"/>
    </row>
    <row r="246" spans="1:72" ht="26.25" thickBot="1">
      <c r="A246" s="128">
        <f t="shared" si="3"/>
        <v>245</v>
      </c>
      <c r="B246" s="3" t="s">
        <v>16</v>
      </c>
      <c r="C246" s="164" t="s">
        <v>204</v>
      </c>
      <c r="D246" s="165">
        <v>6901515</v>
      </c>
      <c r="E246" s="166" t="s">
        <v>2</v>
      </c>
      <c r="F246" s="167" t="s">
        <v>179</v>
      </c>
      <c r="G246" s="4"/>
      <c r="H246" s="2"/>
      <c r="I246" s="5"/>
      <c r="J246" s="4"/>
      <c r="K246" s="2"/>
      <c r="L246" s="5"/>
      <c r="M246" s="4"/>
      <c r="N246" s="2"/>
      <c r="O246" s="5"/>
      <c r="P246" s="4"/>
      <c r="Q246" s="2"/>
      <c r="R246" s="5"/>
      <c r="S246" s="6">
        <v>2</v>
      </c>
      <c r="T246" s="2" t="s">
        <v>740</v>
      </c>
      <c r="U246" s="5"/>
      <c r="V246" s="6"/>
      <c r="W246" s="2"/>
      <c r="X246" s="5"/>
      <c r="Y246" s="6"/>
      <c r="Z246" s="2"/>
      <c r="AA246" s="5"/>
      <c r="AB246" s="4"/>
      <c r="AC246" s="2"/>
      <c r="AD246" s="5"/>
      <c r="AE246" s="4"/>
      <c r="AF246" s="2"/>
      <c r="AG246" s="5"/>
      <c r="AH246" s="6"/>
      <c r="AI246" s="2"/>
      <c r="AJ246" s="5"/>
      <c r="AK246" s="6"/>
      <c r="AL246" s="2"/>
      <c r="AM246" s="5"/>
      <c r="AN246" s="4"/>
      <c r="AO246" s="2"/>
      <c r="AP246" s="5"/>
      <c r="AQ246" s="4"/>
      <c r="AR246" s="2"/>
      <c r="AS246" s="5"/>
      <c r="AT246" s="4"/>
      <c r="AU246" s="2"/>
      <c r="AV246" s="5"/>
      <c r="AW246" s="4"/>
      <c r="AX246" s="2"/>
      <c r="AY246" s="5"/>
      <c r="AZ246" s="4"/>
      <c r="BA246" s="2"/>
      <c r="BB246" s="5"/>
      <c r="BC246" s="4"/>
      <c r="BD246" s="2"/>
      <c r="BE246" s="5"/>
      <c r="BF246" s="4"/>
      <c r="BG246" s="2"/>
      <c r="BH246" s="5"/>
      <c r="BI246" s="60">
        <f>SUM(G246:BF246)</f>
        <v>2</v>
      </c>
      <c r="BJ246" s="61" t="s">
        <v>6</v>
      </c>
      <c r="BK246" s="127">
        <f>COUNTIF(G246:BF246,"&gt;0")</f>
        <v>1</v>
      </c>
      <c r="BL246" s="53">
        <f>BI246/BK246</f>
        <v>2</v>
      </c>
      <c r="BM246" s="54">
        <f>SUM(IF($H246="A",$G246,0),IF($K246="A",$J246,0),IF($N246="A",$M246,0),IF($Q246="A",$P246,0),IF($T246="A",$S246,0),IF($W246="A",$V246,0),IF($Z246="A",$Y246,0),IF($AC246="A",$AB246,0),IF($AF246="A",$AE246,0),IF($AI246="A",$AH246,0),IF($AL246="A",$AK246,0),IF($AO246="A",$AN246,0),IF($AR246="A",$AQ246,0),IF($AU246="A",$AT246,0),IF($AX246="A",$AW246,0),IF($BA246="A",$AZ246,0),IF($BD246="A",$BA246,0),IF($BG246="A",$BF246,0))</f>
        <v>2</v>
      </c>
      <c r="BN246" s="55">
        <f>SUM(IF($T246="A",$S246,0),IF($W246="A",$V246,0),IF($Z246="A",$Y246,0),IF($AI246="A",$AH246,0),IF($AL246="A",$AK246,0))</f>
        <v>2</v>
      </c>
      <c r="BO246" s="55">
        <f>SUM(S246,V246,Y246,AH246,AK246)</f>
        <v>2</v>
      </c>
      <c r="BP246" s="56">
        <f>MAX(G246:BF246)</f>
        <v>2</v>
      </c>
      <c r="BQ246" s="56"/>
      <c r="BR246" s="120" t="str">
        <f>VLOOKUP(D246,BASE!B:E,3,FALSE)</f>
        <v>ASCSP</v>
      </c>
      <c r="BT246" s="442"/>
    </row>
    <row r="247" spans="1:72" ht="26.25" thickBot="1">
      <c r="A247" s="128">
        <f t="shared" si="3"/>
        <v>246</v>
      </c>
      <c r="B247" s="3" t="s">
        <v>16</v>
      </c>
      <c r="C247" s="164" t="s">
        <v>42</v>
      </c>
      <c r="D247" s="165">
        <v>6901117</v>
      </c>
      <c r="E247" s="166" t="s">
        <v>5</v>
      </c>
      <c r="F247" s="167" t="s">
        <v>179</v>
      </c>
      <c r="G247" s="4"/>
      <c r="H247" s="2"/>
      <c r="I247" s="5"/>
      <c r="J247" s="4"/>
      <c r="K247" s="2"/>
      <c r="L247" s="5"/>
      <c r="M247" s="4"/>
      <c r="N247" s="2"/>
      <c r="O247" s="5"/>
      <c r="P247" s="4"/>
      <c r="Q247" s="2"/>
      <c r="R247" s="5"/>
      <c r="S247" s="6">
        <v>2</v>
      </c>
      <c r="T247" s="2" t="s">
        <v>740</v>
      </c>
      <c r="U247" s="5"/>
      <c r="V247" s="6"/>
      <c r="W247" s="2"/>
      <c r="X247" s="5"/>
      <c r="Y247" s="6"/>
      <c r="Z247" s="2"/>
      <c r="AA247" s="5"/>
      <c r="AB247" s="4"/>
      <c r="AC247" s="2"/>
      <c r="AD247" s="5"/>
      <c r="AE247" s="4"/>
      <c r="AF247" s="2"/>
      <c r="AG247" s="5"/>
      <c r="AH247" s="6"/>
      <c r="AI247" s="2"/>
      <c r="AJ247" s="5"/>
      <c r="AK247" s="6"/>
      <c r="AL247" s="2"/>
      <c r="AM247" s="5"/>
      <c r="AN247" s="4"/>
      <c r="AO247" s="2"/>
      <c r="AP247" s="5"/>
      <c r="AQ247" s="4"/>
      <c r="AR247" s="2"/>
      <c r="AS247" s="5"/>
      <c r="AT247" s="4"/>
      <c r="AU247" s="2"/>
      <c r="AV247" s="5"/>
      <c r="AW247" s="4"/>
      <c r="AX247" s="2"/>
      <c r="AY247" s="5"/>
      <c r="AZ247" s="4"/>
      <c r="BA247" s="2"/>
      <c r="BB247" s="5"/>
      <c r="BC247" s="4"/>
      <c r="BD247" s="2"/>
      <c r="BE247" s="5"/>
      <c r="BF247" s="4"/>
      <c r="BG247" s="2"/>
      <c r="BH247" s="5"/>
      <c r="BI247" s="60">
        <f>SUM(G247:BF247)</f>
        <v>2</v>
      </c>
      <c r="BJ247" s="61" t="s">
        <v>6</v>
      </c>
      <c r="BK247" s="127">
        <f>COUNTIF(G247:BF247,"&gt;0")</f>
        <v>1</v>
      </c>
      <c r="BL247" s="53">
        <f>BI247/BK247</f>
        <v>2</v>
      </c>
      <c r="BM247" s="54">
        <f>SUM(IF($H247="A",$G247,0),IF($K247="A",$J247,0),IF($N247="A",$M247,0),IF($Q247="A",$P247,0),IF($T247="A",$S247,0),IF($W247="A",$V247,0),IF($Z247="A",$Y247,0),IF($AC247="A",$AB247,0),IF($AF247="A",$AE247,0),IF($AI247="A",$AH247,0),IF($AL247="A",$AK247,0),IF($AO247="A",$AN247,0),IF($AR247="A",$AQ247,0),IF($AU247="A",$AT247,0),IF($AX247="A",$AW247,0),IF($BA247="A",$AZ247,0),IF($BD247="A",$BA247,0),IF($BG247="A",$BF247,0))</f>
        <v>2</v>
      </c>
      <c r="BN247" s="55">
        <f>SUM(IF($T247="A",$S247,0),IF($W247="A",$V247,0),IF($Z247="A",$Y247,0),IF($AI247="A",$AH247,0),IF($AL247="A",$AK247,0))</f>
        <v>2</v>
      </c>
      <c r="BO247" s="55">
        <f>SUM(S247,V247,Y247,AH247,AK247)</f>
        <v>2</v>
      </c>
      <c r="BP247" s="56">
        <f>MAX(G247:BF247)</f>
        <v>2</v>
      </c>
      <c r="BQ247" s="56"/>
      <c r="BR247" s="120" t="str">
        <f>VLOOKUP(D247,BASE!B:E,3,FALSE)</f>
        <v>CASCOL</v>
      </c>
      <c r="BT247" s="442"/>
    </row>
    <row r="248" spans="1:72" ht="26.25" thickBot="1">
      <c r="A248" s="128">
        <f t="shared" si="3"/>
        <v>247</v>
      </c>
      <c r="B248" s="3" t="s">
        <v>16</v>
      </c>
      <c r="C248" s="164" t="s">
        <v>120</v>
      </c>
      <c r="D248" s="165">
        <v>6303409</v>
      </c>
      <c r="E248" s="166" t="s">
        <v>3</v>
      </c>
      <c r="F248" s="167" t="s">
        <v>179</v>
      </c>
      <c r="G248" s="4"/>
      <c r="H248" s="2"/>
      <c r="I248" s="5"/>
      <c r="J248" s="4"/>
      <c r="K248" s="2"/>
      <c r="L248" s="5"/>
      <c r="M248" s="4"/>
      <c r="N248" s="2"/>
      <c r="O248" s="5"/>
      <c r="P248" s="4"/>
      <c r="Q248" s="2"/>
      <c r="R248" s="5"/>
      <c r="S248" s="6">
        <v>2</v>
      </c>
      <c r="T248" s="2" t="s">
        <v>740</v>
      </c>
      <c r="U248" s="5"/>
      <c r="V248" s="6"/>
      <c r="W248" s="2"/>
      <c r="X248" s="5"/>
      <c r="Y248" s="6"/>
      <c r="Z248" s="2"/>
      <c r="AA248" s="5"/>
      <c r="AB248" s="4"/>
      <c r="AC248" s="2"/>
      <c r="AD248" s="5"/>
      <c r="AE248" s="4"/>
      <c r="AF248" s="2"/>
      <c r="AG248" s="5"/>
      <c r="AH248" s="6"/>
      <c r="AI248" s="2"/>
      <c r="AJ248" s="5"/>
      <c r="AK248" s="6"/>
      <c r="AL248" s="2"/>
      <c r="AM248" s="5"/>
      <c r="AN248" s="4"/>
      <c r="AO248" s="2"/>
      <c r="AP248" s="5"/>
      <c r="AQ248" s="4"/>
      <c r="AR248" s="2"/>
      <c r="AS248" s="5"/>
      <c r="AT248" s="4"/>
      <c r="AU248" s="2"/>
      <c r="AV248" s="5"/>
      <c r="AW248" s="4"/>
      <c r="AX248" s="2"/>
      <c r="AY248" s="5"/>
      <c r="AZ248" s="4"/>
      <c r="BA248" s="2"/>
      <c r="BB248" s="5"/>
      <c r="BC248" s="4"/>
      <c r="BD248" s="2"/>
      <c r="BE248" s="5"/>
      <c r="BF248" s="4"/>
      <c r="BG248" s="2"/>
      <c r="BH248" s="5"/>
      <c r="BI248" s="60">
        <f>SUM(G248:BF248)</f>
        <v>2</v>
      </c>
      <c r="BJ248" s="61" t="s">
        <v>6</v>
      </c>
      <c r="BK248" s="127">
        <f>COUNTIF(G248:BF248,"&gt;0")</f>
        <v>1</v>
      </c>
      <c r="BL248" s="53">
        <f>BI248/BK248</f>
        <v>2</v>
      </c>
      <c r="BM248" s="54">
        <f>SUM(IF($H248="A",$G248,0),IF($K248="A",$J248,0),IF($N248="A",$M248,0),IF($Q248="A",$P248,0),IF($T248="A",$S248,0),IF($W248="A",$V248,0),IF($Z248="A",$Y248,0),IF($AC248="A",$AB248,0),IF($AF248="A",$AE248,0),IF($AI248="A",$AH248,0),IF($AL248="A",$AK248,0),IF($AO248="A",$AN248,0),IF($AR248="A",$AQ248,0),IF($AU248="A",$AT248,0),IF($AX248="A",$AW248,0),IF($BA248="A",$AZ248,0),IF($BD248="A",$BA248,0),IF($BG248="A",$BF248,0))</f>
        <v>2</v>
      </c>
      <c r="BN248" s="55">
        <f>SUM(IF($T248="A",$S248,0),IF($W248="A",$V248,0),IF($Z248="A",$Y248,0),IF($AI248="A",$AH248,0),IF($AL248="A",$AK248,0))</f>
        <v>2</v>
      </c>
      <c r="BO248" s="55">
        <f>SUM(S248,V248,Y248,AH248,AK248)</f>
        <v>2</v>
      </c>
      <c r="BP248" s="56">
        <f>MAX(G248:BF248)</f>
        <v>2</v>
      </c>
      <c r="BQ248" s="56"/>
      <c r="BR248" s="120" t="str">
        <f>VLOOKUP(D248,BASE!B:E,3,FALSE)</f>
        <v>ASPTT</v>
      </c>
      <c r="BT248" s="442"/>
    </row>
    <row r="249" spans="1:72" ht="26.25" thickBot="1">
      <c r="A249" s="128">
        <f t="shared" si="3"/>
        <v>248</v>
      </c>
      <c r="B249" s="3" t="s">
        <v>16</v>
      </c>
      <c r="C249" s="160" t="s">
        <v>116</v>
      </c>
      <c r="D249" s="161">
        <v>6901104</v>
      </c>
      <c r="E249" s="162" t="s">
        <v>5</v>
      </c>
      <c r="F249" s="163" t="s">
        <v>8</v>
      </c>
      <c r="G249" s="4"/>
      <c r="H249" s="2"/>
      <c r="I249" s="5"/>
      <c r="J249" s="4"/>
      <c r="K249" s="2"/>
      <c r="L249" s="5"/>
      <c r="M249" s="4">
        <v>2</v>
      </c>
      <c r="N249" s="2" t="s">
        <v>740</v>
      </c>
      <c r="O249" s="5"/>
      <c r="P249" s="4"/>
      <c r="Q249" s="2"/>
      <c r="R249" s="5"/>
      <c r="S249" s="6"/>
      <c r="T249" s="2"/>
      <c r="U249" s="5"/>
      <c r="V249" s="6"/>
      <c r="W249" s="2"/>
      <c r="X249" s="5"/>
      <c r="Y249" s="6"/>
      <c r="Z249" s="2"/>
      <c r="AA249" s="5"/>
      <c r="AB249" s="4"/>
      <c r="AC249" s="2"/>
      <c r="AD249" s="5"/>
      <c r="AE249" s="4"/>
      <c r="AF249" s="2"/>
      <c r="AG249" s="5"/>
      <c r="AH249" s="6"/>
      <c r="AI249" s="2"/>
      <c r="AJ249" s="5"/>
      <c r="AK249" s="6"/>
      <c r="AL249" s="2"/>
      <c r="AM249" s="5"/>
      <c r="AN249" s="4"/>
      <c r="AO249" s="2"/>
      <c r="AP249" s="5"/>
      <c r="AQ249" s="4"/>
      <c r="AR249" s="2"/>
      <c r="AS249" s="5"/>
      <c r="AT249" s="4"/>
      <c r="AU249" s="2"/>
      <c r="AV249" s="5"/>
      <c r="AW249" s="4"/>
      <c r="AX249" s="2"/>
      <c r="AY249" s="5"/>
      <c r="AZ249" s="4"/>
      <c r="BA249" s="2"/>
      <c r="BB249" s="5"/>
      <c r="BC249" s="4"/>
      <c r="BD249" s="2"/>
      <c r="BE249" s="5"/>
      <c r="BF249" s="4"/>
      <c r="BG249" s="2"/>
      <c r="BH249" s="5"/>
      <c r="BI249" s="60">
        <f>SUM(G249:BF249)</f>
        <v>2</v>
      </c>
      <c r="BJ249" s="61" t="s">
        <v>6</v>
      </c>
      <c r="BK249" s="127">
        <f>COUNTIF(G249:BF249,"&gt;0")</f>
        <v>1</v>
      </c>
      <c r="BL249" s="53">
        <f>BI249/BK249</f>
        <v>2</v>
      </c>
      <c r="BM249" s="54">
        <f>SUM(IF($H249="A",$G249,0),IF($K249="A",$J249,0),IF($N249="A",$M249,0),IF($Q249="A",$P249,0),IF($T249="A",$S249,0),IF($W249="A",$V249,0),IF($Z249="A",$Y249,0),IF($AC249="A",$AB249,0),IF($AF249="A",$AE249,0),IF($AI249="A",$AH249,0),IF($AL249="A",$AK249,0),IF($AO249="A",$AN249,0),IF($AR249="A",$AQ249,0),IF($AU249="A",$AT249,0),IF($AX249="A",$AW249,0),IF($BA249="A",$AZ249,0),IF($BD249="A",$BA249,0),IF($BG249="A",$BF249,0))</f>
        <v>2</v>
      </c>
      <c r="BN249" s="55">
        <f>SUM(IF($T249="A",$S249,0),IF($W249="A",$V249,0),IF($Z249="A",$Y249,0),IF($AI249="A",$AH249,0),IF($AL249="A",$AK249,0))</f>
        <v>0</v>
      </c>
      <c r="BO249" s="55">
        <f>SUM(S249,V249,Y249,AH249,AK249)</f>
        <v>0</v>
      </c>
      <c r="BP249" s="56">
        <f>MAX(G249:BF249)</f>
        <v>2</v>
      </c>
      <c r="BQ249" s="56"/>
      <c r="BR249" s="120" t="str">
        <f>VLOOKUP(D249,BASE!B:E,3,FALSE)</f>
        <v>CASCOL</v>
      </c>
      <c r="BT249" s="442"/>
    </row>
    <row r="250" spans="1:72" ht="26.25" thickBot="1">
      <c r="A250" s="128">
        <f t="shared" si="3"/>
        <v>249</v>
      </c>
      <c r="B250" s="3" t="s">
        <v>16</v>
      </c>
      <c r="C250" s="164" t="s">
        <v>553</v>
      </c>
      <c r="D250" s="165">
        <v>6926107</v>
      </c>
      <c r="E250" s="166" t="s">
        <v>554</v>
      </c>
      <c r="F250" s="167" t="s">
        <v>179</v>
      </c>
      <c r="G250" s="4"/>
      <c r="H250" s="2"/>
      <c r="I250" s="5"/>
      <c r="J250" s="4"/>
      <c r="K250" s="2"/>
      <c r="L250" s="5"/>
      <c r="M250" s="4"/>
      <c r="N250" s="2"/>
      <c r="O250" s="5"/>
      <c r="P250" s="4"/>
      <c r="Q250" s="2"/>
      <c r="R250" s="5"/>
      <c r="S250" s="6"/>
      <c r="T250" s="2"/>
      <c r="U250" s="5"/>
      <c r="V250" s="6"/>
      <c r="W250" s="2"/>
      <c r="X250" s="5"/>
      <c r="Y250" s="6"/>
      <c r="Z250" s="2"/>
      <c r="AA250" s="5"/>
      <c r="AB250" s="4"/>
      <c r="AC250" s="2"/>
      <c r="AD250" s="5"/>
      <c r="AE250" s="4"/>
      <c r="AF250" s="2"/>
      <c r="AG250" s="5"/>
      <c r="AH250" s="6"/>
      <c r="AI250" s="2"/>
      <c r="AJ250" s="5"/>
      <c r="AK250" s="6"/>
      <c r="AL250" s="2"/>
      <c r="AM250" s="5"/>
      <c r="AN250" s="4"/>
      <c r="AO250" s="2"/>
      <c r="AP250" s="5"/>
      <c r="AQ250" s="4">
        <v>2</v>
      </c>
      <c r="AR250" s="2" t="s">
        <v>740</v>
      </c>
      <c r="AS250" s="5"/>
      <c r="AT250" s="4"/>
      <c r="AU250" s="2"/>
      <c r="AV250" s="5"/>
      <c r="AW250" s="4"/>
      <c r="AX250" s="2"/>
      <c r="AY250" s="5"/>
      <c r="AZ250" s="4"/>
      <c r="BA250" s="2"/>
      <c r="BB250" s="5"/>
      <c r="BC250" s="4"/>
      <c r="BD250" s="2"/>
      <c r="BE250" s="5"/>
      <c r="BF250" s="4"/>
      <c r="BG250" s="2"/>
      <c r="BH250" s="5"/>
      <c r="BI250" s="60">
        <f>SUM(G250:BF250)</f>
        <v>2</v>
      </c>
      <c r="BJ250" s="61" t="s">
        <v>6</v>
      </c>
      <c r="BK250" s="127">
        <f>COUNTIF(G250:BF250,"&gt;0")</f>
        <v>1</v>
      </c>
      <c r="BL250" s="53">
        <f>BI250/BK250</f>
        <v>2</v>
      </c>
      <c r="BM250" s="54">
        <f>SUM(IF($H250="A",$G250,0),IF($K250="A",$J250,0),IF($N250="A",$M250,0),IF($Q250="A",$P250,0),IF($T250="A",$S250,0),IF($W250="A",$V250,0),IF($Z250="A",$Y250,0),IF($AC250="A",$AB250,0),IF($AF250="A",$AE250,0),IF($AI250="A",$AH250,0),IF($AL250="A",$AK250,0),IF($AO250="A",$AN250,0),IF($AR250="A",$AQ250,0),IF($AU250="A",$AT250,0),IF($AX250="A",$AW250,0),IF($BA250="A",$AZ250,0),IF($BD250="A",$BA250,0),IF($BG250="A",$BF250,0))</f>
        <v>2</v>
      </c>
      <c r="BN250" s="55">
        <f>SUM(IF($T250="A",$S250,0),IF($W250="A",$V250,0),IF($Z250="A",$Y250,0),IF($AI250="A",$AH250,0),IF($AL250="A",$AK250,0))</f>
        <v>0</v>
      </c>
      <c r="BO250" s="55">
        <f>SUM(S250,V250,Y250,AH250,AK250)</f>
        <v>0</v>
      </c>
      <c r="BP250" s="56">
        <f>MAX(G250:BF250)</f>
        <v>2</v>
      </c>
      <c r="BQ250" s="56"/>
      <c r="BR250" s="120" t="str">
        <f>VLOOKUP(D250,BASE!B:E,3,FALSE)</f>
        <v>TROLLSPORT</v>
      </c>
      <c r="BT250" s="442"/>
    </row>
    <row r="251" spans="1:72" ht="26.25" thickBot="1">
      <c r="A251" s="128">
        <f t="shared" si="3"/>
        <v>250</v>
      </c>
      <c r="B251" s="3" t="s">
        <v>16</v>
      </c>
      <c r="C251" s="164" t="s">
        <v>327</v>
      </c>
      <c r="D251" s="165">
        <v>6915212</v>
      </c>
      <c r="E251" s="166" t="s">
        <v>2</v>
      </c>
      <c r="F251" s="167" t="s">
        <v>179</v>
      </c>
      <c r="G251" s="4"/>
      <c r="H251" s="2"/>
      <c r="I251" s="5"/>
      <c r="J251" s="4">
        <v>2</v>
      </c>
      <c r="K251" s="2" t="s">
        <v>740</v>
      </c>
      <c r="L251" s="5"/>
      <c r="M251" s="4"/>
      <c r="N251" s="2"/>
      <c r="O251" s="5"/>
      <c r="P251" s="4"/>
      <c r="Q251" s="2"/>
      <c r="R251" s="5"/>
      <c r="S251" s="6"/>
      <c r="T251" s="2"/>
      <c r="U251" s="5"/>
      <c r="V251" s="6"/>
      <c r="W251" s="2"/>
      <c r="X251" s="5"/>
      <c r="Y251" s="6"/>
      <c r="Z251" s="2"/>
      <c r="AA251" s="5"/>
      <c r="AB251" s="4"/>
      <c r="AC251" s="2"/>
      <c r="AD251" s="5"/>
      <c r="AE251" s="4"/>
      <c r="AF251" s="2"/>
      <c r="AG251" s="5"/>
      <c r="AH251" s="6"/>
      <c r="AI251" s="2"/>
      <c r="AJ251" s="5"/>
      <c r="AK251" s="6"/>
      <c r="AL251" s="2"/>
      <c r="AM251" s="5"/>
      <c r="AN251" s="4"/>
      <c r="AO251" s="2"/>
      <c r="AP251" s="5"/>
      <c r="AQ251" s="4"/>
      <c r="AR251" s="2"/>
      <c r="AS251" s="5"/>
      <c r="AT251" s="4"/>
      <c r="AU251" s="2"/>
      <c r="AV251" s="5"/>
      <c r="AW251" s="4"/>
      <c r="AX251" s="2"/>
      <c r="AY251" s="5"/>
      <c r="AZ251" s="4"/>
      <c r="BA251" s="2"/>
      <c r="BB251" s="5"/>
      <c r="BC251" s="4"/>
      <c r="BD251" s="2"/>
      <c r="BE251" s="5"/>
      <c r="BF251" s="4"/>
      <c r="BG251" s="2"/>
      <c r="BH251" s="5"/>
      <c r="BI251" s="60">
        <f>SUM(G251:BF251)</f>
        <v>2</v>
      </c>
      <c r="BJ251" s="61" t="s">
        <v>6</v>
      </c>
      <c r="BK251" s="127">
        <f>COUNTIF(G251:BF251,"&gt;0")</f>
        <v>1</v>
      </c>
      <c r="BL251" s="53">
        <f>BI251/BK251</f>
        <v>2</v>
      </c>
      <c r="BM251" s="54">
        <f>SUM(IF($H251="A",$G251,0),IF($K251="A",$J251,0),IF($N251="A",$M251,0),IF($Q251="A",$P251,0),IF($T251="A",$S251,0),IF($W251="A",$V251,0),IF($Z251="A",$Y251,0),IF($AC251="A",$AB251,0),IF($AF251="A",$AE251,0),IF($AI251="A",$AH251,0),IF($AL251="A",$AK251,0),IF($AO251="A",$AN251,0),IF($AR251="A",$AQ251,0),IF($AU251="A",$AT251,0),IF($AX251="A",$AW251,0),IF($BA251="A",$AZ251,0),IF($BD251="A",$BA251,0),IF($BG251="A",$BF251,0))</f>
        <v>2</v>
      </c>
      <c r="BN251" s="55">
        <f>SUM(IF($T251="A",$S251,0),IF($W251="A",$V251,0),IF($Z251="A",$Y251,0),IF($AI251="A",$AH251,0),IF($AL251="A",$AK251,0))</f>
        <v>0</v>
      </c>
      <c r="BO251" s="55">
        <f>SUM(S251,V251,Y251,AH251,AK251)</f>
        <v>0</v>
      </c>
      <c r="BP251" s="56">
        <f>MAX(G251:BF251)</f>
        <v>2</v>
      </c>
      <c r="BQ251" s="56"/>
      <c r="BR251" s="120" t="str">
        <f>VLOOKUP(D251,BASE!B:E,3,FALSE)</f>
        <v>ASCSP</v>
      </c>
      <c r="BT251" s="442"/>
    </row>
    <row r="252" spans="1:72" ht="26.25" thickBot="1">
      <c r="A252" s="128">
        <f t="shared" si="3"/>
        <v>251</v>
      </c>
      <c r="B252" s="3" t="s">
        <v>16</v>
      </c>
      <c r="C252" s="164" t="s">
        <v>156</v>
      </c>
      <c r="D252" s="165">
        <v>6923489</v>
      </c>
      <c r="E252" s="166" t="s">
        <v>5</v>
      </c>
      <c r="F252" s="167" t="s">
        <v>179</v>
      </c>
      <c r="G252" s="4"/>
      <c r="H252" s="2"/>
      <c r="I252" s="5"/>
      <c r="J252" s="4">
        <v>2</v>
      </c>
      <c r="K252" s="2" t="s">
        <v>740</v>
      </c>
      <c r="L252" s="5"/>
      <c r="M252" s="4"/>
      <c r="N252" s="2"/>
      <c r="O252" s="5"/>
      <c r="P252" s="4"/>
      <c r="Q252" s="2"/>
      <c r="R252" s="5"/>
      <c r="S252" s="6"/>
      <c r="T252" s="2"/>
      <c r="U252" s="5"/>
      <c r="V252" s="6"/>
      <c r="W252" s="2"/>
      <c r="X252" s="5"/>
      <c r="Y252" s="6"/>
      <c r="Z252" s="2"/>
      <c r="AA252" s="5"/>
      <c r="AB252" s="4"/>
      <c r="AC252" s="2"/>
      <c r="AD252" s="5"/>
      <c r="AE252" s="4"/>
      <c r="AF252" s="2"/>
      <c r="AG252" s="5"/>
      <c r="AH252" s="6"/>
      <c r="AI252" s="2"/>
      <c r="AJ252" s="5"/>
      <c r="AK252" s="6"/>
      <c r="AL252" s="2"/>
      <c r="AM252" s="5"/>
      <c r="AN252" s="4"/>
      <c r="AO252" s="2"/>
      <c r="AP252" s="5"/>
      <c r="AQ252" s="4"/>
      <c r="AR252" s="2"/>
      <c r="AS252" s="5"/>
      <c r="AT252" s="4"/>
      <c r="AU252" s="2"/>
      <c r="AV252" s="5"/>
      <c r="AW252" s="4"/>
      <c r="AX252" s="2"/>
      <c r="AY252" s="5"/>
      <c r="AZ252" s="4"/>
      <c r="BA252" s="2"/>
      <c r="BB252" s="5"/>
      <c r="BC252" s="4"/>
      <c r="BD252" s="2"/>
      <c r="BE252" s="5"/>
      <c r="BF252" s="4"/>
      <c r="BG252" s="2"/>
      <c r="BH252" s="5"/>
      <c r="BI252" s="60">
        <f>SUM(G252:BF252)</f>
        <v>2</v>
      </c>
      <c r="BJ252" s="61" t="s">
        <v>6</v>
      </c>
      <c r="BK252" s="127">
        <f>COUNTIF(G252:BF252,"&gt;0")</f>
        <v>1</v>
      </c>
      <c r="BL252" s="53">
        <f>BI252/BK252</f>
        <v>2</v>
      </c>
      <c r="BM252" s="54">
        <f>SUM(IF($H252="A",$G252,0),IF($K252="A",$J252,0),IF($N252="A",$M252,0),IF($Q252="A",$P252,0),IF($T252="A",$S252,0),IF($W252="A",$V252,0),IF($Z252="A",$Y252,0),IF($AC252="A",$AB252,0),IF($AF252="A",$AE252,0),IF($AI252="A",$AH252,0),IF($AL252="A",$AK252,0),IF($AO252="A",$AN252,0),IF($AR252="A",$AQ252,0),IF($AU252="A",$AT252,0),IF($AX252="A",$AW252,0),IF($BA252="A",$AZ252,0),IF($BD252="A",$BA252,0),IF($BG252="A",$BF252,0))</f>
        <v>2</v>
      </c>
      <c r="BN252" s="55">
        <f>SUM(IF($T252="A",$S252,0),IF($W252="A",$V252,0),IF($Z252="A",$Y252,0),IF($AI252="A",$AH252,0),IF($AL252="A",$AK252,0))</f>
        <v>0</v>
      </c>
      <c r="BO252" s="55">
        <f>SUM(S252,V252,Y252,AH252,AK252)</f>
        <v>0</v>
      </c>
      <c r="BP252" s="56">
        <f>MAX(G252:BF252)</f>
        <v>2</v>
      </c>
      <c r="BQ252" s="56"/>
      <c r="BR252" s="120" t="str">
        <f>VLOOKUP(D252,BASE!B:E,3,FALSE)</f>
        <v>CASCOL</v>
      </c>
      <c r="BT252" s="442"/>
    </row>
    <row r="253" spans="1:72" ht="26.25" thickBot="1">
      <c r="A253" s="128">
        <f t="shared" si="3"/>
        <v>252</v>
      </c>
      <c r="B253" s="3" t="s">
        <v>16</v>
      </c>
      <c r="C253" s="164" t="s">
        <v>328</v>
      </c>
      <c r="D253" s="165">
        <v>6903233</v>
      </c>
      <c r="E253" s="166" t="s">
        <v>2</v>
      </c>
      <c r="F253" s="167" t="s">
        <v>179</v>
      </c>
      <c r="G253" s="4"/>
      <c r="H253" s="2"/>
      <c r="I253" s="5"/>
      <c r="J253" s="4">
        <v>2</v>
      </c>
      <c r="K253" s="2" t="s">
        <v>740</v>
      </c>
      <c r="L253" s="5"/>
      <c r="M253" s="4"/>
      <c r="N253" s="2"/>
      <c r="O253" s="5"/>
      <c r="P253" s="4"/>
      <c r="Q253" s="2"/>
      <c r="R253" s="5"/>
      <c r="S253" s="6"/>
      <c r="T253" s="2"/>
      <c r="U253" s="5"/>
      <c r="V253" s="6"/>
      <c r="W253" s="2"/>
      <c r="X253" s="5"/>
      <c r="Y253" s="6"/>
      <c r="Z253" s="2"/>
      <c r="AA253" s="5"/>
      <c r="AB253" s="4"/>
      <c r="AC253" s="2"/>
      <c r="AD253" s="5"/>
      <c r="AE253" s="4"/>
      <c r="AF253" s="2"/>
      <c r="AG253" s="5"/>
      <c r="AH253" s="6"/>
      <c r="AI253" s="2"/>
      <c r="AJ253" s="5"/>
      <c r="AK253" s="6"/>
      <c r="AL253" s="2"/>
      <c r="AM253" s="5"/>
      <c r="AN253" s="4"/>
      <c r="AO253" s="2"/>
      <c r="AP253" s="5"/>
      <c r="AQ253" s="4"/>
      <c r="AR253" s="2"/>
      <c r="AS253" s="5"/>
      <c r="AT253" s="4"/>
      <c r="AU253" s="2"/>
      <c r="AV253" s="5"/>
      <c r="AW253" s="4"/>
      <c r="AX253" s="2"/>
      <c r="AY253" s="5"/>
      <c r="AZ253" s="4"/>
      <c r="BA253" s="2"/>
      <c r="BB253" s="5"/>
      <c r="BC253" s="4"/>
      <c r="BD253" s="2"/>
      <c r="BE253" s="5"/>
      <c r="BF253" s="4"/>
      <c r="BG253" s="2"/>
      <c r="BH253" s="5"/>
      <c r="BI253" s="60">
        <f>SUM(G253:BF253)</f>
        <v>2</v>
      </c>
      <c r="BJ253" s="61" t="s">
        <v>6</v>
      </c>
      <c r="BK253" s="127">
        <f>COUNTIF(G253:BF253,"&gt;0")</f>
        <v>1</v>
      </c>
      <c r="BL253" s="53">
        <f>BI253/BK253</f>
        <v>2</v>
      </c>
      <c r="BM253" s="54">
        <f>SUM(IF($H253="A",$G253,0),IF($K253="A",$J253,0),IF($N253="A",$M253,0),IF($Q253="A",$P253,0),IF($T253="A",$S253,0),IF($W253="A",$V253,0),IF($Z253="A",$Y253,0),IF($AC253="A",$AB253,0),IF($AF253="A",$AE253,0),IF($AI253="A",$AH253,0),IF($AL253="A",$AK253,0),IF($AO253="A",$AN253,0),IF($AR253="A",$AQ253,0),IF($AU253="A",$AT253,0),IF($AX253="A",$AW253,0),IF($BA253="A",$AZ253,0),IF($BD253="A",$BA253,0),IF($BG253="A",$BF253,0))</f>
        <v>2</v>
      </c>
      <c r="BN253" s="55">
        <f>SUM(IF($T253="A",$S253,0),IF($W253="A",$V253,0),IF($Z253="A",$Y253,0),IF($AI253="A",$AH253,0),IF($AL253="A",$AK253,0))</f>
        <v>0</v>
      </c>
      <c r="BO253" s="55">
        <f>SUM(S253,V253,Y253,AH253,AK253)</f>
        <v>0</v>
      </c>
      <c r="BP253" s="56">
        <f>MAX(G253:BF253)</f>
        <v>2</v>
      </c>
      <c r="BQ253" s="56"/>
      <c r="BR253" s="120" t="str">
        <f>VLOOKUP(D253,BASE!B:E,3,FALSE)</f>
        <v>ASCSP</v>
      </c>
      <c r="BT253" s="442"/>
    </row>
    <row r="254" spans="1:72" ht="26.25" thickBot="1">
      <c r="A254" s="128">
        <f t="shared" si="3"/>
        <v>253</v>
      </c>
      <c r="B254" s="3" t="s">
        <v>16</v>
      </c>
      <c r="C254" s="164" t="s">
        <v>272</v>
      </c>
      <c r="D254" s="165">
        <v>6921797</v>
      </c>
      <c r="E254" s="166" t="s">
        <v>350</v>
      </c>
      <c r="F254" s="167" t="s">
        <v>179</v>
      </c>
      <c r="G254" s="4"/>
      <c r="H254" s="2"/>
      <c r="I254" s="5"/>
      <c r="J254" s="4"/>
      <c r="K254" s="2"/>
      <c r="L254" s="5"/>
      <c r="M254" s="4">
        <v>2</v>
      </c>
      <c r="N254" s="2" t="s">
        <v>740</v>
      </c>
      <c r="O254" s="5"/>
      <c r="P254" s="4"/>
      <c r="Q254" s="2"/>
      <c r="R254" s="5"/>
      <c r="S254" s="6"/>
      <c r="T254" s="2"/>
      <c r="U254" s="5"/>
      <c r="V254" s="6"/>
      <c r="W254" s="2"/>
      <c r="X254" s="5"/>
      <c r="Y254" s="6"/>
      <c r="Z254" s="2"/>
      <c r="AA254" s="5"/>
      <c r="AB254" s="4"/>
      <c r="AC254" s="2"/>
      <c r="AD254" s="5"/>
      <c r="AE254" s="4"/>
      <c r="AF254" s="2"/>
      <c r="AG254" s="5"/>
      <c r="AH254" s="6"/>
      <c r="AI254" s="2"/>
      <c r="AJ254" s="5"/>
      <c r="AK254" s="6"/>
      <c r="AL254" s="2"/>
      <c r="AM254" s="5"/>
      <c r="AN254" s="4"/>
      <c r="AO254" s="2"/>
      <c r="AP254" s="5"/>
      <c r="AQ254" s="4"/>
      <c r="AR254" s="2"/>
      <c r="AS254" s="5"/>
      <c r="AT254" s="4"/>
      <c r="AU254" s="2"/>
      <c r="AV254" s="5"/>
      <c r="AW254" s="4"/>
      <c r="AX254" s="2"/>
      <c r="AY254" s="5"/>
      <c r="AZ254" s="4"/>
      <c r="BA254" s="2"/>
      <c r="BB254" s="5"/>
      <c r="BC254" s="4"/>
      <c r="BD254" s="2"/>
      <c r="BE254" s="5"/>
      <c r="BF254" s="4"/>
      <c r="BG254" s="2"/>
      <c r="BH254" s="5"/>
      <c r="BI254" s="60">
        <f>SUM(G254:BF254)</f>
        <v>2</v>
      </c>
      <c r="BJ254" s="61" t="s">
        <v>6</v>
      </c>
      <c r="BK254" s="127">
        <f>COUNTIF(G254:BF254,"&gt;0")</f>
        <v>1</v>
      </c>
      <c r="BL254" s="53">
        <f>BI254/BK254</f>
        <v>2</v>
      </c>
      <c r="BM254" s="54">
        <f>SUM(IF($H254="A",$G254,0),IF($K254="A",$J254,0),IF($N254="A",$M254,0),IF($Q254="A",$P254,0),IF($T254="A",$S254,0),IF($W254="A",$V254,0),IF($Z254="A",$Y254,0),IF($AC254="A",$AB254,0),IF($AF254="A",$AE254,0),IF($AI254="A",$AH254,0),IF($AL254="A",$AK254,0),IF($AO254="A",$AN254,0),IF($AR254="A",$AQ254,0),IF($AU254="A",$AT254,0),IF($AX254="A",$AW254,0),IF($BA254="A",$AZ254,0),IF($BD254="A",$BA254,0),IF($BG254="A",$BF254,0))</f>
        <v>2</v>
      </c>
      <c r="BN254" s="55">
        <f>SUM(IF($T254="A",$S254,0),IF($W254="A",$V254,0),IF($Z254="A",$Y254,0),IF($AI254="A",$AH254,0),IF($AL254="A",$AK254,0))</f>
        <v>0</v>
      </c>
      <c r="BO254" s="55">
        <f>SUM(S254,V254,Y254,AH254,AK254)</f>
        <v>0</v>
      </c>
      <c r="BP254" s="56">
        <f>MAX(G254:BF254)</f>
        <v>2</v>
      </c>
      <c r="BQ254" s="56"/>
      <c r="BR254" s="120" t="str">
        <f>VLOOKUP(D254,BASE!B:E,3,FALSE)</f>
        <v>S A L</v>
      </c>
      <c r="BT254" s="442"/>
    </row>
    <row r="255" spans="1:72" ht="26.25" thickBot="1">
      <c r="A255" s="128">
        <f t="shared" si="3"/>
        <v>254</v>
      </c>
      <c r="B255" s="3" t="s">
        <v>16</v>
      </c>
      <c r="C255" s="164" t="s">
        <v>805</v>
      </c>
      <c r="D255" s="165">
        <v>6921196</v>
      </c>
      <c r="E255" s="166" t="s">
        <v>350</v>
      </c>
      <c r="F255" s="167" t="s">
        <v>179</v>
      </c>
      <c r="G255" s="4"/>
      <c r="H255" s="2"/>
      <c r="I255" s="5"/>
      <c r="J255" s="4"/>
      <c r="K255" s="2"/>
      <c r="L255" s="5"/>
      <c r="M255" s="4"/>
      <c r="N255" s="2"/>
      <c r="O255" s="5"/>
      <c r="P255" s="4"/>
      <c r="Q255" s="2"/>
      <c r="R255" s="5"/>
      <c r="S255" s="6"/>
      <c r="T255" s="2"/>
      <c r="U255" s="5"/>
      <c r="V255" s="6"/>
      <c r="W255" s="2"/>
      <c r="X255" s="5"/>
      <c r="Y255" s="6">
        <v>2</v>
      </c>
      <c r="Z255" s="2" t="s">
        <v>720</v>
      </c>
      <c r="AA255" s="5"/>
      <c r="AB255" s="4"/>
      <c r="AC255" s="2"/>
      <c r="AD255" s="417"/>
      <c r="AE255" s="4"/>
      <c r="AF255" s="2"/>
      <c r="AG255" s="5"/>
      <c r="AH255" s="6"/>
      <c r="AI255" s="2"/>
      <c r="AJ255" s="5"/>
      <c r="AK255" s="6"/>
      <c r="AL255" s="2"/>
      <c r="AM255" s="5"/>
      <c r="AN255" s="4"/>
      <c r="AO255" s="2"/>
      <c r="AP255" s="5"/>
      <c r="AQ255" s="4"/>
      <c r="AR255" s="2"/>
      <c r="AS255" s="5"/>
      <c r="AT255" s="4"/>
      <c r="AU255" s="2"/>
      <c r="AV255" s="5"/>
      <c r="AW255" s="4"/>
      <c r="AX255" s="2"/>
      <c r="AY255" s="5"/>
      <c r="AZ255" s="4"/>
      <c r="BA255" s="2"/>
      <c r="BB255" s="5"/>
      <c r="BC255" s="4"/>
      <c r="BD255" s="2"/>
      <c r="BE255" s="5"/>
      <c r="BF255" s="4"/>
      <c r="BG255" s="2"/>
      <c r="BH255" s="5"/>
      <c r="BI255" s="60">
        <f>SUM(G255:BF255)</f>
        <v>2</v>
      </c>
      <c r="BJ255" s="61" t="s">
        <v>6</v>
      </c>
      <c r="BK255" s="127">
        <f>COUNTIF(G255:BF255,"&gt;0")</f>
        <v>1</v>
      </c>
      <c r="BL255" s="53">
        <f>BI255/BK255</f>
        <v>2</v>
      </c>
      <c r="BM255" s="54">
        <f>SUM(IF($H255="A",$G255,0),IF($K255="A",$J255,0),IF($N255="A",$M255,0),IF($Q255="A",$P255,0),IF($T255="A",$S255,0),IF($W255="A",$V255,0),IF($Z255="A",$Y255,0),IF($AC255="A",$AB255,0),IF($AF255="A",$AE255,0),IF($AI255="A",$AH255,0),IF($AL255="A",$AK255,0),IF($AO255="A",$AN255,0),IF($AR255="A",$AQ255,0),IF($AU255="A",$AT255,0),IF($AX255="A",$AW255,0),IF($BA255="A",$AZ255,0),IF($BD255="A",$BA255,0),IF($BG255="A",$BF255,0))</f>
        <v>0</v>
      </c>
      <c r="BN255" s="55">
        <f>SUM(IF($T255="A",$S255,0),IF($W255="A",$V255,0),IF($Z255="A",$Y255,0),IF($AI255="A",$AH255,0),IF($AL255="A",$AK255,0))</f>
        <v>0</v>
      </c>
      <c r="BO255" s="55">
        <f>SUM(S255,V255,Y255,AH255,AK255)</f>
        <v>2</v>
      </c>
      <c r="BP255" s="56">
        <f>MAX(G255:BF255)</f>
        <v>2</v>
      </c>
      <c r="BQ255" s="56"/>
      <c r="BR255" s="120" t="str">
        <f>VLOOKUP(D255,BASE!B:E,3,FALSE)</f>
        <v>S A L</v>
      </c>
      <c r="BT255" s="442"/>
    </row>
    <row r="256" spans="1:72" ht="26.25" thickBot="1">
      <c r="A256" s="128">
        <f t="shared" si="3"/>
        <v>255</v>
      </c>
      <c r="B256" s="3" t="s">
        <v>16</v>
      </c>
      <c r="C256" s="160" t="s">
        <v>297</v>
      </c>
      <c r="D256" s="161">
        <v>6925402</v>
      </c>
      <c r="E256" s="162" t="s">
        <v>2</v>
      </c>
      <c r="F256" s="163" t="s">
        <v>8</v>
      </c>
      <c r="G256" s="4"/>
      <c r="H256" s="2"/>
      <c r="I256" s="5"/>
      <c r="J256" s="4"/>
      <c r="K256" s="2"/>
      <c r="L256" s="5"/>
      <c r="M256" s="4">
        <v>2</v>
      </c>
      <c r="N256" s="2" t="s">
        <v>720</v>
      </c>
      <c r="O256" s="5"/>
      <c r="P256" s="4"/>
      <c r="Q256" s="2"/>
      <c r="R256" s="5"/>
      <c r="S256" s="6"/>
      <c r="T256" s="2"/>
      <c r="U256" s="5"/>
      <c r="V256" s="6"/>
      <c r="W256" s="2"/>
      <c r="X256" s="5"/>
      <c r="Y256" s="6"/>
      <c r="Z256" s="2"/>
      <c r="AA256" s="5"/>
      <c r="AB256" s="4"/>
      <c r="AC256" s="2"/>
      <c r="AD256" s="5"/>
      <c r="AE256" s="4"/>
      <c r="AF256" s="2"/>
      <c r="AG256" s="5"/>
      <c r="AH256" s="6"/>
      <c r="AI256" s="2"/>
      <c r="AJ256" s="5"/>
      <c r="AK256" s="6"/>
      <c r="AL256" s="2"/>
      <c r="AM256" s="5"/>
      <c r="AN256" s="4"/>
      <c r="AO256" s="2"/>
      <c r="AP256" s="5"/>
      <c r="AQ256" s="4"/>
      <c r="AR256" s="2"/>
      <c r="AS256" s="5"/>
      <c r="AT256" s="4"/>
      <c r="AU256" s="2"/>
      <c r="AV256" s="5"/>
      <c r="AW256" s="4"/>
      <c r="AX256" s="2"/>
      <c r="AY256" s="5"/>
      <c r="AZ256" s="4"/>
      <c r="BA256" s="2"/>
      <c r="BB256" s="5"/>
      <c r="BC256" s="4"/>
      <c r="BD256" s="2"/>
      <c r="BE256" s="5"/>
      <c r="BF256" s="4"/>
      <c r="BG256" s="2"/>
      <c r="BH256" s="5"/>
      <c r="BI256" s="60">
        <f>SUM(G256:BF256)</f>
        <v>2</v>
      </c>
      <c r="BJ256" s="61" t="s">
        <v>6</v>
      </c>
      <c r="BK256" s="127">
        <f>COUNTIF(G256:BF256,"&gt;0")</f>
        <v>1</v>
      </c>
      <c r="BL256" s="53">
        <f>BI256/BK256</f>
        <v>2</v>
      </c>
      <c r="BM256" s="54">
        <f>SUM(IF($H256="A",$G256,0),IF($K256="A",$J256,0),IF($N256="A",$M256,0),IF($Q256="A",$P256,0),IF($T256="A",$S256,0),IF($W256="A",$V256,0),IF($Z256="A",$Y256,0),IF($AC256="A",$AB256,0),IF($AF256="A",$AE256,0),IF($AI256="A",$AH256,0),IF($AL256="A",$AK256,0),IF($AO256="A",$AN256,0),IF($AR256="A",$AQ256,0),IF($AU256="A",$AT256,0),IF($AX256="A",$AW256,0),IF($BA256="A",$AZ256,0),IF($BD256="A",$BA256,0),IF($BG256="A",$BF256,0))</f>
        <v>0</v>
      </c>
      <c r="BN256" s="55">
        <f>SUM(IF($T256="A",$S256,0),IF($W256="A",$V256,0),IF($Z256="A",$Y256,0),IF($AI256="A",$AH256,0),IF($AL256="A",$AK256,0))</f>
        <v>0</v>
      </c>
      <c r="BO256" s="55">
        <f>SUM(S256,V256,Y256,AH256,AK256)</f>
        <v>0</v>
      </c>
      <c r="BP256" s="56">
        <f>MAX(G256:BF256)</f>
        <v>2</v>
      </c>
      <c r="BQ256" s="56"/>
      <c r="BR256" s="120" t="str">
        <f>VLOOKUP(D256,BASE!B:E,3,FALSE)</f>
        <v>ASCSP</v>
      </c>
      <c r="BT256" s="442"/>
    </row>
    <row r="257" spans="1:72" ht="26.25" thickBot="1">
      <c r="A257" s="128">
        <f t="shared" si="3"/>
        <v>256</v>
      </c>
      <c r="B257" s="3" t="s">
        <v>16</v>
      </c>
      <c r="C257" s="164" t="s">
        <v>806</v>
      </c>
      <c r="D257" s="165">
        <v>6922563</v>
      </c>
      <c r="E257" s="166" t="s">
        <v>2</v>
      </c>
      <c r="F257" s="167" t="s">
        <v>179</v>
      </c>
      <c r="G257" s="4"/>
      <c r="H257" s="2"/>
      <c r="I257" s="5"/>
      <c r="J257" s="4"/>
      <c r="K257" s="2"/>
      <c r="L257" s="5"/>
      <c r="M257" s="4"/>
      <c r="N257" s="2"/>
      <c r="O257" s="5"/>
      <c r="P257" s="4"/>
      <c r="Q257" s="2"/>
      <c r="R257" s="5"/>
      <c r="S257" s="6"/>
      <c r="T257" s="2"/>
      <c r="U257" s="5"/>
      <c r="V257" s="6"/>
      <c r="W257" s="2"/>
      <c r="X257" s="5"/>
      <c r="Y257" s="6"/>
      <c r="Z257" s="2"/>
      <c r="AA257" s="5"/>
      <c r="AB257" s="4">
        <v>2</v>
      </c>
      <c r="AC257" s="2" t="s">
        <v>720</v>
      </c>
      <c r="AD257" s="417"/>
      <c r="AE257" s="4"/>
      <c r="AF257" s="2"/>
      <c r="AG257" s="5"/>
      <c r="AH257" s="6"/>
      <c r="AI257" s="2"/>
      <c r="AJ257" s="5"/>
      <c r="AK257" s="6"/>
      <c r="AL257" s="2"/>
      <c r="AM257" s="5"/>
      <c r="AN257" s="4"/>
      <c r="AO257" s="2"/>
      <c r="AP257" s="5"/>
      <c r="AQ257" s="4"/>
      <c r="AR257" s="2"/>
      <c r="AS257" s="5"/>
      <c r="AT257" s="4"/>
      <c r="AU257" s="2"/>
      <c r="AV257" s="5"/>
      <c r="AW257" s="4"/>
      <c r="AX257" s="2"/>
      <c r="AY257" s="5"/>
      <c r="AZ257" s="4"/>
      <c r="BA257" s="2"/>
      <c r="BB257" s="5"/>
      <c r="BC257" s="4"/>
      <c r="BD257" s="2"/>
      <c r="BE257" s="5"/>
      <c r="BF257" s="4"/>
      <c r="BG257" s="2"/>
      <c r="BH257" s="5"/>
      <c r="BI257" s="60">
        <f>SUM(G257:BF257)</f>
        <v>2</v>
      </c>
      <c r="BJ257" s="61" t="s">
        <v>6</v>
      </c>
      <c r="BK257" s="127">
        <f>COUNTIF(G257:BF257,"&gt;0")</f>
        <v>1</v>
      </c>
      <c r="BL257" s="53">
        <f>BI257/BK257</f>
        <v>2</v>
      </c>
      <c r="BM257" s="54">
        <f>SUM(IF($H257="A",$G257,0),IF($K257="A",$J257,0),IF($N257="A",$M257,0),IF($Q257="A",$P257,0),IF($T257="A",$S257,0),IF($W257="A",$V257,0),IF($Z257="A",$Y257,0),IF($AC257="A",$AB257,0),IF($AF257="A",$AE257,0),IF($AI257="A",$AH257,0),IF($AL257="A",$AK257,0),IF($AO257="A",$AN257,0),IF($AR257="A",$AQ257,0),IF($AU257="A",$AT257,0),IF($AX257="A",$AW257,0),IF($BA257="A",$AZ257,0),IF($BD257="A",$BA257,0),IF($BG257="A",$BF257,0))</f>
        <v>0</v>
      </c>
      <c r="BN257" s="55">
        <f>SUM(IF($T257="A",$S257,0),IF($W257="A",$V257,0),IF($Z257="A",$Y257,0),IF($AI257="A",$AH257,0),IF($AL257="A",$AK257,0))</f>
        <v>0</v>
      </c>
      <c r="BO257" s="55">
        <f>SUM(S257,V257,Y257,AH257,AK257)</f>
        <v>0</v>
      </c>
      <c r="BP257" s="56">
        <f>MAX(G257:BF257)</f>
        <v>2</v>
      </c>
      <c r="BQ257" s="56"/>
      <c r="BR257" s="120" t="str">
        <f>VLOOKUP(D257,BASE!B:E,3,FALSE)</f>
        <v>ASCSP</v>
      </c>
      <c r="BT257" s="442"/>
    </row>
    <row r="258" spans="1:72" ht="26.25" thickBot="1">
      <c r="A258" s="128">
        <f t="shared" si="3"/>
        <v>257</v>
      </c>
      <c r="B258" s="3" t="s">
        <v>16</v>
      </c>
      <c r="C258" s="164" t="s">
        <v>47</v>
      </c>
      <c r="D258" s="165">
        <v>6920532</v>
      </c>
      <c r="E258" s="166" t="s">
        <v>3</v>
      </c>
      <c r="F258" s="167" t="s">
        <v>179</v>
      </c>
      <c r="G258" s="4"/>
      <c r="H258" s="2"/>
      <c r="I258" s="5"/>
      <c r="J258" s="4"/>
      <c r="K258" s="2"/>
      <c r="L258" s="5"/>
      <c r="M258" s="4"/>
      <c r="N258" s="2"/>
      <c r="O258" s="5"/>
      <c r="P258" s="4"/>
      <c r="Q258" s="2"/>
      <c r="R258" s="5"/>
      <c r="S258" s="6"/>
      <c r="T258" s="2"/>
      <c r="U258" s="5"/>
      <c r="V258" s="6"/>
      <c r="W258" s="2"/>
      <c r="X258" s="5"/>
      <c r="Y258" s="6"/>
      <c r="Z258" s="2"/>
      <c r="AA258" s="5"/>
      <c r="AB258" s="4">
        <v>2</v>
      </c>
      <c r="AC258" s="2" t="s">
        <v>720</v>
      </c>
      <c r="AD258" s="5"/>
      <c r="AE258" s="4"/>
      <c r="AF258" s="2"/>
      <c r="AG258" s="5"/>
      <c r="AH258" s="6"/>
      <c r="AI258" s="2"/>
      <c r="AJ258" s="5"/>
      <c r="AK258" s="6"/>
      <c r="AL258" s="2"/>
      <c r="AM258" s="5"/>
      <c r="AN258" s="4"/>
      <c r="AO258" s="2"/>
      <c r="AP258" s="5"/>
      <c r="AQ258" s="4"/>
      <c r="AR258" s="2"/>
      <c r="AS258" s="5"/>
      <c r="AT258" s="4"/>
      <c r="AU258" s="2"/>
      <c r="AV258" s="5"/>
      <c r="AW258" s="4"/>
      <c r="AX258" s="2"/>
      <c r="AY258" s="5"/>
      <c r="AZ258" s="4"/>
      <c r="BA258" s="2"/>
      <c r="BB258" s="5"/>
      <c r="BC258" s="4"/>
      <c r="BD258" s="2"/>
      <c r="BE258" s="5"/>
      <c r="BF258" s="4"/>
      <c r="BG258" s="2"/>
      <c r="BH258" s="5"/>
      <c r="BI258" s="60">
        <f>SUM(G258:BF258)</f>
        <v>2</v>
      </c>
      <c r="BJ258" s="61" t="s">
        <v>6</v>
      </c>
      <c r="BK258" s="127">
        <f>COUNTIF(G258:BF258,"&gt;0")</f>
        <v>1</v>
      </c>
      <c r="BL258" s="53">
        <f>BI258/BK258</f>
        <v>2</v>
      </c>
      <c r="BM258" s="54">
        <f>SUM(IF($H258="A",$G258,0),IF($K258="A",$J258,0),IF($N258="A",$M258,0),IF($Q258="A",$P258,0),IF($T258="A",$S258,0),IF($W258="A",$V258,0),IF($Z258="A",$Y258,0),IF($AC258="A",$AB258,0),IF($AF258="A",$AE258,0),IF($AI258="A",$AH258,0),IF($AL258="A",$AK258,0),IF($AO258="A",$AN258,0),IF($AR258="A",$AQ258,0),IF($AU258="A",$AT258,0),IF($AX258="A",$AW258,0),IF($BA258="A",$AZ258,0),IF($BD258="A",$BA258,0),IF($BG258="A",$BF258,0))</f>
        <v>0</v>
      </c>
      <c r="BN258" s="55">
        <f>SUM(IF($T258="A",$S258,0),IF($W258="A",$V258,0),IF($Z258="A",$Y258,0),IF($AI258="A",$AH258,0),IF($AL258="A",$AK258,0))</f>
        <v>0</v>
      </c>
      <c r="BO258" s="55">
        <f>SUM(S258,V258,Y258,AH258,AK258)</f>
        <v>0</v>
      </c>
      <c r="BP258" s="56">
        <f>MAX(G258:BF258)</f>
        <v>2</v>
      </c>
      <c r="BQ258" s="56"/>
      <c r="BR258" s="120" t="str">
        <f>VLOOKUP(D258,BASE!B:E,3,FALSE)</f>
        <v>ASPTT</v>
      </c>
      <c r="BT258" s="442"/>
    </row>
    <row r="259" spans="1:72" ht="26.25" thickBot="1">
      <c r="A259" s="128">
        <f t="shared" si="3"/>
        <v>258</v>
      </c>
      <c r="B259" s="3" t="s">
        <v>16</v>
      </c>
      <c r="C259" s="164" t="s">
        <v>155</v>
      </c>
      <c r="D259" s="165">
        <v>6925489</v>
      </c>
      <c r="E259" s="166" t="s">
        <v>554</v>
      </c>
      <c r="F259" s="167" t="s">
        <v>179</v>
      </c>
      <c r="G259" s="4"/>
      <c r="H259" s="2"/>
      <c r="I259" s="5"/>
      <c r="J259" s="4">
        <v>2</v>
      </c>
      <c r="K259" s="2" t="s">
        <v>720</v>
      </c>
      <c r="L259" s="5"/>
      <c r="M259" s="4"/>
      <c r="N259" s="2"/>
      <c r="O259" s="5"/>
      <c r="P259" s="4"/>
      <c r="Q259" s="2"/>
      <c r="R259" s="5"/>
      <c r="S259" s="6"/>
      <c r="T259" s="2"/>
      <c r="U259" s="5"/>
      <c r="V259" s="6"/>
      <c r="W259" s="2"/>
      <c r="X259" s="5"/>
      <c r="Y259" s="6"/>
      <c r="Z259" s="2"/>
      <c r="AA259" s="5"/>
      <c r="AB259" s="4"/>
      <c r="AC259" s="2"/>
      <c r="AD259" s="5"/>
      <c r="AE259" s="4"/>
      <c r="AF259" s="2"/>
      <c r="AG259" s="5"/>
      <c r="AH259" s="6"/>
      <c r="AI259" s="2"/>
      <c r="AJ259" s="5"/>
      <c r="AK259" s="6"/>
      <c r="AL259" s="2"/>
      <c r="AM259" s="5"/>
      <c r="AN259" s="4"/>
      <c r="AO259" s="2"/>
      <c r="AP259" s="5"/>
      <c r="AQ259" s="4"/>
      <c r="AR259" s="2"/>
      <c r="AS259" s="5"/>
      <c r="AT259" s="4"/>
      <c r="AU259" s="2"/>
      <c r="AV259" s="5"/>
      <c r="AW259" s="4"/>
      <c r="AX259" s="2"/>
      <c r="AY259" s="5"/>
      <c r="AZ259" s="4"/>
      <c r="BA259" s="2"/>
      <c r="BB259" s="5"/>
      <c r="BC259" s="4"/>
      <c r="BD259" s="2"/>
      <c r="BE259" s="5"/>
      <c r="BF259" s="4"/>
      <c r="BG259" s="2"/>
      <c r="BH259" s="5"/>
      <c r="BI259" s="60">
        <f>SUM(G259:BF259)</f>
        <v>2</v>
      </c>
      <c r="BJ259" s="61" t="s">
        <v>6</v>
      </c>
      <c r="BK259" s="127">
        <f>COUNTIF(G259:BF259,"&gt;0")</f>
        <v>1</v>
      </c>
      <c r="BL259" s="53">
        <f>BI259/BK259</f>
        <v>2</v>
      </c>
      <c r="BM259" s="54">
        <f>SUM(IF($H259="A",$G259,0),IF($K259="A",$J259,0),IF($N259="A",$M259,0),IF($Q259="A",$P259,0),IF($T259="A",$S259,0),IF($W259="A",$V259,0),IF($Z259="A",$Y259,0),IF($AC259="A",$AB259,0),IF($AF259="A",$AE259,0),IF($AI259="A",$AH259,0),IF($AL259="A",$AK259,0),IF($AO259="A",$AN259,0),IF($AR259="A",$AQ259,0),IF($AU259="A",$AT259,0),IF($AX259="A",$AW259,0),IF($BA259="A",$AZ259,0),IF($BD259="A",$BA259,0),IF($BG259="A",$BF259,0))</f>
        <v>0</v>
      </c>
      <c r="BN259" s="55">
        <f>SUM(IF($T259="A",$S259,0),IF($W259="A",$V259,0),IF($Z259="A",$Y259,0),IF($AI259="A",$AH259,0),IF($AL259="A",$AK259,0))</f>
        <v>0</v>
      </c>
      <c r="BO259" s="55">
        <f>SUM(S259,V259,Y259,AH259,AK259)</f>
        <v>0</v>
      </c>
      <c r="BP259" s="56">
        <f>MAX(G259:BF259)</f>
        <v>2</v>
      </c>
      <c r="BQ259" s="56"/>
      <c r="BR259" s="120" t="str">
        <f>VLOOKUP(D259,BASE!B:E,3,FALSE)</f>
        <v>TROLLSPORT</v>
      </c>
      <c r="BT259" s="442"/>
    </row>
    <row r="260" spans="1:72" ht="26.25" thickBot="1">
      <c r="A260" s="128">
        <f t="shared" ref="A260:A323" si="4">A259+1</f>
        <v>259</v>
      </c>
      <c r="B260" s="3" t="s">
        <v>16</v>
      </c>
      <c r="C260" s="164" t="s">
        <v>188</v>
      </c>
      <c r="D260" s="165">
        <v>6900004</v>
      </c>
      <c r="E260" s="166" t="s">
        <v>0</v>
      </c>
      <c r="F260" s="167" t="s">
        <v>179</v>
      </c>
      <c r="G260" s="4"/>
      <c r="H260" s="2"/>
      <c r="I260" s="5"/>
      <c r="J260" s="4"/>
      <c r="K260" s="2"/>
      <c r="L260" s="5"/>
      <c r="M260" s="4"/>
      <c r="N260" s="2"/>
      <c r="O260" s="5"/>
      <c r="P260" s="4"/>
      <c r="Q260" s="2"/>
      <c r="R260" s="5"/>
      <c r="S260" s="6"/>
      <c r="T260" s="2"/>
      <c r="U260" s="5"/>
      <c r="V260" s="6"/>
      <c r="W260" s="2"/>
      <c r="X260" s="5"/>
      <c r="Y260" s="6"/>
      <c r="Z260" s="2"/>
      <c r="AA260" s="5"/>
      <c r="AB260" s="4"/>
      <c r="AC260" s="2"/>
      <c r="AD260" s="5"/>
      <c r="AE260" s="4"/>
      <c r="AF260" s="2"/>
      <c r="AG260" s="5"/>
      <c r="AH260" s="6"/>
      <c r="AI260" s="2"/>
      <c r="AJ260" s="5"/>
      <c r="AK260" s="6"/>
      <c r="AL260" s="2"/>
      <c r="AM260" s="5"/>
      <c r="AN260" s="4"/>
      <c r="AO260" s="2"/>
      <c r="AP260" s="5"/>
      <c r="AQ260" s="4"/>
      <c r="AR260" s="2"/>
      <c r="AS260" s="5"/>
      <c r="AT260" s="4"/>
      <c r="AU260" s="2"/>
      <c r="AV260" s="5"/>
      <c r="AW260" s="4"/>
      <c r="AX260" s="2"/>
      <c r="AY260" s="5"/>
      <c r="AZ260" s="4"/>
      <c r="BA260" s="2"/>
      <c r="BB260" s="5"/>
      <c r="BC260" s="4">
        <f>VLOOKUP(D260,'24-10-2015'!C:G,5,FALSE)</f>
        <v>2</v>
      </c>
      <c r="BD260" s="2" t="str">
        <f>VLOOKUP(D260,'24-10-2015'!C:F,4,FALSE)</f>
        <v>B</v>
      </c>
      <c r="BE260" s="5"/>
      <c r="BF260" s="4"/>
      <c r="BG260" s="2"/>
      <c r="BH260" s="5"/>
      <c r="BI260" s="60">
        <f>SUM(G260:BF260)</f>
        <v>2</v>
      </c>
      <c r="BJ260" s="61" t="s">
        <v>6</v>
      </c>
      <c r="BK260" s="127">
        <f>COUNTIF(G260:BF260,"&gt;0")</f>
        <v>1</v>
      </c>
      <c r="BL260" s="53">
        <f>BI260/BK260</f>
        <v>2</v>
      </c>
      <c r="BM260" s="54">
        <f>SUM(IF($H260="A",$G260,0),IF($K260="A",$J260,0),IF($N260="A",$M260,0),IF($Q260="A",$P260,0),IF($T260="A",$S260,0),IF($W260="A",$V260,0),IF($Z260="A",$Y260,0),IF($AC260="A",$AB260,0),IF($AF260="A",$AE260,0),IF($AI260="A",$AH260,0),IF($AL260="A",$AK260,0),IF($AO260="A",$AN260,0),IF($AR260="A",$AQ260,0),IF($AU260="A",$AT260,0),IF($AX260="A",$AW260,0),IF($BA260="A",$AZ260,0),IF($BD260="A",$BA260,0),IF($BG260="A",$BF260,0))</f>
        <v>0</v>
      </c>
      <c r="BN260" s="55">
        <f>SUM(IF($T260="A",$S260,0),IF($W260="A",$V260,0),IF($Z260="A",$Y260,0),IF($AI260="A",$AH260,0),IF($AL260="A",$AK260,0))</f>
        <v>0</v>
      </c>
      <c r="BO260" s="55">
        <f>SUM(S260,V260,Y260,AH260,AK260)</f>
        <v>0</v>
      </c>
      <c r="BP260" s="56">
        <f>MAX(G260:BF260)</f>
        <v>2</v>
      </c>
      <c r="BQ260" s="56"/>
      <c r="BR260" s="120" t="str">
        <f>VLOOKUP(D260,BASE!B:E,3,FALSE)</f>
        <v>ALSTOM</v>
      </c>
      <c r="BT260" s="442"/>
    </row>
    <row r="261" spans="1:72" ht="26.25" thickBot="1">
      <c r="A261" s="128">
        <f t="shared" si="4"/>
        <v>260</v>
      </c>
      <c r="B261" s="3" t="s">
        <v>16</v>
      </c>
      <c r="C261" s="164" t="s">
        <v>250</v>
      </c>
      <c r="D261" s="165">
        <v>6919792</v>
      </c>
      <c r="E261" s="166" t="s">
        <v>2</v>
      </c>
      <c r="F261" s="167" t="s">
        <v>179</v>
      </c>
      <c r="G261" s="4"/>
      <c r="H261" s="2"/>
      <c r="I261" s="5"/>
      <c r="J261" s="4">
        <v>1</v>
      </c>
      <c r="K261" s="2" t="s">
        <v>720</v>
      </c>
      <c r="L261" s="5"/>
      <c r="M261" s="4"/>
      <c r="N261" s="2"/>
      <c r="O261" s="5"/>
      <c r="P261" s="4"/>
      <c r="Q261" s="2"/>
      <c r="R261" s="5"/>
      <c r="S261" s="6"/>
      <c r="T261" s="2"/>
      <c r="U261" s="5"/>
      <c r="V261" s="6"/>
      <c r="W261" s="2"/>
      <c r="X261" s="5"/>
      <c r="Y261" s="6">
        <v>1</v>
      </c>
      <c r="Z261" s="2" t="s">
        <v>720</v>
      </c>
      <c r="AA261" s="5"/>
      <c r="AB261" s="4"/>
      <c r="AC261" s="2"/>
      <c r="AD261" s="5"/>
      <c r="AE261" s="4"/>
      <c r="AF261" s="2"/>
      <c r="AG261" s="5"/>
      <c r="AH261" s="6"/>
      <c r="AI261" s="2"/>
      <c r="AJ261" s="5"/>
      <c r="AK261" s="6"/>
      <c r="AL261" s="2"/>
      <c r="AM261" s="5"/>
      <c r="AN261" s="4"/>
      <c r="AO261" s="2"/>
      <c r="AP261" s="5"/>
      <c r="AQ261" s="4"/>
      <c r="AR261" s="2"/>
      <c r="AS261" s="5"/>
      <c r="AT261" s="4"/>
      <c r="AU261" s="2"/>
      <c r="AV261" s="5"/>
      <c r="AW261" s="4"/>
      <c r="AX261" s="2"/>
      <c r="AY261" s="5"/>
      <c r="AZ261" s="4"/>
      <c r="BA261" s="2"/>
      <c r="BB261" s="5"/>
      <c r="BC261" s="4"/>
      <c r="BD261" s="2"/>
      <c r="BE261" s="5"/>
      <c r="BF261" s="4"/>
      <c r="BG261" s="2"/>
      <c r="BH261" s="5"/>
      <c r="BI261" s="60">
        <f>SUM(G261:BF261)</f>
        <v>2</v>
      </c>
      <c r="BJ261" s="61" t="s">
        <v>6</v>
      </c>
      <c r="BK261" s="127">
        <f>COUNTIF(G261:BF261,"&gt;0")</f>
        <v>2</v>
      </c>
      <c r="BL261" s="53">
        <f>BI261/BK261</f>
        <v>1</v>
      </c>
      <c r="BM261" s="54">
        <f>SUM(IF($H261="A",$G261,0),IF($K261="A",$J261,0),IF($N261="A",$M261,0),IF($Q261="A",$P261,0),IF($T261="A",$S261,0),IF($W261="A",$V261,0),IF($Z261="A",$Y261,0),IF($AC261="A",$AB261,0),IF($AF261="A",$AE261,0),IF($AI261="A",$AH261,0),IF($AL261="A",$AK261,0),IF($AO261="A",$AN261,0),IF($AR261="A",$AQ261,0),IF($AU261="A",$AT261,0),IF($AX261="A",$AW261,0),IF($BA261="A",$AZ261,0),IF($BD261="A",$BA261,0),IF($BG261="A",$BF261,0))</f>
        <v>0</v>
      </c>
      <c r="BN261" s="55">
        <f>SUM(IF($T261="A",$S261,0),IF($W261="A",$V261,0),IF($Z261="A",$Y261,0),IF($AI261="A",$AH261,0),IF($AL261="A",$AK261,0))</f>
        <v>0</v>
      </c>
      <c r="BO261" s="55">
        <f>SUM(S261,V261,Y261,AH261,AK261)</f>
        <v>1</v>
      </c>
      <c r="BP261" s="56">
        <f>MAX(G261:BF261)</f>
        <v>1</v>
      </c>
      <c r="BQ261" s="56"/>
      <c r="BR261" s="120" t="str">
        <f>VLOOKUP(D261,BASE!B:E,3,FALSE)</f>
        <v>ASCSP</v>
      </c>
      <c r="BT261" s="442"/>
    </row>
    <row r="262" spans="1:72" ht="26.25" thickBot="1">
      <c r="A262" s="128">
        <f t="shared" si="4"/>
        <v>261</v>
      </c>
      <c r="B262" s="3" t="s">
        <v>16</v>
      </c>
      <c r="C262" s="160" t="s">
        <v>123</v>
      </c>
      <c r="D262" s="161">
        <v>6903070</v>
      </c>
      <c r="E262" s="162" t="s">
        <v>350</v>
      </c>
      <c r="F262" s="163" t="s">
        <v>8</v>
      </c>
      <c r="G262" s="4">
        <v>1</v>
      </c>
      <c r="H262" s="2" t="s">
        <v>720</v>
      </c>
      <c r="I262" s="5"/>
      <c r="J262" s="4"/>
      <c r="K262" s="2"/>
      <c r="L262" s="5"/>
      <c r="M262" s="4">
        <v>1</v>
      </c>
      <c r="N262" s="2" t="s">
        <v>720</v>
      </c>
      <c r="O262" s="5"/>
      <c r="P262" s="4"/>
      <c r="Q262" s="2"/>
      <c r="R262" s="5"/>
      <c r="S262" s="6"/>
      <c r="T262" s="2"/>
      <c r="U262" s="5"/>
      <c r="V262" s="6"/>
      <c r="W262" s="2"/>
      <c r="X262" s="5"/>
      <c r="Y262" s="6"/>
      <c r="Z262" s="2"/>
      <c r="AA262" s="5"/>
      <c r="AB262" s="4"/>
      <c r="AC262" s="2"/>
      <c r="AD262" s="5"/>
      <c r="AE262" s="4"/>
      <c r="AF262" s="2"/>
      <c r="AG262" s="5"/>
      <c r="AH262" s="6"/>
      <c r="AI262" s="2"/>
      <c r="AJ262" s="5"/>
      <c r="AK262" s="6"/>
      <c r="AL262" s="2"/>
      <c r="AM262" s="5"/>
      <c r="AN262" s="4"/>
      <c r="AO262" s="2"/>
      <c r="AP262" s="5"/>
      <c r="AQ262" s="4"/>
      <c r="AR262" s="2"/>
      <c r="AS262" s="5"/>
      <c r="AT262" s="4"/>
      <c r="AU262" s="2"/>
      <c r="AV262" s="5"/>
      <c r="AW262" s="4"/>
      <c r="AX262" s="2"/>
      <c r="AY262" s="5"/>
      <c r="AZ262" s="4"/>
      <c r="BA262" s="2"/>
      <c r="BB262" s="5"/>
      <c r="BC262" s="4"/>
      <c r="BD262" s="2"/>
      <c r="BE262" s="5"/>
      <c r="BF262" s="4"/>
      <c r="BG262" s="2"/>
      <c r="BH262" s="5"/>
      <c r="BI262" s="60">
        <f>SUM(G262:BF262)</f>
        <v>2</v>
      </c>
      <c r="BJ262" s="61" t="s">
        <v>6</v>
      </c>
      <c r="BK262" s="127">
        <f>COUNTIF(G262:BF262,"&gt;0")</f>
        <v>2</v>
      </c>
      <c r="BL262" s="53">
        <f>BI262/BK262</f>
        <v>1</v>
      </c>
      <c r="BM262" s="54">
        <f>SUM(IF($H262="A",$G262,0),IF($K262="A",$J262,0),IF($N262="A",$M262,0),IF($Q262="A",$P262,0),IF($T262="A",$S262,0),IF($W262="A",$V262,0),IF($Z262="A",$Y262,0),IF($AC262="A",$AB262,0),IF($AF262="A",$AE262,0),IF($AI262="A",$AH262,0),IF($AL262="A",$AK262,0),IF($AO262="A",$AN262,0),IF($AR262="A",$AQ262,0),IF($AU262="A",$AT262,0),IF($AX262="A",$AW262,0),IF($BA262="A",$AZ262,0),IF($BD262="A",$BA262,0),IF($BG262="A",$BF262,0))</f>
        <v>0</v>
      </c>
      <c r="BN262" s="55">
        <f>SUM(IF($T262="A",$S262,0),IF($W262="A",$V262,0),IF($Z262="A",$Y262,0),IF($AI262="A",$AH262,0),IF($AL262="A",$AK262,0))</f>
        <v>0</v>
      </c>
      <c r="BO262" s="55">
        <f>SUM(S262,V262,Y262,AH262,AK262)</f>
        <v>0</v>
      </c>
      <c r="BP262" s="56">
        <f>MAX(G262:BF262)</f>
        <v>1</v>
      </c>
      <c r="BQ262" s="56"/>
      <c r="BR262" s="120" t="str">
        <f>VLOOKUP(D262,BASE!B:E,3,FALSE)</f>
        <v>S A L</v>
      </c>
      <c r="BT262" s="442"/>
    </row>
    <row r="263" spans="1:72" ht="26.25" thickBot="1">
      <c r="A263" s="128">
        <f t="shared" si="4"/>
        <v>262</v>
      </c>
      <c r="B263" s="3" t="s">
        <v>16</v>
      </c>
      <c r="C263" s="164" t="s">
        <v>238</v>
      </c>
      <c r="D263" s="165">
        <v>6914899</v>
      </c>
      <c r="E263" s="166" t="s">
        <v>0</v>
      </c>
      <c r="F263" s="167" t="s">
        <v>179</v>
      </c>
      <c r="G263" s="4"/>
      <c r="H263" s="2"/>
      <c r="I263" s="5"/>
      <c r="J263" s="4">
        <v>1</v>
      </c>
      <c r="K263" s="2" t="s">
        <v>720</v>
      </c>
      <c r="L263" s="5"/>
      <c r="M263" s="4">
        <v>1</v>
      </c>
      <c r="N263" s="2" t="s">
        <v>720</v>
      </c>
      <c r="O263" s="5"/>
      <c r="P263" s="4"/>
      <c r="Q263" s="2"/>
      <c r="R263" s="5"/>
      <c r="S263" s="6"/>
      <c r="T263" s="2"/>
      <c r="U263" s="5"/>
      <c r="V263" s="6"/>
      <c r="W263" s="2"/>
      <c r="X263" s="5"/>
      <c r="Y263" s="6"/>
      <c r="Z263" s="2"/>
      <c r="AA263" s="5"/>
      <c r="AB263" s="4"/>
      <c r="AC263" s="2"/>
      <c r="AD263" s="5"/>
      <c r="AE263" s="4"/>
      <c r="AF263" s="2"/>
      <c r="AG263" s="5"/>
      <c r="AH263" s="6"/>
      <c r="AI263" s="2"/>
      <c r="AJ263" s="5"/>
      <c r="AK263" s="6"/>
      <c r="AL263" s="2"/>
      <c r="AM263" s="5"/>
      <c r="AN263" s="4"/>
      <c r="AO263" s="2"/>
      <c r="AP263" s="5"/>
      <c r="AQ263" s="4"/>
      <c r="AR263" s="2"/>
      <c r="AS263" s="5"/>
      <c r="AT263" s="4"/>
      <c r="AU263" s="2"/>
      <c r="AV263" s="5"/>
      <c r="AW263" s="4"/>
      <c r="AX263" s="2"/>
      <c r="AY263" s="5"/>
      <c r="AZ263" s="4"/>
      <c r="BA263" s="2"/>
      <c r="BB263" s="5"/>
      <c r="BC263" s="4"/>
      <c r="BD263" s="2"/>
      <c r="BE263" s="5"/>
      <c r="BF263" s="4"/>
      <c r="BG263" s="2"/>
      <c r="BH263" s="5"/>
      <c r="BI263" s="60">
        <f>SUM(G263:BF263)</f>
        <v>2</v>
      </c>
      <c r="BJ263" s="61" t="s">
        <v>6</v>
      </c>
      <c r="BK263" s="127">
        <f>COUNTIF(G263:BF263,"&gt;0")</f>
        <v>2</v>
      </c>
      <c r="BL263" s="53">
        <f>BI263/BK263</f>
        <v>1</v>
      </c>
      <c r="BM263" s="54">
        <f>SUM(IF($H263="A",$G263,0),IF($K263="A",$J263,0),IF($N263="A",$M263,0),IF($Q263="A",$P263,0),IF($T263="A",$S263,0),IF($W263="A",$V263,0),IF($Z263="A",$Y263,0),IF($AC263="A",$AB263,0),IF($AF263="A",$AE263,0),IF($AI263="A",$AH263,0),IF($AL263="A",$AK263,0),IF($AO263="A",$AN263,0),IF($AR263="A",$AQ263,0),IF($AU263="A",$AT263,0),IF($AX263="A",$AW263,0),IF($BA263="A",$AZ263,0),IF($BD263="A",$BA263,0),IF($BG263="A",$BF263,0))</f>
        <v>0</v>
      </c>
      <c r="BN263" s="55">
        <f>SUM(IF($T263="A",$S263,0),IF($W263="A",$V263,0),IF($Z263="A",$Y263,0),IF($AI263="A",$AH263,0),IF($AL263="A",$AK263,0))</f>
        <v>0</v>
      </c>
      <c r="BO263" s="55">
        <f>SUM(S263,V263,Y263,AH263,AK263)</f>
        <v>0</v>
      </c>
      <c r="BP263" s="56">
        <f>MAX(G263:BF263)</f>
        <v>1</v>
      </c>
      <c r="BQ263" s="56"/>
      <c r="BR263" s="120" t="str">
        <f>VLOOKUP(D263,BASE!B:E,3,FALSE)</f>
        <v>ALSTOM</v>
      </c>
      <c r="BT263" s="442"/>
    </row>
    <row r="264" spans="1:72" ht="26.25" thickBot="1">
      <c r="A264" s="128">
        <f t="shared" si="4"/>
        <v>263</v>
      </c>
      <c r="B264" s="3" t="s">
        <v>16</v>
      </c>
      <c r="C264" s="164" t="s">
        <v>282</v>
      </c>
      <c r="D264" s="165">
        <v>6924038</v>
      </c>
      <c r="E264" s="166" t="s">
        <v>0</v>
      </c>
      <c r="F264" s="167" t="s">
        <v>179</v>
      </c>
      <c r="G264" s="4"/>
      <c r="H264" s="2"/>
      <c r="I264" s="5"/>
      <c r="J264" s="4"/>
      <c r="K264" s="2"/>
      <c r="L264" s="5"/>
      <c r="M264" s="4">
        <v>1</v>
      </c>
      <c r="N264" s="2" t="s">
        <v>720</v>
      </c>
      <c r="O264" s="5"/>
      <c r="P264" s="4"/>
      <c r="Q264" s="2"/>
      <c r="R264" s="5"/>
      <c r="S264" s="6"/>
      <c r="T264" s="2"/>
      <c r="U264" s="5"/>
      <c r="V264" s="6"/>
      <c r="W264" s="2"/>
      <c r="X264" s="5"/>
      <c r="Y264" s="6"/>
      <c r="Z264" s="2"/>
      <c r="AA264" s="5"/>
      <c r="AB264" s="4"/>
      <c r="AC264" s="2"/>
      <c r="AD264" s="5"/>
      <c r="AE264" s="4"/>
      <c r="AF264" s="2"/>
      <c r="AG264" s="5"/>
      <c r="AH264" s="6"/>
      <c r="AI264" s="2"/>
      <c r="AJ264" s="5"/>
      <c r="AK264" s="6"/>
      <c r="AL264" s="2"/>
      <c r="AM264" s="5"/>
      <c r="AN264" s="4"/>
      <c r="AO264" s="2"/>
      <c r="AP264" s="5"/>
      <c r="AQ264" s="4"/>
      <c r="AR264" s="2"/>
      <c r="AS264" s="5"/>
      <c r="AT264" s="4"/>
      <c r="AU264" s="2"/>
      <c r="AV264" s="5"/>
      <c r="AW264" s="4"/>
      <c r="AX264" s="2"/>
      <c r="AY264" s="5"/>
      <c r="AZ264" s="4"/>
      <c r="BA264" s="2"/>
      <c r="BB264" s="5"/>
      <c r="BC264" s="4">
        <f>VLOOKUP(D264,'24-10-2015'!C:G,5,FALSE)</f>
        <v>1</v>
      </c>
      <c r="BD264" s="2" t="str">
        <f>VLOOKUP(D264,'24-10-2015'!C:F,4,FALSE)</f>
        <v>B</v>
      </c>
      <c r="BE264" s="5"/>
      <c r="BF264" s="4"/>
      <c r="BG264" s="2"/>
      <c r="BH264" s="5"/>
      <c r="BI264" s="60">
        <f>SUM(G264:BF264)</f>
        <v>2</v>
      </c>
      <c r="BJ264" s="61" t="s">
        <v>6</v>
      </c>
      <c r="BK264" s="127">
        <f>COUNTIF(G264:BF264,"&gt;0")</f>
        <v>2</v>
      </c>
      <c r="BL264" s="53">
        <f>BI264/BK264</f>
        <v>1</v>
      </c>
      <c r="BM264" s="54">
        <f>SUM(IF($H264="A",$G264,0),IF($K264="A",$J264,0),IF($N264="A",$M264,0),IF($Q264="A",$P264,0),IF($T264="A",$S264,0),IF($W264="A",$V264,0),IF($Z264="A",$Y264,0),IF($AC264="A",$AB264,0),IF($AF264="A",$AE264,0),IF($AI264="A",$AH264,0),IF($AL264="A",$AK264,0),IF($AO264="A",$AN264,0),IF($AR264="A",$AQ264,0),IF($AU264="A",$AT264,0),IF($AX264="A",$AW264,0),IF($BA264="A",$AZ264,0),IF($BD264="A",$BA264,0),IF($BG264="A",$BF264,0))</f>
        <v>0</v>
      </c>
      <c r="BN264" s="55">
        <f>SUM(IF($T264="A",$S264,0),IF($W264="A",$V264,0),IF($Z264="A",$Y264,0),IF($AI264="A",$AH264,0),IF($AL264="A",$AK264,0))</f>
        <v>0</v>
      </c>
      <c r="BO264" s="55">
        <f>SUM(S264,V264,Y264,AH264,AK264)</f>
        <v>0</v>
      </c>
      <c r="BP264" s="56">
        <f>MAX(G264:BF264)</f>
        <v>1</v>
      </c>
      <c r="BQ264" s="56"/>
      <c r="BR264" s="120" t="str">
        <f>VLOOKUP(D264,BASE!B:E,3,FALSE)</f>
        <v>ALSTOM</v>
      </c>
      <c r="BT264" s="442"/>
    </row>
    <row r="265" spans="1:72" ht="26.25" thickBot="1">
      <c r="A265" s="128">
        <f t="shared" si="4"/>
        <v>264</v>
      </c>
      <c r="B265" s="3" t="s">
        <v>16</v>
      </c>
      <c r="C265" s="164" t="s">
        <v>55</v>
      </c>
      <c r="D265" s="165">
        <v>6925358</v>
      </c>
      <c r="E265" s="166" t="s">
        <v>554</v>
      </c>
      <c r="F265" s="167" t="s">
        <v>179</v>
      </c>
      <c r="G265" s="4"/>
      <c r="H265" s="2"/>
      <c r="I265" s="5"/>
      <c r="J265" s="4"/>
      <c r="K265" s="2"/>
      <c r="L265" s="5"/>
      <c r="M265" s="4"/>
      <c r="N265" s="2"/>
      <c r="O265" s="5"/>
      <c r="P265" s="4"/>
      <c r="Q265" s="2"/>
      <c r="R265" s="5"/>
      <c r="S265" s="6"/>
      <c r="T265" s="2"/>
      <c r="U265" s="5"/>
      <c r="V265" s="6"/>
      <c r="W265" s="2"/>
      <c r="X265" s="5"/>
      <c r="Y265" s="6"/>
      <c r="Z265" s="2"/>
      <c r="AA265" s="5"/>
      <c r="AB265" s="4"/>
      <c r="AC265" s="2"/>
      <c r="AD265" s="5"/>
      <c r="AE265" s="4"/>
      <c r="AF265" s="2"/>
      <c r="AG265" s="5"/>
      <c r="AH265" s="6">
        <v>1</v>
      </c>
      <c r="AI265" s="2" t="s">
        <v>720</v>
      </c>
      <c r="AJ265" s="5"/>
      <c r="AK265" s="6"/>
      <c r="AL265" s="2"/>
      <c r="AM265" s="5"/>
      <c r="AN265" s="4"/>
      <c r="AO265" s="2"/>
      <c r="AP265" s="5"/>
      <c r="AQ265" s="4"/>
      <c r="AR265" s="2"/>
      <c r="AS265" s="5"/>
      <c r="AT265" s="4"/>
      <c r="AU265" s="2"/>
      <c r="AV265" s="5"/>
      <c r="AW265" s="4"/>
      <c r="AX265" s="2"/>
      <c r="AY265" s="5"/>
      <c r="AZ265" s="4"/>
      <c r="BA265" s="2"/>
      <c r="BB265" s="5"/>
      <c r="BC265" s="4"/>
      <c r="BD265" s="2"/>
      <c r="BE265" s="5"/>
      <c r="BF265" s="4"/>
      <c r="BG265" s="2"/>
      <c r="BH265" s="5"/>
      <c r="BI265" s="60">
        <f>SUM(G265:BF265)</f>
        <v>1</v>
      </c>
      <c r="BJ265" s="61" t="s">
        <v>6</v>
      </c>
      <c r="BK265" s="127">
        <f>COUNTIF(G265:BF265,"&gt;0")</f>
        <v>1</v>
      </c>
      <c r="BL265" s="53">
        <f>BI265/BK265</f>
        <v>1</v>
      </c>
      <c r="BM265" s="54">
        <f>SUM(IF($H265="A",$G265,0),IF($K265="A",$J265,0),IF($N265="A",$M265,0),IF($Q265="A",$P265,0),IF($T265="A",$S265,0),IF($W265="A",$V265,0),IF($Z265="A",$Y265,0),IF($AC265="A",$AB265,0),IF($AF265="A",$AE265,0),IF($AI265="A",$AH265,0),IF($AL265="A",$AK265,0),IF($AO265="A",$AN265,0),IF($AR265="A",$AQ265,0),IF($AU265="A",$AT265,0),IF($AX265="A",$AW265,0),IF($BA265="A",$AZ265,0),IF($BD265="A",$BA265,0),IF($BG265="A",$BF265,0))</f>
        <v>0</v>
      </c>
      <c r="BN265" s="55">
        <f>SUM(IF($T265="A",$S265,0),IF($W265="A",$V265,0),IF($Z265="A",$Y265,0),IF($AI265="A",$AH265,0),IF($AL265="A",$AK265,0))</f>
        <v>0</v>
      </c>
      <c r="BO265" s="55">
        <f>SUM(S265,V265,Y265,AH265,AK265)</f>
        <v>1</v>
      </c>
      <c r="BP265" s="56">
        <f>MAX(G265:BF265)</f>
        <v>1</v>
      </c>
      <c r="BQ265" s="56"/>
      <c r="BR265" s="120" t="str">
        <f>VLOOKUP(D265,BASE!B:E,3,FALSE)</f>
        <v>TROLLSPORT</v>
      </c>
      <c r="BT265" s="442"/>
    </row>
    <row r="266" spans="1:72" ht="26.25" thickBot="1">
      <c r="A266" s="128">
        <f t="shared" si="4"/>
        <v>265</v>
      </c>
      <c r="B266" s="3" t="s">
        <v>16</v>
      </c>
      <c r="C266" s="164" t="s">
        <v>820</v>
      </c>
      <c r="D266" s="165">
        <v>6919988</v>
      </c>
      <c r="E266" s="166" t="s">
        <v>0</v>
      </c>
      <c r="F266" s="167" t="s">
        <v>179</v>
      </c>
      <c r="G266" s="4"/>
      <c r="H266" s="2"/>
      <c r="I266" s="5"/>
      <c r="J266" s="4"/>
      <c r="K266" s="2"/>
      <c r="L266" s="5"/>
      <c r="M266" s="4"/>
      <c r="N266" s="2"/>
      <c r="O266" s="5"/>
      <c r="P266" s="4"/>
      <c r="Q266" s="2"/>
      <c r="R266" s="5"/>
      <c r="S266" s="6"/>
      <c r="T266" s="2"/>
      <c r="U266" s="5"/>
      <c r="V266" s="6"/>
      <c r="W266" s="2"/>
      <c r="X266" s="5"/>
      <c r="Y266" s="6"/>
      <c r="Z266" s="2"/>
      <c r="AA266" s="5"/>
      <c r="AB266" s="4"/>
      <c r="AC266" s="2"/>
      <c r="AD266" s="417"/>
      <c r="AE266" s="4"/>
      <c r="AF266" s="2"/>
      <c r="AG266" s="5"/>
      <c r="AH266" s="6">
        <v>1</v>
      </c>
      <c r="AI266" s="2" t="s">
        <v>720</v>
      </c>
      <c r="AJ266" s="5"/>
      <c r="AK266" s="6"/>
      <c r="AL266" s="2"/>
      <c r="AM266" s="5"/>
      <c r="AN266" s="4"/>
      <c r="AO266" s="2"/>
      <c r="AP266" s="5"/>
      <c r="AQ266" s="4"/>
      <c r="AR266" s="2"/>
      <c r="AS266" s="5"/>
      <c r="AT266" s="4"/>
      <c r="AU266" s="2"/>
      <c r="AV266" s="5"/>
      <c r="AW266" s="4"/>
      <c r="AX266" s="2"/>
      <c r="AY266" s="5"/>
      <c r="AZ266" s="4"/>
      <c r="BA266" s="2"/>
      <c r="BB266" s="5"/>
      <c r="BC266" s="4"/>
      <c r="BD266" s="2"/>
      <c r="BE266" s="5"/>
      <c r="BF266" s="4"/>
      <c r="BG266" s="2"/>
      <c r="BH266" s="5"/>
      <c r="BI266" s="60">
        <f>SUM(G266:BF266)</f>
        <v>1</v>
      </c>
      <c r="BJ266" s="61" t="s">
        <v>6</v>
      </c>
      <c r="BK266" s="127">
        <f>COUNTIF(G266:BF266,"&gt;0")</f>
        <v>1</v>
      </c>
      <c r="BL266" s="53">
        <f>BI266/BK266</f>
        <v>1</v>
      </c>
      <c r="BM266" s="54">
        <f>SUM(IF($H266="A",$G266,0),IF($K266="A",$J266,0),IF($N266="A",$M266,0),IF($Q266="A",$P266,0),IF($T266="A",$S266,0),IF($W266="A",$V266,0),IF($Z266="A",$Y266,0),IF($AC266="A",$AB266,0),IF($AF266="A",$AE266,0),IF($AI266="A",$AH266,0),IF($AL266="A",$AK266,0),IF($AO266="A",$AN266,0),IF($AR266="A",$AQ266,0),IF($AU266="A",$AT266,0),IF($AX266="A",$AW266,0),IF($BA266="A",$AZ266,0),IF($BD266="A",$BA266,0),IF($BG266="A",$BF266,0))</f>
        <v>0</v>
      </c>
      <c r="BN266" s="55">
        <f>SUM(IF($T266="A",$S266,0),IF($W266="A",$V266,0),IF($Z266="A",$Y266,0),IF($AI266="A",$AH266,0),IF($AL266="A",$AK266,0))</f>
        <v>0</v>
      </c>
      <c r="BO266" s="55">
        <f>SUM(S266,V266,Y266,AH266,AK266)</f>
        <v>1</v>
      </c>
      <c r="BP266" s="56">
        <f>MAX(G266:BF266)</f>
        <v>1</v>
      </c>
      <c r="BQ266" s="56"/>
      <c r="BR266" s="120" t="str">
        <f>VLOOKUP(D266,BASE!B:E,3,FALSE)</f>
        <v>ALSTOM</v>
      </c>
      <c r="BT266" s="442"/>
    </row>
    <row r="267" spans="1:72" ht="26.25" thickBot="1">
      <c r="A267" s="128">
        <f t="shared" si="4"/>
        <v>266</v>
      </c>
      <c r="B267" s="3" t="s">
        <v>16</v>
      </c>
      <c r="C267" s="160" t="s">
        <v>349</v>
      </c>
      <c r="D267" s="161">
        <v>6923808</v>
      </c>
      <c r="E267" s="162" t="s">
        <v>1</v>
      </c>
      <c r="F267" s="163" t="s">
        <v>8</v>
      </c>
      <c r="G267" s="4">
        <v>1</v>
      </c>
      <c r="H267" s="2" t="s">
        <v>720</v>
      </c>
      <c r="I267" s="5"/>
      <c r="J267" s="4"/>
      <c r="K267" s="2"/>
      <c r="L267" s="5"/>
      <c r="M267" s="4"/>
      <c r="N267" s="2"/>
      <c r="O267" s="5"/>
      <c r="P267" s="4"/>
      <c r="Q267" s="2"/>
      <c r="R267" s="5"/>
      <c r="S267" s="6"/>
      <c r="T267" s="2"/>
      <c r="U267" s="5"/>
      <c r="V267" s="6"/>
      <c r="W267" s="2"/>
      <c r="X267" s="5"/>
      <c r="Y267" s="6"/>
      <c r="Z267" s="2"/>
      <c r="AA267" s="5"/>
      <c r="AB267" s="4"/>
      <c r="AC267" s="2"/>
      <c r="AD267" s="5"/>
      <c r="AE267" s="4"/>
      <c r="AF267" s="2"/>
      <c r="AG267" s="5"/>
      <c r="AH267" s="6"/>
      <c r="AI267" s="2"/>
      <c r="AJ267" s="5"/>
      <c r="AK267" s="6"/>
      <c r="AL267" s="2"/>
      <c r="AM267" s="5"/>
      <c r="AN267" s="4"/>
      <c r="AO267" s="2"/>
      <c r="AP267" s="5"/>
      <c r="AQ267" s="4"/>
      <c r="AR267" s="2"/>
      <c r="AS267" s="5"/>
      <c r="AT267" s="4"/>
      <c r="AU267" s="2"/>
      <c r="AV267" s="5"/>
      <c r="AW267" s="4"/>
      <c r="AX267" s="2"/>
      <c r="AY267" s="5"/>
      <c r="AZ267" s="4"/>
      <c r="BA267" s="2"/>
      <c r="BB267" s="5"/>
      <c r="BC267" s="4"/>
      <c r="BD267" s="2"/>
      <c r="BE267" s="5"/>
      <c r="BF267" s="4"/>
      <c r="BG267" s="2"/>
      <c r="BH267" s="5"/>
      <c r="BI267" s="60">
        <f>SUM(G267:BF267)</f>
        <v>1</v>
      </c>
      <c r="BJ267" s="61" t="s">
        <v>6</v>
      </c>
      <c r="BK267" s="127">
        <f>COUNTIF(G267:BF267,"&gt;0")</f>
        <v>1</v>
      </c>
      <c r="BL267" s="53">
        <f>BI267/BK267</f>
        <v>1</v>
      </c>
      <c r="BM267" s="54">
        <f>SUM(IF($H267="A",$G267,0),IF($K267="A",$J267,0),IF($N267="A",$M267,0),IF($Q267="A",$P267,0),IF($T267="A",$S267,0),IF($W267="A",$V267,0),IF($Z267="A",$Y267,0),IF($AC267="A",$AB267,0),IF($AF267="A",$AE267,0),IF($AI267="A",$AH267,0),IF($AL267="A",$AK267,0),IF($AO267="A",$AN267,0),IF($AR267="A",$AQ267,0),IF($AU267="A",$AT267,0),IF($AX267="A",$AW267,0),IF($BA267="A",$AZ267,0),IF($BD267="A",$BA267,0),IF($BG267="A",$BF267,0))</f>
        <v>0</v>
      </c>
      <c r="BN267" s="55">
        <f>SUM(IF($T267="A",$S267,0),IF($W267="A",$V267,0),IF($Z267="A",$Y267,0),IF($AI267="A",$AH267,0),IF($AL267="A",$AK267,0))</f>
        <v>0</v>
      </c>
      <c r="BO267" s="55">
        <f>SUM(S267,V267,Y267,AH267,AK267)</f>
        <v>0</v>
      </c>
      <c r="BP267" s="56">
        <f>MAX(G267:BF267)</f>
        <v>1</v>
      </c>
      <c r="BQ267" s="56"/>
      <c r="BR267" s="120" t="str">
        <f>VLOOKUP(D267,BASE!B:E,3,FALSE)</f>
        <v>ATSCAF</v>
      </c>
      <c r="BT267" s="442"/>
    </row>
    <row r="268" spans="1:72" ht="26.25" thickBot="1">
      <c r="A268" s="128">
        <f t="shared" si="4"/>
        <v>267</v>
      </c>
      <c r="B268" s="3" t="s">
        <v>16</v>
      </c>
      <c r="C268" s="160" t="s">
        <v>106</v>
      </c>
      <c r="D268" s="161">
        <v>6924085</v>
      </c>
      <c r="E268" s="162" t="s">
        <v>0</v>
      </c>
      <c r="F268" s="163" t="s">
        <v>8</v>
      </c>
      <c r="G268" s="4"/>
      <c r="H268" s="2"/>
      <c r="I268" s="5"/>
      <c r="J268" s="4"/>
      <c r="K268" s="2"/>
      <c r="L268" s="5"/>
      <c r="M268" s="4">
        <v>1</v>
      </c>
      <c r="N268" s="2" t="s">
        <v>720</v>
      </c>
      <c r="O268" s="5"/>
      <c r="P268" s="4"/>
      <c r="Q268" s="2"/>
      <c r="R268" s="5"/>
      <c r="S268" s="6"/>
      <c r="T268" s="2"/>
      <c r="U268" s="5"/>
      <c r="V268" s="6"/>
      <c r="W268" s="2"/>
      <c r="X268" s="5"/>
      <c r="Y268" s="6"/>
      <c r="Z268" s="2"/>
      <c r="AA268" s="5"/>
      <c r="AB268" s="4"/>
      <c r="AC268" s="2"/>
      <c r="AD268" s="5"/>
      <c r="AE268" s="4"/>
      <c r="AF268" s="2"/>
      <c r="AG268" s="5"/>
      <c r="AH268" s="6"/>
      <c r="AI268" s="2"/>
      <c r="AJ268" s="5"/>
      <c r="AK268" s="6"/>
      <c r="AL268" s="2"/>
      <c r="AM268" s="5"/>
      <c r="AN268" s="4"/>
      <c r="AO268" s="2"/>
      <c r="AP268" s="5"/>
      <c r="AQ268" s="4"/>
      <c r="AR268" s="2"/>
      <c r="AS268" s="5"/>
      <c r="AT268" s="4"/>
      <c r="AU268" s="2"/>
      <c r="AV268" s="5"/>
      <c r="AW268" s="4"/>
      <c r="AX268" s="2"/>
      <c r="AY268" s="5"/>
      <c r="AZ268" s="4"/>
      <c r="BA268" s="2"/>
      <c r="BB268" s="5"/>
      <c r="BC268" s="4"/>
      <c r="BD268" s="2"/>
      <c r="BE268" s="5"/>
      <c r="BF268" s="4"/>
      <c r="BG268" s="2"/>
      <c r="BH268" s="5"/>
      <c r="BI268" s="60">
        <f>SUM(G268:BF268)</f>
        <v>1</v>
      </c>
      <c r="BJ268" s="61" t="s">
        <v>6</v>
      </c>
      <c r="BK268" s="127">
        <f>COUNTIF(G268:BF268,"&gt;0")</f>
        <v>1</v>
      </c>
      <c r="BL268" s="53">
        <f>BI268/BK268</f>
        <v>1</v>
      </c>
      <c r="BM268" s="54">
        <f>SUM(IF($H268="A",$G268,0),IF($K268="A",$J268,0),IF($N268="A",$M268,0),IF($Q268="A",$P268,0),IF($T268="A",$S268,0),IF($W268="A",$V268,0),IF($Z268="A",$Y268,0),IF($AC268="A",$AB268,0),IF($AF268="A",$AE268,0),IF($AI268="A",$AH268,0),IF($AL268="A",$AK268,0),IF($AO268="A",$AN268,0),IF($AR268="A",$AQ268,0),IF($AU268="A",$AT268,0),IF($AX268="A",$AW268,0),IF($BA268="A",$AZ268,0),IF($BD268="A",$BA268,0),IF($BG268="A",$BF268,0))</f>
        <v>0</v>
      </c>
      <c r="BN268" s="55">
        <f>SUM(IF($T268="A",$S268,0),IF($W268="A",$V268,0),IF($Z268="A",$Y268,0),IF($AI268="A",$AH268,0),IF($AL268="A",$AK268,0))</f>
        <v>0</v>
      </c>
      <c r="BO268" s="55">
        <f>SUM(S268,V268,Y268,AH268,AK268)</f>
        <v>0</v>
      </c>
      <c r="BP268" s="56">
        <f>MAX(G268:BF268)</f>
        <v>1</v>
      </c>
      <c r="BQ268" s="56"/>
      <c r="BR268" s="120" t="str">
        <f>VLOOKUP(D268,BASE!B:E,3,FALSE)</f>
        <v>ALSTOM</v>
      </c>
      <c r="BT268" s="442"/>
    </row>
    <row r="269" spans="1:72" ht="26.25" thickBot="1">
      <c r="A269" s="128">
        <f t="shared" si="4"/>
        <v>268</v>
      </c>
      <c r="B269" s="3" t="s">
        <v>16</v>
      </c>
      <c r="C269" s="160" t="s">
        <v>303</v>
      </c>
      <c r="D269" s="161">
        <v>6925599</v>
      </c>
      <c r="E269" s="162" t="s">
        <v>0</v>
      </c>
      <c r="F269" s="163" t="s">
        <v>8</v>
      </c>
      <c r="G269" s="4">
        <v>1</v>
      </c>
      <c r="H269" s="2" t="s">
        <v>720</v>
      </c>
      <c r="I269" s="5"/>
      <c r="J269" s="4"/>
      <c r="K269" s="2"/>
      <c r="L269" s="5"/>
      <c r="M269" s="4"/>
      <c r="N269" s="2"/>
      <c r="O269" s="5"/>
      <c r="P269" s="4"/>
      <c r="Q269" s="2"/>
      <c r="R269" s="5"/>
      <c r="S269" s="6"/>
      <c r="T269" s="2"/>
      <c r="U269" s="5"/>
      <c r="V269" s="6"/>
      <c r="W269" s="2"/>
      <c r="X269" s="5"/>
      <c r="Y269" s="6"/>
      <c r="Z269" s="2"/>
      <c r="AA269" s="5"/>
      <c r="AB269" s="4"/>
      <c r="AC269" s="2"/>
      <c r="AD269" s="5"/>
      <c r="AE269" s="4"/>
      <c r="AF269" s="2"/>
      <c r="AG269" s="5"/>
      <c r="AH269" s="6"/>
      <c r="AI269" s="2"/>
      <c r="AJ269" s="5"/>
      <c r="AK269" s="6"/>
      <c r="AL269" s="2"/>
      <c r="AM269" s="5"/>
      <c r="AN269" s="4"/>
      <c r="AO269" s="2"/>
      <c r="AP269" s="5"/>
      <c r="AQ269" s="4"/>
      <c r="AR269" s="2"/>
      <c r="AS269" s="5"/>
      <c r="AT269" s="4"/>
      <c r="AU269" s="2"/>
      <c r="AV269" s="5"/>
      <c r="AW269" s="4"/>
      <c r="AX269" s="2"/>
      <c r="AY269" s="5"/>
      <c r="AZ269" s="4"/>
      <c r="BA269" s="2"/>
      <c r="BB269" s="5"/>
      <c r="BC269" s="4"/>
      <c r="BD269" s="2"/>
      <c r="BE269" s="5"/>
      <c r="BF269" s="4"/>
      <c r="BG269" s="2"/>
      <c r="BH269" s="5"/>
      <c r="BI269" s="60">
        <f>SUM(G269:BF269)</f>
        <v>1</v>
      </c>
      <c r="BJ269" s="61" t="s">
        <v>6</v>
      </c>
      <c r="BK269" s="127">
        <f>COUNTIF(G269:BF269,"&gt;0")</f>
        <v>1</v>
      </c>
      <c r="BL269" s="53">
        <f>BI269/BK269</f>
        <v>1</v>
      </c>
      <c r="BM269" s="54">
        <f>SUM(IF($H269="A",$G269,0),IF($K269="A",$J269,0),IF($N269="A",$M269,0),IF($Q269="A",$P269,0),IF($T269="A",$S269,0),IF($W269="A",$V269,0),IF($Z269="A",$Y269,0),IF($AC269="A",$AB269,0),IF($AF269="A",$AE269,0),IF($AI269="A",$AH269,0),IF($AL269="A",$AK269,0),IF($AO269="A",$AN269,0),IF($AR269="A",$AQ269,0),IF($AU269="A",$AT269,0),IF($AX269="A",$AW269,0),IF($BA269="A",$AZ269,0),IF($BD269="A",$BA269,0),IF($BG269="A",$BF269,0))</f>
        <v>0</v>
      </c>
      <c r="BN269" s="55">
        <f>SUM(IF($T269="A",$S269,0),IF($W269="A",$V269,0),IF($Z269="A",$Y269,0),IF($AI269="A",$AH269,0),IF($AL269="A",$AK269,0))</f>
        <v>0</v>
      </c>
      <c r="BO269" s="55">
        <f>SUM(S269,V269,Y269,AH269,AK269)</f>
        <v>0</v>
      </c>
      <c r="BP269" s="56">
        <f>MAX(G269:BF269)</f>
        <v>1</v>
      </c>
      <c r="BQ269" s="56"/>
      <c r="BR269" s="120" t="str">
        <f>VLOOKUP(D269,BASE!B:E,3,FALSE)</f>
        <v>ALSTOM</v>
      </c>
      <c r="BT269" s="442"/>
    </row>
    <row r="270" spans="1:72" ht="26.25" thickBot="1">
      <c r="A270" s="128">
        <f t="shared" si="4"/>
        <v>269</v>
      </c>
      <c r="B270" s="3" t="s">
        <v>16</v>
      </c>
      <c r="C270" s="164" t="s">
        <v>565</v>
      </c>
      <c r="D270" s="165">
        <v>6926109</v>
      </c>
      <c r="E270" s="166" t="s">
        <v>554</v>
      </c>
      <c r="F270" s="167" t="s">
        <v>179</v>
      </c>
      <c r="G270" s="4"/>
      <c r="H270" s="2"/>
      <c r="I270" s="5"/>
      <c r="J270" s="4"/>
      <c r="K270" s="2"/>
      <c r="L270" s="5"/>
      <c r="M270" s="4"/>
      <c r="N270" s="2"/>
      <c r="O270" s="5"/>
      <c r="P270" s="4"/>
      <c r="Q270" s="2"/>
      <c r="R270" s="5"/>
      <c r="S270" s="6"/>
      <c r="T270" s="2"/>
      <c r="U270" s="5"/>
      <c r="V270" s="6"/>
      <c r="W270" s="2"/>
      <c r="X270" s="5"/>
      <c r="Y270" s="6"/>
      <c r="Z270" s="2"/>
      <c r="AA270" s="5"/>
      <c r="AB270" s="4"/>
      <c r="AC270" s="2"/>
      <c r="AD270" s="5"/>
      <c r="AE270" s="4"/>
      <c r="AF270" s="2"/>
      <c r="AG270" s="5"/>
      <c r="AH270" s="6"/>
      <c r="AI270" s="2"/>
      <c r="AJ270" s="5"/>
      <c r="AK270" s="6"/>
      <c r="AL270" s="2"/>
      <c r="AM270" s="5"/>
      <c r="AN270" s="4"/>
      <c r="AO270" s="2"/>
      <c r="AP270" s="5"/>
      <c r="AQ270" s="4"/>
      <c r="AR270" s="2"/>
      <c r="AS270" s="5"/>
      <c r="AT270" s="4"/>
      <c r="AU270" s="2"/>
      <c r="AV270" s="5"/>
      <c r="AW270" s="4"/>
      <c r="AX270" s="2"/>
      <c r="AY270" s="5"/>
      <c r="AZ270" s="4">
        <v>1</v>
      </c>
      <c r="BA270" s="2" t="s">
        <v>720</v>
      </c>
      <c r="BB270" s="5"/>
      <c r="BC270" s="4"/>
      <c r="BD270" s="2"/>
      <c r="BE270" s="5"/>
      <c r="BF270" s="4"/>
      <c r="BG270" s="2"/>
      <c r="BH270" s="5"/>
      <c r="BI270" s="60">
        <f>SUM(G270:BF270)</f>
        <v>1</v>
      </c>
      <c r="BJ270" s="61" t="s">
        <v>6</v>
      </c>
      <c r="BK270" s="127">
        <f>COUNTIF(G270:BF270,"&gt;0")</f>
        <v>1</v>
      </c>
      <c r="BL270" s="53">
        <f>BI270/BK270</f>
        <v>1</v>
      </c>
      <c r="BM270" s="54">
        <f>SUM(IF($H270="A",$G270,0),IF($K270="A",$J270,0),IF($N270="A",$M270,0),IF($Q270="A",$P270,0),IF($T270="A",$S270,0),IF($W270="A",$V270,0),IF($Z270="A",$Y270,0),IF($AC270="A",$AB270,0),IF($AF270="A",$AE270,0),IF($AI270="A",$AH270,0),IF($AL270="A",$AK270,0),IF($AO270="A",$AN270,0),IF($AR270="A",$AQ270,0),IF($AU270="A",$AT270,0),IF($AX270="A",$AW270,0),IF($BA270="A",$AZ270,0),IF($BD270="A",$BA270,0),IF($BG270="A",$BF270,0))</f>
        <v>0</v>
      </c>
      <c r="BN270" s="55">
        <f>SUM(IF($T270="A",$S270,0),IF($W270="A",$V270,0),IF($Z270="A",$Y270,0),IF($AI270="A",$AH270,0),IF($AL270="A",$AK270,0))</f>
        <v>0</v>
      </c>
      <c r="BO270" s="55">
        <f>SUM(S270,V270,Y270,AH270,AK270)</f>
        <v>0</v>
      </c>
      <c r="BP270" s="56">
        <f>MAX(G270:BF270)</f>
        <v>1</v>
      </c>
      <c r="BQ270" s="56"/>
      <c r="BR270" s="120" t="str">
        <f>VLOOKUP(D270,BASE!B:E,3,FALSE)</f>
        <v>TROLLSPORT</v>
      </c>
      <c r="BT270" s="442"/>
    </row>
    <row r="271" spans="1:72" ht="26.25" thickBot="1">
      <c r="A271" s="128">
        <f t="shared" si="4"/>
        <v>270</v>
      </c>
      <c r="B271" s="3" t="s">
        <v>16</v>
      </c>
      <c r="C271" s="164" t="s">
        <v>214</v>
      </c>
      <c r="D271" s="165">
        <v>6903003</v>
      </c>
      <c r="E271" s="166" t="s">
        <v>350</v>
      </c>
      <c r="F271" s="167" t="s">
        <v>179</v>
      </c>
      <c r="G271" s="4">
        <v>1</v>
      </c>
      <c r="H271" s="2" t="s">
        <v>720</v>
      </c>
      <c r="I271" s="5"/>
      <c r="J271" s="4"/>
      <c r="K271" s="2"/>
      <c r="L271" s="5"/>
      <c r="M271" s="4"/>
      <c r="N271" s="2"/>
      <c r="O271" s="5"/>
      <c r="P271" s="4"/>
      <c r="Q271" s="2"/>
      <c r="R271" s="5"/>
      <c r="S271" s="6"/>
      <c r="T271" s="2"/>
      <c r="U271" s="5"/>
      <c r="V271" s="6"/>
      <c r="W271" s="2"/>
      <c r="X271" s="5"/>
      <c r="Y271" s="6"/>
      <c r="Z271" s="2"/>
      <c r="AA271" s="5"/>
      <c r="AB271" s="4"/>
      <c r="AC271" s="2"/>
      <c r="AD271" s="5"/>
      <c r="AE271" s="4"/>
      <c r="AF271" s="2"/>
      <c r="AG271" s="5"/>
      <c r="AH271" s="6"/>
      <c r="AI271" s="2"/>
      <c r="AJ271" s="5"/>
      <c r="AK271" s="6"/>
      <c r="AL271" s="2"/>
      <c r="AM271" s="5"/>
      <c r="AN271" s="4"/>
      <c r="AO271" s="2"/>
      <c r="AP271" s="5"/>
      <c r="AQ271" s="4"/>
      <c r="AR271" s="2"/>
      <c r="AS271" s="5"/>
      <c r="AT271" s="4"/>
      <c r="AU271" s="2"/>
      <c r="AV271" s="5"/>
      <c r="AW271" s="4"/>
      <c r="AX271" s="2"/>
      <c r="AY271" s="5"/>
      <c r="AZ271" s="4"/>
      <c r="BA271" s="2"/>
      <c r="BB271" s="5"/>
      <c r="BC271" s="4"/>
      <c r="BD271" s="2"/>
      <c r="BE271" s="5"/>
      <c r="BF271" s="4"/>
      <c r="BG271" s="2"/>
      <c r="BH271" s="5"/>
      <c r="BI271" s="60">
        <f>SUM(G271:BF271)</f>
        <v>1</v>
      </c>
      <c r="BJ271" s="61" t="s">
        <v>6</v>
      </c>
      <c r="BK271" s="127">
        <f>COUNTIF(G271:BF271,"&gt;0")</f>
        <v>1</v>
      </c>
      <c r="BL271" s="53">
        <f>BI271/BK271</f>
        <v>1</v>
      </c>
      <c r="BM271" s="54">
        <f>SUM(IF($H271="A",$G271,0),IF($K271="A",$J271,0),IF($N271="A",$M271,0),IF($Q271="A",$P271,0),IF($T271="A",$S271,0),IF($W271="A",$V271,0),IF($Z271="A",$Y271,0),IF($AC271="A",$AB271,0),IF($AF271="A",$AE271,0),IF($AI271="A",$AH271,0),IF($AL271="A",$AK271,0),IF($AO271="A",$AN271,0),IF($AR271="A",$AQ271,0),IF($AU271="A",$AT271,0),IF($AX271="A",$AW271,0),IF($BA271="A",$AZ271,0),IF($BD271="A",$BA271,0),IF($BG271="A",$BF271,0))</f>
        <v>0</v>
      </c>
      <c r="BN271" s="55">
        <f>SUM(IF($T271="A",$S271,0),IF($W271="A",$V271,0),IF($Z271="A",$Y271,0),IF($AI271="A",$AH271,0),IF($AL271="A",$AK271,0))</f>
        <v>0</v>
      </c>
      <c r="BO271" s="55">
        <f>SUM(S271,V271,Y271,AH271,AK271)</f>
        <v>0</v>
      </c>
      <c r="BP271" s="56">
        <f>MAX(G271:BF271)</f>
        <v>1</v>
      </c>
      <c r="BQ271" s="56"/>
      <c r="BR271" s="120" t="str">
        <f>VLOOKUP(D271,BASE!B:E,3,FALSE)</f>
        <v>S A L</v>
      </c>
      <c r="BT271" s="442"/>
    </row>
    <row r="272" spans="1:72" ht="26.25" thickBot="1">
      <c r="A272" s="128">
        <f t="shared" si="4"/>
        <v>271</v>
      </c>
      <c r="B272" s="3" t="s">
        <v>16</v>
      </c>
      <c r="C272" s="164" t="s">
        <v>292</v>
      </c>
      <c r="D272" s="165">
        <v>6925156</v>
      </c>
      <c r="E272" s="166" t="s">
        <v>350</v>
      </c>
      <c r="F272" s="167" t="s">
        <v>179</v>
      </c>
      <c r="G272" s="4"/>
      <c r="H272" s="2"/>
      <c r="I272" s="5"/>
      <c r="J272" s="4">
        <v>1</v>
      </c>
      <c r="K272" s="2" t="s">
        <v>720</v>
      </c>
      <c r="L272" s="5"/>
      <c r="M272" s="4"/>
      <c r="N272" s="2"/>
      <c r="O272" s="5"/>
      <c r="P272" s="4"/>
      <c r="Q272" s="2"/>
      <c r="R272" s="5"/>
      <c r="S272" s="6"/>
      <c r="T272" s="2"/>
      <c r="U272" s="5"/>
      <c r="V272" s="6"/>
      <c r="W272" s="2"/>
      <c r="X272" s="5"/>
      <c r="Y272" s="6"/>
      <c r="Z272" s="2"/>
      <c r="AA272" s="5"/>
      <c r="AB272" s="4"/>
      <c r="AC272" s="2"/>
      <c r="AD272" s="5"/>
      <c r="AE272" s="4"/>
      <c r="AF272" s="2"/>
      <c r="AG272" s="5"/>
      <c r="AH272" s="6"/>
      <c r="AI272" s="2"/>
      <c r="AJ272" s="5"/>
      <c r="AK272" s="6"/>
      <c r="AL272" s="2"/>
      <c r="AM272" s="5"/>
      <c r="AN272" s="4"/>
      <c r="AO272" s="2"/>
      <c r="AP272" s="5"/>
      <c r="AQ272" s="4"/>
      <c r="AR272" s="2"/>
      <c r="AS272" s="5"/>
      <c r="AT272" s="4"/>
      <c r="AU272" s="2"/>
      <c r="AV272" s="5"/>
      <c r="AW272" s="4"/>
      <c r="AX272" s="2"/>
      <c r="AY272" s="5"/>
      <c r="AZ272" s="4"/>
      <c r="BA272" s="2"/>
      <c r="BB272" s="5"/>
      <c r="BC272" s="4"/>
      <c r="BD272" s="2"/>
      <c r="BE272" s="5"/>
      <c r="BF272" s="4"/>
      <c r="BG272" s="2"/>
      <c r="BH272" s="5"/>
      <c r="BI272" s="60">
        <f>SUM(G272:BF272)</f>
        <v>1</v>
      </c>
      <c r="BJ272" s="61" t="s">
        <v>6</v>
      </c>
      <c r="BK272" s="127">
        <f>COUNTIF(G272:BF272,"&gt;0")</f>
        <v>1</v>
      </c>
      <c r="BL272" s="53">
        <f>BI272/BK272</f>
        <v>1</v>
      </c>
      <c r="BM272" s="54">
        <f>SUM(IF($H272="A",$G272,0),IF($K272="A",$J272,0),IF($N272="A",$M272,0),IF($Q272="A",$P272,0),IF($T272="A",$S272,0),IF($W272="A",$V272,0),IF($Z272="A",$Y272,0),IF($AC272="A",$AB272,0),IF($AF272="A",$AE272,0),IF($AI272="A",$AH272,0),IF($AL272="A",$AK272,0),IF($AO272="A",$AN272,0),IF($AR272="A",$AQ272,0),IF($AU272="A",$AT272,0),IF($AX272="A",$AW272,0),IF($BA272="A",$AZ272,0),IF($BD272="A",$BA272,0),IF($BG272="A",$BF272,0))</f>
        <v>0</v>
      </c>
      <c r="BN272" s="55">
        <f>SUM(IF($T272="A",$S272,0),IF($W272="A",$V272,0),IF($Z272="A",$Y272,0),IF($AI272="A",$AH272,0),IF($AL272="A",$AK272,0))</f>
        <v>0</v>
      </c>
      <c r="BO272" s="55">
        <f>SUM(S272,V272,Y272,AH272,AK272)</f>
        <v>0</v>
      </c>
      <c r="BP272" s="56">
        <f>MAX(G272:BF272)</f>
        <v>1</v>
      </c>
      <c r="BQ272" s="56"/>
      <c r="BR272" s="120" t="str">
        <f>VLOOKUP(D272,BASE!B:E,3,FALSE)</f>
        <v>S A L</v>
      </c>
      <c r="BT272" s="442"/>
    </row>
    <row r="273" spans="1:72" ht="26.25" thickBot="1">
      <c r="A273" s="128">
        <f t="shared" si="4"/>
        <v>272</v>
      </c>
      <c r="B273" s="3" t="s">
        <v>16</v>
      </c>
      <c r="C273" s="164" t="s">
        <v>246</v>
      </c>
      <c r="D273" s="165">
        <v>6918441</v>
      </c>
      <c r="E273" s="166" t="s">
        <v>554</v>
      </c>
      <c r="F273" s="167" t="s">
        <v>179</v>
      </c>
      <c r="G273" s="4"/>
      <c r="H273" s="2"/>
      <c r="I273" s="5"/>
      <c r="J273" s="4"/>
      <c r="K273" s="2"/>
      <c r="L273" s="5"/>
      <c r="M273" s="4"/>
      <c r="N273" s="2"/>
      <c r="O273" s="5"/>
      <c r="P273" s="4"/>
      <c r="Q273" s="2"/>
      <c r="R273" s="5"/>
      <c r="S273" s="6"/>
      <c r="T273" s="2"/>
      <c r="U273" s="5"/>
      <c r="V273" s="6"/>
      <c r="W273" s="2"/>
      <c r="X273" s="5"/>
      <c r="Y273" s="6"/>
      <c r="Z273" s="2"/>
      <c r="AA273" s="5"/>
      <c r="AB273" s="4"/>
      <c r="AC273" s="2"/>
      <c r="AD273" s="5"/>
      <c r="AE273" s="4"/>
      <c r="AF273" s="2"/>
      <c r="AG273" s="5"/>
      <c r="AH273" s="6"/>
      <c r="AI273" s="2"/>
      <c r="AJ273" s="5"/>
      <c r="AK273" s="6"/>
      <c r="AL273" s="2"/>
      <c r="AM273" s="5"/>
      <c r="AN273" s="4"/>
      <c r="AO273" s="2"/>
      <c r="AP273" s="5"/>
      <c r="AQ273" s="4"/>
      <c r="AR273" s="2"/>
      <c r="AS273" s="5"/>
      <c r="AT273" s="4"/>
      <c r="AU273" s="2"/>
      <c r="AV273" s="5"/>
      <c r="AW273" s="4"/>
      <c r="AX273" s="2"/>
      <c r="AY273" s="5"/>
      <c r="AZ273" s="4">
        <v>1</v>
      </c>
      <c r="BA273" s="2" t="s">
        <v>720</v>
      </c>
      <c r="BB273" s="5"/>
      <c r="BC273" s="4"/>
      <c r="BD273" s="2"/>
      <c r="BE273" s="5"/>
      <c r="BF273" s="4"/>
      <c r="BG273" s="2"/>
      <c r="BH273" s="5"/>
      <c r="BI273" s="60">
        <f>SUM(G273:BF273)</f>
        <v>1</v>
      </c>
      <c r="BJ273" s="61" t="s">
        <v>6</v>
      </c>
      <c r="BK273" s="127">
        <f>COUNTIF(G273:BF273,"&gt;0")</f>
        <v>1</v>
      </c>
      <c r="BL273" s="53">
        <f>BI273/BK273</f>
        <v>1</v>
      </c>
      <c r="BM273" s="54">
        <f>SUM(IF($H273="A",$G273,0),IF($K273="A",$J273,0),IF($N273="A",$M273,0),IF($Q273="A",$P273,0),IF($T273="A",$S273,0),IF($W273="A",$V273,0),IF($Z273="A",$Y273,0),IF($AC273="A",$AB273,0),IF($AF273="A",$AE273,0),IF($AI273="A",$AH273,0),IF($AL273="A",$AK273,0),IF($AO273="A",$AN273,0),IF($AR273="A",$AQ273,0),IF($AU273="A",$AT273,0),IF($AX273="A",$AW273,0),IF($BA273="A",$AZ273,0),IF($BD273="A",$BA273,0),IF($BG273="A",$BF273,0))</f>
        <v>0</v>
      </c>
      <c r="BN273" s="55">
        <f>SUM(IF($T273="A",$S273,0),IF($W273="A",$V273,0),IF($Z273="A",$Y273,0),IF($AI273="A",$AH273,0),IF($AL273="A",$AK273,0))</f>
        <v>0</v>
      </c>
      <c r="BO273" s="55">
        <f>SUM(S273,V273,Y273,AH273,AK273)</f>
        <v>0</v>
      </c>
      <c r="BP273" s="56">
        <f>MAX(G273:BF273)</f>
        <v>1</v>
      </c>
      <c r="BQ273" s="56"/>
      <c r="BR273" s="120" t="str">
        <f>VLOOKUP(D273,BASE!B:E,3,FALSE)</f>
        <v>TROLLSPORT</v>
      </c>
      <c r="BT273" s="442"/>
    </row>
    <row r="274" spans="1:72" ht="26.25" thickBot="1">
      <c r="A274" s="128">
        <f t="shared" si="4"/>
        <v>273</v>
      </c>
      <c r="B274" s="3" t="s">
        <v>16</v>
      </c>
      <c r="C274" s="164" t="s">
        <v>43</v>
      </c>
      <c r="D274" s="165">
        <v>6925371</v>
      </c>
      <c r="E274" s="166" t="s">
        <v>1</v>
      </c>
      <c r="F274" s="167" t="s">
        <v>179</v>
      </c>
      <c r="G274" s="4"/>
      <c r="H274" s="2"/>
      <c r="I274" s="5"/>
      <c r="J274" s="4"/>
      <c r="K274" s="2"/>
      <c r="L274" s="5"/>
      <c r="M274" s="4"/>
      <c r="N274" s="2"/>
      <c r="O274" s="5"/>
      <c r="P274" s="4"/>
      <c r="Q274" s="2"/>
      <c r="R274" s="5"/>
      <c r="S274" s="6"/>
      <c r="T274" s="2"/>
      <c r="U274" s="5"/>
      <c r="V274" s="6"/>
      <c r="W274" s="2"/>
      <c r="X274" s="5"/>
      <c r="Y274" s="6"/>
      <c r="Z274" s="2"/>
      <c r="AA274" s="5"/>
      <c r="AB274" s="4"/>
      <c r="AC274" s="2"/>
      <c r="AD274" s="5"/>
      <c r="AE274" s="4"/>
      <c r="AF274" s="2"/>
      <c r="AG274" s="5"/>
      <c r="AH274" s="6"/>
      <c r="AI274" s="2"/>
      <c r="AJ274" s="5"/>
      <c r="AK274" s="6"/>
      <c r="AL274" s="2"/>
      <c r="AM274" s="5"/>
      <c r="AN274" s="4"/>
      <c r="AO274" s="2"/>
      <c r="AP274" s="5"/>
      <c r="AQ274" s="4"/>
      <c r="AR274" s="2"/>
      <c r="AS274" s="5"/>
      <c r="AT274" s="4"/>
      <c r="AU274" s="2"/>
      <c r="AV274" s="5"/>
      <c r="AW274" s="4"/>
      <c r="AX274" s="2"/>
      <c r="AY274" s="5"/>
      <c r="AZ274" s="4"/>
      <c r="BA274" s="2"/>
      <c r="BB274" s="5"/>
      <c r="BC274" s="4">
        <f>VLOOKUP(D274,'24-10-2015'!C:G,5,FALSE)</f>
        <v>1</v>
      </c>
      <c r="BD274" s="2" t="str">
        <f>VLOOKUP(D274,'24-10-2015'!C:F,4,FALSE)</f>
        <v>B</v>
      </c>
      <c r="BE274" s="5"/>
      <c r="BF274" s="4"/>
      <c r="BG274" s="2"/>
      <c r="BH274" s="5"/>
      <c r="BI274" s="60">
        <f>SUM(G274:BF274)</f>
        <v>1</v>
      </c>
      <c r="BJ274" s="61" t="s">
        <v>6</v>
      </c>
      <c r="BK274" s="127">
        <f>COUNTIF(G274:BF274,"&gt;0")</f>
        <v>1</v>
      </c>
      <c r="BL274" s="53">
        <f>BI274/BK274</f>
        <v>1</v>
      </c>
      <c r="BM274" s="54">
        <f>SUM(IF($H274="A",$G274,0),IF($K274="A",$J274,0),IF($N274="A",$M274,0),IF($Q274="A",$P274,0),IF($T274="A",$S274,0),IF($W274="A",$V274,0),IF($Z274="A",$Y274,0),IF($AC274="A",$AB274,0),IF($AF274="A",$AE274,0),IF($AI274="A",$AH274,0),IF($AL274="A",$AK274,0),IF($AO274="A",$AN274,0),IF($AR274="A",$AQ274,0),IF($AU274="A",$AT274,0),IF($AX274="A",$AW274,0),IF($BA274="A",$AZ274,0),IF($BD274="A",$BA274,0),IF($BG274="A",$BF274,0))</f>
        <v>0</v>
      </c>
      <c r="BN274" s="55">
        <f>SUM(IF($T274="A",$S274,0),IF($W274="A",$V274,0),IF($Z274="A",$Y274,0),IF($AI274="A",$AH274,0),IF($AL274="A",$AK274,0))</f>
        <v>0</v>
      </c>
      <c r="BO274" s="55">
        <f>SUM(S274,V274,Y274,AH274,AK274)</f>
        <v>0</v>
      </c>
      <c r="BP274" s="56">
        <f>MAX(G274:BF274)</f>
        <v>1</v>
      </c>
      <c r="BQ274" s="56"/>
      <c r="BR274" s="120" t="str">
        <f>VLOOKUP(D274,BASE!B:E,3,FALSE)</f>
        <v>ATSCAF</v>
      </c>
      <c r="BT274" s="442"/>
    </row>
    <row r="275" spans="1:72" ht="26.25" thickBot="1">
      <c r="A275" s="128" t="s">
        <v>710</v>
      </c>
      <c r="B275" s="3" t="s">
        <v>16</v>
      </c>
      <c r="C275" s="160" t="s">
        <v>487</v>
      </c>
      <c r="D275" s="161">
        <v>6901143</v>
      </c>
      <c r="E275" s="162" t="s">
        <v>5</v>
      </c>
      <c r="F275" s="163" t="s">
        <v>8</v>
      </c>
      <c r="G275" s="4"/>
      <c r="H275" s="2"/>
      <c r="I275" s="5"/>
      <c r="J275" s="4"/>
      <c r="K275" s="2"/>
      <c r="L275" s="5"/>
      <c r="M275" s="4"/>
      <c r="N275" s="2"/>
      <c r="O275" s="5"/>
      <c r="P275" s="4"/>
      <c r="Q275" s="2"/>
      <c r="R275" s="5"/>
      <c r="S275" s="6"/>
      <c r="T275" s="2"/>
      <c r="U275" s="5"/>
      <c r="V275" s="6"/>
      <c r="W275" s="2"/>
      <c r="X275" s="5"/>
      <c r="Y275" s="6"/>
      <c r="Z275" s="2"/>
      <c r="AA275" s="5"/>
      <c r="AB275" s="4"/>
      <c r="AC275" s="2"/>
      <c r="AD275" s="5"/>
      <c r="AE275" s="4"/>
      <c r="AF275" s="2"/>
      <c r="AG275" s="5"/>
      <c r="AH275" s="6"/>
      <c r="AI275" s="2"/>
      <c r="AJ275" s="5"/>
      <c r="AK275" s="6"/>
      <c r="AL275" s="2"/>
      <c r="AM275" s="5"/>
      <c r="AN275" s="4"/>
      <c r="AO275" s="2"/>
      <c r="AP275" s="5"/>
      <c r="AQ275" s="4"/>
      <c r="AR275" s="2"/>
      <c r="AS275" s="5"/>
      <c r="AT275" s="4"/>
      <c r="AU275" s="2"/>
      <c r="AV275" s="5"/>
      <c r="AW275" s="4"/>
      <c r="AX275" s="2"/>
      <c r="AY275" s="5"/>
      <c r="AZ275" s="4"/>
      <c r="BA275" s="2"/>
      <c r="BB275" s="5"/>
      <c r="BC275" s="4"/>
      <c r="BD275" s="2"/>
      <c r="BE275" s="5"/>
      <c r="BF275" s="4"/>
      <c r="BG275" s="2"/>
      <c r="BH275" s="5"/>
      <c r="BI275" s="60">
        <f>SUM(G275:BF275)</f>
        <v>0</v>
      </c>
      <c r="BJ275" s="61" t="s">
        <v>6</v>
      </c>
      <c r="BK275" s="127">
        <f>COUNTIF(G275:BF275,"&gt;0")</f>
        <v>0</v>
      </c>
      <c r="BL275" s="53" t="e">
        <f>BI275/BK275</f>
        <v>#DIV/0!</v>
      </c>
      <c r="BM275" s="54">
        <f>SUM(IF($H275="A",$G275,0),IF($K275="A",$J275,0),IF($N275="A",$M275,0),IF($Q275="A",$P275,0),IF($T275="A",$S275,0),IF($W275="A",$V275,0),IF($Z275="A",$Y275,0),IF($AC275="A",$AB275,0),IF($AF275="A",$AE275,0),IF($AI275="A",$AH275,0),IF($AL275="A",$AK275,0),IF($AO275="A",$AN275,0),IF($AR275="A",$AQ275,0),IF($AU275="A",$AT275,0),IF($AX275="A",$AW275,0),IF($BA275="A",$AZ275,0),IF($BD275="A",$BA275,0),IF($BG275="A",$BF275,0))</f>
        <v>0</v>
      </c>
      <c r="BN275" s="55">
        <f>SUM(IF($T275="A",$S275,0),IF($W275="A",$V275,0),IF($Z275="A",$Y275,0),IF($AI275="A",$AH275,0),IF($AL275="A",$AK275,0))</f>
        <v>0</v>
      </c>
      <c r="BO275" s="55">
        <f>SUM(S275,V275,Y275,AH275,AK275)</f>
        <v>0</v>
      </c>
      <c r="BP275" s="56">
        <f>MAX(G275:BF275)</f>
        <v>0</v>
      </c>
      <c r="BQ275" s="56"/>
      <c r="BR275" s="120" t="str">
        <f>VLOOKUP(D275,BASE!B:E,3,FALSE)</f>
        <v>CASCOL</v>
      </c>
      <c r="BT275" s="442"/>
    </row>
    <row r="276" spans="1:72" ht="26.25" thickBot="1">
      <c r="A276" s="128" t="s">
        <v>710</v>
      </c>
      <c r="B276" s="3" t="s">
        <v>16</v>
      </c>
      <c r="C276" s="160" t="s">
        <v>196</v>
      </c>
      <c r="D276" s="161">
        <v>6901140</v>
      </c>
      <c r="E276" s="162" t="s">
        <v>5</v>
      </c>
      <c r="F276" s="163" t="s">
        <v>8</v>
      </c>
      <c r="G276" s="4"/>
      <c r="H276" s="2"/>
      <c r="I276" s="5"/>
      <c r="J276" s="4"/>
      <c r="K276" s="2"/>
      <c r="L276" s="5"/>
      <c r="M276" s="4"/>
      <c r="N276" s="2"/>
      <c r="O276" s="5"/>
      <c r="P276" s="4"/>
      <c r="Q276" s="2"/>
      <c r="R276" s="5"/>
      <c r="S276" s="6"/>
      <c r="T276" s="2"/>
      <c r="U276" s="5"/>
      <c r="V276" s="6"/>
      <c r="W276" s="2"/>
      <c r="X276" s="5"/>
      <c r="Y276" s="6"/>
      <c r="Z276" s="2"/>
      <c r="AA276" s="5"/>
      <c r="AB276" s="4"/>
      <c r="AC276" s="2"/>
      <c r="AD276" s="5"/>
      <c r="AE276" s="4"/>
      <c r="AF276" s="2"/>
      <c r="AG276" s="5"/>
      <c r="AH276" s="6"/>
      <c r="AI276" s="2"/>
      <c r="AJ276" s="5"/>
      <c r="AK276" s="6"/>
      <c r="AL276" s="2"/>
      <c r="AM276" s="5"/>
      <c r="AN276" s="4"/>
      <c r="AO276" s="2"/>
      <c r="AP276" s="5"/>
      <c r="AQ276" s="4"/>
      <c r="AR276" s="2"/>
      <c r="AS276" s="5"/>
      <c r="AT276" s="4"/>
      <c r="AU276" s="2"/>
      <c r="AV276" s="5"/>
      <c r="AW276" s="4"/>
      <c r="AX276" s="2"/>
      <c r="AY276" s="5"/>
      <c r="AZ276" s="4"/>
      <c r="BA276" s="2"/>
      <c r="BB276" s="5"/>
      <c r="BC276" s="4"/>
      <c r="BD276" s="2"/>
      <c r="BE276" s="5"/>
      <c r="BF276" s="4"/>
      <c r="BG276" s="2"/>
      <c r="BH276" s="5"/>
      <c r="BI276" s="60">
        <f>SUM(G276:BF276)</f>
        <v>0</v>
      </c>
      <c r="BJ276" s="61" t="s">
        <v>6</v>
      </c>
      <c r="BK276" s="127">
        <f>COUNTIF(G276:BF276,"&gt;0")</f>
        <v>0</v>
      </c>
      <c r="BL276" s="53" t="e">
        <f>BI276/BK276</f>
        <v>#DIV/0!</v>
      </c>
      <c r="BM276" s="54">
        <f>SUM(IF($H276="A",$G276,0),IF($K276="A",$J276,0),IF($N276="A",$M276,0),IF($Q276="A",$P276,0),IF($T276="A",$S276,0),IF($W276="A",$V276,0),IF($Z276="A",$Y276,0),IF($AC276="A",$AB276,0),IF($AF276="A",$AE276,0),IF($AI276="A",$AH276,0),IF($AL276="A",$AK276,0),IF($AO276="A",$AN276,0),IF($AR276="A",$AQ276,0),IF($AU276="A",$AT276,0),IF($AX276="A",$AW276,0),IF($BA276="A",$AZ276,0),IF($BD276="A",$BA276,0),IF($BG276="A",$BF276,0))</f>
        <v>0</v>
      </c>
      <c r="BN276" s="55">
        <f>SUM(IF($T276="A",$S276,0),IF($W276="A",$V276,0),IF($Z276="A",$Y276,0),IF($AI276="A",$AH276,0),IF($AL276="A",$AK276,0))</f>
        <v>0</v>
      </c>
      <c r="BO276" s="55">
        <f>SUM(S276,V276,Y276,AH276,AK276)</f>
        <v>0</v>
      </c>
      <c r="BP276" s="56">
        <f>MAX(G276:BF276)</f>
        <v>0</v>
      </c>
      <c r="BQ276" s="56"/>
      <c r="BR276" s="120" t="str">
        <f>VLOOKUP(D276,BASE!B:E,3,FALSE)</f>
        <v>CASCOL</v>
      </c>
      <c r="BT276" s="442"/>
    </row>
    <row r="277" spans="1:72" ht="26.25" thickBot="1">
      <c r="A277" s="128" t="s">
        <v>710</v>
      </c>
      <c r="B277" s="3" t="s">
        <v>16</v>
      </c>
      <c r="C277" s="160" t="s">
        <v>251</v>
      </c>
      <c r="D277" s="161">
        <v>6919950</v>
      </c>
      <c r="E277" s="162" t="s">
        <v>0</v>
      </c>
      <c r="F277" s="163" t="s">
        <v>8</v>
      </c>
      <c r="G277" s="4"/>
      <c r="H277" s="2"/>
      <c r="I277" s="5"/>
      <c r="J277" s="4"/>
      <c r="K277" s="2"/>
      <c r="L277" s="5"/>
      <c r="M277" s="4"/>
      <c r="N277" s="2"/>
      <c r="O277" s="5"/>
      <c r="P277" s="4"/>
      <c r="Q277" s="2"/>
      <c r="R277" s="5"/>
      <c r="S277" s="6"/>
      <c r="T277" s="2"/>
      <c r="U277" s="5"/>
      <c r="V277" s="6"/>
      <c r="W277" s="2"/>
      <c r="X277" s="5"/>
      <c r="Y277" s="6"/>
      <c r="Z277" s="2"/>
      <c r="AA277" s="5"/>
      <c r="AB277" s="4"/>
      <c r="AC277" s="2"/>
      <c r="AD277" s="5"/>
      <c r="AE277" s="4"/>
      <c r="AF277" s="2"/>
      <c r="AG277" s="5"/>
      <c r="AH277" s="6"/>
      <c r="AI277" s="2"/>
      <c r="AJ277" s="5"/>
      <c r="AK277" s="6"/>
      <c r="AL277" s="2"/>
      <c r="AM277" s="5"/>
      <c r="AN277" s="4"/>
      <c r="AO277" s="2"/>
      <c r="AP277" s="5"/>
      <c r="AQ277" s="4"/>
      <c r="AR277" s="2"/>
      <c r="AS277" s="5"/>
      <c r="AT277" s="4"/>
      <c r="AU277" s="2"/>
      <c r="AV277" s="5"/>
      <c r="AW277" s="4"/>
      <c r="AX277" s="2"/>
      <c r="AY277" s="5"/>
      <c r="AZ277" s="4"/>
      <c r="BA277" s="2"/>
      <c r="BB277" s="5"/>
      <c r="BC277" s="4"/>
      <c r="BD277" s="2"/>
      <c r="BE277" s="5"/>
      <c r="BF277" s="4"/>
      <c r="BG277" s="2"/>
      <c r="BH277" s="5"/>
      <c r="BI277" s="60">
        <f>SUM(G277:BF277)</f>
        <v>0</v>
      </c>
      <c r="BJ277" s="61" t="s">
        <v>6</v>
      </c>
      <c r="BK277" s="127">
        <f>COUNTIF(G277:BF277,"&gt;0")</f>
        <v>0</v>
      </c>
      <c r="BL277" s="53" t="e">
        <f>BI277/BK277</f>
        <v>#DIV/0!</v>
      </c>
      <c r="BM277" s="54">
        <f>SUM(IF($H277="A",$G277,0),IF($K277="A",$J277,0),IF($N277="A",$M277,0),IF($Q277="A",$P277,0),IF($T277="A",$S277,0),IF($W277="A",$V277,0),IF($Z277="A",$Y277,0),IF($AC277="A",$AB277,0),IF($AF277="A",$AE277,0),IF($AI277="A",$AH277,0),IF($AL277="A",$AK277,0),IF($AO277="A",$AN277,0),IF($AR277="A",$AQ277,0),IF($AU277="A",$AT277,0),IF($AX277="A",$AW277,0),IF($BA277="A",$AZ277,0),IF($BD277="A",$BA277,0),IF($BG277="A",$BF277,0))</f>
        <v>0</v>
      </c>
      <c r="BN277" s="55">
        <f>SUM(IF($T277="A",$S277,0),IF($W277="A",$V277,0),IF($Z277="A",$Y277,0),IF($AI277="A",$AH277,0),IF($AL277="A",$AK277,0))</f>
        <v>0</v>
      </c>
      <c r="BO277" s="55">
        <f>SUM(S277,V277,Y277,AH277,AK277)</f>
        <v>0</v>
      </c>
      <c r="BP277" s="56">
        <f>MAX(G277:BF277)</f>
        <v>0</v>
      </c>
      <c r="BQ277" s="56"/>
      <c r="BR277" s="120" t="str">
        <f>VLOOKUP(D277,BASE!B:E,3,FALSE)</f>
        <v>ALSTOM</v>
      </c>
      <c r="BT277" s="442"/>
    </row>
    <row r="278" spans="1:72" ht="26.25" thickBot="1">
      <c r="A278" s="128" t="s">
        <v>710</v>
      </c>
      <c r="B278" s="3" t="s">
        <v>16</v>
      </c>
      <c r="C278" s="160" t="s">
        <v>211</v>
      </c>
      <c r="D278" s="161">
        <v>6901890</v>
      </c>
      <c r="E278" s="162" t="s">
        <v>0</v>
      </c>
      <c r="F278" s="163" t="s">
        <v>8</v>
      </c>
      <c r="G278" s="4"/>
      <c r="H278" s="2"/>
      <c r="I278" s="5"/>
      <c r="J278" s="4"/>
      <c r="K278" s="2"/>
      <c r="L278" s="5"/>
      <c r="M278" s="4"/>
      <c r="N278" s="2"/>
      <c r="O278" s="5"/>
      <c r="P278" s="4"/>
      <c r="Q278" s="2"/>
      <c r="R278" s="5"/>
      <c r="S278" s="6"/>
      <c r="T278" s="2"/>
      <c r="U278" s="5"/>
      <c r="V278" s="6"/>
      <c r="W278" s="2"/>
      <c r="X278" s="5"/>
      <c r="Y278" s="6"/>
      <c r="Z278" s="2"/>
      <c r="AA278" s="5"/>
      <c r="AB278" s="4"/>
      <c r="AC278" s="2"/>
      <c r="AD278" s="5"/>
      <c r="AE278" s="4"/>
      <c r="AF278" s="2"/>
      <c r="AG278" s="5"/>
      <c r="AH278" s="6"/>
      <c r="AI278" s="2"/>
      <c r="AJ278" s="5"/>
      <c r="AK278" s="6"/>
      <c r="AL278" s="2"/>
      <c r="AM278" s="5"/>
      <c r="AN278" s="4"/>
      <c r="AO278" s="2"/>
      <c r="AP278" s="5"/>
      <c r="AQ278" s="4"/>
      <c r="AR278" s="2"/>
      <c r="AS278" s="5"/>
      <c r="AT278" s="4"/>
      <c r="AU278" s="2"/>
      <c r="AV278" s="5"/>
      <c r="AW278" s="4"/>
      <c r="AX278" s="2"/>
      <c r="AY278" s="5"/>
      <c r="AZ278" s="4"/>
      <c r="BA278" s="2"/>
      <c r="BB278" s="5"/>
      <c r="BC278" s="4"/>
      <c r="BD278" s="2"/>
      <c r="BE278" s="5"/>
      <c r="BF278" s="4"/>
      <c r="BG278" s="2"/>
      <c r="BH278" s="5"/>
      <c r="BI278" s="60">
        <f>SUM(G278:BF278)</f>
        <v>0</v>
      </c>
      <c r="BJ278" s="61" t="s">
        <v>6</v>
      </c>
      <c r="BK278" s="127">
        <f>COUNTIF(G278:BF278,"&gt;0")</f>
        <v>0</v>
      </c>
      <c r="BL278" s="53" t="e">
        <f>BI278/BK278</f>
        <v>#DIV/0!</v>
      </c>
      <c r="BM278" s="54">
        <f>SUM(IF($H278="A",$G278,0),IF($K278="A",$J278,0),IF($N278="A",$M278,0),IF($Q278="A",$P278,0),IF($T278="A",$S278,0),IF($W278="A",$V278,0),IF($Z278="A",$Y278,0),IF($AC278="A",$AB278,0),IF($AF278="A",$AE278,0),IF($AI278="A",$AH278,0),IF($AL278="A",$AK278,0),IF($AO278="A",$AN278,0),IF($AR278="A",$AQ278,0),IF($AU278="A",$AT278,0),IF($AX278="A",$AW278,0),IF($BA278="A",$AZ278,0),IF($BD278="A",$BA278,0),IF($BG278="A",$BF278,0))</f>
        <v>0</v>
      </c>
      <c r="BN278" s="55">
        <f>SUM(IF($T278="A",$S278,0),IF($W278="A",$V278,0),IF($Z278="A",$Y278,0),IF($AI278="A",$AH278,0),IF($AL278="A",$AK278,0))</f>
        <v>0</v>
      </c>
      <c r="BO278" s="55">
        <f>SUM(S278,V278,Y278,AH278,AK278)</f>
        <v>0</v>
      </c>
      <c r="BP278" s="56">
        <f>MAX(G278:BF278)</f>
        <v>0</v>
      </c>
      <c r="BQ278" s="56"/>
      <c r="BR278" s="120" t="str">
        <f>VLOOKUP(D278,BASE!B:E,3,FALSE)</f>
        <v>ALSTOM</v>
      </c>
      <c r="BT278" s="442"/>
    </row>
    <row r="279" spans="1:72" ht="26.25" thickBot="1">
      <c r="A279" s="128" t="s">
        <v>710</v>
      </c>
      <c r="B279" s="3" t="s">
        <v>16</v>
      </c>
      <c r="C279" s="160" t="s">
        <v>102</v>
      </c>
      <c r="D279" s="161">
        <v>6923809</v>
      </c>
      <c r="E279" s="162" t="s">
        <v>1</v>
      </c>
      <c r="F279" s="163" t="s">
        <v>8</v>
      </c>
      <c r="G279" s="4"/>
      <c r="H279" s="2"/>
      <c r="I279" s="5"/>
      <c r="J279" s="4"/>
      <c r="K279" s="2"/>
      <c r="L279" s="5"/>
      <c r="M279" s="4"/>
      <c r="N279" s="2"/>
      <c r="O279" s="5"/>
      <c r="P279" s="4"/>
      <c r="Q279" s="2"/>
      <c r="R279" s="5"/>
      <c r="S279" s="6"/>
      <c r="T279" s="2"/>
      <c r="U279" s="5"/>
      <c r="V279" s="6"/>
      <c r="W279" s="2"/>
      <c r="X279" s="5"/>
      <c r="Y279" s="6"/>
      <c r="Z279" s="2"/>
      <c r="AA279" s="5"/>
      <c r="AB279" s="4"/>
      <c r="AC279" s="2"/>
      <c r="AD279" s="5"/>
      <c r="AE279" s="4"/>
      <c r="AF279" s="2"/>
      <c r="AG279" s="5"/>
      <c r="AH279" s="6"/>
      <c r="AI279" s="2"/>
      <c r="AJ279" s="5"/>
      <c r="AK279" s="6"/>
      <c r="AL279" s="2"/>
      <c r="AM279" s="5"/>
      <c r="AN279" s="4"/>
      <c r="AO279" s="2"/>
      <c r="AP279" s="5"/>
      <c r="AQ279" s="4"/>
      <c r="AR279" s="2"/>
      <c r="AS279" s="5"/>
      <c r="AT279" s="4"/>
      <c r="AU279" s="2"/>
      <c r="AV279" s="5"/>
      <c r="AW279" s="4"/>
      <c r="AX279" s="2"/>
      <c r="AY279" s="5"/>
      <c r="AZ279" s="4"/>
      <c r="BA279" s="2"/>
      <c r="BB279" s="5"/>
      <c r="BC279" s="4"/>
      <c r="BD279" s="2"/>
      <c r="BE279" s="5"/>
      <c r="BF279" s="4"/>
      <c r="BG279" s="2"/>
      <c r="BH279" s="5"/>
      <c r="BI279" s="60">
        <f>SUM(G279:BF279)</f>
        <v>0</v>
      </c>
      <c r="BJ279" s="61" t="s">
        <v>6</v>
      </c>
      <c r="BK279" s="127">
        <f>COUNTIF(G279:BF279,"&gt;0")</f>
        <v>0</v>
      </c>
      <c r="BL279" s="53" t="e">
        <f>BI279/BK279</f>
        <v>#DIV/0!</v>
      </c>
      <c r="BM279" s="54">
        <f>SUM(IF($H279="A",$G279,0),IF($K279="A",$J279,0),IF($N279="A",$M279,0),IF($Q279="A",$P279,0),IF($T279="A",$S279,0),IF($W279="A",$V279,0),IF($Z279="A",$Y279,0),IF($AC279="A",$AB279,0),IF($AF279="A",$AE279,0),IF($AI279="A",$AH279,0),IF($AL279="A",$AK279,0),IF($AO279="A",$AN279,0),IF($AR279="A",$AQ279,0),IF($AU279="A",$AT279,0),IF($AX279="A",$AW279,0),IF($BA279="A",$AZ279,0),IF($BD279="A",$BA279,0),IF($BG279="A",$BF279,0))</f>
        <v>0</v>
      </c>
      <c r="BN279" s="55">
        <f>SUM(IF($T279="A",$S279,0),IF($W279="A",$V279,0),IF($Z279="A",$Y279,0),IF($AI279="A",$AH279,0),IF($AL279="A",$AK279,0))</f>
        <v>0</v>
      </c>
      <c r="BO279" s="55">
        <f>SUM(S279,V279,Y279,AH279,AK279)</f>
        <v>0</v>
      </c>
      <c r="BP279" s="56">
        <f>MAX(G279:BF279)</f>
        <v>0</v>
      </c>
      <c r="BQ279" s="56"/>
      <c r="BR279" s="120" t="str">
        <f>VLOOKUP(D279,BASE!B:E,3,FALSE)</f>
        <v>ATSCAF</v>
      </c>
      <c r="BT279" s="442"/>
    </row>
    <row r="280" spans="1:72" ht="26.25" thickBot="1">
      <c r="A280" s="128" t="s">
        <v>710</v>
      </c>
      <c r="B280" s="3" t="s">
        <v>16</v>
      </c>
      <c r="C280" s="160" t="s">
        <v>104</v>
      </c>
      <c r="D280" s="161">
        <v>6920533</v>
      </c>
      <c r="E280" s="162" t="s">
        <v>3</v>
      </c>
      <c r="F280" s="163" t="s">
        <v>8</v>
      </c>
      <c r="G280" s="4"/>
      <c r="H280" s="2"/>
      <c r="I280" s="5"/>
      <c r="J280" s="4"/>
      <c r="K280" s="2"/>
      <c r="L280" s="5"/>
      <c r="M280" s="4"/>
      <c r="N280" s="2"/>
      <c r="O280" s="5"/>
      <c r="P280" s="4"/>
      <c r="Q280" s="2"/>
      <c r="R280" s="5"/>
      <c r="S280" s="6"/>
      <c r="T280" s="2"/>
      <c r="U280" s="5"/>
      <c r="V280" s="6"/>
      <c r="W280" s="2"/>
      <c r="X280" s="5"/>
      <c r="Y280" s="6"/>
      <c r="Z280" s="2"/>
      <c r="AA280" s="5"/>
      <c r="AB280" s="4"/>
      <c r="AC280" s="2"/>
      <c r="AD280" s="5"/>
      <c r="AE280" s="4"/>
      <c r="AF280" s="2"/>
      <c r="AG280" s="5"/>
      <c r="AH280" s="6"/>
      <c r="AI280" s="2"/>
      <c r="AJ280" s="5"/>
      <c r="AK280" s="6"/>
      <c r="AL280" s="2"/>
      <c r="AM280" s="5"/>
      <c r="AN280" s="4"/>
      <c r="AO280" s="2"/>
      <c r="AP280" s="5"/>
      <c r="AQ280" s="4"/>
      <c r="AR280" s="2"/>
      <c r="AS280" s="5"/>
      <c r="AT280" s="4"/>
      <c r="AU280" s="2"/>
      <c r="AV280" s="5"/>
      <c r="AW280" s="4"/>
      <c r="AX280" s="2"/>
      <c r="AY280" s="5"/>
      <c r="AZ280" s="4"/>
      <c r="BA280" s="2"/>
      <c r="BB280" s="5"/>
      <c r="BC280" s="4"/>
      <c r="BD280" s="2"/>
      <c r="BE280" s="5"/>
      <c r="BF280" s="4"/>
      <c r="BG280" s="2"/>
      <c r="BH280" s="5"/>
      <c r="BI280" s="60">
        <f>SUM(G280:BF280)</f>
        <v>0</v>
      </c>
      <c r="BJ280" s="61" t="s">
        <v>6</v>
      </c>
      <c r="BK280" s="127">
        <f>COUNTIF(G280:BF280,"&gt;0")</f>
        <v>0</v>
      </c>
      <c r="BL280" s="53" t="e">
        <f>BI280/BK280</f>
        <v>#DIV/0!</v>
      </c>
      <c r="BM280" s="54">
        <f>SUM(IF($H280="A",$G280,0),IF($K280="A",$J280,0),IF($N280="A",$M280,0),IF($Q280="A",$P280,0),IF($T280="A",$S280,0),IF($W280="A",$V280,0),IF($Z280="A",$Y280,0),IF($AC280="A",$AB280,0),IF($AF280="A",$AE280,0),IF($AI280="A",$AH280,0),IF($AL280="A",$AK280,0),IF($AO280="A",$AN280,0),IF($AR280="A",$AQ280,0),IF($AU280="A",$AT280,0),IF($AX280="A",$AW280,0),IF($BA280="A",$AZ280,0),IF($BD280="A",$BA280,0),IF($BG280="A",$BF280,0))</f>
        <v>0</v>
      </c>
      <c r="BN280" s="55">
        <f>SUM(IF($T280="A",$S280,0),IF($W280="A",$V280,0),IF($Z280="A",$Y280,0),IF($AI280="A",$AH280,0),IF($AL280="A",$AK280,0))</f>
        <v>0</v>
      </c>
      <c r="BO280" s="55">
        <f>SUM(S280,V280,Y280,AH280,AK280)</f>
        <v>0</v>
      </c>
      <c r="BP280" s="56">
        <f>MAX(G280:BF280)</f>
        <v>0</v>
      </c>
      <c r="BQ280" s="56"/>
      <c r="BR280" s="120" t="str">
        <f>VLOOKUP(D280,BASE!B:E,3,FALSE)</f>
        <v>ASPTT</v>
      </c>
      <c r="BT280" s="442"/>
    </row>
    <row r="281" spans="1:72" ht="26.25" thickBot="1">
      <c r="A281" s="128" t="s">
        <v>710</v>
      </c>
      <c r="B281" s="3" t="s">
        <v>16</v>
      </c>
      <c r="C281" s="160" t="s">
        <v>260</v>
      </c>
      <c r="D281" s="161">
        <v>6920621</v>
      </c>
      <c r="E281" s="162" t="s">
        <v>0</v>
      </c>
      <c r="F281" s="163" t="s">
        <v>8</v>
      </c>
      <c r="G281" s="4"/>
      <c r="H281" s="2"/>
      <c r="I281" s="5"/>
      <c r="J281" s="4"/>
      <c r="K281" s="2"/>
      <c r="L281" s="5"/>
      <c r="M281" s="4"/>
      <c r="N281" s="2"/>
      <c r="O281" s="5"/>
      <c r="P281" s="4"/>
      <c r="Q281" s="2"/>
      <c r="R281" s="5"/>
      <c r="S281" s="6"/>
      <c r="T281" s="2"/>
      <c r="U281" s="5"/>
      <c r="V281" s="6"/>
      <c r="W281" s="2"/>
      <c r="X281" s="5"/>
      <c r="Y281" s="6"/>
      <c r="Z281" s="2"/>
      <c r="AA281" s="5"/>
      <c r="AB281" s="4"/>
      <c r="AC281" s="2"/>
      <c r="AD281" s="5"/>
      <c r="AE281" s="4"/>
      <c r="AF281" s="2"/>
      <c r="AG281" s="5"/>
      <c r="AH281" s="6"/>
      <c r="AI281" s="2"/>
      <c r="AJ281" s="5"/>
      <c r="AK281" s="6"/>
      <c r="AL281" s="2"/>
      <c r="AM281" s="5"/>
      <c r="AN281" s="4"/>
      <c r="AO281" s="2"/>
      <c r="AP281" s="5"/>
      <c r="AQ281" s="4"/>
      <c r="AR281" s="2"/>
      <c r="AS281" s="5"/>
      <c r="AT281" s="4"/>
      <c r="AU281" s="2"/>
      <c r="AV281" s="5"/>
      <c r="AW281" s="4"/>
      <c r="AX281" s="2"/>
      <c r="AY281" s="5"/>
      <c r="AZ281" s="4"/>
      <c r="BA281" s="2"/>
      <c r="BB281" s="5"/>
      <c r="BC281" s="4"/>
      <c r="BD281" s="2"/>
      <c r="BE281" s="5"/>
      <c r="BF281" s="4"/>
      <c r="BG281" s="2"/>
      <c r="BH281" s="5"/>
      <c r="BI281" s="60">
        <f>SUM(G281:BF281)</f>
        <v>0</v>
      </c>
      <c r="BJ281" s="61" t="s">
        <v>6</v>
      </c>
      <c r="BK281" s="127">
        <f>COUNTIF(G281:BF281,"&gt;0")</f>
        <v>0</v>
      </c>
      <c r="BL281" s="53" t="e">
        <f>BI281/BK281</f>
        <v>#DIV/0!</v>
      </c>
      <c r="BM281" s="54">
        <f>SUM(IF($H281="A",$G281,0),IF($K281="A",$J281,0),IF($N281="A",$M281,0),IF($Q281="A",$P281,0),IF($T281="A",$S281,0),IF($W281="A",$V281,0),IF($Z281="A",$Y281,0),IF($AC281="A",$AB281,0),IF($AF281="A",$AE281,0),IF($AI281="A",$AH281,0),IF($AL281="A",$AK281,0),IF($AO281="A",$AN281,0),IF($AR281="A",$AQ281,0),IF($AU281="A",$AT281,0),IF($AX281="A",$AW281,0),IF($BA281="A",$AZ281,0),IF($BD281="A",$BA281,0),IF($BG281="A",$BF281,0))</f>
        <v>0</v>
      </c>
      <c r="BN281" s="55">
        <f>SUM(IF($T281="A",$S281,0),IF($W281="A",$V281,0),IF($Z281="A",$Y281,0),IF($AI281="A",$AH281,0),IF($AL281="A",$AK281,0))</f>
        <v>0</v>
      </c>
      <c r="BO281" s="55">
        <f>SUM(S281,V281,Y281,AH281,AK281)</f>
        <v>0</v>
      </c>
      <c r="BP281" s="56">
        <f>MAX(G281:BF281)</f>
        <v>0</v>
      </c>
      <c r="BQ281" s="56"/>
      <c r="BR281" s="120" t="str">
        <f>VLOOKUP(D281,BASE!B:E,3,FALSE)</f>
        <v>ALSTOM</v>
      </c>
      <c r="BT281" s="442"/>
    </row>
    <row r="282" spans="1:72" ht="26.25" thickBot="1">
      <c r="A282" s="128" t="s">
        <v>710</v>
      </c>
      <c r="B282" s="3" t="s">
        <v>16</v>
      </c>
      <c r="C282" s="160" t="s">
        <v>110</v>
      </c>
      <c r="D282" s="161">
        <v>6919186</v>
      </c>
      <c r="E282" s="162" t="s">
        <v>3</v>
      </c>
      <c r="F282" s="163" t="s">
        <v>8</v>
      </c>
      <c r="G282" s="4"/>
      <c r="H282" s="2"/>
      <c r="I282" s="5"/>
      <c r="J282" s="4"/>
      <c r="K282" s="2"/>
      <c r="L282" s="5"/>
      <c r="M282" s="4"/>
      <c r="N282" s="2"/>
      <c r="O282" s="5"/>
      <c r="P282" s="4"/>
      <c r="Q282" s="2"/>
      <c r="R282" s="5"/>
      <c r="S282" s="6"/>
      <c r="T282" s="2"/>
      <c r="U282" s="5"/>
      <c r="V282" s="6"/>
      <c r="W282" s="2"/>
      <c r="X282" s="5"/>
      <c r="Y282" s="6"/>
      <c r="Z282" s="2"/>
      <c r="AA282" s="5"/>
      <c r="AB282" s="4"/>
      <c r="AC282" s="2"/>
      <c r="AD282" s="5"/>
      <c r="AE282" s="4"/>
      <c r="AF282" s="2"/>
      <c r="AG282" s="5"/>
      <c r="AH282" s="6"/>
      <c r="AI282" s="2"/>
      <c r="AJ282" s="5"/>
      <c r="AK282" s="6"/>
      <c r="AL282" s="2"/>
      <c r="AM282" s="5"/>
      <c r="AN282" s="4"/>
      <c r="AO282" s="2"/>
      <c r="AP282" s="5"/>
      <c r="AQ282" s="4"/>
      <c r="AR282" s="2"/>
      <c r="AS282" s="5"/>
      <c r="AT282" s="4"/>
      <c r="AU282" s="2"/>
      <c r="AV282" s="5"/>
      <c r="AW282" s="4"/>
      <c r="AX282" s="2"/>
      <c r="AY282" s="5"/>
      <c r="AZ282" s="4"/>
      <c r="BA282" s="2"/>
      <c r="BB282" s="5"/>
      <c r="BC282" s="4"/>
      <c r="BD282" s="2"/>
      <c r="BE282" s="5"/>
      <c r="BF282" s="4"/>
      <c r="BG282" s="2"/>
      <c r="BH282" s="5"/>
      <c r="BI282" s="60">
        <f>SUM(G282:BF282)</f>
        <v>0</v>
      </c>
      <c r="BJ282" s="61" t="s">
        <v>6</v>
      </c>
      <c r="BK282" s="127">
        <f>COUNTIF(G282:BF282,"&gt;0")</f>
        <v>0</v>
      </c>
      <c r="BL282" s="53" t="e">
        <f>BI282/BK282</f>
        <v>#DIV/0!</v>
      </c>
      <c r="BM282" s="54">
        <f>SUM(IF($H282="A",$G282,0),IF($K282="A",$J282,0),IF($N282="A",$M282,0),IF($Q282="A",$P282,0),IF($T282="A",$S282,0),IF($W282="A",$V282,0),IF($Z282="A",$Y282,0),IF($AC282="A",$AB282,0),IF($AF282="A",$AE282,0),IF($AI282="A",$AH282,0),IF($AL282="A",$AK282,0),IF($AO282="A",$AN282,0),IF($AR282="A",$AQ282,0),IF($AU282="A",$AT282,0),IF($AX282="A",$AW282,0),IF($BA282="A",$AZ282,0),IF($BD282="A",$BA282,0),IF($BG282="A",$BF282,0))</f>
        <v>0</v>
      </c>
      <c r="BN282" s="55">
        <f>SUM(IF($T282="A",$S282,0),IF($W282="A",$V282,0),IF($Z282="A",$Y282,0),IF($AI282="A",$AH282,0),IF($AL282="A",$AK282,0))</f>
        <v>0</v>
      </c>
      <c r="BO282" s="55">
        <f>SUM(S282,V282,Y282,AH282,AK282)</f>
        <v>0</v>
      </c>
      <c r="BP282" s="56">
        <f>MAX(G282:BF282)</f>
        <v>0</v>
      </c>
      <c r="BQ282" s="56"/>
      <c r="BR282" s="120" t="str">
        <f>VLOOKUP(D282,BASE!B:E,3,FALSE)</f>
        <v>ASPTT</v>
      </c>
      <c r="BT282" s="442"/>
    </row>
    <row r="283" spans="1:72" ht="26.25" thickBot="1">
      <c r="A283" s="128" t="s">
        <v>710</v>
      </c>
      <c r="B283" s="3" t="s">
        <v>16</v>
      </c>
      <c r="C283" s="160" t="s">
        <v>267</v>
      </c>
      <c r="D283" s="161">
        <v>6921794</v>
      </c>
      <c r="E283" s="162" t="s">
        <v>2</v>
      </c>
      <c r="F283" s="163" t="s">
        <v>8</v>
      </c>
      <c r="G283" s="4"/>
      <c r="H283" s="2"/>
      <c r="I283" s="5"/>
      <c r="J283" s="4"/>
      <c r="K283" s="2"/>
      <c r="L283" s="5"/>
      <c r="M283" s="4"/>
      <c r="N283" s="2"/>
      <c r="O283" s="5"/>
      <c r="P283" s="4"/>
      <c r="Q283" s="2"/>
      <c r="R283" s="5"/>
      <c r="S283" s="6"/>
      <c r="T283" s="2"/>
      <c r="U283" s="5"/>
      <c r="V283" s="6"/>
      <c r="W283" s="2"/>
      <c r="X283" s="5"/>
      <c r="Y283" s="6"/>
      <c r="Z283" s="2"/>
      <c r="AA283" s="5"/>
      <c r="AB283" s="4"/>
      <c r="AC283" s="2"/>
      <c r="AD283" s="5"/>
      <c r="AE283" s="4"/>
      <c r="AF283" s="2"/>
      <c r="AG283" s="5"/>
      <c r="AH283" s="6"/>
      <c r="AI283" s="2"/>
      <c r="AJ283" s="5"/>
      <c r="AK283" s="6"/>
      <c r="AL283" s="2"/>
      <c r="AM283" s="5"/>
      <c r="AN283" s="4"/>
      <c r="AO283" s="2"/>
      <c r="AP283" s="5"/>
      <c r="AQ283" s="4"/>
      <c r="AR283" s="2"/>
      <c r="AS283" s="5"/>
      <c r="AT283" s="4"/>
      <c r="AU283" s="2"/>
      <c r="AV283" s="5"/>
      <c r="AW283" s="4"/>
      <c r="AX283" s="2"/>
      <c r="AY283" s="5"/>
      <c r="AZ283" s="4"/>
      <c r="BA283" s="2"/>
      <c r="BB283" s="5"/>
      <c r="BC283" s="4"/>
      <c r="BD283" s="2"/>
      <c r="BE283" s="5"/>
      <c r="BF283" s="4"/>
      <c r="BG283" s="2"/>
      <c r="BH283" s="5"/>
      <c r="BI283" s="60">
        <f>SUM(G283:BF283)</f>
        <v>0</v>
      </c>
      <c r="BJ283" s="61" t="s">
        <v>6</v>
      </c>
      <c r="BK283" s="127">
        <f>COUNTIF(G283:BF283,"&gt;0")</f>
        <v>0</v>
      </c>
      <c r="BL283" s="53" t="e">
        <f>BI283/BK283</f>
        <v>#DIV/0!</v>
      </c>
      <c r="BM283" s="54">
        <f>SUM(IF($H283="A",$G283,0),IF($K283="A",$J283,0),IF($N283="A",$M283,0),IF($Q283="A",$P283,0),IF($T283="A",$S283,0),IF($W283="A",$V283,0),IF($Z283="A",$Y283,0),IF($AC283="A",$AB283,0),IF($AF283="A",$AE283,0),IF($AI283="A",$AH283,0),IF($AL283="A",$AK283,0),IF($AO283="A",$AN283,0),IF($AR283="A",$AQ283,0),IF($AU283="A",$AT283,0),IF($AX283="A",$AW283,0),IF($BA283="A",$AZ283,0),IF($BD283="A",$BA283,0),IF($BG283="A",$BF283,0))</f>
        <v>0</v>
      </c>
      <c r="BN283" s="55">
        <f>SUM(IF($T283="A",$S283,0),IF($W283="A",$V283,0),IF($Z283="A",$Y283,0),IF($AI283="A",$AH283,0),IF($AL283="A",$AK283,0))</f>
        <v>0</v>
      </c>
      <c r="BO283" s="55">
        <f>SUM(S283,V283,Y283,AH283,AK283)</f>
        <v>0</v>
      </c>
      <c r="BP283" s="56">
        <f>MAX(G283:BF283)</f>
        <v>0</v>
      </c>
      <c r="BQ283" s="56"/>
      <c r="BR283" s="120" t="str">
        <f>VLOOKUP(D283,BASE!B:E,3,FALSE)</f>
        <v>ASCSP</v>
      </c>
      <c r="BT283" s="442"/>
    </row>
    <row r="284" spans="1:72" ht="26.25" thickBot="1">
      <c r="A284" s="128" t="s">
        <v>710</v>
      </c>
      <c r="B284" s="3" t="s">
        <v>16</v>
      </c>
      <c r="C284" s="160" t="s">
        <v>270</v>
      </c>
      <c r="D284" s="161">
        <v>6921796</v>
      </c>
      <c r="E284" s="162" t="s">
        <v>2</v>
      </c>
      <c r="F284" s="163" t="s">
        <v>8</v>
      </c>
      <c r="G284" s="4"/>
      <c r="H284" s="2"/>
      <c r="I284" s="5"/>
      <c r="J284" s="4"/>
      <c r="K284" s="2"/>
      <c r="L284" s="5"/>
      <c r="M284" s="4"/>
      <c r="N284" s="2"/>
      <c r="O284" s="5"/>
      <c r="P284" s="4"/>
      <c r="Q284" s="2"/>
      <c r="R284" s="5"/>
      <c r="S284" s="6"/>
      <c r="T284" s="2"/>
      <c r="U284" s="5"/>
      <c r="V284" s="6"/>
      <c r="W284" s="2"/>
      <c r="X284" s="5"/>
      <c r="Y284" s="6"/>
      <c r="Z284" s="2"/>
      <c r="AA284" s="5"/>
      <c r="AB284" s="4"/>
      <c r="AC284" s="2"/>
      <c r="AD284" s="5"/>
      <c r="AE284" s="4"/>
      <c r="AF284" s="2"/>
      <c r="AG284" s="5"/>
      <c r="AH284" s="6"/>
      <c r="AI284" s="2"/>
      <c r="AJ284" s="5"/>
      <c r="AK284" s="6"/>
      <c r="AL284" s="2"/>
      <c r="AM284" s="5"/>
      <c r="AN284" s="4"/>
      <c r="AO284" s="2"/>
      <c r="AP284" s="5"/>
      <c r="AQ284" s="4"/>
      <c r="AR284" s="2"/>
      <c r="AS284" s="5"/>
      <c r="AT284" s="4"/>
      <c r="AU284" s="2"/>
      <c r="AV284" s="5"/>
      <c r="AW284" s="4"/>
      <c r="AX284" s="2"/>
      <c r="AY284" s="5"/>
      <c r="AZ284" s="4"/>
      <c r="BA284" s="2"/>
      <c r="BB284" s="5"/>
      <c r="BC284" s="4"/>
      <c r="BD284" s="2"/>
      <c r="BE284" s="5"/>
      <c r="BF284" s="4"/>
      <c r="BG284" s="2"/>
      <c r="BH284" s="5"/>
      <c r="BI284" s="60">
        <f>SUM(G284:BF284)</f>
        <v>0</v>
      </c>
      <c r="BJ284" s="61" t="s">
        <v>6</v>
      </c>
      <c r="BK284" s="127">
        <f>COUNTIF(G284:BF284,"&gt;0")</f>
        <v>0</v>
      </c>
      <c r="BL284" s="53" t="e">
        <f>BI284/BK284</f>
        <v>#DIV/0!</v>
      </c>
      <c r="BM284" s="54">
        <f>SUM(IF($H284="A",$G284,0),IF($K284="A",$J284,0),IF($N284="A",$M284,0),IF($Q284="A",$P284,0),IF($T284="A",$S284,0),IF($W284="A",$V284,0),IF($Z284="A",$Y284,0),IF($AC284="A",$AB284,0),IF($AF284="A",$AE284,0),IF($AI284="A",$AH284,0),IF($AL284="A",$AK284,0),IF($AO284="A",$AN284,0),IF($AR284="A",$AQ284,0),IF($AU284="A",$AT284,0),IF($AX284="A",$AW284,0),IF($BA284="A",$AZ284,0),IF($BD284="A",$BA284,0),IF($BG284="A",$BF284,0))</f>
        <v>0</v>
      </c>
      <c r="BN284" s="55">
        <f>SUM(IF($T284="A",$S284,0),IF($W284="A",$V284,0),IF($Z284="A",$Y284,0),IF($AI284="A",$AH284,0),IF($AL284="A",$AK284,0))</f>
        <v>0</v>
      </c>
      <c r="BO284" s="55">
        <f>SUM(S284,V284,Y284,AH284,AK284)</f>
        <v>0</v>
      </c>
      <c r="BP284" s="56">
        <f>MAX(G284:BF284)</f>
        <v>0</v>
      </c>
      <c r="BQ284" s="56"/>
      <c r="BR284" s="120" t="str">
        <f>VLOOKUP(D284,BASE!B:E,3,FALSE)</f>
        <v>ASCSP</v>
      </c>
      <c r="BT284" s="442"/>
    </row>
    <row r="285" spans="1:72" ht="26.25" thickBot="1">
      <c r="A285" s="128" t="s">
        <v>710</v>
      </c>
      <c r="B285" s="3" t="s">
        <v>16</v>
      </c>
      <c r="C285" s="160" t="s">
        <v>76</v>
      </c>
      <c r="D285" s="161">
        <v>6915413</v>
      </c>
      <c r="E285" s="162" t="s">
        <v>5</v>
      </c>
      <c r="F285" s="163" t="s">
        <v>8</v>
      </c>
      <c r="G285" s="4"/>
      <c r="H285" s="2"/>
      <c r="I285" s="5"/>
      <c r="J285" s="4"/>
      <c r="K285" s="2"/>
      <c r="L285" s="5"/>
      <c r="M285" s="4"/>
      <c r="N285" s="2"/>
      <c r="O285" s="5"/>
      <c r="P285" s="4"/>
      <c r="Q285" s="2"/>
      <c r="R285" s="5"/>
      <c r="S285" s="6"/>
      <c r="T285" s="2"/>
      <c r="U285" s="5"/>
      <c r="V285" s="6"/>
      <c r="W285" s="2"/>
      <c r="X285" s="5"/>
      <c r="Y285" s="6"/>
      <c r="Z285" s="2"/>
      <c r="AA285" s="5"/>
      <c r="AB285" s="4"/>
      <c r="AC285" s="2"/>
      <c r="AD285" s="5"/>
      <c r="AE285" s="4"/>
      <c r="AF285" s="2"/>
      <c r="AG285" s="5"/>
      <c r="AH285" s="6"/>
      <c r="AI285" s="2"/>
      <c r="AJ285" s="5"/>
      <c r="AK285" s="6"/>
      <c r="AL285" s="2"/>
      <c r="AM285" s="5"/>
      <c r="AN285" s="4"/>
      <c r="AO285" s="2"/>
      <c r="AP285" s="5"/>
      <c r="AQ285" s="4"/>
      <c r="AR285" s="2"/>
      <c r="AS285" s="5"/>
      <c r="AT285" s="4"/>
      <c r="AU285" s="2"/>
      <c r="AV285" s="5"/>
      <c r="AW285" s="4"/>
      <c r="AX285" s="2"/>
      <c r="AY285" s="5"/>
      <c r="AZ285" s="4"/>
      <c r="BA285" s="2"/>
      <c r="BB285" s="5"/>
      <c r="BC285" s="4"/>
      <c r="BD285" s="2"/>
      <c r="BE285" s="5"/>
      <c r="BF285" s="4"/>
      <c r="BG285" s="2"/>
      <c r="BH285" s="5"/>
      <c r="BI285" s="60">
        <f>SUM(G285:BF285)</f>
        <v>0</v>
      </c>
      <c r="BJ285" s="61" t="s">
        <v>6</v>
      </c>
      <c r="BK285" s="127">
        <f>COUNTIF(G285:BF285,"&gt;0")</f>
        <v>0</v>
      </c>
      <c r="BL285" s="53" t="e">
        <f>BI285/BK285</f>
        <v>#DIV/0!</v>
      </c>
      <c r="BM285" s="54">
        <f>SUM(IF($H285="A",$G285,0),IF($K285="A",$J285,0),IF($N285="A",$M285,0),IF($Q285="A",$P285,0),IF($T285="A",$S285,0),IF($W285="A",$V285,0),IF($Z285="A",$Y285,0),IF($AC285="A",$AB285,0),IF($AF285="A",$AE285,0),IF($AI285="A",$AH285,0),IF($AL285="A",$AK285,0),IF($AO285="A",$AN285,0),IF($AR285="A",$AQ285,0),IF($AU285="A",$AT285,0),IF($AX285="A",$AW285,0),IF($BA285="A",$AZ285,0),IF($BD285="A",$BA285,0),IF($BG285="A",$BF285,0))</f>
        <v>0</v>
      </c>
      <c r="BN285" s="55">
        <f>SUM(IF($T285="A",$S285,0),IF($W285="A",$V285,0),IF($Z285="A",$Y285,0),IF($AI285="A",$AH285,0),IF($AL285="A",$AK285,0))</f>
        <v>0</v>
      </c>
      <c r="BO285" s="55">
        <f>SUM(S285,V285,Y285,AH285,AK285)</f>
        <v>0</v>
      </c>
      <c r="BP285" s="56">
        <f>MAX(G285:BF285)</f>
        <v>0</v>
      </c>
      <c r="BQ285" s="56"/>
      <c r="BR285" s="120" t="str">
        <f>VLOOKUP(D285,BASE!B:E,3,FALSE)</f>
        <v>CASCOL</v>
      </c>
      <c r="BT285" s="442"/>
    </row>
    <row r="286" spans="1:72" ht="26.25" thickBot="1">
      <c r="A286" s="128" t="s">
        <v>710</v>
      </c>
      <c r="B286" s="3" t="s">
        <v>16</v>
      </c>
      <c r="C286" s="160" t="s">
        <v>218</v>
      </c>
      <c r="D286" s="161">
        <v>6905170</v>
      </c>
      <c r="E286" s="162" t="s">
        <v>5</v>
      </c>
      <c r="F286" s="163" t="s">
        <v>8</v>
      </c>
      <c r="G286" s="4"/>
      <c r="H286" s="2"/>
      <c r="I286" s="5"/>
      <c r="J286" s="4"/>
      <c r="K286" s="2"/>
      <c r="L286" s="5"/>
      <c r="M286" s="4"/>
      <c r="N286" s="2"/>
      <c r="O286" s="5"/>
      <c r="P286" s="4"/>
      <c r="Q286" s="2"/>
      <c r="R286" s="5"/>
      <c r="S286" s="6"/>
      <c r="T286" s="2"/>
      <c r="U286" s="5"/>
      <c r="V286" s="6"/>
      <c r="W286" s="2"/>
      <c r="X286" s="5"/>
      <c r="Y286" s="6"/>
      <c r="Z286" s="2"/>
      <c r="AA286" s="5"/>
      <c r="AB286" s="4"/>
      <c r="AC286" s="2"/>
      <c r="AD286" s="5"/>
      <c r="AE286" s="4"/>
      <c r="AF286" s="2"/>
      <c r="AG286" s="5"/>
      <c r="AH286" s="6"/>
      <c r="AI286" s="2"/>
      <c r="AJ286" s="5"/>
      <c r="AK286" s="6"/>
      <c r="AL286" s="2"/>
      <c r="AM286" s="5"/>
      <c r="AN286" s="4"/>
      <c r="AO286" s="2"/>
      <c r="AP286" s="5"/>
      <c r="AQ286" s="4"/>
      <c r="AR286" s="2"/>
      <c r="AS286" s="5"/>
      <c r="AT286" s="4"/>
      <c r="AU286" s="2"/>
      <c r="AV286" s="5"/>
      <c r="AW286" s="4"/>
      <c r="AX286" s="2"/>
      <c r="AY286" s="5"/>
      <c r="AZ286" s="4"/>
      <c r="BA286" s="2"/>
      <c r="BB286" s="5"/>
      <c r="BC286" s="4"/>
      <c r="BD286" s="2"/>
      <c r="BE286" s="5"/>
      <c r="BF286" s="4"/>
      <c r="BG286" s="2"/>
      <c r="BH286" s="5"/>
      <c r="BI286" s="60">
        <f>SUM(G286:BF286)</f>
        <v>0</v>
      </c>
      <c r="BJ286" s="61" t="s">
        <v>6</v>
      </c>
      <c r="BK286" s="127">
        <f>COUNTIF(G286:BF286,"&gt;0")</f>
        <v>0</v>
      </c>
      <c r="BL286" s="53" t="e">
        <f>BI286/BK286</f>
        <v>#DIV/0!</v>
      </c>
      <c r="BM286" s="54">
        <f>SUM(IF($H286="A",$G286,0),IF($K286="A",$J286,0),IF($N286="A",$M286,0),IF($Q286="A",$P286,0),IF($T286="A",$S286,0),IF($W286="A",$V286,0),IF($Z286="A",$Y286,0),IF($AC286="A",$AB286,0),IF($AF286="A",$AE286,0),IF($AI286="A",$AH286,0),IF($AL286="A",$AK286,0),IF($AO286="A",$AN286,0),IF($AR286="A",$AQ286,0),IF($AU286="A",$AT286,0),IF($AX286="A",$AW286,0),IF($BA286="A",$AZ286,0),IF($BD286="A",$BA286,0),IF($BG286="A",$BF286,0))</f>
        <v>0</v>
      </c>
      <c r="BN286" s="55">
        <f>SUM(IF($T286="A",$S286,0),IF($W286="A",$V286,0),IF($Z286="A",$Y286,0),IF($AI286="A",$AH286,0),IF($AL286="A",$AK286,0))</f>
        <v>0</v>
      </c>
      <c r="BO286" s="55">
        <f>SUM(S286,V286,Y286,AH286,AK286)</f>
        <v>0</v>
      </c>
      <c r="BP286" s="56">
        <f>MAX(G286:BF286)</f>
        <v>0</v>
      </c>
      <c r="BQ286" s="56"/>
      <c r="BR286" s="120" t="str">
        <f>VLOOKUP(D286,BASE!B:E,3,FALSE)</f>
        <v>CASCOL</v>
      </c>
      <c r="BT286" s="442"/>
    </row>
    <row r="287" spans="1:72" ht="26.25" thickBot="1">
      <c r="A287" s="128" t="s">
        <v>710</v>
      </c>
      <c r="B287" s="3" t="s">
        <v>16</v>
      </c>
      <c r="C287" s="160" t="s">
        <v>298</v>
      </c>
      <c r="D287" s="161">
        <v>6925403</v>
      </c>
      <c r="E287" s="162" t="s">
        <v>2</v>
      </c>
      <c r="F287" s="163" t="s">
        <v>8</v>
      </c>
      <c r="G287" s="4"/>
      <c r="H287" s="2"/>
      <c r="I287" s="5"/>
      <c r="J287" s="4"/>
      <c r="K287" s="2"/>
      <c r="L287" s="5"/>
      <c r="M287" s="4"/>
      <c r="N287" s="2"/>
      <c r="O287" s="5"/>
      <c r="P287" s="4"/>
      <c r="Q287" s="2"/>
      <c r="R287" s="5"/>
      <c r="S287" s="6"/>
      <c r="T287" s="2"/>
      <c r="U287" s="5"/>
      <c r="V287" s="6"/>
      <c r="W287" s="2"/>
      <c r="X287" s="5"/>
      <c r="Y287" s="6"/>
      <c r="Z287" s="2"/>
      <c r="AA287" s="5"/>
      <c r="AB287" s="4"/>
      <c r="AC287" s="2"/>
      <c r="AD287" s="5"/>
      <c r="AE287" s="4"/>
      <c r="AF287" s="2"/>
      <c r="AG287" s="5"/>
      <c r="AH287" s="6"/>
      <c r="AI287" s="2"/>
      <c r="AJ287" s="5"/>
      <c r="AK287" s="6"/>
      <c r="AL287" s="2"/>
      <c r="AM287" s="5"/>
      <c r="AN287" s="4"/>
      <c r="AO287" s="2"/>
      <c r="AP287" s="5"/>
      <c r="AQ287" s="4"/>
      <c r="AR287" s="2"/>
      <c r="AS287" s="5"/>
      <c r="AT287" s="4"/>
      <c r="AU287" s="2"/>
      <c r="AV287" s="5"/>
      <c r="AW287" s="4"/>
      <c r="AX287" s="2"/>
      <c r="AY287" s="5"/>
      <c r="AZ287" s="4"/>
      <c r="BA287" s="2"/>
      <c r="BB287" s="5"/>
      <c r="BC287" s="4"/>
      <c r="BD287" s="2"/>
      <c r="BE287" s="5"/>
      <c r="BF287" s="4"/>
      <c r="BG287" s="2"/>
      <c r="BH287" s="5"/>
      <c r="BI287" s="60">
        <f>SUM(G287:BF287)</f>
        <v>0</v>
      </c>
      <c r="BJ287" s="61" t="s">
        <v>6</v>
      </c>
      <c r="BK287" s="127">
        <f>COUNTIF(G287:BF287,"&gt;0")</f>
        <v>0</v>
      </c>
      <c r="BL287" s="53" t="e">
        <f>BI287/BK287</f>
        <v>#DIV/0!</v>
      </c>
      <c r="BM287" s="54">
        <f>SUM(IF($H287="A",$G287,0),IF($K287="A",$J287,0),IF($N287="A",$M287,0),IF($Q287="A",$P287,0),IF($T287="A",$S287,0),IF($W287="A",$V287,0),IF($Z287="A",$Y287,0),IF($AC287="A",$AB287,0),IF($AF287="A",$AE287,0),IF($AI287="A",$AH287,0),IF($AL287="A",$AK287,0),IF($AO287="A",$AN287,0),IF($AR287="A",$AQ287,0),IF($AU287="A",$AT287,0),IF($AX287="A",$AW287,0),IF($BA287="A",$AZ287,0),IF($BD287="A",$BA287,0),IF($BG287="A",$BF287,0))</f>
        <v>0</v>
      </c>
      <c r="BN287" s="55">
        <f>SUM(IF($T287="A",$S287,0),IF($W287="A",$V287,0),IF($Z287="A",$Y287,0),IF($AI287="A",$AH287,0),IF($AL287="A",$AK287,0))</f>
        <v>0</v>
      </c>
      <c r="BO287" s="55">
        <f>SUM(S287,V287,Y287,AH287,AK287)</f>
        <v>0</v>
      </c>
      <c r="BP287" s="56">
        <f>MAX(G287:BF287)</f>
        <v>0</v>
      </c>
      <c r="BQ287" s="56"/>
      <c r="BR287" s="120" t="str">
        <f>VLOOKUP(D287,BASE!B:E,3,FALSE)</f>
        <v>ASCSP</v>
      </c>
      <c r="BT287" s="442"/>
    </row>
    <row r="288" spans="1:72" ht="26.25" thickBot="1">
      <c r="A288" s="128" t="s">
        <v>710</v>
      </c>
      <c r="B288" s="3" t="s">
        <v>16</v>
      </c>
      <c r="C288" s="160" t="s">
        <v>313</v>
      </c>
      <c r="D288" s="161">
        <v>6925837</v>
      </c>
      <c r="E288" s="162" t="s">
        <v>1</v>
      </c>
      <c r="F288" s="163" t="s">
        <v>8</v>
      </c>
      <c r="G288" s="4"/>
      <c r="H288" s="2"/>
      <c r="I288" s="5"/>
      <c r="J288" s="4"/>
      <c r="K288" s="2"/>
      <c r="L288" s="5"/>
      <c r="M288" s="4"/>
      <c r="N288" s="2"/>
      <c r="O288" s="5"/>
      <c r="P288" s="4"/>
      <c r="Q288" s="2"/>
      <c r="R288" s="5"/>
      <c r="S288" s="6"/>
      <c r="T288" s="2"/>
      <c r="U288" s="5"/>
      <c r="V288" s="6"/>
      <c r="W288" s="2"/>
      <c r="X288" s="5"/>
      <c r="Y288" s="6"/>
      <c r="Z288" s="2"/>
      <c r="AA288" s="5"/>
      <c r="AB288" s="4"/>
      <c r="AC288" s="2"/>
      <c r="AD288" s="5"/>
      <c r="AE288" s="4"/>
      <c r="AF288" s="2"/>
      <c r="AG288" s="5"/>
      <c r="AH288" s="6"/>
      <c r="AI288" s="2"/>
      <c r="AJ288" s="5"/>
      <c r="AK288" s="6"/>
      <c r="AL288" s="2"/>
      <c r="AM288" s="5"/>
      <c r="AN288" s="4"/>
      <c r="AO288" s="2"/>
      <c r="AP288" s="5"/>
      <c r="AQ288" s="4"/>
      <c r="AR288" s="2"/>
      <c r="AS288" s="5"/>
      <c r="AT288" s="4"/>
      <c r="AU288" s="2"/>
      <c r="AV288" s="5"/>
      <c r="AW288" s="4"/>
      <c r="AX288" s="2"/>
      <c r="AY288" s="5"/>
      <c r="AZ288" s="4"/>
      <c r="BA288" s="2"/>
      <c r="BB288" s="5"/>
      <c r="BC288" s="4"/>
      <c r="BD288" s="2"/>
      <c r="BE288" s="5"/>
      <c r="BF288" s="4"/>
      <c r="BG288" s="2"/>
      <c r="BH288" s="5"/>
      <c r="BI288" s="60">
        <f>SUM(G288:BF288)</f>
        <v>0</v>
      </c>
      <c r="BJ288" s="61" t="s">
        <v>6</v>
      </c>
      <c r="BK288" s="127">
        <f>COUNTIF(G288:BF288,"&gt;0")</f>
        <v>0</v>
      </c>
      <c r="BL288" s="53" t="e">
        <f>BI288/BK288</f>
        <v>#DIV/0!</v>
      </c>
      <c r="BM288" s="54">
        <f>SUM(IF($H288="A",$G288,0),IF($K288="A",$J288,0),IF($N288="A",$M288,0),IF($Q288="A",$P288,0),IF($T288="A",$S288,0),IF($W288="A",$V288,0),IF($Z288="A",$Y288,0),IF($AC288="A",$AB288,0),IF($AF288="A",$AE288,0),IF($AI288="A",$AH288,0),IF($AL288="A",$AK288,0),IF($AO288="A",$AN288,0),IF($AR288="A",$AQ288,0),IF($AU288="A",$AT288,0),IF($AX288="A",$AW288,0),IF($BA288="A",$AZ288,0),IF($BD288="A",$BA288,0),IF($BG288="A",$BF288,0))</f>
        <v>0</v>
      </c>
      <c r="BN288" s="55">
        <f>SUM(IF($T288="A",$S288,0),IF($W288="A",$V288,0),IF($Z288="A",$Y288,0),IF($AI288="A",$AH288,0),IF($AL288="A",$AK288,0))</f>
        <v>0</v>
      </c>
      <c r="BO288" s="55">
        <f>SUM(S288,V288,Y288,AH288,AK288)</f>
        <v>0</v>
      </c>
      <c r="BP288" s="56">
        <f>MAX(G288:BF288)</f>
        <v>0</v>
      </c>
      <c r="BQ288" s="56"/>
      <c r="BR288" s="120" t="str">
        <f>VLOOKUP(D288,BASE!B:E,3,FALSE)</f>
        <v>ATSCAF</v>
      </c>
      <c r="BT288" s="442"/>
    </row>
    <row r="289" spans="1:72" ht="26.25" thickBot="1">
      <c r="A289" s="128" t="s">
        <v>710</v>
      </c>
      <c r="B289" s="3" t="s">
        <v>16</v>
      </c>
      <c r="C289" s="160" t="s">
        <v>551</v>
      </c>
      <c r="D289" s="161">
        <v>6926315</v>
      </c>
      <c r="E289" s="162" t="s">
        <v>547</v>
      </c>
      <c r="F289" s="163" t="s">
        <v>8</v>
      </c>
      <c r="G289" s="4"/>
      <c r="H289" s="2"/>
      <c r="I289" s="5"/>
      <c r="J289" s="4"/>
      <c r="K289" s="2"/>
      <c r="L289" s="5"/>
      <c r="M289" s="4"/>
      <c r="N289" s="2"/>
      <c r="O289" s="5"/>
      <c r="P289" s="4"/>
      <c r="Q289" s="2"/>
      <c r="R289" s="5"/>
      <c r="S289" s="6"/>
      <c r="T289" s="2"/>
      <c r="U289" s="5"/>
      <c r="V289" s="6"/>
      <c r="W289" s="2"/>
      <c r="X289" s="5"/>
      <c r="Y289" s="6"/>
      <c r="Z289" s="2"/>
      <c r="AA289" s="5"/>
      <c r="AB289" s="4"/>
      <c r="AC289" s="2"/>
      <c r="AD289" s="5"/>
      <c r="AE289" s="4"/>
      <c r="AF289" s="2"/>
      <c r="AG289" s="5"/>
      <c r="AH289" s="6"/>
      <c r="AI289" s="2"/>
      <c r="AJ289" s="5"/>
      <c r="AK289" s="6"/>
      <c r="AL289" s="2"/>
      <c r="AM289" s="5"/>
      <c r="AN289" s="4"/>
      <c r="AO289" s="2"/>
      <c r="AP289" s="5"/>
      <c r="AQ289" s="4"/>
      <c r="AR289" s="2"/>
      <c r="AS289" s="5"/>
      <c r="AT289" s="4"/>
      <c r="AU289" s="2"/>
      <c r="AV289" s="5"/>
      <c r="AW289" s="4"/>
      <c r="AX289" s="2"/>
      <c r="AY289" s="5"/>
      <c r="AZ289" s="4"/>
      <c r="BA289" s="2"/>
      <c r="BB289" s="5"/>
      <c r="BC289" s="4"/>
      <c r="BD289" s="2"/>
      <c r="BE289" s="5"/>
      <c r="BF289" s="4"/>
      <c r="BG289" s="2"/>
      <c r="BH289" s="5"/>
      <c r="BI289" s="60">
        <f>SUM(G289:BF289)</f>
        <v>0</v>
      </c>
      <c r="BJ289" s="61" t="s">
        <v>6</v>
      </c>
      <c r="BK289" s="127">
        <f>COUNTIF(G289:BF289,"&gt;0")</f>
        <v>0</v>
      </c>
      <c r="BL289" s="53" t="e">
        <f>BI289/BK289</f>
        <v>#DIV/0!</v>
      </c>
      <c r="BM289" s="54">
        <f>SUM(IF($H289="A",$G289,0),IF($K289="A",$J289,0),IF($N289="A",$M289,0),IF($Q289="A",$P289,0),IF($T289="A",$S289,0),IF($W289="A",$V289,0),IF($Z289="A",$Y289,0),IF($AC289="A",$AB289,0),IF($AF289="A",$AE289,0),IF($AI289="A",$AH289,0),IF($AL289="A",$AK289,0),IF($AO289="A",$AN289,0),IF($AR289="A",$AQ289,0),IF($AU289="A",$AT289,0),IF($AX289="A",$AW289,0),IF($BA289="A",$AZ289,0),IF($BD289="A",$BA289,0),IF($BG289="A",$BF289,0))</f>
        <v>0</v>
      </c>
      <c r="BN289" s="55">
        <f>SUM(IF($T289="A",$S289,0),IF($W289="A",$V289,0),IF($Z289="A",$Y289,0),IF($AI289="A",$AH289,0),IF($AL289="A",$AK289,0))</f>
        <v>0</v>
      </c>
      <c r="BO289" s="55">
        <f>SUM(S289,V289,Y289,AH289,AK289)</f>
        <v>0</v>
      </c>
      <c r="BP289" s="56">
        <f>MAX(G289:BF289)</f>
        <v>0</v>
      </c>
      <c r="BQ289" s="56"/>
      <c r="BR289" s="120" t="str">
        <f>VLOOKUP(D289,BASE!B:E,3,FALSE)</f>
        <v>Lyon Sport Métropole</v>
      </c>
      <c r="BT289" s="442"/>
    </row>
    <row r="290" spans="1:72" ht="26.25" thickBot="1">
      <c r="A290" s="128" t="s">
        <v>710</v>
      </c>
      <c r="B290" s="3" t="s">
        <v>16</v>
      </c>
      <c r="C290" s="164" t="s">
        <v>305</v>
      </c>
      <c r="D290" s="165">
        <v>6925653</v>
      </c>
      <c r="E290" s="166" t="s">
        <v>5</v>
      </c>
      <c r="F290" s="167" t="s">
        <v>179</v>
      </c>
      <c r="G290" s="4"/>
      <c r="H290" s="2"/>
      <c r="I290" s="5"/>
      <c r="J290" s="4"/>
      <c r="K290" s="2"/>
      <c r="L290" s="5"/>
      <c r="M290" s="4"/>
      <c r="N290" s="2"/>
      <c r="O290" s="5"/>
      <c r="P290" s="4"/>
      <c r="Q290" s="2"/>
      <c r="R290" s="5"/>
      <c r="S290" s="6"/>
      <c r="T290" s="2"/>
      <c r="U290" s="5"/>
      <c r="V290" s="6"/>
      <c r="W290" s="2"/>
      <c r="X290" s="5"/>
      <c r="Y290" s="6"/>
      <c r="Z290" s="2"/>
      <c r="AA290" s="5"/>
      <c r="AB290" s="4"/>
      <c r="AC290" s="2"/>
      <c r="AD290" s="5"/>
      <c r="AE290" s="4"/>
      <c r="AF290" s="2"/>
      <c r="AG290" s="5"/>
      <c r="AH290" s="6"/>
      <c r="AI290" s="2"/>
      <c r="AJ290" s="5"/>
      <c r="AK290" s="6"/>
      <c r="AL290" s="2"/>
      <c r="AM290" s="5"/>
      <c r="AN290" s="4"/>
      <c r="AO290" s="2"/>
      <c r="AP290" s="5"/>
      <c r="AQ290" s="4"/>
      <c r="AR290" s="2"/>
      <c r="AS290" s="5"/>
      <c r="AT290" s="4"/>
      <c r="AU290" s="2"/>
      <c r="AV290" s="5"/>
      <c r="AW290" s="4"/>
      <c r="AX290" s="2"/>
      <c r="AY290" s="5"/>
      <c r="AZ290" s="4"/>
      <c r="BA290" s="2"/>
      <c r="BB290" s="5"/>
      <c r="BC290" s="4"/>
      <c r="BD290" s="2"/>
      <c r="BE290" s="5"/>
      <c r="BF290" s="4"/>
      <c r="BG290" s="2"/>
      <c r="BH290" s="5"/>
      <c r="BI290" s="60">
        <f>SUM(G290:BF290)</f>
        <v>0</v>
      </c>
      <c r="BJ290" s="61" t="s">
        <v>6</v>
      </c>
      <c r="BK290" s="127">
        <f>COUNTIF(G290:BF290,"&gt;0")</f>
        <v>0</v>
      </c>
      <c r="BL290" s="53" t="e">
        <f>BI290/BK290</f>
        <v>#DIV/0!</v>
      </c>
      <c r="BM290" s="54">
        <f>SUM(IF($H290="A",$G290,0),IF($K290="A",$J290,0),IF($N290="A",$M290,0),IF($Q290="A",$P290,0),IF($T290="A",$S290,0),IF($W290="A",$V290,0),IF($Z290="A",$Y290,0),IF($AC290="A",$AB290,0),IF($AF290="A",$AE290,0),IF($AI290="A",$AH290,0),IF($AL290="A",$AK290,0),IF($AO290="A",$AN290,0),IF($AR290="A",$AQ290,0),IF($AU290="A",$AT290,0),IF($AX290="A",$AW290,0),IF($BA290="A",$AZ290,0),IF($BD290="A",$BA290,0),IF($BG290="A",$BF290,0))</f>
        <v>0</v>
      </c>
      <c r="BN290" s="55">
        <f>SUM(IF($T290="A",$S290,0),IF($W290="A",$V290,0),IF($Z290="A",$Y290,0),IF($AI290="A",$AH290,0),IF($AL290="A",$AK290,0))</f>
        <v>0</v>
      </c>
      <c r="BO290" s="55">
        <f>SUM(S290,V290,Y290,AH290,AK290)</f>
        <v>0</v>
      </c>
      <c r="BP290" s="56">
        <f>MAX(G290:BF290)</f>
        <v>0</v>
      </c>
      <c r="BQ290" s="56"/>
      <c r="BR290" s="120" t="str">
        <f>VLOOKUP(D290,BASE!B:E,3,FALSE)</f>
        <v>CASCOL</v>
      </c>
      <c r="BT290" s="442"/>
    </row>
    <row r="291" spans="1:72" ht="26.25" thickBot="1">
      <c r="A291" s="128" t="s">
        <v>710</v>
      </c>
      <c r="B291" s="3" t="s">
        <v>16</v>
      </c>
      <c r="C291" s="164" t="s">
        <v>201</v>
      </c>
      <c r="D291" s="165">
        <v>6901299</v>
      </c>
      <c r="E291" s="166" t="s">
        <v>350</v>
      </c>
      <c r="F291" s="167" t="s">
        <v>179</v>
      </c>
      <c r="G291" s="4"/>
      <c r="H291" s="2"/>
      <c r="I291" s="5"/>
      <c r="J291" s="4"/>
      <c r="K291" s="2"/>
      <c r="L291" s="5"/>
      <c r="M291" s="4"/>
      <c r="N291" s="2"/>
      <c r="O291" s="5"/>
      <c r="P291" s="4"/>
      <c r="Q291" s="2"/>
      <c r="R291" s="5"/>
      <c r="S291" s="6"/>
      <c r="T291" s="2"/>
      <c r="U291" s="5"/>
      <c r="V291" s="6"/>
      <c r="W291" s="2"/>
      <c r="X291" s="5"/>
      <c r="Y291" s="6"/>
      <c r="Z291" s="2"/>
      <c r="AA291" s="5"/>
      <c r="AB291" s="4"/>
      <c r="AC291" s="2"/>
      <c r="AD291" s="5"/>
      <c r="AE291" s="4"/>
      <c r="AF291" s="2"/>
      <c r="AG291" s="5"/>
      <c r="AH291" s="6"/>
      <c r="AI291" s="2"/>
      <c r="AJ291" s="5"/>
      <c r="AK291" s="6"/>
      <c r="AL291" s="2"/>
      <c r="AM291" s="5"/>
      <c r="AN291" s="4"/>
      <c r="AO291" s="2"/>
      <c r="AP291" s="5"/>
      <c r="AQ291" s="4"/>
      <c r="AR291" s="2"/>
      <c r="AS291" s="5"/>
      <c r="AT291" s="4"/>
      <c r="AU291" s="2"/>
      <c r="AV291" s="5"/>
      <c r="AW291" s="4"/>
      <c r="AX291" s="2"/>
      <c r="AY291" s="5"/>
      <c r="AZ291" s="4"/>
      <c r="BA291" s="2"/>
      <c r="BB291" s="5"/>
      <c r="BC291" s="4"/>
      <c r="BD291" s="2"/>
      <c r="BE291" s="5"/>
      <c r="BF291" s="4"/>
      <c r="BG291" s="2"/>
      <c r="BH291" s="5"/>
      <c r="BI291" s="60">
        <f>SUM(G291:BF291)</f>
        <v>0</v>
      </c>
      <c r="BJ291" s="61" t="s">
        <v>6</v>
      </c>
      <c r="BK291" s="127">
        <f>COUNTIF(G291:BF291,"&gt;0")</f>
        <v>0</v>
      </c>
      <c r="BL291" s="53" t="e">
        <f>BI291/BK291</f>
        <v>#DIV/0!</v>
      </c>
      <c r="BM291" s="54">
        <f>SUM(IF($H291="A",$G291,0),IF($K291="A",$J291,0),IF($N291="A",$M291,0),IF($Q291="A",$P291,0),IF($T291="A",$S291,0),IF($W291="A",$V291,0),IF($Z291="A",$Y291,0),IF($AC291="A",$AB291,0),IF($AF291="A",$AE291,0),IF($AI291="A",$AH291,0),IF($AL291="A",$AK291,0),IF($AO291="A",$AN291,0),IF($AR291="A",$AQ291,0),IF($AU291="A",$AT291,0),IF($AX291="A",$AW291,0),IF($BA291="A",$AZ291,0),IF($BD291="A",$BA291,0),IF($BG291="A",$BF291,0))</f>
        <v>0</v>
      </c>
      <c r="BN291" s="55">
        <f>SUM(IF($T291="A",$S291,0),IF($W291="A",$V291,0),IF($Z291="A",$Y291,0),IF($AI291="A",$AH291,0),IF($AL291="A",$AK291,0))</f>
        <v>0</v>
      </c>
      <c r="BO291" s="55">
        <f>SUM(S291,V291,Y291,AH291,AK291)</f>
        <v>0</v>
      </c>
      <c r="BP291" s="56">
        <f>MAX(G291:BF291)</f>
        <v>0</v>
      </c>
      <c r="BQ291" s="56"/>
      <c r="BR291" s="120" t="str">
        <f>VLOOKUP(D291,BASE!B:E,3,FALSE)</f>
        <v>S A L</v>
      </c>
      <c r="BT291" s="442"/>
    </row>
    <row r="292" spans="1:72" ht="26.25" thickBot="1">
      <c r="A292" s="128" t="s">
        <v>710</v>
      </c>
      <c r="B292" s="3" t="s">
        <v>16</v>
      </c>
      <c r="C292" s="164" t="s">
        <v>558</v>
      </c>
      <c r="D292" s="165">
        <v>6926352</v>
      </c>
      <c r="E292" s="166" t="s">
        <v>554</v>
      </c>
      <c r="F292" s="167" t="s">
        <v>179</v>
      </c>
      <c r="G292" s="4"/>
      <c r="H292" s="2"/>
      <c r="I292" s="5"/>
      <c r="J292" s="4"/>
      <c r="K292" s="2"/>
      <c r="L292" s="5"/>
      <c r="M292" s="4"/>
      <c r="N292" s="2"/>
      <c r="O292" s="5"/>
      <c r="P292" s="4"/>
      <c r="Q292" s="2"/>
      <c r="R292" s="5"/>
      <c r="S292" s="6"/>
      <c r="T292" s="2"/>
      <c r="U292" s="5"/>
      <c r="V292" s="6"/>
      <c r="W292" s="2"/>
      <c r="X292" s="5"/>
      <c r="Y292" s="6"/>
      <c r="Z292" s="2"/>
      <c r="AA292" s="5"/>
      <c r="AB292" s="4"/>
      <c r="AC292" s="2"/>
      <c r="AD292" s="5"/>
      <c r="AE292" s="4"/>
      <c r="AF292" s="2"/>
      <c r="AG292" s="5"/>
      <c r="AH292" s="6"/>
      <c r="AI292" s="2"/>
      <c r="AJ292" s="5"/>
      <c r="AK292" s="6"/>
      <c r="AL292" s="2"/>
      <c r="AM292" s="5"/>
      <c r="AN292" s="4"/>
      <c r="AO292" s="2"/>
      <c r="AP292" s="5"/>
      <c r="AQ292" s="4"/>
      <c r="AR292" s="2"/>
      <c r="AS292" s="5"/>
      <c r="AT292" s="4"/>
      <c r="AU292" s="2"/>
      <c r="AV292" s="5"/>
      <c r="AW292" s="4"/>
      <c r="AX292" s="2"/>
      <c r="AY292" s="5"/>
      <c r="AZ292" s="4"/>
      <c r="BA292" s="2"/>
      <c r="BB292" s="5"/>
      <c r="BC292" s="4"/>
      <c r="BD292" s="2"/>
      <c r="BE292" s="5"/>
      <c r="BF292" s="4"/>
      <c r="BG292" s="2"/>
      <c r="BH292" s="5"/>
      <c r="BI292" s="60">
        <f>SUM(G292:BF292)</f>
        <v>0</v>
      </c>
      <c r="BJ292" s="61" t="s">
        <v>6</v>
      </c>
      <c r="BK292" s="127">
        <f>COUNTIF(G292:BF292,"&gt;0")</f>
        <v>0</v>
      </c>
      <c r="BL292" s="53" t="e">
        <f>BI292/BK292</f>
        <v>#DIV/0!</v>
      </c>
      <c r="BM292" s="54">
        <f>SUM(IF($H292="A",$G292,0),IF($K292="A",$J292,0),IF($N292="A",$M292,0),IF($Q292="A",$P292,0),IF($T292="A",$S292,0),IF($W292="A",$V292,0),IF($Z292="A",$Y292,0),IF($AC292="A",$AB292,0),IF($AF292="A",$AE292,0),IF($AI292="A",$AH292,0),IF($AL292="A",$AK292,0),IF($AO292="A",$AN292,0),IF($AR292="A",$AQ292,0),IF($AU292="A",$AT292,0),IF($AX292="A",$AW292,0),IF($BA292="A",$AZ292,0),IF($BD292="A",$BA292,0),IF($BG292="A",$BF292,0))</f>
        <v>0</v>
      </c>
      <c r="BN292" s="55">
        <f>SUM(IF($T292="A",$S292,0),IF($W292="A",$V292,0),IF($Z292="A",$Y292,0),IF($AI292="A",$AH292,0),IF($AL292="A",$AK292,0))</f>
        <v>0</v>
      </c>
      <c r="BO292" s="55">
        <f>SUM(S292,V292,Y292,AH292,AK292)</f>
        <v>0</v>
      </c>
      <c r="BP292" s="56">
        <f>MAX(G292:BF292)</f>
        <v>0</v>
      </c>
      <c r="BQ292" s="56"/>
      <c r="BR292" s="120" t="str">
        <f>VLOOKUP(D292,BASE!B:E,3,FALSE)</f>
        <v>TROLLSPORT</v>
      </c>
      <c r="BT292" s="442"/>
    </row>
    <row r="293" spans="1:72" ht="26.25" thickBot="1">
      <c r="A293" s="128" t="s">
        <v>710</v>
      </c>
      <c r="B293" s="3" t="s">
        <v>16</v>
      </c>
      <c r="C293" s="164" t="s">
        <v>225</v>
      </c>
      <c r="D293" s="165">
        <v>6908333</v>
      </c>
      <c r="E293" s="166" t="s">
        <v>5</v>
      </c>
      <c r="F293" s="167" t="s">
        <v>179</v>
      </c>
      <c r="G293" s="4"/>
      <c r="H293" s="2"/>
      <c r="I293" s="5"/>
      <c r="J293" s="4"/>
      <c r="K293" s="2"/>
      <c r="L293" s="5"/>
      <c r="M293" s="4"/>
      <c r="N293" s="2"/>
      <c r="O293" s="5"/>
      <c r="P293" s="4"/>
      <c r="Q293" s="2"/>
      <c r="R293" s="5"/>
      <c r="S293" s="6"/>
      <c r="T293" s="2"/>
      <c r="U293" s="5"/>
      <c r="V293" s="6"/>
      <c r="W293" s="2"/>
      <c r="X293" s="5"/>
      <c r="Y293" s="6"/>
      <c r="Z293" s="2"/>
      <c r="AA293" s="5"/>
      <c r="AB293" s="4"/>
      <c r="AC293" s="2"/>
      <c r="AD293" s="5"/>
      <c r="AE293" s="4"/>
      <c r="AF293" s="2"/>
      <c r="AG293" s="5"/>
      <c r="AH293" s="6"/>
      <c r="AI293" s="2"/>
      <c r="AJ293" s="5"/>
      <c r="AK293" s="6"/>
      <c r="AL293" s="2"/>
      <c r="AM293" s="5"/>
      <c r="AN293" s="4"/>
      <c r="AO293" s="2"/>
      <c r="AP293" s="5"/>
      <c r="AQ293" s="4"/>
      <c r="AR293" s="2"/>
      <c r="AS293" s="5"/>
      <c r="AT293" s="4"/>
      <c r="AU293" s="2"/>
      <c r="AV293" s="5"/>
      <c r="AW293" s="4"/>
      <c r="AX293" s="2"/>
      <c r="AY293" s="5"/>
      <c r="AZ293" s="4"/>
      <c r="BA293" s="2"/>
      <c r="BB293" s="5"/>
      <c r="BC293" s="4"/>
      <c r="BD293" s="2"/>
      <c r="BE293" s="5"/>
      <c r="BF293" s="4"/>
      <c r="BG293" s="2"/>
      <c r="BH293" s="5"/>
      <c r="BI293" s="60">
        <f>SUM(G293:BF293)</f>
        <v>0</v>
      </c>
      <c r="BJ293" s="61" t="s">
        <v>6</v>
      </c>
      <c r="BK293" s="127">
        <f>COUNTIF(G293:BF293,"&gt;0")</f>
        <v>0</v>
      </c>
      <c r="BL293" s="53" t="e">
        <f>BI293/BK293</f>
        <v>#DIV/0!</v>
      </c>
      <c r="BM293" s="54">
        <f>SUM(IF($H293="A",$G293,0),IF($K293="A",$J293,0),IF($N293="A",$M293,0),IF($Q293="A",$P293,0),IF($T293="A",$S293,0),IF($W293="A",$V293,0),IF($Z293="A",$Y293,0),IF($AC293="A",$AB293,0),IF($AF293="A",$AE293,0),IF($AI293="A",$AH293,0),IF($AL293="A",$AK293,0),IF($AO293="A",$AN293,0),IF($AR293="A",$AQ293,0),IF($AU293="A",$AT293,0),IF($AX293="A",$AW293,0),IF($BA293="A",$AZ293,0),IF($BD293="A",$BA293,0),IF($BG293="A",$BF293,0))</f>
        <v>0</v>
      </c>
      <c r="BN293" s="55">
        <f>SUM(IF($T293="A",$S293,0),IF($W293="A",$V293,0),IF($Z293="A",$Y293,0),IF($AI293="A",$AH293,0),IF($AL293="A",$AK293,0))</f>
        <v>0</v>
      </c>
      <c r="BO293" s="55">
        <f>SUM(S293,V293,Y293,AH293,AK293)</f>
        <v>0</v>
      </c>
      <c r="BP293" s="56">
        <f>MAX(G293:BF293)</f>
        <v>0</v>
      </c>
      <c r="BQ293" s="56"/>
      <c r="BR293" s="120" t="str">
        <f>VLOOKUP(D293,BASE!B:E,3,FALSE)</f>
        <v>CASCOL</v>
      </c>
      <c r="BT293" s="442"/>
    </row>
    <row r="294" spans="1:72" ht="26.25" thickBot="1">
      <c r="A294" s="128" t="s">
        <v>710</v>
      </c>
      <c r="B294" s="3" t="s">
        <v>16</v>
      </c>
      <c r="C294" s="164" t="s">
        <v>62</v>
      </c>
      <c r="D294" s="165">
        <v>6901757</v>
      </c>
      <c r="E294" s="166" t="s">
        <v>5</v>
      </c>
      <c r="F294" s="167" t="s">
        <v>179</v>
      </c>
      <c r="G294" s="4"/>
      <c r="H294" s="2"/>
      <c r="I294" s="5"/>
      <c r="J294" s="4"/>
      <c r="K294" s="2"/>
      <c r="L294" s="5"/>
      <c r="M294" s="4"/>
      <c r="N294" s="2"/>
      <c r="O294" s="5"/>
      <c r="P294" s="4"/>
      <c r="Q294" s="2"/>
      <c r="R294" s="5"/>
      <c r="S294" s="6"/>
      <c r="T294" s="2"/>
      <c r="U294" s="5"/>
      <c r="V294" s="6"/>
      <c r="W294" s="2"/>
      <c r="X294" s="5"/>
      <c r="Y294" s="6"/>
      <c r="Z294" s="2"/>
      <c r="AA294" s="5"/>
      <c r="AB294" s="4"/>
      <c r="AC294" s="2"/>
      <c r="AD294" s="5"/>
      <c r="AE294" s="4"/>
      <c r="AF294" s="2"/>
      <c r="AG294" s="5"/>
      <c r="AH294" s="6"/>
      <c r="AI294" s="2"/>
      <c r="AJ294" s="5"/>
      <c r="AK294" s="6"/>
      <c r="AL294" s="2"/>
      <c r="AM294" s="5"/>
      <c r="AN294" s="4"/>
      <c r="AO294" s="2"/>
      <c r="AP294" s="5"/>
      <c r="AQ294" s="4"/>
      <c r="AR294" s="2"/>
      <c r="AS294" s="5"/>
      <c r="AT294" s="4"/>
      <c r="AU294" s="2"/>
      <c r="AV294" s="5"/>
      <c r="AW294" s="4"/>
      <c r="AX294" s="2"/>
      <c r="AY294" s="5"/>
      <c r="AZ294" s="4"/>
      <c r="BA294" s="2"/>
      <c r="BB294" s="5"/>
      <c r="BC294" s="4"/>
      <c r="BD294" s="2"/>
      <c r="BE294" s="5"/>
      <c r="BF294" s="4"/>
      <c r="BG294" s="2"/>
      <c r="BH294" s="5"/>
      <c r="BI294" s="60">
        <f>SUM(G294:BF294)</f>
        <v>0</v>
      </c>
      <c r="BJ294" s="61" t="s">
        <v>6</v>
      </c>
      <c r="BK294" s="127">
        <f>COUNTIF(G294:BF294,"&gt;0")</f>
        <v>0</v>
      </c>
      <c r="BL294" s="53" t="e">
        <f>BI294/BK294</f>
        <v>#DIV/0!</v>
      </c>
      <c r="BM294" s="54">
        <f>SUM(IF($H294="A",$G294,0),IF($K294="A",$J294,0),IF($N294="A",$M294,0),IF($Q294="A",$P294,0),IF($T294="A",$S294,0),IF($W294="A",$V294,0),IF($Z294="A",$Y294,0),IF($AC294="A",$AB294,0),IF($AF294="A",$AE294,0),IF($AI294="A",$AH294,0),IF($AL294="A",$AK294,0),IF($AO294="A",$AN294,0),IF($AR294="A",$AQ294,0),IF($AU294="A",$AT294,0),IF($AX294="A",$AW294,0),IF($BA294="A",$AZ294,0),IF($BD294="A",$BA294,0),IF($BG294="A",$BF294,0))</f>
        <v>0</v>
      </c>
      <c r="BN294" s="55">
        <f>SUM(IF($T294="A",$S294,0),IF($W294="A",$V294,0),IF($Z294="A",$Y294,0),IF($AI294="A",$AH294,0),IF($AL294="A",$AK294,0))</f>
        <v>0</v>
      </c>
      <c r="BO294" s="55">
        <f>SUM(S294,V294,Y294,AH294,AK294)</f>
        <v>0</v>
      </c>
      <c r="BP294" s="56">
        <f>MAX(G294:BF294)</f>
        <v>0</v>
      </c>
      <c r="BQ294" s="56"/>
      <c r="BR294" s="120" t="str">
        <f>VLOOKUP(D294,BASE!B:E,3,FALSE)</f>
        <v>CASCOL</v>
      </c>
      <c r="BT294" s="442"/>
    </row>
    <row r="295" spans="1:72" ht="26.25" thickBot="1">
      <c r="A295" s="128" t="s">
        <v>710</v>
      </c>
      <c r="B295" s="3" t="s">
        <v>16</v>
      </c>
      <c r="C295" s="164" t="s">
        <v>302</v>
      </c>
      <c r="D295" s="165">
        <v>6925598</v>
      </c>
      <c r="E295" s="166" t="s">
        <v>0</v>
      </c>
      <c r="F295" s="167" t="s">
        <v>179</v>
      </c>
      <c r="G295" s="4"/>
      <c r="H295" s="2"/>
      <c r="I295" s="5"/>
      <c r="J295" s="4"/>
      <c r="K295" s="2"/>
      <c r="L295" s="5"/>
      <c r="M295" s="4"/>
      <c r="N295" s="2"/>
      <c r="O295" s="5"/>
      <c r="P295" s="4"/>
      <c r="Q295" s="2"/>
      <c r="R295" s="5"/>
      <c r="S295" s="6"/>
      <c r="T295" s="2"/>
      <c r="U295" s="5"/>
      <c r="V295" s="6"/>
      <c r="W295" s="2"/>
      <c r="X295" s="5"/>
      <c r="Y295" s="6"/>
      <c r="Z295" s="2"/>
      <c r="AA295" s="5"/>
      <c r="AB295" s="4"/>
      <c r="AC295" s="2"/>
      <c r="AD295" s="5"/>
      <c r="AE295" s="4"/>
      <c r="AF295" s="2"/>
      <c r="AG295" s="5"/>
      <c r="AH295" s="6"/>
      <c r="AI295" s="2"/>
      <c r="AJ295" s="5"/>
      <c r="AK295" s="6"/>
      <c r="AL295" s="2"/>
      <c r="AM295" s="5"/>
      <c r="AN295" s="4"/>
      <c r="AO295" s="2"/>
      <c r="AP295" s="5"/>
      <c r="AQ295" s="4"/>
      <c r="AR295" s="2"/>
      <c r="AS295" s="5"/>
      <c r="AT295" s="4"/>
      <c r="AU295" s="2"/>
      <c r="AV295" s="5"/>
      <c r="AW295" s="4"/>
      <c r="AX295" s="2"/>
      <c r="AY295" s="5"/>
      <c r="AZ295" s="4"/>
      <c r="BA295" s="2"/>
      <c r="BB295" s="5"/>
      <c r="BC295" s="4"/>
      <c r="BD295" s="2"/>
      <c r="BE295" s="5"/>
      <c r="BF295" s="4"/>
      <c r="BG295" s="2"/>
      <c r="BH295" s="5"/>
      <c r="BI295" s="60">
        <f>SUM(G295:BF295)</f>
        <v>0</v>
      </c>
      <c r="BJ295" s="61" t="s">
        <v>6</v>
      </c>
      <c r="BK295" s="127">
        <f>COUNTIF(G295:BF295,"&gt;0")</f>
        <v>0</v>
      </c>
      <c r="BL295" s="53" t="e">
        <f>BI295/BK295</f>
        <v>#DIV/0!</v>
      </c>
      <c r="BM295" s="54">
        <f>SUM(IF($H295="A",$G295,0),IF($K295="A",$J295,0),IF($N295="A",$M295,0),IF($Q295="A",$P295,0),IF($T295="A",$S295,0),IF($W295="A",$V295,0),IF($Z295="A",$Y295,0),IF($AC295="A",$AB295,0),IF($AF295="A",$AE295,0),IF($AI295="A",$AH295,0),IF($AL295="A",$AK295,0),IF($AO295="A",$AN295,0),IF($AR295="A",$AQ295,0),IF($AU295="A",$AT295,0),IF($AX295="A",$AW295,0),IF($BA295="A",$AZ295,0),IF($BD295="A",$BA295,0),IF($BG295="A",$BF295,0))</f>
        <v>0</v>
      </c>
      <c r="BN295" s="55">
        <f>SUM(IF($T295="A",$S295,0),IF($W295="A",$V295,0),IF($Z295="A",$Y295,0),IF($AI295="A",$AH295,0),IF($AL295="A",$AK295,0))</f>
        <v>0</v>
      </c>
      <c r="BO295" s="55">
        <f>SUM(S295,V295,Y295,AH295,AK295)</f>
        <v>0</v>
      </c>
      <c r="BP295" s="56">
        <f>MAX(G295:BF295)</f>
        <v>0</v>
      </c>
      <c r="BQ295" s="56"/>
      <c r="BR295" s="120" t="str">
        <f>VLOOKUP(D295,BASE!B:E,3,FALSE)</f>
        <v>ALSTOM</v>
      </c>
      <c r="BT295" s="442"/>
    </row>
    <row r="296" spans="1:72" ht="26.25" thickBot="1">
      <c r="A296" s="128" t="s">
        <v>710</v>
      </c>
      <c r="B296" s="3" t="s">
        <v>16</v>
      </c>
      <c r="C296" s="164" t="s">
        <v>90</v>
      </c>
      <c r="D296" s="165">
        <v>6901129</v>
      </c>
      <c r="E296" s="166" t="s">
        <v>5</v>
      </c>
      <c r="F296" s="167" t="s">
        <v>179</v>
      </c>
      <c r="G296" s="4"/>
      <c r="H296" s="2"/>
      <c r="I296" s="5"/>
      <c r="J296" s="4"/>
      <c r="K296" s="2"/>
      <c r="L296" s="5"/>
      <c r="M296" s="4"/>
      <c r="N296" s="2"/>
      <c r="O296" s="5"/>
      <c r="P296" s="4"/>
      <c r="Q296" s="2"/>
      <c r="R296" s="5"/>
      <c r="S296" s="6"/>
      <c r="T296" s="2"/>
      <c r="U296" s="5"/>
      <c r="V296" s="6"/>
      <c r="W296" s="2"/>
      <c r="X296" s="5"/>
      <c r="Y296" s="6"/>
      <c r="Z296" s="2"/>
      <c r="AA296" s="5"/>
      <c r="AB296" s="4"/>
      <c r="AC296" s="2"/>
      <c r="AD296" s="5"/>
      <c r="AE296" s="4"/>
      <c r="AF296" s="2"/>
      <c r="AG296" s="5"/>
      <c r="AH296" s="6"/>
      <c r="AI296" s="2"/>
      <c r="AJ296" s="5"/>
      <c r="AK296" s="6"/>
      <c r="AL296" s="2"/>
      <c r="AM296" s="5"/>
      <c r="AN296" s="4"/>
      <c r="AO296" s="2"/>
      <c r="AP296" s="5"/>
      <c r="AQ296" s="4"/>
      <c r="AR296" s="2"/>
      <c r="AS296" s="5"/>
      <c r="AT296" s="4"/>
      <c r="AU296" s="2"/>
      <c r="AV296" s="5"/>
      <c r="AW296" s="4"/>
      <c r="AX296" s="2"/>
      <c r="AY296" s="5"/>
      <c r="AZ296" s="4"/>
      <c r="BA296" s="2"/>
      <c r="BB296" s="5"/>
      <c r="BC296" s="4"/>
      <c r="BD296" s="2"/>
      <c r="BE296" s="5"/>
      <c r="BF296" s="4"/>
      <c r="BG296" s="2"/>
      <c r="BH296" s="5"/>
      <c r="BI296" s="60">
        <f>SUM(G296:BF296)</f>
        <v>0</v>
      </c>
      <c r="BJ296" s="61" t="s">
        <v>6</v>
      </c>
      <c r="BK296" s="127">
        <f>COUNTIF(G296:BF296,"&gt;0")</f>
        <v>0</v>
      </c>
      <c r="BL296" s="53" t="e">
        <f>BI296/BK296</f>
        <v>#DIV/0!</v>
      </c>
      <c r="BM296" s="54">
        <f>SUM(IF($H296="A",$G296,0),IF($K296="A",$J296,0),IF($N296="A",$M296,0),IF($Q296="A",$P296,0),IF($T296="A",$S296,0),IF($W296="A",$V296,0),IF($Z296="A",$Y296,0),IF($AC296="A",$AB296,0),IF($AF296="A",$AE296,0),IF($AI296="A",$AH296,0),IF($AL296="A",$AK296,0),IF($AO296="A",$AN296,0),IF($AR296="A",$AQ296,0),IF($AU296="A",$AT296,0),IF($AX296="A",$AW296,0),IF($BA296="A",$AZ296,0),IF($BD296="A",$BA296,0),IF($BG296="A",$BF296,0))</f>
        <v>0</v>
      </c>
      <c r="BN296" s="55">
        <f>SUM(IF($T296="A",$S296,0),IF($W296="A",$V296,0),IF($Z296="A",$Y296,0),IF($AI296="A",$AH296,0),IF($AL296="A",$AK296,0))</f>
        <v>0</v>
      </c>
      <c r="BO296" s="55">
        <f>SUM(S296,V296,Y296,AH296,AK296)</f>
        <v>0</v>
      </c>
      <c r="BP296" s="56">
        <f>MAX(G296:BF296)</f>
        <v>0</v>
      </c>
      <c r="BQ296" s="56"/>
      <c r="BR296" s="120" t="str">
        <f>VLOOKUP(D296,BASE!B:E,3,FALSE)</f>
        <v>CASCOL</v>
      </c>
      <c r="BT296" s="442"/>
    </row>
    <row r="297" spans="1:72" ht="26.25" thickBot="1">
      <c r="A297" s="128" t="s">
        <v>710</v>
      </c>
      <c r="B297" s="3" t="s">
        <v>16</v>
      </c>
      <c r="C297" s="164" t="s">
        <v>624</v>
      </c>
      <c r="D297" s="165">
        <v>6926318</v>
      </c>
      <c r="E297" s="166" t="s">
        <v>0</v>
      </c>
      <c r="F297" s="167" t="s">
        <v>179</v>
      </c>
      <c r="G297" s="4"/>
      <c r="H297" s="2"/>
      <c r="I297" s="5"/>
      <c r="J297" s="4"/>
      <c r="K297" s="2"/>
      <c r="L297" s="5"/>
      <c r="M297" s="4"/>
      <c r="N297" s="2"/>
      <c r="O297" s="5"/>
      <c r="P297" s="4"/>
      <c r="Q297" s="2"/>
      <c r="R297" s="5"/>
      <c r="S297" s="6"/>
      <c r="T297" s="2"/>
      <c r="U297" s="5"/>
      <c r="V297" s="6"/>
      <c r="W297" s="2"/>
      <c r="X297" s="5"/>
      <c r="Y297" s="6"/>
      <c r="Z297" s="2"/>
      <c r="AA297" s="5"/>
      <c r="AB297" s="4"/>
      <c r="AC297" s="2"/>
      <c r="AD297" s="5"/>
      <c r="AE297" s="4"/>
      <c r="AF297" s="2"/>
      <c r="AG297" s="5"/>
      <c r="AH297" s="6"/>
      <c r="AI297" s="2"/>
      <c r="AJ297" s="5"/>
      <c r="AK297" s="6"/>
      <c r="AL297" s="2"/>
      <c r="AM297" s="5"/>
      <c r="AN297" s="4"/>
      <c r="AO297" s="2"/>
      <c r="AP297" s="5"/>
      <c r="AQ297" s="4"/>
      <c r="AR297" s="2"/>
      <c r="AS297" s="5"/>
      <c r="AT297" s="4"/>
      <c r="AU297" s="2"/>
      <c r="AV297" s="5"/>
      <c r="AW297" s="4"/>
      <c r="AX297" s="2"/>
      <c r="AY297" s="5"/>
      <c r="AZ297" s="4"/>
      <c r="BA297" s="2"/>
      <c r="BB297" s="5"/>
      <c r="BC297" s="4"/>
      <c r="BD297" s="2"/>
      <c r="BE297" s="5"/>
      <c r="BF297" s="4"/>
      <c r="BG297" s="2"/>
      <c r="BH297" s="5"/>
      <c r="BI297" s="60">
        <f>SUM(G297:BF297)</f>
        <v>0</v>
      </c>
      <c r="BJ297" s="61" t="s">
        <v>6</v>
      </c>
      <c r="BK297" s="127">
        <f>COUNTIF(G297:BF297,"&gt;0")</f>
        <v>0</v>
      </c>
      <c r="BL297" s="53" t="e">
        <f>BI297/BK297</f>
        <v>#DIV/0!</v>
      </c>
      <c r="BM297" s="54">
        <f>SUM(IF($H297="A",$G297,0),IF($K297="A",$J297,0),IF($N297="A",$M297,0),IF($Q297="A",$P297,0),IF($T297="A",$S297,0),IF($W297="A",$V297,0),IF($Z297="A",$Y297,0),IF($AC297="A",$AB297,0),IF($AF297="A",$AE297,0),IF($AI297="A",$AH297,0),IF($AL297="A",$AK297,0),IF($AO297="A",$AN297,0),IF($AR297="A",$AQ297,0),IF($AU297="A",$AT297,0),IF($AX297="A",$AW297,0),IF($BA297="A",$AZ297,0),IF($BD297="A",$BA297,0),IF($BG297="A",$BF297,0))</f>
        <v>0</v>
      </c>
      <c r="BN297" s="55">
        <f>SUM(IF($T297="A",$S297,0),IF($W297="A",$V297,0),IF($Z297="A",$Y297,0),IF($AI297="A",$AH297,0),IF($AL297="A",$AK297,0))</f>
        <v>0</v>
      </c>
      <c r="BO297" s="55">
        <f>SUM(S297,V297,Y297,AH297,AK297)</f>
        <v>0</v>
      </c>
      <c r="BP297" s="56">
        <f>MAX(G297:BF297)</f>
        <v>0</v>
      </c>
      <c r="BQ297" s="56"/>
      <c r="BR297" s="120" t="str">
        <f>VLOOKUP(D297,BASE!B:E,3,FALSE)</f>
        <v>ALSTOM</v>
      </c>
      <c r="BT297" s="442"/>
    </row>
    <row r="298" spans="1:72" ht="26.25" thickBot="1">
      <c r="A298" s="128" t="s">
        <v>710</v>
      </c>
      <c r="B298" s="3" t="s">
        <v>16</v>
      </c>
      <c r="C298" s="164" t="s">
        <v>494</v>
      </c>
      <c r="D298" s="165">
        <v>6926082</v>
      </c>
      <c r="E298" s="166" t="s">
        <v>5</v>
      </c>
      <c r="F298" s="167" t="s">
        <v>179</v>
      </c>
      <c r="G298" s="4"/>
      <c r="H298" s="2"/>
      <c r="I298" s="5"/>
      <c r="J298" s="4"/>
      <c r="K298" s="2"/>
      <c r="L298" s="5"/>
      <c r="M298" s="4"/>
      <c r="N298" s="2"/>
      <c r="O298" s="5"/>
      <c r="P298" s="4"/>
      <c r="Q298" s="2"/>
      <c r="R298" s="5"/>
      <c r="S298" s="6"/>
      <c r="T298" s="2"/>
      <c r="U298" s="5"/>
      <c r="V298" s="6"/>
      <c r="W298" s="2"/>
      <c r="X298" s="5"/>
      <c r="Y298" s="6"/>
      <c r="Z298" s="2"/>
      <c r="AA298" s="5"/>
      <c r="AB298" s="4"/>
      <c r="AC298" s="2"/>
      <c r="AD298" s="5"/>
      <c r="AE298" s="4"/>
      <c r="AF298" s="2"/>
      <c r="AG298" s="5"/>
      <c r="AH298" s="6"/>
      <c r="AI298" s="2"/>
      <c r="AJ298" s="5"/>
      <c r="AK298" s="6"/>
      <c r="AL298" s="2"/>
      <c r="AM298" s="5"/>
      <c r="AN298" s="4"/>
      <c r="AO298" s="2"/>
      <c r="AP298" s="5"/>
      <c r="AQ298" s="4"/>
      <c r="AR298" s="2"/>
      <c r="AS298" s="5"/>
      <c r="AT298" s="4"/>
      <c r="AU298" s="2"/>
      <c r="AV298" s="5"/>
      <c r="AW298" s="4"/>
      <c r="AX298" s="2"/>
      <c r="AY298" s="5"/>
      <c r="AZ298" s="4"/>
      <c r="BA298" s="2"/>
      <c r="BB298" s="5"/>
      <c r="BC298" s="4"/>
      <c r="BD298" s="2"/>
      <c r="BE298" s="5"/>
      <c r="BF298" s="4"/>
      <c r="BG298" s="2"/>
      <c r="BH298" s="5"/>
      <c r="BI298" s="60">
        <f>SUM(G298:BF298)</f>
        <v>0</v>
      </c>
      <c r="BJ298" s="61" t="s">
        <v>6</v>
      </c>
      <c r="BK298" s="127">
        <f>COUNTIF(G298:BF298,"&gt;0")</f>
        <v>0</v>
      </c>
      <c r="BL298" s="53" t="e">
        <f>BI298/BK298</f>
        <v>#DIV/0!</v>
      </c>
      <c r="BM298" s="54">
        <f>SUM(IF($H298="A",$G298,0),IF($K298="A",$J298,0),IF($N298="A",$M298,0),IF($Q298="A",$P298,0),IF($T298="A",$S298,0),IF($W298="A",$V298,0),IF($Z298="A",$Y298,0),IF($AC298="A",$AB298,0),IF($AF298="A",$AE298,0),IF($AI298="A",$AH298,0),IF($AL298="A",$AK298,0),IF($AO298="A",$AN298,0),IF($AR298="A",$AQ298,0),IF($AU298="A",$AT298,0),IF($AX298="A",$AW298,0),IF($BA298="A",$AZ298,0),IF($BD298="A",$BA298,0),IF($BG298="A",$BF298,0))</f>
        <v>0</v>
      </c>
      <c r="BN298" s="55">
        <f>SUM(IF($T298="A",$S298,0),IF($W298="A",$V298,0),IF($Z298="A",$Y298,0),IF($AI298="A",$AH298,0),IF($AL298="A",$AK298,0))</f>
        <v>0</v>
      </c>
      <c r="BO298" s="55">
        <f>SUM(S298,V298,Y298,AH298,AK298)</f>
        <v>0</v>
      </c>
      <c r="BP298" s="56">
        <f>MAX(G298:BF298)</f>
        <v>0</v>
      </c>
      <c r="BQ298" s="56"/>
      <c r="BR298" s="120" t="str">
        <f>VLOOKUP(D298,BASE!B:E,3,FALSE)</f>
        <v>CASCOL</v>
      </c>
      <c r="BT298" s="442"/>
    </row>
    <row r="299" spans="1:72" ht="26.25" thickBot="1">
      <c r="A299" s="128" t="s">
        <v>710</v>
      </c>
      <c r="B299" s="3" t="s">
        <v>16</v>
      </c>
      <c r="C299" s="164" t="s">
        <v>296</v>
      </c>
      <c r="D299" s="165">
        <v>6925334</v>
      </c>
      <c r="E299" s="166" t="s">
        <v>554</v>
      </c>
      <c r="F299" s="167" t="s">
        <v>179</v>
      </c>
      <c r="G299" s="4"/>
      <c r="H299" s="2"/>
      <c r="I299" s="5"/>
      <c r="J299" s="4"/>
      <c r="K299" s="2"/>
      <c r="L299" s="5"/>
      <c r="M299" s="4"/>
      <c r="N299" s="2"/>
      <c r="O299" s="5"/>
      <c r="P299" s="4"/>
      <c r="Q299" s="2"/>
      <c r="R299" s="5"/>
      <c r="S299" s="6"/>
      <c r="T299" s="2"/>
      <c r="U299" s="5"/>
      <c r="V299" s="6"/>
      <c r="W299" s="2"/>
      <c r="X299" s="5"/>
      <c r="Y299" s="6"/>
      <c r="Z299" s="2"/>
      <c r="AA299" s="5"/>
      <c r="AB299" s="4"/>
      <c r="AC299" s="2"/>
      <c r="AD299" s="5"/>
      <c r="AE299" s="4"/>
      <c r="AF299" s="2"/>
      <c r="AG299" s="5"/>
      <c r="AH299" s="6"/>
      <c r="AI299" s="2"/>
      <c r="AJ299" s="5"/>
      <c r="AK299" s="6"/>
      <c r="AL299" s="2"/>
      <c r="AM299" s="5"/>
      <c r="AN299" s="4"/>
      <c r="AO299" s="2"/>
      <c r="AP299" s="5"/>
      <c r="AQ299" s="4"/>
      <c r="AR299" s="2"/>
      <c r="AS299" s="5"/>
      <c r="AT299" s="4"/>
      <c r="AU299" s="2"/>
      <c r="AV299" s="5"/>
      <c r="AW299" s="4"/>
      <c r="AX299" s="2"/>
      <c r="AY299" s="5"/>
      <c r="AZ299" s="4"/>
      <c r="BA299" s="2"/>
      <c r="BB299" s="5"/>
      <c r="BC299" s="4"/>
      <c r="BD299" s="2"/>
      <c r="BE299" s="5"/>
      <c r="BF299" s="4"/>
      <c r="BG299" s="2"/>
      <c r="BH299" s="5"/>
      <c r="BI299" s="60">
        <f>SUM(G299:BF299)</f>
        <v>0</v>
      </c>
      <c r="BJ299" s="61" t="s">
        <v>6</v>
      </c>
      <c r="BK299" s="127">
        <f>COUNTIF(G299:BF299,"&gt;0")</f>
        <v>0</v>
      </c>
      <c r="BL299" s="53" t="e">
        <f>BI299/BK299</f>
        <v>#DIV/0!</v>
      </c>
      <c r="BM299" s="54">
        <f>SUM(IF($H299="A",$G299,0),IF($K299="A",$J299,0),IF($N299="A",$M299,0),IF($Q299="A",$P299,0),IF($T299="A",$S299,0),IF($W299="A",$V299,0),IF($Z299="A",$Y299,0),IF($AC299="A",$AB299,0),IF($AF299="A",$AE299,0),IF($AI299="A",$AH299,0),IF($AL299="A",$AK299,0),IF($AO299="A",$AN299,0),IF($AR299="A",$AQ299,0),IF($AU299="A",$AT299,0),IF($AX299="A",$AW299,0),IF($BA299="A",$AZ299,0),IF($BD299="A",$BA299,0),IF($BG299="A",$BF299,0))</f>
        <v>0</v>
      </c>
      <c r="BN299" s="55">
        <f>SUM(IF($T299="A",$S299,0),IF($W299="A",$V299,0),IF($Z299="A",$Y299,0),IF($AI299="A",$AH299,0),IF($AL299="A",$AK299,0))</f>
        <v>0</v>
      </c>
      <c r="BO299" s="55">
        <f>SUM(S299,V299,Y299,AH299,AK299)</f>
        <v>0</v>
      </c>
      <c r="BP299" s="56">
        <f>MAX(G299:BF299)</f>
        <v>0</v>
      </c>
      <c r="BQ299" s="56"/>
      <c r="BR299" s="120" t="str">
        <f>VLOOKUP(D299,BASE!B:E,3,FALSE)</f>
        <v>TROLLSPORT</v>
      </c>
      <c r="BT299" s="442"/>
    </row>
    <row r="300" spans="1:72" ht="26.25" thickBot="1">
      <c r="A300" s="128" t="s">
        <v>710</v>
      </c>
      <c r="B300" s="3" t="s">
        <v>16</v>
      </c>
      <c r="C300" s="164" t="s">
        <v>289</v>
      </c>
      <c r="D300" s="165">
        <v>6924899</v>
      </c>
      <c r="E300" s="166" t="s">
        <v>2</v>
      </c>
      <c r="F300" s="167" t="s">
        <v>179</v>
      </c>
      <c r="G300" s="4"/>
      <c r="H300" s="2"/>
      <c r="I300" s="5"/>
      <c r="J300" s="4"/>
      <c r="K300" s="2"/>
      <c r="L300" s="5"/>
      <c r="M300" s="4"/>
      <c r="N300" s="2"/>
      <c r="O300" s="5"/>
      <c r="P300" s="4"/>
      <c r="Q300" s="2"/>
      <c r="R300" s="5"/>
      <c r="S300" s="6"/>
      <c r="T300" s="2"/>
      <c r="U300" s="5"/>
      <c r="V300" s="6"/>
      <c r="W300" s="2"/>
      <c r="X300" s="5"/>
      <c r="Y300" s="6"/>
      <c r="Z300" s="2"/>
      <c r="AA300" s="5"/>
      <c r="AB300" s="4"/>
      <c r="AC300" s="2"/>
      <c r="AD300" s="5"/>
      <c r="AE300" s="4"/>
      <c r="AF300" s="2"/>
      <c r="AG300" s="5"/>
      <c r="AH300" s="6"/>
      <c r="AI300" s="2"/>
      <c r="AJ300" s="5"/>
      <c r="AK300" s="6"/>
      <c r="AL300" s="2"/>
      <c r="AM300" s="5"/>
      <c r="AN300" s="4"/>
      <c r="AO300" s="2"/>
      <c r="AP300" s="5"/>
      <c r="AQ300" s="4"/>
      <c r="AR300" s="2"/>
      <c r="AS300" s="5"/>
      <c r="AT300" s="4"/>
      <c r="AU300" s="2"/>
      <c r="AV300" s="5"/>
      <c r="AW300" s="4"/>
      <c r="AX300" s="2"/>
      <c r="AY300" s="5"/>
      <c r="AZ300" s="4"/>
      <c r="BA300" s="2"/>
      <c r="BB300" s="5"/>
      <c r="BC300" s="4"/>
      <c r="BD300" s="2"/>
      <c r="BE300" s="5"/>
      <c r="BF300" s="4"/>
      <c r="BG300" s="2"/>
      <c r="BH300" s="5"/>
      <c r="BI300" s="60">
        <f>SUM(G300:BF300)</f>
        <v>0</v>
      </c>
      <c r="BJ300" s="61" t="s">
        <v>6</v>
      </c>
      <c r="BK300" s="127">
        <f>COUNTIF(G300:BF300,"&gt;0")</f>
        <v>0</v>
      </c>
      <c r="BL300" s="53" t="e">
        <f>BI300/BK300</f>
        <v>#DIV/0!</v>
      </c>
      <c r="BM300" s="54">
        <f>SUM(IF($H300="A",$G300,0),IF($K300="A",$J300,0),IF($N300="A",$M300,0),IF($Q300="A",$P300,0),IF($T300="A",$S300,0),IF($W300="A",$V300,0),IF($Z300="A",$Y300,0),IF($AC300="A",$AB300,0),IF($AF300="A",$AE300,0),IF($AI300="A",$AH300,0),IF($AL300="A",$AK300,0),IF($AO300="A",$AN300,0),IF($AR300="A",$AQ300,0),IF($AU300="A",$AT300,0),IF($AX300="A",$AW300,0),IF($BA300="A",$AZ300,0),IF($BD300="A",$BA300,0),IF($BG300="A",$BF300,0))</f>
        <v>0</v>
      </c>
      <c r="BN300" s="55">
        <f>SUM(IF($T300="A",$S300,0),IF($W300="A",$V300,0),IF($Z300="A",$Y300,0),IF($AI300="A",$AH300,0),IF($AL300="A",$AK300,0))</f>
        <v>0</v>
      </c>
      <c r="BO300" s="55">
        <f>SUM(S300,V300,Y300,AH300,AK300)</f>
        <v>0</v>
      </c>
      <c r="BP300" s="56">
        <f>MAX(G300:BF300)</f>
        <v>0</v>
      </c>
      <c r="BQ300" s="56"/>
      <c r="BR300" s="120" t="str">
        <f>VLOOKUP(D300,BASE!B:E,3,FALSE)</f>
        <v>ASCSP</v>
      </c>
      <c r="BT300" s="442"/>
    </row>
    <row r="301" spans="1:72" ht="26.25" thickBot="1">
      <c r="A301" s="128" t="s">
        <v>710</v>
      </c>
      <c r="B301" s="3" t="s">
        <v>16</v>
      </c>
      <c r="C301" s="164" t="s">
        <v>276</v>
      </c>
      <c r="D301" s="165">
        <v>6922109</v>
      </c>
      <c r="E301" s="166" t="s">
        <v>2</v>
      </c>
      <c r="F301" s="167" t="s">
        <v>179</v>
      </c>
      <c r="G301" s="4"/>
      <c r="H301" s="2"/>
      <c r="I301" s="5"/>
      <c r="J301" s="4"/>
      <c r="K301" s="2"/>
      <c r="L301" s="5"/>
      <c r="M301" s="4"/>
      <c r="N301" s="2"/>
      <c r="O301" s="5"/>
      <c r="P301" s="4"/>
      <c r="Q301" s="2"/>
      <c r="R301" s="5"/>
      <c r="S301" s="6"/>
      <c r="T301" s="2"/>
      <c r="U301" s="5"/>
      <c r="V301" s="6"/>
      <c r="W301" s="2"/>
      <c r="X301" s="5"/>
      <c r="Y301" s="6"/>
      <c r="Z301" s="2"/>
      <c r="AA301" s="5"/>
      <c r="AB301" s="4"/>
      <c r="AC301" s="2"/>
      <c r="AD301" s="5"/>
      <c r="AE301" s="4"/>
      <c r="AF301" s="2"/>
      <c r="AG301" s="5"/>
      <c r="AH301" s="6"/>
      <c r="AI301" s="2"/>
      <c r="AJ301" s="5"/>
      <c r="AK301" s="6"/>
      <c r="AL301" s="2"/>
      <c r="AM301" s="5"/>
      <c r="AN301" s="4"/>
      <c r="AO301" s="2"/>
      <c r="AP301" s="5"/>
      <c r="AQ301" s="4"/>
      <c r="AR301" s="2"/>
      <c r="AS301" s="5"/>
      <c r="AT301" s="4"/>
      <c r="AU301" s="2"/>
      <c r="AV301" s="5"/>
      <c r="AW301" s="4"/>
      <c r="AX301" s="2"/>
      <c r="AY301" s="5"/>
      <c r="AZ301" s="4"/>
      <c r="BA301" s="2"/>
      <c r="BB301" s="5"/>
      <c r="BC301" s="4"/>
      <c r="BD301" s="2"/>
      <c r="BE301" s="5"/>
      <c r="BF301" s="4"/>
      <c r="BG301" s="2"/>
      <c r="BH301" s="5"/>
      <c r="BI301" s="60">
        <f>SUM(G301:BF301)</f>
        <v>0</v>
      </c>
      <c r="BJ301" s="61" t="s">
        <v>6</v>
      </c>
      <c r="BK301" s="127">
        <f>COUNTIF(G301:BF301,"&gt;0")</f>
        <v>0</v>
      </c>
      <c r="BL301" s="53" t="e">
        <f>BI301/BK301</f>
        <v>#DIV/0!</v>
      </c>
      <c r="BM301" s="54">
        <f>SUM(IF($H301="A",$G301,0),IF($K301="A",$J301,0),IF($N301="A",$M301,0),IF($Q301="A",$P301,0),IF($T301="A",$S301,0),IF($W301="A",$V301,0),IF($Z301="A",$Y301,0),IF($AC301="A",$AB301,0),IF($AF301="A",$AE301,0),IF($AI301="A",$AH301,0),IF($AL301="A",$AK301,0),IF($AO301="A",$AN301,0),IF($AR301="A",$AQ301,0),IF($AU301="A",$AT301,0),IF($AX301="A",$AW301,0),IF($BA301="A",$AZ301,0),IF($BD301="A",$BA301,0),IF($BG301="A",$BF301,0))</f>
        <v>0</v>
      </c>
      <c r="BN301" s="55">
        <f>SUM(IF($T301="A",$S301,0),IF($W301="A",$V301,0),IF($Z301="A",$Y301,0),IF($AI301="A",$AH301,0),IF($AL301="A",$AK301,0))</f>
        <v>0</v>
      </c>
      <c r="BO301" s="55">
        <f>SUM(S301,V301,Y301,AH301,AK301)</f>
        <v>0</v>
      </c>
      <c r="BP301" s="56">
        <f>MAX(G301:BF301)</f>
        <v>0</v>
      </c>
      <c r="BQ301" s="56"/>
      <c r="BR301" s="120" t="str">
        <f>VLOOKUP(D301,BASE!B:E,3,FALSE)</f>
        <v>ASCSP</v>
      </c>
      <c r="BT301" s="442"/>
    </row>
    <row r="302" spans="1:72" ht="26.25" thickBot="1">
      <c r="A302" s="128" t="s">
        <v>710</v>
      </c>
      <c r="B302" s="3" t="s">
        <v>16</v>
      </c>
      <c r="C302" s="164" t="s">
        <v>362</v>
      </c>
      <c r="D302" s="165">
        <v>6926310</v>
      </c>
      <c r="E302" s="166" t="s">
        <v>2</v>
      </c>
      <c r="F302" s="167" t="s">
        <v>179</v>
      </c>
      <c r="G302" s="4"/>
      <c r="H302" s="2"/>
      <c r="I302" s="5"/>
      <c r="J302" s="4"/>
      <c r="K302" s="2"/>
      <c r="L302" s="5"/>
      <c r="M302" s="4"/>
      <c r="N302" s="2"/>
      <c r="O302" s="5"/>
      <c r="P302" s="4"/>
      <c r="Q302" s="2"/>
      <c r="R302" s="5"/>
      <c r="S302" s="6"/>
      <c r="T302" s="2"/>
      <c r="U302" s="5"/>
      <c r="V302" s="6"/>
      <c r="W302" s="2"/>
      <c r="X302" s="5"/>
      <c r="Y302" s="6"/>
      <c r="Z302" s="2"/>
      <c r="AA302" s="5"/>
      <c r="AB302" s="4"/>
      <c r="AC302" s="2"/>
      <c r="AD302" s="5"/>
      <c r="AE302" s="4"/>
      <c r="AF302" s="2"/>
      <c r="AG302" s="5"/>
      <c r="AH302" s="6"/>
      <c r="AI302" s="2"/>
      <c r="AJ302" s="5"/>
      <c r="AK302" s="6"/>
      <c r="AL302" s="2"/>
      <c r="AM302" s="5"/>
      <c r="AN302" s="4"/>
      <c r="AO302" s="2"/>
      <c r="AP302" s="5"/>
      <c r="AQ302" s="4"/>
      <c r="AR302" s="2"/>
      <c r="AS302" s="5"/>
      <c r="AT302" s="4"/>
      <c r="AU302" s="2"/>
      <c r="AV302" s="5"/>
      <c r="AW302" s="4"/>
      <c r="AX302" s="2"/>
      <c r="AY302" s="5"/>
      <c r="AZ302" s="4"/>
      <c r="BA302" s="2"/>
      <c r="BB302" s="5"/>
      <c r="BC302" s="4"/>
      <c r="BD302" s="2"/>
      <c r="BE302" s="5"/>
      <c r="BF302" s="4"/>
      <c r="BG302" s="2"/>
      <c r="BH302" s="5"/>
      <c r="BI302" s="60">
        <f>SUM(G302:BF302)</f>
        <v>0</v>
      </c>
      <c r="BJ302" s="61" t="s">
        <v>6</v>
      </c>
      <c r="BK302" s="127">
        <f>COUNTIF(G302:BF302,"&gt;0")</f>
        <v>0</v>
      </c>
      <c r="BL302" s="53" t="e">
        <f>BI302/BK302</f>
        <v>#DIV/0!</v>
      </c>
      <c r="BM302" s="54">
        <f>SUM(IF($H302="A",$G302,0),IF($K302="A",$J302,0),IF($N302="A",$M302,0),IF($Q302="A",$P302,0),IF($T302="A",$S302,0),IF($W302="A",$V302,0),IF($Z302="A",$Y302,0),IF($AC302="A",$AB302,0),IF($AF302="A",$AE302,0),IF($AI302="A",$AH302,0),IF($AL302="A",$AK302,0),IF($AO302="A",$AN302,0),IF($AR302="A",$AQ302,0),IF($AU302="A",$AT302,0),IF($AX302="A",$AW302,0),IF($BA302="A",$AZ302,0),IF($BD302="A",$BA302,0),IF($BG302="A",$BF302,0))</f>
        <v>0</v>
      </c>
      <c r="BN302" s="55">
        <f>SUM(IF($T302="A",$S302,0),IF($W302="A",$V302,0),IF($Z302="A",$Y302,0),IF($AI302="A",$AH302,0),IF($AL302="A",$AK302,0))</f>
        <v>0</v>
      </c>
      <c r="BO302" s="55">
        <f>SUM(S302,V302,Y302,AH302,AK302)</f>
        <v>0</v>
      </c>
      <c r="BP302" s="56">
        <f>MAX(G302:BF302)</f>
        <v>0</v>
      </c>
      <c r="BQ302" s="56"/>
      <c r="BR302" s="120" t="str">
        <f>VLOOKUP(D302,BASE!B:E,3,FALSE)</f>
        <v>ASCSP</v>
      </c>
      <c r="BT302" s="442"/>
    </row>
    <row r="303" spans="1:72" ht="26.25" thickBot="1">
      <c r="A303" s="128" t="s">
        <v>710</v>
      </c>
      <c r="B303" s="3" t="s">
        <v>16</v>
      </c>
      <c r="C303" s="164" t="s">
        <v>573</v>
      </c>
      <c r="D303" s="165">
        <v>6925757</v>
      </c>
      <c r="E303" s="166" t="s">
        <v>554</v>
      </c>
      <c r="F303" s="167" t="s">
        <v>179</v>
      </c>
      <c r="G303" s="4"/>
      <c r="H303" s="2"/>
      <c r="I303" s="5"/>
      <c r="J303" s="4"/>
      <c r="K303" s="2"/>
      <c r="L303" s="5"/>
      <c r="M303" s="4"/>
      <c r="N303" s="2"/>
      <c r="O303" s="5"/>
      <c r="P303" s="4"/>
      <c r="Q303" s="2"/>
      <c r="R303" s="5"/>
      <c r="S303" s="6"/>
      <c r="T303" s="2"/>
      <c r="U303" s="5"/>
      <c r="V303" s="6"/>
      <c r="W303" s="2"/>
      <c r="X303" s="5"/>
      <c r="Y303" s="6"/>
      <c r="Z303" s="2"/>
      <c r="AA303" s="5"/>
      <c r="AB303" s="4"/>
      <c r="AC303" s="2"/>
      <c r="AD303" s="5"/>
      <c r="AE303" s="4"/>
      <c r="AF303" s="2"/>
      <c r="AG303" s="5"/>
      <c r="AH303" s="6"/>
      <c r="AI303" s="2"/>
      <c r="AJ303" s="5"/>
      <c r="AK303" s="6"/>
      <c r="AL303" s="2"/>
      <c r="AM303" s="5"/>
      <c r="AN303" s="4"/>
      <c r="AO303" s="2"/>
      <c r="AP303" s="5"/>
      <c r="AQ303" s="4"/>
      <c r="AR303" s="2"/>
      <c r="AS303" s="5"/>
      <c r="AT303" s="4"/>
      <c r="AU303" s="2"/>
      <c r="AV303" s="5"/>
      <c r="AW303" s="4"/>
      <c r="AX303" s="2"/>
      <c r="AY303" s="5"/>
      <c r="AZ303" s="4"/>
      <c r="BA303" s="2"/>
      <c r="BB303" s="5"/>
      <c r="BC303" s="4"/>
      <c r="BD303" s="2"/>
      <c r="BE303" s="5"/>
      <c r="BF303" s="4"/>
      <c r="BG303" s="2"/>
      <c r="BH303" s="5"/>
      <c r="BI303" s="60">
        <f>SUM(G303:BF303)</f>
        <v>0</v>
      </c>
      <c r="BJ303" s="61" t="s">
        <v>6</v>
      </c>
      <c r="BK303" s="127">
        <f>COUNTIF(G303:BF303,"&gt;0")</f>
        <v>0</v>
      </c>
      <c r="BL303" s="53" t="e">
        <f>BI303/BK303</f>
        <v>#DIV/0!</v>
      </c>
      <c r="BM303" s="54">
        <f>SUM(IF($H303="A",$G303,0),IF($K303="A",$J303,0),IF($N303="A",$M303,0),IF($Q303="A",$P303,0),IF($T303="A",$S303,0),IF($W303="A",$V303,0),IF($Z303="A",$Y303,0),IF($AC303="A",$AB303,0),IF($AF303="A",$AE303,0),IF($AI303="A",$AH303,0),IF($AL303="A",$AK303,0),IF($AO303="A",$AN303,0),IF($AR303="A",$AQ303,0),IF($AU303="A",$AT303,0),IF($AX303="A",$AW303,0),IF($BA303="A",$AZ303,0),IF($BD303="A",$BA303,0),IF($BG303="A",$BF303,0))</f>
        <v>0</v>
      </c>
      <c r="BN303" s="55">
        <f>SUM(IF($T303="A",$S303,0),IF($W303="A",$V303,0),IF($Z303="A",$Y303,0),IF($AI303="A",$AH303,0),IF($AL303="A",$AK303,0))</f>
        <v>0</v>
      </c>
      <c r="BO303" s="55">
        <f>SUM(S303,V303,Y303,AH303,AK303)</f>
        <v>0</v>
      </c>
      <c r="BP303" s="56">
        <f>MAX(G303:BF303)</f>
        <v>0</v>
      </c>
      <c r="BQ303" s="56"/>
      <c r="BR303" s="120" t="str">
        <f>VLOOKUP(D303,BASE!B:E,3,FALSE)</f>
        <v>TROLLSPORT</v>
      </c>
      <c r="BT303" s="442"/>
    </row>
    <row r="304" spans="1:72" ht="26.25" thickBot="1">
      <c r="A304" s="128" t="s">
        <v>710</v>
      </c>
      <c r="B304" s="3" t="s">
        <v>16</v>
      </c>
      <c r="C304" s="164" t="s">
        <v>696</v>
      </c>
      <c r="D304" s="165">
        <v>6926271</v>
      </c>
      <c r="E304" s="166" t="s">
        <v>3</v>
      </c>
      <c r="F304" s="167" t="s">
        <v>179</v>
      </c>
      <c r="G304" s="4"/>
      <c r="H304" s="2"/>
      <c r="I304" s="5"/>
      <c r="J304" s="4"/>
      <c r="K304" s="2"/>
      <c r="L304" s="5"/>
      <c r="M304" s="4"/>
      <c r="N304" s="2"/>
      <c r="O304" s="5"/>
      <c r="P304" s="4"/>
      <c r="Q304" s="2"/>
      <c r="R304" s="5"/>
      <c r="S304" s="6"/>
      <c r="T304" s="2"/>
      <c r="U304" s="5"/>
      <c r="V304" s="6"/>
      <c r="W304" s="2"/>
      <c r="X304" s="5"/>
      <c r="Y304" s="6"/>
      <c r="Z304" s="2"/>
      <c r="AA304" s="5"/>
      <c r="AB304" s="4"/>
      <c r="AC304" s="2"/>
      <c r="AD304" s="5"/>
      <c r="AE304" s="4"/>
      <c r="AF304" s="2"/>
      <c r="AG304" s="5"/>
      <c r="AH304" s="6"/>
      <c r="AI304" s="2"/>
      <c r="AJ304" s="5"/>
      <c r="AK304" s="6"/>
      <c r="AL304" s="2"/>
      <c r="AM304" s="5"/>
      <c r="AN304" s="4"/>
      <c r="AO304" s="2"/>
      <c r="AP304" s="5"/>
      <c r="AQ304" s="4"/>
      <c r="AR304" s="2"/>
      <c r="AS304" s="5"/>
      <c r="AT304" s="4"/>
      <c r="AU304" s="2"/>
      <c r="AV304" s="5"/>
      <c r="AW304" s="4"/>
      <c r="AX304" s="2"/>
      <c r="AY304" s="5"/>
      <c r="AZ304" s="4"/>
      <c r="BA304" s="2"/>
      <c r="BB304" s="5"/>
      <c r="BC304" s="4"/>
      <c r="BD304" s="2"/>
      <c r="BE304" s="5"/>
      <c r="BF304" s="4"/>
      <c r="BG304" s="2"/>
      <c r="BH304" s="5"/>
      <c r="BI304" s="60">
        <f>SUM(G304:BF304)</f>
        <v>0</v>
      </c>
      <c r="BJ304" s="61" t="s">
        <v>6</v>
      </c>
      <c r="BK304" s="127">
        <f>COUNTIF(G304:BF304,"&gt;0")</f>
        <v>0</v>
      </c>
      <c r="BL304" s="53" t="e">
        <f>BI304/BK304</f>
        <v>#DIV/0!</v>
      </c>
      <c r="BM304" s="54">
        <f>SUM(IF($H304="A",$G304,0),IF($K304="A",$J304,0),IF($N304="A",$M304,0),IF($Q304="A",$P304,0),IF($T304="A",$S304,0),IF($W304="A",$V304,0),IF($Z304="A",$Y304,0),IF($AC304="A",$AB304,0),IF($AF304="A",$AE304,0),IF($AI304="A",$AH304,0),IF($AL304="A",$AK304,0),IF($AO304="A",$AN304,0),IF($AR304="A",$AQ304,0),IF($AU304="A",$AT304,0),IF($AX304="A",$AW304,0),IF($BA304="A",$AZ304,0),IF($BD304="A",$BA304,0),IF($BG304="A",$BF304,0))</f>
        <v>0</v>
      </c>
      <c r="BN304" s="55">
        <f>SUM(IF($T304="A",$S304,0),IF($W304="A",$V304,0),IF($Z304="A",$Y304,0),IF($AI304="A",$AH304,0),IF($AL304="A",$AK304,0))</f>
        <v>0</v>
      </c>
      <c r="BO304" s="55">
        <f>SUM(S304,V304,Y304,AH304,AK304)</f>
        <v>0</v>
      </c>
      <c r="BP304" s="56">
        <f>MAX(G304:BF304)</f>
        <v>0</v>
      </c>
      <c r="BQ304" s="56"/>
      <c r="BR304" s="120" t="str">
        <f>VLOOKUP(D304,BASE!B:E,3,FALSE)</f>
        <v>ASPTT</v>
      </c>
      <c r="BT304" s="442"/>
    </row>
    <row r="305" spans="1:72" ht="26.25" thickBot="1">
      <c r="A305" s="128" t="s">
        <v>710</v>
      </c>
      <c r="B305" s="3" t="s">
        <v>16</v>
      </c>
      <c r="C305" s="164" t="s">
        <v>546</v>
      </c>
      <c r="D305" s="165">
        <v>6926316</v>
      </c>
      <c r="E305" s="166" t="s">
        <v>547</v>
      </c>
      <c r="F305" s="167" t="s">
        <v>179</v>
      </c>
      <c r="G305" s="4"/>
      <c r="H305" s="2"/>
      <c r="I305" s="5"/>
      <c r="J305" s="4"/>
      <c r="K305" s="2"/>
      <c r="L305" s="5"/>
      <c r="M305" s="4"/>
      <c r="N305" s="2"/>
      <c r="O305" s="5"/>
      <c r="P305" s="4"/>
      <c r="Q305" s="2"/>
      <c r="R305" s="5"/>
      <c r="S305" s="6"/>
      <c r="T305" s="2"/>
      <c r="U305" s="5"/>
      <c r="V305" s="6"/>
      <c r="W305" s="2"/>
      <c r="X305" s="5"/>
      <c r="Y305" s="6"/>
      <c r="Z305" s="2"/>
      <c r="AA305" s="5"/>
      <c r="AB305" s="4"/>
      <c r="AC305" s="2"/>
      <c r="AD305" s="5"/>
      <c r="AE305" s="4"/>
      <c r="AF305" s="2"/>
      <c r="AG305" s="5"/>
      <c r="AH305" s="6"/>
      <c r="AI305" s="2"/>
      <c r="AJ305" s="5"/>
      <c r="AK305" s="6"/>
      <c r="AL305" s="2"/>
      <c r="AM305" s="5"/>
      <c r="AN305" s="4"/>
      <c r="AO305" s="2"/>
      <c r="AP305" s="5"/>
      <c r="AQ305" s="4"/>
      <c r="AR305" s="2"/>
      <c r="AS305" s="5"/>
      <c r="AT305" s="4"/>
      <c r="AU305" s="2"/>
      <c r="AV305" s="5"/>
      <c r="AW305" s="4"/>
      <c r="AX305" s="2"/>
      <c r="AY305" s="5"/>
      <c r="AZ305" s="4"/>
      <c r="BA305" s="2"/>
      <c r="BB305" s="5"/>
      <c r="BC305" s="4"/>
      <c r="BD305" s="2"/>
      <c r="BE305" s="5"/>
      <c r="BF305" s="4"/>
      <c r="BG305" s="2"/>
      <c r="BH305" s="5"/>
      <c r="BI305" s="60">
        <f>SUM(G305:BF305)</f>
        <v>0</v>
      </c>
      <c r="BJ305" s="61" t="s">
        <v>6</v>
      </c>
      <c r="BK305" s="127">
        <f>COUNTIF(G305:BF305,"&gt;0")</f>
        <v>0</v>
      </c>
      <c r="BL305" s="53" t="e">
        <f>BI305/BK305</f>
        <v>#DIV/0!</v>
      </c>
      <c r="BM305" s="54">
        <f>SUM(IF($H305="A",$G305,0),IF($K305="A",$J305,0),IF($N305="A",$M305,0),IF($Q305="A",$P305,0),IF($T305="A",$S305,0),IF($W305="A",$V305,0),IF($Z305="A",$Y305,0),IF($AC305="A",$AB305,0),IF($AF305="A",$AE305,0),IF($AI305="A",$AH305,0),IF($AL305="A",$AK305,0),IF($AO305="A",$AN305,0),IF($AR305="A",$AQ305,0),IF($AU305="A",$AT305,0),IF($AX305="A",$AW305,0),IF($BA305="A",$AZ305,0),IF($BD305="A",$BA305,0),IF($BG305="A",$BF305,0))</f>
        <v>0</v>
      </c>
      <c r="BN305" s="55">
        <f>SUM(IF($T305="A",$S305,0),IF($W305="A",$V305,0),IF($Z305="A",$Y305,0),IF($AI305="A",$AH305,0),IF($AL305="A",$AK305,0))</f>
        <v>0</v>
      </c>
      <c r="BO305" s="55">
        <f>SUM(S305,V305,Y305,AH305,AK305)</f>
        <v>0</v>
      </c>
      <c r="BP305" s="56">
        <f>MAX(G305:BF305)</f>
        <v>0</v>
      </c>
      <c r="BQ305" s="56"/>
      <c r="BR305" s="120" t="str">
        <f>VLOOKUP(D305,BASE!B:E,3,FALSE)</f>
        <v>Lyon Sport Métropole</v>
      </c>
      <c r="BT305" s="442"/>
    </row>
    <row r="306" spans="1:72" ht="26.25" thickBot="1">
      <c r="A306" s="128" t="s">
        <v>710</v>
      </c>
      <c r="B306" s="3" t="s">
        <v>16</v>
      </c>
      <c r="C306" s="164" t="s">
        <v>252</v>
      </c>
      <c r="D306" s="165">
        <v>6919951</v>
      </c>
      <c r="E306" s="166" t="s">
        <v>0</v>
      </c>
      <c r="F306" s="167" t="s">
        <v>179</v>
      </c>
      <c r="G306" s="4"/>
      <c r="H306" s="2"/>
      <c r="I306" s="5"/>
      <c r="J306" s="4"/>
      <c r="K306" s="2"/>
      <c r="L306" s="5"/>
      <c r="M306" s="4"/>
      <c r="N306" s="2"/>
      <c r="O306" s="5"/>
      <c r="P306" s="4"/>
      <c r="Q306" s="2"/>
      <c r="R306" s="5"/>
      <c r="S306" s="6"/>
      <c r="T306" s="2"/>
      <c r="U306" s="5"/>
      <c r="V306" s="6"/>
      <c r="W306" s="2"/>
      <c r="X306" s="5"/>
      <c r="Y306" s="6"/>
      <c r="Z306" s="2"/>
      <c r="AA306" s="5"/>
      <c r="AB306" s="4"/>
      <c r="AC306" s="2"/>
      <c r="AD306" s="5"/>
      <c r="AE306" s="4"/>
      <c r="AF306" s="2"/>
      <c r="AG306" s="5"/>
      <c r="AH306" s="6"/>
      <c r="AI306" s="2"/>
      <c r="AJ306" s="5"/>
      <c r="AK306" s="6"/>
      <c r="AL306" s="2"/>
      <c r="AM306" s="5"/>
      <c r="AN306" s="4"/>
      <c r="AO306" s="2"/>
      <c r="AP306" s="5"/>
      <c r="AQ306" s="4"/>
      <c r="AR306" s="2"/>
      <c r="AS306" s="5"/>
      <c r="AT306" s="4"/>
      <c r="AU306" s="2"/>
      <c r="AV306" s="5"/>
      <c r="AW306" s="4"/>
      <c r="AX306" s="2"/>
      <c r="AY306" s="5"/>
      <c r="AZ306" s="4"/>
      <c r="BA306" s="2"/>
      <c r="BB306" s="5"/>
      <c r="BC306" s="4"/>
      <c r="BD306" s="2"/>
      <c r="BE306" s="5"/>
      <c r="BF306" s="4"/>
      <c r="BG306" s="2"/>
      <c r="BH306" s="5"/>
      <c r="BI306" s="60">
        <f>SUM(G306:BF306)</f>
        <v>0</v>
      </c>
      <c r="BJ306" s="61" t="s">
        <v>6</v>
      </c>
      <c r="BK306" s="127">
        <f>COUNTIF(G306:BF306,"&gt;0")</f>
        <v>0</v>
      </c>
      <c r="BL306" s="53" t="e">
        <f>BI306/BK306</f>
        <v>#DIV/0!</v>
      </c>
      <c r="BM306" s="54">
        <f>SUM(IF($H306="A",$G306,0),IF($K306="A",$J306,0),IF($N306="A",$M306,0),IF($Q306="A",$P306,0),IF($T306="A",$S306,0),IF($W306="A",$V306,0),IF($Z306="A",$Y306,0),IF($AC306="A",$AB306,0),IF($AF306="A",$AE306,0),IF($AI306="A",$AH306,0),IF($AL306="A",$AK306,0),IF($AO306="A",$AN306,0),IF($AR306="A",$AQ306,0),IF($AU306="A",$AT306,0),IF($AX306="A",$AW306,0),IF($BA306="A",$AZ306,0),IF($BD306="A",$BA306,0),IF($BG306="A",$BF306,0))</f>
        <v>0</v>
      </c>
      <c r="BN306" s="55">
        <f>SUM(IF($T306="A",$S306,0),IF($W306="A",$V306,0),IF($Z306="A",$Y306,0),IF($AI306="A",$AH306,0),IF($AL306="A",$AK306,0))</f>
        <v>0</v>
      </c>
      <c r="BO306" s="55">
        <f>SUM(S306,V306,Y306,AH306,AK306)</f>
        <v>0</v>
      </c>
      <c r="BP306" s="56">
        <f>MAX(G306:BF306)</f>
        <v>0</v>
      </c>
      <c r="BQ306" s="56"/>
      <c r="BR306" s="120" t="str">
        <f>VLOOKUP(D306,BASE!B:E,3,FALSE)</f>
        <v>ALSTOM</v>
      </c>
      <c r="BT306" s="442"/>
    </row>
    <row r="307" spans="1:72" ht="26.25" thickBot="1">
      <c r="A307" s="128" t="s">
        <v>710</v>
      </c>
      <c r="B307" s="3" t="s">
        <v>16</v>
      </c>
      <c r="C307" s="164" t="s">
        <v>212</v>
      </c>
      <c r="D307" s="165">
        <v>6901894</v>
      </c>
      <c r="E307" s="166" t="s">
        <v>0</v>
      </c>
      <c r="F307" s="167" t="s">
        <v>179</v>
      </c>
      <c r="G307" s="4"/>
      <c r="H307" s="2"/>
      <c r="I307" s="5"/>
      <c r="J307" s="4"/>
      <c r="K307" s="2"/>
      <c r="L307" s="5"/>
      <c r="M307" s="4"/>
      <c r="N307" s="2"/>
      <c r="O307" s="5"/>
      <c r="P307" s="4"/>
      <c r="Q307" s="2"/>
      <c r="R307" s="5"/>
      <c r="S307" s="6"/>
      <c r="T307" s="2"/>
      <c r="U307" s="5"/>
      <c r="V307" s="6"/>
      <c r="W307" s="2"/>
      <c r="X307" s="5"/>
      <c r="Y307" s="6"/>
      <c r="Z307" s="2"/>
      <c r="AA307" s="5"/>
      <c r="AB307" s="4"/>
      <c r="AC307" s="2"/>
      <c r="AD307" s="5"/>
      <c r="AE307" s="4"/>
      <c r="AF307" s="2"/>
      <c r="AG307" s="5"/>
      <c r="AH307" s="6"/>
      <c r="AI307" s="2"/>
      <c r="AJ307" s="5"/>
      <c r="AK307" s="6"/>
      <c r="AL307" s="2"/>
      <c r="AM307" s="5"/>
      <c r="AN307" s="4"/>
      <c r="AO307" s="2"/>
      <c r="AP307" s="5"/>
      <c r="AQ307" s="4"/>
      <c r="AR307" s="2"/>
      <c r="AS307" s="5"/>
      <c r="AT307" s="4"/>
      <c r="AU307" s="2"/>
      <c r="AV307" s="5"/>
      <c r="AW307" s="4"/>
      <c r="AX307" s="2"/>
      <c r="AY307" s="5"/>
      <c r="AZ307" s="4"/>
      <c r="BA307" s="2"/>
      <c r="BB307" s="5"/>
      <c r="BC307" s="4"/>
      <c r="BD307" s="2"/>
      <c r="BE307" s="5"/>
      <c r="BF307" s="4"/>
      <c r="BG307" s="2"/>
      <c r="BH307" s="5"/>
      <c r="BI307" s="60">
        <f>SUM(G307:BF307)</f>
        <v>0</v>
      </c>
      <c r="BJ307" s="61" t="s">
        <v>6</v>
      </c>
      <c r="BK307" s="127">
        <f>COUNTIF(G307:BF307,"&gt;0")</f>
        <v>0</v>
      </c>
      <c r="BL307" s="53" t="e">
        <f>BI307/BK307</f>
        <v>#DIV/0!</v>
      </c>
      <c r="BM307" s="54">
        <f>SUM(IF($H307="A",$G307,0),IF($K307="A",$J307,0),IF($N307="A",$M307,0),IF($Q307="A",$P307,0),IF($T307="A",$S307,0),IF($W307="A",$V307,0),IF($Z307="A",$Y307,0),IF($AC307="A",$AB307,0),IF($AF307="A",$AE307,0),IF($AI307="A",$AH307,0),IF($AL307="A",$AK307,0),IF($AO307="A",$AN307,0),IF($AR307="A",$AQ307,0),IF($AU307="A",$AT307,0),IF($AX307="A",$AW307,0),IF($BA307="A",$AZ307,0),IF($BD307="A",$BA307,0),IF($BG307="A",$BF307,0))</f>
        <v>0</v>
      </c>
      <c r="BN307" s="55">
        <f>SUM(IF($T307="A",$S307,0),IF($W307="A",$V307,0),IF($Z307="A",$Y307,0),IF($AI307="A",$AH307,0),IF($AL307="A",$AK307,0))</f>
        <v>0</v>
      </c>
      <c r="BO307" s="55">
        <f>SUM(S307,V307,Y307,AH307,AK307)</f>
        <v>0</v>
      </c>
      <c r="BP307" s="56">
        <f>MAX(G307:BF307)</f>
        <v>0</v>
      </c>
      <c r="BQ307" s="56"/>
      <c r="BR307" s="120" t="str">
        <f>VLOOKUP(D307,BASE!B:E,3,FALSE)</f>
        <v>ALSTOM</v>
      </c>
      <c r="BT307" s="442"/>
    </row>
    <row r="308" spans="1:72" ht="26.25" thickBot="1">
      <c r="A308" s="128" t="s">
        <v>710</v>
      </c>
      <c r="B308" s="3" t="s">
        <v>16</v>
      </c>
      <c r="C308" s="164" t="s">
        <v>198</v>
      </c>
      <c r="D308" s="165">
        <v>6901172</v>
      </c>
      <c r="E308" s="166" t="s">
        <v>5</v>
      </c>
      <c r="F308" s="167" t="s">
        <v>179</v>
      </c>
      <c r="G308" s="4"/>
      <c r="H308" s="2"/>
      <c r="I308" s="5"/>
      <c r="J308" s="4"/>
      <c r="K308" s="2"/>
      <c r="L308" s="5"/>
      <c r="M308" s="4"/>
      <c r="N308" s="2"/>
      <c r="O308" s="5"/>
      <c r="P308" s="4"/>
      <c r="Q308" s="2"/>
      <c r="R308" s="5"/>
      <c r="S308" s="6"/>
      <c r="T308" s="2"/>
      <c r="U308" s="5"/>
      <c r="V308" s="6"/>
      <c r="W308" s="2"/>
      <c r="X308" s="5"/>
      <c r="Y308" s="6"/>
      <c r="Z308" s="2"/>
      <c r="AA308" s="5"/>
      <c r="AB308" s="4"/>
      <c r="AC308" s="2"/>
      <c r="AD308" s="5"/>
      <c r="AE308" s="4"/>
      <c r="AF308" s="2"/>
      <c r="AG308" s="5"/>
      <c r="AH308" s="6"/>
      <c r="AI308" s="2"/>
      <c r="AJ308" s="5"/>
      <c r="AK308" s="6"/>
      <c r="AL308" s="2"/>
      <c r="AM308" s="5"/>
      <c r="AN308" s="4"/>
      <c r="AO308" s="2"/>
      <c r="AP308" s="5"/>
      <c r="AQ308" s="4"/>
      <c r="AR308" s="2"/>
      <c r="AS308" s="5"/>
      <c r="AT308" s="4"/>
      <c r="AU308" s="2"/>
      <c r="AV308" s="5"/>
      <c r="AW308" s="4"/>
      <c r="AX308" s="2"/>
      <c r="AY308" s="5"/>
      <c r="AZ308" s="4"/>
      <c r="BA308" s="2"/>
      <c r="BB308" s="5"/>
      <c r="BC308" s="4"/>
      <c r="BD308" s="2"/>
      <c r="BE308" s="5"/>
      <c r="BF308" s="4"/>
      <c r="BG308" s="2"/>
      <c r="BH308" s="5"/>
      <c r="BI308" s="60">
        <f>SUM(G308:BF308)</f>
        <v>0</v>
      </c>
      <c r="BJ308" s="61" t="s">
        <v>6</v>
      </c>
      <c r="BK308" s="127">
        <f>COUNTIF(G308:BF308,"&gt;0")</f>
        <v>0</v>
      </c>
      <c r="BL308" s="53" t="e">
        <f>BI308/BK308</f>
        <v>#DIV/0!</v>
      </c>
      <c r="BM308" s="54">
        <f>SUM(IF($H308="A",$G308,0),IF($K308="A",$J308,0),IF($N308="A",$M308,0),IF($Q308="A",$P308,0),IF($T308="A",$S308,0),IF($W308="A",$V308,0),IF($Z308="A",$Y308,0),IF($AC308="A",$AB308,0),IF($AF308="A",$AE308,0),IF($AI308="A",$AH308,0),IF($AL308="A",$AK308,0),IF($AO308="A",$AN308,0),IF($AR308="A",$AQ308,0),IF($AU308="A",$AT308,0),IF($AX308="A",$AW308,0),IF($BA308="A",$AZ308,0),IF($BD308="A",$BA308,0),IF($BG308="A",$BF308,0))</f>
        <v>0</v>
      </c>
      <c r="BN308" s="55">
        <f>SUM(IF($T308="A",$S308,0),IF($W308="A",$V308,0),IF($Z308="A",$Y308,0),IF($AI308="A",$AH308,0),IF($AL308="A",$AK308,0))</f>
        <v>0</v>
      </c>
      <c r="BO308" s="55">
        <f>SUM(S308,V308,Y308,AH308,AK308)</f>
        <v>0</v>
      </c>
      <c r="BP308" s="56">
        <f>MAX(G308:BF308)</f>
        <v>0</v>
      </c>
      <c r="BQ308" s="56"/>
      <c r="BR308" s="120" t="str">
        <f>VLOOKUP(D308,BASE!B:E,3,FALSE)</f>
        <v>CASCOL</v>
      </c>
      <c r="BT308" s="442"/>
    </row>
    <row r="309" spans="1:72" ht="26.25" thickBot="1">
      <c r="A309" s="128" t="s">
        <v>710</v>
      </c>
      <c r="B309" s="3" t="s">
        <v>16</v>
      </c>
      <c r="C309" s="164" t="s">
        <v>275</v>
      </c>
      <c r="D309" s="165">
        <v>6922036</v>
      </c>
      <c r="E309" s="166" t="s">
        <v>5</v>
      </c>
      <c r="F309" s="167" t="s">
        <v>179</v>
      </c>
      <c r="G309" s="4"/>
      <c r="H309" s="2"/>
      <c r="I309" s="5"/>
      <c r="J309" s="4"/>
      <c r="K309" s="2"/>
      <c r="L309" s="5"/>
      <c r="M309" s="4"/>
      <c r="N309" s="2"/>
      <c r="O309" s="5"/>
      <c r="P309" s="4"/>
      <c r="Q309" s="2"/>
      <c r="R309" s="5"/>
      <c r="S309" s="6"/>
      <c r="T309" s="2"/>
      <c r="U309" s="5"/>
      <c r="V309" s="6"/>
      <c r="W309" s="2"/>
      <c r="X309" s="5"/>
      <c r="Y309" s="6"/>
      <c r="Z309" s="2"/>
      <c r="AA309" s="5"/>
      <c r="AB309" s="4"/>
      <c r="AC309" s="2"/>
      <c r="AD309" s="5"/>
      <c r="AE309" s="4"/>
      <c r="AF309" s="2"/>
      <c r="AG309" s="5"/>
      <c r="AH309" s="6"/>
      <c r="AI309" s="2"/>
      <c r="AJ309" s="5"/>
      <c r="AK309" s="6"/>
      <c r="AL309" s="2"/>
      <c r="AM309" s="5"/>
      <c r="AN309" s="4"/>
      <c r="AO309" s="2"/>
      <c r="AP309" s="5"/>
      <c r="AQ309" s="4"/>
      <c r="AR309" s="2"/>
      <c r="AS309" s="5"/>
      <c r="AT309" s="4"/>
      <c r="AU309" s="2"/>
      <c r="AV309" s="5"/>
      <c r="AW309" s="4"/>
      <c r="AX309" s="2"/>
      <c r="AY309" s="5"/>
      <c r="AZ309" s="4"/>
      <c r="BA309" s="2"/>
      <c r="BB309" s="5"/>
      <c r="BC309" s="4"/>
      <c r="BD309" s="2"/>
      <c r="BE309" s="5"/>
      <c r="BF309" s="4"/>
      <c r="BG309" s="2"/>
      <c r="BH309" s="5"/>
      <c r="BI309" s="60">
        <f>SUM(G309:BF309)</f>
        <v>0</v>
      </c>
      <c r="BJ309" s="61" t="s">
        <v>6</v>
      </c>
      <c r="BK309" s="127">
        <f>COUNTIF(G309:BF309,"&gt;0")</f>
        <v>0</v>
      </c>
      <c r="BL309" s="53" t="e">
        <f>BI309/BK309</f>
        <v>#DIV/0!</v>
      </c>
      <c r="BM309" s="54">
        <f>SUM(IF($H309="A",$G309,0),IF($K309="A",$J309,0),IF($N309="A",$M309,0),IF($Q309="A",$P309,0),IF($T309="A",$S309,0),IF($W309="A",$V309,0),IF($Z309="A",$Y309,0),IF($AC309="A",$AB309,0),IF($AF309="A",$AE309,0),IF($AI309="A",$AH309,0),IF($AL309="A",$AK309,0),IF($AO309="A",$AN309,0),IF($AR309="A",$AQ309,0),IF($AU309="A",$AT309,0),IF($AX309="A",$AW309,0),IF($BA309="A",$AZ309,0),IF($BD309="A",$BA309,0),IF($BG309="A",$BF309,0))</f>
        <v>0</v>
      </c>
      <c r="BN309" s="55">
        <f>SUM(IF($T309="A",$S309,0),IF($W309="A",$V309,0),IF($Z309="A",$Y309,0),IF($AI309="A",$AH309,0),IF($AL309="A",$AK309,0))</f>
        <v>0</v>
      </c>
      <c r="BO309" s="55">
        <f>SUM(S309,V309,Y309,AH309,AK309)</f>
        <v>0</v>
      </c>
      <c r="BP309" s="56">
        <f>MAX(G309:BF309)</f>
        <v>0</v>
      </c>
      <c r="BQ309" s="56"/>
      <c r="BR309" s="120" t="str">
        <f>VLOOKUP(D309,BASE!B:E,3,FALSE)</f>
        <v>CASCOL</v>
      </c>
      <c r="BT309" s="442"/>
    </row>
    <row r="310" spans="1:72" ht="26.25" thickBot="1">
      <c r="A310" s="128" t="s">
        <v>710</v>
      </c>
      <c r="B310" s="3" t="s">
        <v>16</v>
      </c>
      <c r="C310" s="164" t="s">
        <v>549</v>
      </c>
      <c r="D310" s="165">
        <v>6926314</v>
      </c>
      <c r="E310" s="166" t="s">
        <v>547</v>
      </c>
      <c r="F310" s="167" t="s">
        <v>179</v>
      </c>
      <c r="G310" s="4"/>
      <c r="H310" s="2"/>
      <c r="I310" s="5"/>
      <c r="J310" s="4"/>
      <c r="K310" s="2"/>
      <c r="L310" s="5"/>
      <c r="M310" s="4"/>
      <c r="N310" s="2"/>
      <c r="O310" s="5"/>
      <c r="P310" s="4"/>
      <c r="Q310" s="2"/>
      <c r="R310" s="5"/>
      <c r="S310" s="6"/>
      <c r="T310" s="2"/>
      <c r="U310" s="5"/>
      <c r="V310" s="6"/>
      <c r="W310" s="2"/>
      <c r="X310" s="5"/>
      <c r="Y310" s="6"/>
      <c r="Z310" s="2"/>
      <c r="AA310" s="5"/>
      <c r="AB310" s="4"/>
      <c r="AC310" s="2"/>
      <c r="AD310" s="5"/>
      <c r="AE310" s="4"/>
      <c r="AF310" s="2"/>
      <c r="AG310" s="5"/>
      <c r="AH310" s="6"/>
      <c r="AI310" s="2"/>
      <c r="AJ310" s="5"/>
      <c r="AK310" s="6"/>
      <c r="AL310" s="2"/>
      <c r="AM310" s="5"/>
      <c r="AN310" s="4"/>
      <c r="AO310" s="2"/>
      <c r="AP310" s="5"/>
      <c r="AQ310" s="4"/>
      <c r="AR310" s="2"/>
      <c r="AS310" s="5"/>
      <c r="AT310" s="4"/>
      <c r="AU310" s="2"/>
      <c r="AV310" s="5"/>
      <c r="AW310" s="4"/>
      <c r="AX310" s="2"/>
      <c r="AY310" s="5"/>
      <c r="AZ310" s="4"/>
      <c r="BA310" s="2"/>
      <c r="BB310" s="5"/>
      <c r="BC310" s="4"/>
      <c r="BD310" s="2"/>
      <c r="BE310" s="5"/>
      <c r="BF310" s="4"/>
      <c r="BG310" s="2"/>
      <c r="BH310" s="5"/>
      <c r="BI310" s="60">
        <f>SUM(G310:BF310)</f>
        <v>0</v>
      </c>
      <c r="BJ310" s="61" t="s">
        <v>6</v>
      </c>
      <c r="BK310" s="127">
        <f>COUNTIF(G310:BF310,"&gt;0")</f>
        <v>0</v>
      </c>
      <c r="BL310" s="53" t="e">
        <f>BI310/BK310</f>
        <v>#DIV/0!</v>
      </c>
      <c r="BM310" s="54">
        <f>SUM(IF($H310="A",$G310,0),IF($K310="A",$J310,0),IF($N310="A",$M310,0),IF($Q310="A",$P310,0),IF($T310="A",$S310,0),IF($W310="A",$V310,0),IF($Z310="A",$Y310,0),IF($AC310="A",$AB310,0),IF($AF310="A",$AE310,0),IF($AI310="A",$AH310,0),IF($AL310="A",$AK310,0),IF($AO310="A",$AN310,0),IF($AR310="A",$AQ310,0),IF($AU310="A",$AT310,0),IF($AX310="A",$AW310,0),IF($BA310="A",$AZ310,0),IF($BD310="A",$BA310,0),IF($BG310="A",$BF310,0))</f>
        <v>0</v>
      </c>
      <c r="BN310" s="55">
        <f>SUM(IF($T310="A",$S310,0),IF($W310="A",$V310,0),IF($Z310="A",$Y310,0),IF($AI310="A",$AH310,0),IF($AL310="A",$AK310,0))</f>
        <v>0</v>
      </c>
      <c r="BO310" s="55">
        <f>SUM(S310,V310,Y310,AH310,AK310)</f>
        <v>0</v>
      </c>
      <c r="BP310" s="56">
        <f>MAX(G310:BF310)</f>
        <v>0</v>
      </c>
      <c r="BQ310" s="56"/>
      <c r="BR310" s="120" t="str">
        <f>VLOOKUP(D310,BASE!B:E,3,FALSE)</f>
        <v>Lyon Sport Métropole</v>
      </c>
      <c r="BT310" s="442"/>
    </row>
    <row r="311" spans="1:72" ht="26.25" thickBot="1">
      <c r="A311" s="128" t="s">
        <v>710</v>
      </c>
      <c r="B311" s="3" t="s">
        <v>16</v>
      </c>
      <c r="C311" s="164" t="s">
        <v>507</v>
      </c>
      <c r="D311" s="165">
        <v>6923066</v>
      </c>
      <c r="E311" s="166" t="s">
        <v>5</v>
      </c>
      <c r="F311" s="167" t="s">
        <v>179</v>
      </c>
      <c r="G311" s="4"/>
      <c r="H311" s="2"/>
      <c r="I311" s="5"/>
      <c r="J311" s="4"/>
      <c r="K311" s="2"/>
      <c r="L311" s="5"/>
      <c r="M311" s="4"/>
      <c r="N311" s="2"/>
      <c r="O311" s="5"/>
      <c r="P311" s="4"/>
      <c r="Q311" s="2"/>
      <c r="R311" s="5"/>
      <c r="S311" s="6"/>
      <c r="T311" s="2"/>
      <c r="U311" s="5"/>
      <c r="V311" s="6"/>
      <c r="W311" s="2"/>
      <c r="X311" s="5"/>
      <c r="Y311" s="6"/>
      <c r="Z311" s="2"/>
      <c r="AA311" s="5"/>
      <c r="AB311" s="4"/>
      <c r="AC311" s="2"/>
      <c r="AD311" s="5"/>
      <c r="AE311" s="4"/>
      <c r="AF311" s="2"/>
      <c r="AG311" s="5"/>
      <c r="AH311" s="6"/>
      <c r="AI311" s="2"/>
      <c r="AJ311" s="5"/>
      <c r="AK311" s="6"/>
      <c r="AL311" s="2"/>
      <c r="AM311" s="5"/>
      <c r="AN311" s="4"/>
      <c r="AO311" s="2"/>
      <c r="AP311" s="5"/>
      <c r="AQ311" s="4"/>
      <c r="AR311" s="2"/>
      <c r="AS311" s="5"/>
      <c r="AT311" s="4"/>
      <c r="AU311" s="2"/>
      <c r="AV311" s="5"/>
      <c r="AW311" s="4"/>
      <c r="AX311" s="2"/>
      <c r="AY311" s="5"/>
      <c r="AZ311" s="4"/>
      <c r="BA311" s="2"/>
      <c r="BB311" s="5"/>
      <c r="BC311" s="4"/>
      <c r="BD311" s="2"/>
      <c r="BE311" s="5"/>
      <c r="BF311" s="4"/>
      <c r="BG311" s="2"/>
      <c r="BH311" s="5"/>
      <c r="BI311" s="60">
        <f>SUM(G311:BF311)</f>
        <v>0</v>
      </c>
      <c r="BJ311" s="61" t="s">
        <v>6</v>
      </c>
      <c r="BK311" s="127">
        <f>COUNTIF(G311:BF311,"&gt;0")</f>
        <v>0</v>
      </c>
      <c r="BL311" s="53" t="e">
        <f>BI311/BK311</f>
        <v>#DIV/0!</v>
      </c>
      <c r="BM311" s="54">
        <f>SUM(IF($H311="A",$G311,0),IF($K311="A",$J311,0),IF($N311="A",$M311,0),IF($Q311="A",$P311,0),IF($T311="A",$S311,0),IF($W311="A",$V311,0),IF($Z311="A",$Y311,0),IF($AC311="A",$AB311,0),IF($AF311="A",$AE311,0),IF($AI311="A",$AH311,0),IF($AL311="A",$AK311,0),IF($AO311="A",$AN311,0),IF($AR311="A",$AQ311,0),IF($AU311="A",$AT311,0),IF($AX311="A",$AW311,0),IF($BA311="A",$AZ311,0),IF($BD311="A",$BA311,0),IF($BG311="A",$BF311,0))</f>
        <v>0</v>
      </c>
      <c r="BN311" s="55">
        <f>SUM(IF($T311="A",$S311,0),IF($W311="A",$V311,0),IF($Z311="A",$Y311,0),IF($AI311="A",$AH311,0),IF($AL311="A",$AK311,0))</f>
        <v>0</v>
      </c>
      <c r="BO311" s="55">
        <f>SUM(S311,V311,Y311,AH311,AK311)</f>
        <v>0</v>
      </c>
      <c r="BP311" s="56">
        <f>MAX(G311:BF311)</f>
        <v>0</v>
      </c>
      <c r="BQ311" s="56"/>
      <c r="BR311" s="120" t="str">
        <f>VLOOKUP(D311,BASE!B:E,3,FALSE)</f>
        <v>CASCOL</v>
      </c>
      <c r="BT311" s="442"/>
    </row>
    <row r="312" spans="1:72" ht="26.25" thickBot="1">
      <c r="A312" s="128" t="s">
        <v>710</v>
      </c>
      <c r="B312" s="3" t="s">
        <v>16</v>
      </c>
      <c r="C312" s="164" t="s">
        <v>259</v>
      </c>
      <c r="D312" s="165">
        <v>6920386</v>
      </c>
      <c r="E312" s="166" t="s">
        <v>2</v>
      </c>
      <c r="F312" s="167" t="s">
        <v>179</v>
      </c>
      <c r="G312" s="4"/>
      <c r="H312" s="2"/>
      <c r="I312" s="5"/>
      <c r="J312" s="4"/>
      <c r="K312" s="2"/>
      <c r="L312" s="5"/>
      <c r="M312" s="4"/>
      <c r="N312" s="2"/>
      <c r="O312" s="5"/>
      <c r="P312" s="4"/>
      <c r="Q312" s="2"/>
      <c r="R312" s="5"/>
      <c r="S312" s="6"/>
      <c r="T312" s="2"/>
      <c r="U312" s="5"/>
      <c r="V312" s="6"/>
      <c r="W312" s="2"/>
      <c r="X312" s="5"/>
      <c r="Y312" s="6"/>
      <c r="Z312" s="2"/>
      <c r="AA312" s="5"/>
      <c r="AB312" s="4"/>
      <c r="AC312" s="2"/>
      <c r="AD312" s="5"/>
      <c r="AE312" s="4"/>
      <c r="AF312" s="2"/>
      <c r="AG312" s="5"/>
      <c r="AH312" s="6"/>
      <c r="AI312" s="2"/>
      <c r="AJ312" s="5"/>
      <c r="AK312" s="6"/>
      <c r="AL312" s="2"/>
      <c r="AM312" s="5"/>
      <c r="AN312" s="4"/>
      <c r="AO312" s="2"/>
      <c r="AP312" s="5"/>
      <c r="AQ312" s="4"/>
      <c r="AR312" s="2"/>
      <c r="AS312" s="5"/>
      <c r="AT312" s="4"/>
      <c r="AU312" s="2"/>
      <c r="AV312" s="5"/>
      <c r="AW312" s="4"/>
      <c r="AX312" s="2"/>
      <c r="AY312" s="5"/>
      <c r="AZ312" s="4"/>
      <c r="BA312" s="2"/>
      <c r="BB312" s="5"/>
      <c r="BC312" s="4"/>
      <c r="BD312" s="2"/>
      <c r="BE312" s="5"/>
      <c r="BF312" s="4"/>
      <c r="BG312" s="2"/>
      <c r="BH312" s="5"/>
      <c r="BI312" s="60">
        <f>SUM(G312:BF312)</f>
        <v>0</v>
      </c>
      <c r="BJ312" s="61" t="s">
        <v>6</v>
      </c>
      <c r="BK312" s="127">
        <f>COUNTIF(G312:BF312,"&gt;0")</f>
        <v>0</v>
      </c>
      <c r="BL312" s="53" t="e">
        <f>BI312/BK312</f>
        <v>#DIV/0!</v>
      </c>
      <c r="BM312" s="54">
        <f>SUM(IF($H312="A",$G312,0),IF($K312="A",$J312,0),IF($N312="A",$M312,0),IF($Q312="A",$P312,0),IF($T312="A",$S312,0),IF($W312="A",$V312,0),IF($Z312="A",$Y312,0),IF($AC312="A",$AB312,0),IF($AF312="A",$AE312,0),IF($AI312="A",$AH312,0),IF($AL312="A",$AK312,0),IF($AO312="A",$AN312,0),IF($AR312="A",$AQ312,0),IF($AU312="A",$AT312,0),IF($AX312="A",$AW312,0),IF($BA312="A",$AZ312,0),IF($BD312="A",$BA312,0),IF($BG312="A",$BF312,0))</f>
        <v>0</v>
      </c>
      <c r="BN312" s="55">
        <f>SUM(IF($T312="A",$S312,0),IF($W312="A",$V312,0),IF($Z312="A",$Y312,0),IF($AI312="A",$AH312,0),IF($AL312="A",$AK312,0))</f>
        <v>0</v>
      </c>
      <c r="BO312" s="55">
        <f>SUM(S312,V312,Y312,AH312,AK312)</f>
        <v>0</v>
      </c>
      <c r="BP312" s="56">
        <f>MAX(G312:BF312)</f>
        <v>0</v>
      </c>
      <c r="BQ312" s="56"/>
      <c r="BR312" s="120" t="str">
        <f>VLOOKUP(D312,BASE!B:E,3,FALSE)</f>
        <v>ASCSP</v>
      </c>
      <c r="BT312" s="442"/>
    </row>
    <row r="313" spans="1:72" ht="26.25" thickBot="1">
      <c r="A313" s="128" t="s">
        <v>710</v>
      </c>
      <c r="B313" s="3" t="s">
        <v>16</v>
      </c>
      <c r="C313" s="164" t="s">
        <v>310</v>
      </c>
      <c r="D313" s="165">
        <v>6925755</v>
      </c>
      <c r="E313" s="166" t="s">
        <v>554</v>
      </c>
      <c r="F313" s="167" t="s">
        <v>179</v>
      </c>
      <c r="G313" s="4"/>
      <c r="H313" s="2"/>
      <c r="I313" s="5"/>
      <c r="J313" s="4"/>
      <c r="K313" s="2"/>
      <c r="L313" s="5"/>
      <c r="M313" s="4"/>
      <c r="N313" s="2"/>
      <c r="O313" s="5"/>
      <c r="P313" s="4"/>
      <c r="Q313" s="2"/>
      <c r="R313" s="5"/>
      <c r="S313" s="6"/>
      <c r="T313" s="2"/>
      <c r="U313" s="5"/>
      <c r="V313" s="6"/>
      <c r="W313" s="2"/>
      <c r="X313" s="5"/>
      <c r="Y313" s="6"/>
      <c r="Z313" s="2"/>
      <c r="AA313" s="5"/>
      <c r="AB313" s="4"/>
      <c r="AC313" s="2"/>
      <c r="AD313" s="5"/>
      <c r="AE313" s="4"/>
      <c r="AF313" s="2"/>
      <c r="AG313" s="5"/>
      <c r="AH313" s="6"/>
      <c r="AI313" s="2"/>
      <c r="AJ313" s="5"/>
      <c r="AK313" s="6"/>
      <c r="AL313" s="2"/>
      <c r="AM313" s="5"/>
      <c r="AN313" s="4"/>
      <c r="AO313" s="2"/>
      <c r="AP313" s="5"/>
      <c r="AQ313" s="4"/>
      <c r="AR313" s="2"/>
      <c r="AS313" s="5"/>
      <c r="AT313" s="4"/>
      <c r="AU313" s="2"/>
      <c r="AV313" s="5"/>
      <c r="AW313" s="4"/>
      <c r="AX313" s="2"/>
      <c r="AY313" s="5"/>
      <c r="AZ313" s="4"/>
      <c r="BA313" s="2"/>
      <c r="BB313" s="5"/>
      <c r="BC313" s="4"/>
      <c r="BD313" s="2"/>
      <c r="BE313" s="5"/>
      <c r="BF313" s="4"/>
      <c r="BG313" s="2"/>
      <c r="BH313" s="5"/>
      <c r="BI313" s="60">
        <f>SUM(G313:BF313)</f>
        <v>0</v>
      </c>
      <c r="BJ313" s="61" t="s">
        <v>6</v>
      </c>
      <c r="BK313" s="127">
        <f>COUNTIF(G313:BF313,"&gt;0")</f>
        <v>0</v>
      </c>
      <c r="BL313" s="53" t="e">
        <f>BI313/BK313</f>
        <v>#DIV/0!</v>
      </c>
      <c r="BM313" s="54">
        <f>SUM(IF($H313="A",$G313,0),IF($K313="A",$J313,0),IF($N313="A",$M313,0),IF($Q313="A",$P313,0),IF($T313="A",$S313,0),IF($W313="A",$V313,0),IF($Z313="A",$Y313,0),IF($AC313="A",$AB313,0),IF($AF313="A",$AE313,0),IF($AI313="A",$AH313,0),IF($AL313="A",$AK313,0),IF($AO313="A",$AN313,0),IF($AR313="A",$AQ313,0),IF($AU313="A",$AT313,0),IF($AX313="A",$AW313,0),IF($BA313="A",$AZ313,0),IF($BD313="A",$BA313,0),IF($BG313="A",$BF313,0))</f>
        <v>0</v>
      </c>
      <c r="BN313" s="55">
        <f>SUM(IF($T313="A",$S313,0),IF($W313="A",$V313,0),IF($Z313="A",$Y313,0),IF($AI313="A",$AH313,0),IF($AL313="A",$AK313,0))</f>
        <v>0</v>
      </c>
      <c r="BO313" s="55">
        <f>SUM(S313,V313,Y313,AH313,AK313)</f>
        <v>0</v>
      </c>
      <c r="BP313" s="56">
        <f>MAX(G313:BF313)</f>
        <v>0</v>
      </c>
      <c r="BQ313" s="56"/>
      <c r="BR313" s="120" t="str">
        <f>VLOOKUP(D313,BASE!B:E,3,FALSE)</f>
        <v>TROLLSPORT</v>
      </c>
      <c r="BT313" s="442"/>
    </row>
    <row r="314" spans="1:72" ht="26.25" thickBot="1">
      <c r="A314" s="128" t="s">
        <v>710</v>
      </c>
      <c r="B314" s="3" t="s">
        <v>16</v>
      </c>
      <c r="C314" s="164" t="s">
        <v>640</v>
      </c>
      <c r="D314" s="165">
        <v>6917932</v>
      </c>
      <c r="E314" s="166" t="s">
        <v>0</v>
      </c>
      <c r="F314" s="167" t="s">
        <v>179</v>
      </c>
      <c r="G314" s="4"/>
      <c r="H314" s="2"/>
      <c r="I314" s="5"/>
      <c r="J314" s="4"/>
      <c r="K314" s="2"/>
      <c r="L314" s="5"/>
      <c r="M314" s="4"/>
      <c r="N314" s="2"/>
      <c r="O314" s="5"/>
      <c r="P314" s="4"/>
      <c r="Q314" s="2"/>
      <c r="R314" s="5"/>
      <c r="S314" s="6"/>
      <c r="T314" s="2"/>
      <c r="U314" s="5"/>
      <c r="V314" s="6"/>
      <c r="W314" s="2"/>
      <c r="X314" s="5"/>
      <c r="Y314" s="6"/>
      <c r="Z314" s="2"/>
      <c r="AA314" s="5"/>
      <c r="AB314" s="4"/>
      <c r="AC314" s="2"/>
      <c r="AD314" s="5"/>
      <c r="AE314" s="4"/>
      <c r="AF314" s="2"/>
      <c r="AG314" s="5"/>
      <c r="AH314" s="6"/>
      <c r="AI314" s="2"/>
      <c r="AJ314" s="5"/>
      <c r="AK314" s="6"/>
      <c r="AL314" s="2"/>
      <c r="AM314" s="5"/>
      <c r="AN314" s="4"/>
      <c r="AO314" s="2"/>
      <c r="AP314" s="5"/>
      <c r="AQ314" s="4"/>
      <c r="AR314" s="2"/>
      <c r="AS314" s="5"/>
      <c r="AT314" s="4"/>
      <c r="AU314" s="2"/>
      <c r="AV314" s="5"/>
      <c r="AW314" s="4"/>
      <c r="AX314" s="2"/>
      <c r="AY314" s="5"/>
      <c r="AZ314" s="4"/>
      <c r="BA314" s="2"/>
      <c r="BB314" s="5"/>
      <c r="BC314" s="4"/>
      <c r="BD314" s="2"/>
      <c r="BE314" s="5"/>
      <c r="BF314" s="4"/>
      <c r="BG314" s="2"/>
      <c r="BH314" s="5"/>
      <c r="BI314" s="60">
        <f>SUM(G314:BF314)</f>
        <v>0</v>
      </c>
      <c r="BJ314" s="61" t="s">
        <v>6</v>
      </c>
      <c r="BK314" s="127">
        <f>COUNTIF(G314:BF314,"&gt;0")</f>
        <v>0</v>
      </c>
      <c r="BL314" s="53" t="e">
        <f>BI314/BK314</f>
        <v>#DIV/0!</v>
      </c>
      <c r="BM314" s="54">
        <f>SUM(IF($H314="A",$G314,0),IF($K314="A",$J314,0),IF($N314="A",$M314,0),IF($Q314="A",$P314,0),IF($T314="A",$S314,0),IF($W314="A",$V314,0),IF($Z314="A",$Y314,0),IF($AC314="A",$AB314,0),IF($AF314="A",$AE314,0),IF($AI314="A",$AH314,0),IF($AL314="A",$AK314,0),IF($AO314="A",$AN314,0),IF($AR314="A",$AQ314,0),IF($AU314="A",$AT314,0),IF($AX314="A",$AW314,0),IF($BA314="A",$AZ314,0),IF($BD314="A",$BA314,0),IF($BG314="A",$BF314,0))</f>
        <v>0</v>
      </c>
      <c r="BN314" s="55">
        <f>SUM(IF($T314="A",$S314,0),IF($W314="A",$V314,0),IF($Z314="A",$Y314,0),IF($AI314="A",$AH314,0),IF($AL314="A",$AK314,0))</f>
        <v>0</v>
      </c>
      <c r="BO314" s="55">
        <f>SUM(S314,V314,Y314,AH314,AK314)</f>
        <v>0</v>
      </c>
      <c r="BP314" s="56">
        <f>MAX(G314:BF314)</f>
        <v>0</v>
      </c>
      <c r="BQ314" s="56"/>
      <c r="BR314" s="120" t="str">
        <f>VLOOKUP(D314,BASE!B:E,3,FALSE)</f>
        <v>ALSTOM</v>
      </c>
      <c r="BT314" s="442"/>
    </row>
    <row r="315" spans="1:72" ht="26.25" thickBot="1">
      <c r="A315" s="128" t="s">
        <v>710</v>
      </c>
      <c r="B315" s="3" t="s">
        <v>16</v>
      </c>
      <c r="C315" s="164" t="s">
        <v>379</v>
      </c>
      <c r="D315" s="165">
        <v>6926226</v>
      </c>
      <c r="E315" s="166" t="s">
        <v>2</v>
      </c>
      <c r="F315" s="167" t="s">
        <v>179</v>
      </c>
      <c r="G315" s="4"/>
      <c r="H315" s="2"/>
      <c r="I315" s="5"/>
      <c r="J315" s="4"/>
      <c r="K315" s="2"/>
      <c r="L315" s="5"/>
      <c r="M315" s="4"/>
      <c r="N315" s="2"/>
      <c r="O315" s="5"/>
      <c r="P315" s="4"/>
      <c r="Q315" s="2"/>
      <c r="R315" s="5"/>
      <c r="S315" s="6"/>
      <c r="T315" s="2"/>
      <c r="U315" s="5"/>
      <c r="V315" s="6"/>
      <c r="W315" s="2"/>
      <c r="X315" s="5"/>
      <c r="Y315" s="6"/>
      <c r="Z315" s="2"/>
      <c r="AA315" s="5"/>
      <c r="AB315" s="4"/>
      <c r="AC315" s="2"/>
      <c r="AD315" s="5"/>
      <c r="AE315" s="4"/>
      <c r="AF315" s="2"/>
      <c r="AG315" s="5"/>
      <c r="AH315" s="6"/>
      <c r="AI315" s="2"/>
      <c r="AJ315" s="5"/>
      <c r="AK315" s="6"/>
      <c r="AL315" s="2"/>
      <c r="AM315" s="5"/>
      <c r="AN315" s="4"/>
      <c r="AO315" s="2"/>
      <c r="AP315" s="5"/>
      <c r="AQ315" s="4"/>
      <c r="AR315" s="2"/>
      <c r="AS315" s="5"/>
      <c r="AT315" s="4"/>
      <c r="AU315" s="2"/>
      <c r="AV315" s="5"/>
      <c r="AW315" s="4"/>
      <c r="AX315" s="2"/>
      <c r="AY315" s="5"/>
      <c r="AZ315" s="4"/>
      <c r="BA315" s="2"/>
      <c r="BB315" s="5"/>
      <c r="BC315" s="4"/>
      <c r="BD315" s="2"/>
      <c r="BE315" s="5"/>
      <c r="BF315" s="4"/>
      <c r="BG315" s="2"/>
      <c r="BH315" s="5"/>
      <c r="BI315" s="60">
        <f>SUM(G315:BF315)</f>
        <v>0</v>
      </c>
      <c r="BJ315" s="61" t="s">
        <v>6</v>
      </c>
      <c r="BK315" s="127">
        <f>COUNTIF(G315:BF315,"&gt;0")</f>
        <v>0</v>
      </c>
      <c r="BL315" s="53" t="e">
        <f>BI315/BK315</f>
        <v>#DIV/0!</v>
      </c>
      <c r="BM315" s="54">
        <f>SUM(IF($H315="A",$G315,0),IF($K315="A",$J315,0),IF($N315="A",$M315,0),IF($Q315="A",$P315,0),IF($T315="A",$S315,0),IF($W315="A",$V315,0),IF($Z315="A",$Y315,0),IF($AC315="A",$AB315,0),IF($AF315="A",$AE315,0),IF($AI315="A",$AH315,0),IF($AL315="A",$AK315,0),IF($AO315="A",$AN315,0),IF($AR315="A",$AQ315,0),IF($AU315="A",$AT315,0),IF($AX315="A",$AW315,0),IF($BA315="A",$AZ315,0),IF($BD315="A",$BA315,0),IF($BG315="A",$BF315,0))</f>
        <v>0</v>
      </c>
      <c r="BN315" s="55">
        <f>SUM(IF($T315="A",$S315,0),IF($W315="A",$V315,0),IF($Z315="A",$Y315,0),IF($AI315="A",$AH315,0),IF($AL315="A",$AK315,0))</f>
        <v>0</v>
      </c>
      <c r="BO315" s="55">
        <f>SUM(S315,V315,Y315,AH315,AK315)</f>
        <v>0</v>
      </c>
      <c r="BP315" s="56">
        <f>MAX(G315:BF315)</f>
        <v>0</v>
      </c>
      <c r="BQ315" s="56"/>
      <c r="BR315" s="120" t="str">
        <f>VLOOKUP(D315,BASE!B:E,3,FALSE)</f>
        <v>ASCSP</v>
      </c>
      <c r="BT315" s="442"/>
    </row>
    <row r="316" spans="1:72" ht="26.25" thickBot="1">
      <c r="A316" s="128" t="s">
        <v>710</v>
      </c>
      <c r="B316" s="3" t="s">
        <v>16</v>
      </c>
      <c r="C316" s="164" t="s">
        <v>274</v>
      </c>
      <c r="D316" s="165">
        <v>6921930</v>
      </c>
      <c r="E316" s="166" t="s">
        <v>5</v>
      </c>
      <c r="F316" s="167" t="s">
        <v>179</v>
      </c>
      <c r="G316" s="4"/>
      <c r="H316" s="2"/>
      <c r="I316" s="5"/>
      <c r="J316" s="4"/>
      <c r="K316" s="2"/>
      <c r="L316" s="5"/>
      <c r="M316" s="4"/>
      <c r="N316" s="2"/>
      <c r="O316" s="5"/>
      <c r="P316" s="4"/>
      <c r="Q316" s="2"/>
      <c r="R316" s="5"/>
      <c r="S316" s="6"/>
      <c r="T316" s="2"/>
      <c r="U316" s="5"/>
      <c r="V316" s="6"/>
      <c r="W316" s="2"/>
      <c r="X316" s="5"/>
      <c r="Y316" s="6"/>
      <c r="Z316" s="2"/>
      <c r="AA316" s="5"/>
      <c r="AB316" s="4"/>
      <c r="AC316" s="2"/>
      <c r="AD316" s="5"/>
      <c r="AE316" s="4"/>
      <c r="AF316" s="2"/>
      <c r="AG316" s="5"/>
      <c r="AH316" s="6"/>
      <c r="AI316" s="2"/>
      <c r="AJ316" s="5"/>
      <c r="AK316" s="6"/>
      <c r="AL316" s="2"/>
      <c r="AM316" s="5"/>
      <c r="AN316" s="4"/>
      <c r="AO316" s="2"/>
      <c r="AP316" s="5"/>
      <c r="AQ316" s="4"/>
      <c r="AR316" s="2"/>
      <c r="AS316" s="5"/>
      <c r="AT316" s="4"/>
      <c r="AU316" s="2"/>
      <c r="AV316" s="5"/>
      <c r="AW316" s="4"/>
      <c r="AX316" s="2"/>
      <c r="AY316" s="5"/>
      <c r="AZ316" s="4"/>
      <c r="BA316" s="2"/>
      <c r="BB316" s="5"/>
      <c r="BC316" s="4"/>
      <c r="BD316" s="2"/>
      <c r="BE316" s="5"/>
      <c r="BF316" s="4"/>
      <c r="BG316" s="2"/>
      <c r="BH316" s="5"/>
      <c r="BI316" s="60">
        <f>SUM(G316:BF316)</f>
        <v>0</v>
      </c>
      <c r="BJ316" s="61" t="s">
        <v>6</v>
      </c>
      <c r="BK316" s="127">
        <f>COUNTIF(G316:BF316,"&gt;0")</f>
        <v>0</v>
      </c>
      <c r="BL316" s="53" t="e">
        <f>BI316/BK316</f>
        <v>#DIV/0!</v>
      </c>
      <c r="BM316" s="54">
        <f>SUM(IF($H316="A",$G316,0),IF($K316="A",$J316,0),IF($N316="A",$M316,0),IF($Q316="A",$P316,0),IF($T316="A",$S316,0),IF($W316="A",$V316,0),IF($Z316="A",$Y316,0),IF($AC316="A",$AB316,0),IF($AF316="A",$AE316,0),IF($AI316="A",$AH316,0),IF($AL316="A",$AK316,0),IF($AO316="A",$AN316,0),IF($AR316="A",$AQ316,0),IF($AU316="A",$AT316,0),IF($AX316="A",$AW316,0),IF($BA316="A",$AZ316,0),IF($BD316="A",$BA316,0),IF($BG316="A",$BF316,0))</f>
        <v>0</v>
      </c>
      <c r="BN316" s="55">
        <f>SUM(IF($T316="A",$S316,0),IF($W316="A",$V316,0),IF($Z316="A",$Y316,0),IF($AI316="A",$AH316,0),IF($AL316="A",$AK316,0))</f>
        <v>0</v>
      </c>
      <c r="BO316" s="55">
        <f>SUM(S316,V316,Y316,AH316,AK316)</f>
        <v>0</v>
      </c>
      <c r="BP316" s="56">
        <f>MAX(G316:BF316)</f>
        <v>0</v>
      </c>
      <c r="BQ316" s="56"/>
      <c r="BR316" s="120" t="str">
        <f>VLOOKUP(D316,BASE!B:E,3,FALSE)</f>
        <v>CASCOL</v>
      </c>
      <c r="BT316" s="442"/>
    </row>
    <row r="317" spans="1:72" ht="26.25" thickBot="1">
      <c r="A317" s="128" t="s">
        <v>710</v>
      </c>
      <c r="B317" s="3" t="s">
        <v>16</v>
      </c>
      <c r="C317" s="164" t="s">
        <v>312</v>
      </c>
      <c r="D317" s="165">
        <v>6925806</v>
      </c>
      <c r="E317" s="166" t="s">
        <v>554</v>
      </c>
      <c r="F317" s="167" t="s">
        <v>179</v>
      </c>
      <c r="G317" s="4"/>
      <c r="H317" s="2"/>
      <c r="I317" s="5"/>
      <c r="J317" s="4"/>
      <c r="K317" s="2"/>
      <c r="L317" s="5"/>
      <c r="M317" s="4"/>
      <c r="N317" s="2"/>
      <c r="O317" s="5"/>
      <c r="P317" s="4"/>
      <c r="Q317" s="2"/>
      <c r="R317" s="5"/>
      <c r="S317" s="6"/>
      <c r="T317" s="2"/>
      <c r="U317" s="5"/>
      <c r="V317" s="6"/>
      <c r="W317" s="2"/>
      <c r="X317" s="5"/>
      <c r="Y317" s="6"/>
      <c r="Z317" s="2"/>
      <c r="AA317" s="5"/>
      <c r="AB317" s="4"/>
      <c r="AC317" s="2"/>
      <c r="AD317" s="5"/>
      <c r="AE317" s="4"/>
      <c r="AF317" s="2"/>
      <c r="AG317" s="5"/>
      <c r="AH317" s="6"/>
      <c r="AI317" s="2"/>
      <c r="AJ317" s="5"/>
      <c r="AK317" s="6"/>
      <c r="AL317" s="2"/>
      <c r="AM317" s="5"/>
      <c r="AN317" s="4"/>
      <c r="AO317" s="2"/>
      <c r="AP317" s="5"/>
      <c r="AQ317" s="4"/>
      <c r="AR317" s="2"/>
      <c r="AS317" s="5"/>
      <c r="AT317" s="4"/>
      <c r="AU317" s="2"/>
      <c r="AV317" s="5"/>
      <c r="AW317" s="4"/>
      <c r="AX317" s="2"/>
      <c r="AY317" s="5"/>
      <c r="AZ317" s="4"/>
      <c r="BA317" s="2"/>
      <c r="BB317" s="5"/>
      <c r="BC317" s="4"/>
      <c r="BD317" s="2"/>
      <c r="BE317" s="5"/>
      <c r="BF317" s="4"/>
      <c r="BG317" s="2"/>
      <c r="BH317" s="5"/>
      <c r="BI317" s="60">
        <f>SUM(G317:BF317)</f>
        <v>0</v>
      </c>
      <c r="BJ317" s="61" t="s">
        <v>6</v>
      </c>
      <c r="BK317" s="127">
        <f>COUNTIF(G317:BF317,"&gt;0")</f>
        <v>0</v>
      </c>
      <c r="BL317" s="53" t="e">
        <f>BI317/BK317</f>
        <v>#DIV/0!</v>
      </c>
      <c r="BM317" s="54">
        <f>SUM(IF($H317="A",$G317,0),IF($K317="A",$J317,0),IF($N317="A",$M317,0),IF($Q317="A",$P317,0),IF($T317="A",$S317,0),IF($W317="A",$V317,0),IF($Z317="A",$Y317,0),IF($AC317="A",$AB317,0),IF($AF317="A",$AE317,0),IF($AI317="A",$AH317,0),IF($AL317="A",$AK317,0),IF($AO317="A",$AN317,0),IF($AR317="A",$AQ317,0),IF($AU317="A",$AT317,0),IF($AX317="A",$AW317,0),IF($BA317="A",$AZ317,0),IF($BD317="A",$BA317,0),IF($BG317="A",$BF317,0))</f>
        <v>0</v>
      </c>
      <c r="BN317" s="55">
        <f>SUM(IF($T317="A",$S317,0),IF($W317="A",$V317,0),IF($Z317="A",$Y317,0),IF($AI317="A",$AH317,0),IF($AL317="A",$AK317,0))</f>
        <v>0</v>
      </c>
      <c r="BO317" s="55">
        <f>SUM(S317,V317,Y317,AH317,AK317)</f>
        <v>0</v>
      </c>
      <c r="BP317" s="56">
        <f>MAX(G317:BF317)</f>
        <v>0</v>
      </c>
      <c r="BQ317" s="56"/>
      <c r="BR317" s="120" t="str">
        <f>VLOOKUP(D317,BASE!B:E,3,FALSE)</f>
        <v>TROLLSPORT</v>
      </c>
      <c r="BT317" s="442"/>
    </row>
    <row r="318" spans="1:72" ht="26.25" thickBot="1">
      <c r="A318" s="128" t="s">
        <v>710</v>
      </c>
      <c r="B318" s="3" t="s">
        <v>16</v>
      </c>
      <c r="C318" s="164" t="s">
        <v>285</v>
      </c>
      <c r="D318" s="165">
        <v>6924292</v>
      </c>
      <c r="E318" s="166" t="s">
        <v>5</v>
      </c>
      <c r="F318" s="167" t="s">
        <v>179</v>
      </c>
      <c r="G318" s="4"/>
      <c r="H318" s="2"/>
      <c r="I318" s="5"/>
      <c r="J318" s="4"/>
      <c r="K318" s="2"/>
      <c r="L318" s="5"/>
      <c r="M318" s="4"/>
      <c r="N318" s="2"/>
      <c r="O318" s="5"/>
      <c r="P318" s="4"/>
      <c r="Q318" s="2"/>
      <c r="R318" s="5"/>
      <c r="S318" s="6"/>
      <c r="T318" s="2"/>
      <c r="U318" s="5"/>
      <c r="V318" s="6"/>
      <c r="W318" s="2"/>
      <c r="X318" s="5"/>
      <c r="Y318" s="6"/>
      <c r="Z318" s="2"/>
      <c r="AA318" s="5"/>
      <c r="AB318" s="4"/>
      <c r="AC318" s="2"/>
      <c r="AD318" s="5"/>
      <c r="AE318" s="4"/>
      <c r="AF318" s="2"/>
      <c r="AG318" s="5"/>
      <c r="AH318" s="6"/>
      <c r="AI318" s="2"/>
      <c r="AJ318" s="5"/>
      <c r="AK318" s="6"/>
      <c r="AL318" s="2"/>
      <c r="AM318" s="5"/>
      <c r="AN318" s="4"/>
      <c r="AO318" s="2"/>
      <c r="AP318" s="5"/>
      <c r="AQ318" s="4"/>
      <c r="AR318" s="2"/>
      <c r="AS318" s="5"/>
      <c r="AT318" s="4"/>
      <c r="AU318" s="2"/>
      <c r="AV318" s="5"/>
      <c r="AW318" s="4"/>
      <c r="AX318" s="2"/>
      <c r="AY318" s="5"/>
      <c r="AZ318" s="4"/>
      <c r="BA318" s="2"/>
      <c r="BB318" s="5"/>
      <c r="BC318" s="4"/>
      <c r="BD318" s="2"/>
      <c r="BE318" s="5"/>
      <c r="BF318" s="4"/>
      <c r="BG318" s="2"/>
      <c r="BH318" s="5"/>
      <c r="BI318" s="60">
        <f>SUM(G318:BF318)</f>
        <v>0</v>
      </c>
      <c r="BJ318" s="61" t="s">
        <v>6</v>
      </c>
      <c r="BK318" s="127">
        <f>COUNTIF(G318:BF318,"&gt;0")</f>
        <v>0</v>
      </c>
      <c r="BL318" s="53" t="e">
        <f>BI318/BK318</f>
        <v>#DIV/0!</v>
      </c>
      <c r="BM318" s="54">
        <f>SUM(IF($H318="A",$G318,0),IF($K318="A",$J318,0),IF($N318="A",$M318,0),IF($Q318="A",$P318,0),IF($T318="A",$S318,0),IF($W318="A",$V318,0),IF($Z318="A",$Y318,0),IF($AC318="A",$AB318,0),IF($AF318="A",$AE318,0),IF($AI318="A",$AH318,0),IF($AL318="A",$AK318,0),IF($AO318="A",$AN318,0),IF($AR318="A",$AQ318,0),IF($AU318="A",$AT318,0),IF($AX318="A",$AW318,0),IF($BA318="A",$AZ318,0),IF($BD318="A",$BA318,0),IF($BG318="A",$BF318,0))</f>
        <v>0</v>
      </c>
      <c r="BN318" s="55">
        <f>SUM(IF($T318="A",$S318,0),IF($W318="A",$V318,0),IF($Z318="A",$Y318,0),IF($AI318="A",$AH318,0),IF($AL318="A",$AK318,0))</f>
        <v>0</v>
      </c>
      <c r="BO318" s="55">
        <f>SUM(S318,V318,Y318,AH318,AK318)</f>
        <v>0</v>
      </c>
      <c r="BP318" s="56">
        <f>MAX(G318:BF318)</f>
        <v>0</v>
      </c>
      <c r="BQ318" s="56"/>
      <c r="BR318" s="120" t="str">
        <f>VLOOKUP(D318,BASE!B:E,3,FALSE)</f>
        <v>CASCOL</v>
      </c>
      <c r="BT318" s="442"/>
    </row>
    <row r="319" spans="1:72" ht="26.25" thickBot="1">
      <c r="A319" s="128" t="s">
        <v>710</v>
      </c>
      <c r="B319" s="3" t="s">
        <v>16</v>
      </c>
      <c r="C319" s="164" t="s">
        <v>448</v>
      </c>
      <c r="D319" s="165">
        <v>6913500</v>
      </c>
      <c r="E319" s="166" t="s">
        <v>350</v>
      </c>
      <c r="F319" s="167" t="s">
        <v>179</v>
      </c>
      <c r="G319" s="4"/>
      <c r="H319" s="2"/>
      <c r="I319" s="5"/>
      <c r="J319" s="4"/>
      <c r="K319" s="2"/>
      <c r="L319" s="5"/>
      <c r="M319" s="4"/>
      <c r="N319" s="2"/>
      <c r="O319" s="5"/>
      <c r="P319" s="4"/>
      <c r="Q319" s="2"/>
      <c r="R319" s="5"/>
      <c r="S319" s="6"/>
      <c r="T319" s="2"/>
      <c r="U319" s="5"/>
      <c r="V319" s="6"/>
      <c r="W319" s="2"/>
      <c r="X319" s="5"/>
      <c r="Y319" s="6"/>
      <c r="Z319" s="2"/>
      <c r="AA319" s="5"/>
      <c r="AB319" s="4"/>
      <c r="AC319" s="2"/>
      <c r="AD319" s="5"/>
      <c r="AE319" s="4"/>
      <c r="AF319" s="2"/>
      <c r="AG319" s="5"/>
      <c r="AH319" s="6"/>
      <c r="AI319" s="2"/>
      <c r="AJ319" s="5"/>
      <c r="AK319" s="6"/>
      <c r="AL319" s="2"/>
      <c r="AM319" s="5"/>
      <c r="AN319" s="4"/>
      <c r="AO319" s="2"/>
      <c r="AP319" s="5"/>
      <c r="AQ319" s="4"/>
      <c r="AR319" s="2"/>
      <c r="AS319" s="5"/>
      <c r="AT319" s="4"/>
      <c r="AU319" s="2"/>
      <c r="AV319" s="5"/>
      <c r="AW319" s="4"/>
      <c r="AX319" s="2"/>
      <c r="AY319" s="5"/>
      <c r="AZ319" s="4"/>
      <c r="BA319" s="2"/>
      <c r="BB319" s="5"/>
      <c r="BC319" s="4"/>
      <c r="BD319" s="2"/>
      <c r="BE319" s="5"/>
      <c r="BF319" s="4"/>
      <c r="BG319" s="2"/>
      <c r="BH319" s="5"/>
      <c r="BI319" s="60">
        <f>SUM(G319:BF319)</f>
        <v>0</v>
      </c>
      <c r="BJ319" s="61" t="s">
        <v>6</v>
      </c>
      <c r="BK319" s="127">
        <f>COUNTIF(G319:BF319,"&gt;0")</f>
        <v>0</v>
      </c>
      <c r="BL319" s="53" t="e">
        <f>BI319/BK319</f>
        <v>#DIV/0!</v>
      </c>
      <c r="BM319" s="54">
        <f>SUM(IF($H319="A",$G319,0),IF($K319="A",$J319,0),IF($N319="A",$M319,0),IF($Q319="A",$P319,0),IF($T319="A",$S319,0),IF($W319="A",$V319,0),IF($Z319="A",$Y319,0),IF($AC319="A",$AB319,0),IF($AF319="A",$AE319,0),IF($AI319="A",$AH319,0),IF($AL319="A",$AK319,0),IF($AO319="A",$AN319,0),IF($AR319="A",$AQ319,0),IF($AU319="A",$AT319,0),IF($AX319="A",$AW319,0),IF($BA319="A",$AZ319,0),IF($BD319="A",$BA319,0),IF($BG319="A",$BF319,0))</f>
        <v>0</v>
      </c>
      <c r="BN319" s="55">
        <f>SUM(IF($T319="A",$S319,0),IF($W319="A",$V319,0),IF($Z319="A",$Y319,0),IF($AI319="A",$AH319,0),IF($AL319="A",$AK319,0))</f>
        <v>0</v>
      </c>
      <c r="BO319" s="55">
        <f>SUM(S319,V319,Y319,AH319,AK319)</f>
        <v>0</v>
      </c>
      <c r="BP319" s="56">
        <f>MAX(G319:BF319)</f>
        <v>0</v>
      </c>
      <c r="BQ319" s="56"/>
      <c r="BR319" s="120" t="str">
        <f>VLOOKUP(D319,BASE!B:E,3,FALSE)</f>
        <v>S A L</v>
      </c>
      <c r="BT319" s="442"/>
    </row>
    <row r="320" spans="1:72" ht="26.25" thickBot="1">
      <c r="A320" s="128" t="s">
        <v>710</v>
      </c>
      <c r="B320" s="3" t="s">
        <v>16</v>
      </c>
      <c r="C320" s="164" t="s">
        <v>231</v>
      </c>
      <c r="D320" s="165">
        <v>6912019</v>
      </c>
      <c r="E320" s="166" t="s">
        <v>350</v>
      </c>
      <c r="F320" s="167" t="s">
        <v>179</v>
      </c>
      <c r="G320" s="4"/>
      <c r="H320" s="2"/>
      <c r="I320" s="5"/>
      <c r="J320" s="4"/>
      <c r="K320" s="2"/>
      <c r="L320" s="5"/>
      <c r="M320" s="4"/>
      <c r="N320" s="2"/>
      <c r="O320" s="5"/>
      <c r="P320" s="4"/>
      <c r="Q320" s="2"/>
      <c r="R320" s="5"/>
      <c r="S320" s="6"/>
      <c r="T320" s="2"/>
      <c r="U320" s="5"/>
      <c r="V320" s="6"/>
      <c r="W320" s="2"/>
      <c r="X320" s="5"/>
      <c r="Y320" s="6"/>
      <c r="Z320" s="2"/>
      <c r="AA320" s="5"/>
      <c r="AB320" s="4"/>
      <c r="AC320" s="2"/>
      <c r="AD320" s="5"/>
      <c r="AE320" s="4"/>
      <c r="AF320" s="2"/>
      <c r="AG320" s="5"/>
      <c r="AH320" s="6"/>
      <c r="AI320" s="2"/>
      <c r="AJ320" s="5"/>
      <c r="AK320" s="6"/>
      <c r="AL320" s="2"/>
      <c r="AM320" s="5"/>
      <c r="AN320" s="4"/>
      <c r="AO320" s="2"/>
      <c r="AP320" s="5"/>
      <c r="AQ320" s="4"/>
      <c r="AR320" s="2"/>
      <c r="AS320" s="5"/>
      <c r="AT320" s="4"/>
      <c r="AU320" s="2"/>
      <c r="AV320" s="5"/>
      <c r="AW320" s="4"/>
      <c r="AX320" s="2"/>
      <c r="AY320" s="5"/>
      <c r="AZ320" s="4"/>
      <c r="BA320" s="2"/>
      <c r="BB320" s="5"/>
      <c r="BC320" s="4"/>
      <c r="BD320" s="2"/>
      <c r="BE320" s="5"/>
      <c r="BF320" s="4"/>
      <c r="BG320" s="2"/>
      <c r="BH320" s="5"/>
      <c r="BI320" s="60">
        <f>SUM(G320:BF320)</f>
        <v>0</v>
      </c>
      <c r="BJ320" s="61" t="s">
        <v>6</v>
      </c>
      <c r="BK320" s="127">
        <f>COUNTIF(G320:BF320,"&gt;0")</f>
        <v>0</v>
      </c>
      <c r="BL320" s="53" t="e">
        <f>BI320/BK320</f>
        <v>#DIV/0!</v>
      </c>
      <c r="BM320" s="54">
        <f>SUM(IF($H320="A",$G320,0),IF($K320="A",$J320,0),IF($N320="A",$M320,0),IF($Q320="A",$P320,0),IF($T320="A",$S320,0),IF($W320="A",$V320,0),IF($Z320="A",$Y320,0),IF($AC320="A",$AB320,0),IF($AF320="A",$AE320,0),IF($AI320="A",$AH320,0),IF($AL320="A",$AK320,0),IF($AO320="A",$AN320,0),IF($AR320="A",$AQ320,0),IF($AU320="A",$AT320,0),IF($AX320="A",$AW320,0),IF($BA320="A",$AZ320,0),IF($BD320="A",$BA320,0),IF($BG320="A",$BF320,0))</f>
        <v>0</v>
      </c>
      <c r="BN320" s="55">
        <f>SUM(IF($T320="A",$S320,0),IF($W320="A",$V320,0),IF($Z320="A",$Y320,0),IF($AI320="A",$AH320,0),IF($AL320="A",$AK320,0))</f>
        <v>0</v>
      </c>
      <c r="BO320" s="55">
        <f>SUM(S320,V320,Y320,AH320,AK320)</f>
        <v>0</v>
      </c>
      <c r="BP320" s="56">
        <f>MAX(G320:BF320)</f>
        <v>0</v>
      </c>
      <c r="BQ320" s="56"/>
      <c r="BR320" s="120" t="str">
        <f>VLOOKUP(D320,BASE!B:E,3,FALSE)</f>
        <v>S A L</v>
      </c>
      <c r="BT320" s="442"/>
    </row>
    <row r="321" spans="1:72" ht="26.25" thickBot="1">
      <c r="A321" s="128" t="s">
        <v>710</v>
      </c>
      <c r="B321" s="3" t="s">
        <v>16</v>
      </c>
      <c r="C321" s="164" t="s">
        <v>255</v>
      </c>
      <c r="D321" s="165">
        <v>6920227</v>
      </c>
      <c r="E321" s="166" t="s">
        <v>5</v>
      </c>
      <c r="F321" s="167" t="s">
        <v>179</v>
      </c>
      <c r="G321" s="4"/>
      <c r="H321" s="2"/>
      <c r="I321" s="5"/>
      <c r="J321" s="4"/>
      <c r="K321" s="2"/>
      <c r="L321" s="5"/>
      <c r="M321" s="4"/>
      <c r="N321" s="2"/>
      <c r="O321" s="5"/>
      <c r="P321" s="4"/>
      <c r="Q321" s="2"/>
      <c r="R321" s="5"/>
      <c r="S321" s="6"/>
      <c r="T321" s="2"/>
      <c r="U321" s="5"/>
      <c r="V321" s="6"/>
      <c r="W321" s="2"/>
      <c r="X321" s="5"/>
      <c r="Y321" s="6"/>
      <c r="Z321" s="2"/>
      <c r="AA321" s="5"/>
      <c r="AB321" s="4"/>
      <c r="AC321" s="2"/>
      <c r="AD321" s="5"/>
      <c r="AE321" s="4"/>
      <c r="AF321" s="2"/>
      <c r="AG321" s="5"/>
      <c r="AH321" s="6"/>
      <c r="AI321" s="2"/>
      <c r="AJ321" s="5"/>
      <c r="AK321" s="6"/>
      <c r="AL321" s="2"/>
      <c r="AM321" s="5"/>
      <c r="AN321" s="4"/>
      <c r="AO321" s="2"/>
      <c r="AP321" s="5"/>
      <c r="AQ321" s="4"/>
      <c r="AR321" s="2"/>
      <c r="AS321" s="5"/>
      <c r="AT321" s="4"/>
      <c r="AU321" s="2"/>
      <c r="AV321" s="5"/>
      <c r="AW321" s="4"/>
      <c r="AX321" s="2"/>
      <c r="AY321" s="5"/>
      <c r="AZ321" s="4"/>
      <c r="BA321" s="2"/>
      <c r="BB321" s="5"/>
      <c r="BC321" s="4"/>
      <c r="BD321" s="2"/>
      <c r="BE321" s="5"/>
      <c r="BF321" s="4"/>
      <c r="BG321" s="2"/>
      <c r="BH321" s="5"/>
      <c r="BI321" s="60">
        <f>SUM(G321:BF321)</f>
        <v>0</v>
      </c>
      <c r="BJ321" s="61" t="s">
        <v>6</v>
      </c>
      <c r="BK321" s="127">
        <f>COUNTIF(G321:BF321,"&gt;0")</f>
        <v>0</v>
      </c>
      <c r="BL321" s="53" t="e">
        <f>BI321/BK321</f>
        <v>#DIV/0!</v>
      </c>
      <c r="BM321" s="54">
        <f>SUM(IF($H321="A",$G321,0),IF($K321="A",$J321,0),IF($N321="A",$M321,0),IF($Q321="A",$P321,0),IF($T321="A",$S321,0),IF($W321="A",$V321,0),IF($Z321="A",$Y321,0),IF($AC321="A",$AB321,0),IF($AF321="A",$AE321,0),IF($AI321="A",$AH321,0),IF($AL321="A",$AK321,0),IF($AO321="A",$AN321,0),IF($AR321="A",$AQ321,0),IF($AU321="A",$AT321,0),IF($AX321="A",$AW321,0),IF($BA321="A",$AZ321,0),IF($BD321="A",$BA321,0),IF($BG321="A",$BF321,0))</f>
        <v>0</v>
      </c>
      <c r="BN321" s="55">
        <f>SUM(IF($T321="A",$S321,0),IF($W321="A",$V321,0),IF($Z321="A",$Y321,0),IF($AI321="A",$AH321,0),IF($AL321="A",$AK321,0))</f>
        <v>0</v>
      </c>
      <c r="BO321" s="55">
        <f>SUM(S321,V321,Y321,AH321,AK321)</f>
        <v>0</v>
      </c>
      <c r="BP321" s="56">
        <f>MAX(G321:BF321)</f>
        <v>0</v>
      </c>
      <c r="BQ321" s="56"/>
      <c r="BR321" s="120" t="str">
        <f>VLOOKUP(D321,BASE!B:E,3,FALSE)</f>
        <v>CASCOL</v>
      </c>
      <c r="BT321" s="442"/>
    </row>
    <row r="322" spans="1:72" ht="26.25" thickBot="1">
      <c r="A322" s="128" t="s">
        <v>710</v>
      </c>
      <c r="B322" s="3" t="s">
        <v>16</v>
      </c>
      <c r="C322" s="164" t="s">
        <v>187</v>
      </c>
      <c r="D322" s="165">
        <v>5806744</v>
      </c>
      <c r="E322" s="166" t="s">
        <v>2</v>
      </c>
      <c r="F322" s="167" t="s">
        <v>179</v>
      </c>
      <c r="G322" s="4"/>
      <c r="H322" s="2"/>
      <c r="I322" s="5"/>
      <c r="J322" s="4"/>
      <c r="K322" s="2"/>
      <c r="L322" s="5"/>
      <c r="M322" s="4"/>
      <c r="N322" s="2"/>
      <c r="O322" s="5"/>
      <c r="P322" s="4"/>
      <c r="Q322" s="2"/>
      <c r="R322" s="5"/>
      <c r="S322" s="6"/>
      <c r="T322" s="2"/>
      <c r="U322" s="5"/>
      <c r="V322" s="6"/>
      <c r="W322" s="2"/>
      <c r="X322" s="5"/>
      <c r="Y322" s="6"/>
      <c r="Z322" s="2"/>
      <c r="AA322" s="5"/>
      <c r="AB322" s="4"/>
      <c r="AC322" s="2"/>
      <c r="AD322" s="5"/>
      <c r="AE322" s="4"/>
      <c r="AF322" s="2"/>
      <c r="AG322" s="5"/>
      <c r="AH322" s="6"/>
      <c r="AI322" s="2"/>
      <c r="AJ322" s="5"/>
      <c r="AK322" s="6"/>
      <c r="AL322" s="2"/>
      <c r="AM322" s="5"/>
      <c r="AN322" s="4"/>
      <c r="AO322" s="2"/>
      <c r="AP322" s="5"/>
      <c r="AQ322" s="4"/>
      <c r="AR322" s="2"/>
      <c r="AS322" s="5"/>
      <c r="AT322" s="4"/>
      <c r="AU322" s="2"/>
      <c r="AV322" s="5"/>
      <c r="AW322" s="4"/>
      <c r="AX322" s="2"/>
      <c r="AY322" s="5"/>
      <c r="AZ322" s="4"/>
      <c r="BA322" s="2"/>
      <c r="BB322" s="5"/>
      <c r="BC322" s="4"/>
      <c r="BD322" s="2"/>
      <c r="BE322" s="5"/>
      <c r="BF322" s="4"/>
      <c r="BG322" s="2"/>
      <c r="BH322" s="5"/>
      <c r="BI322" s="60">
        <f>SUM(G322:BF322)</f>
        <v>0</v>
      </c>
      <c r="BJ322" s="61" t="s">
        <v>6</v>
      </c>
      <c r="BK322" s="127">
        <f>COUNTIF(G322:BF322,"&gt;0")</f>
        <v>0</v>
      </c>
      <c r="BL322" s="53" t="e">
        <f>BI322/BK322</f>
        <v>#DIV/0!</v>
      </c>
      <c r="BM322" s="54">
        <f>SUM(IF($H322="A",$G322,0),IF($K322="A",$J322,0),IF($N322="A",$M322,0),IF($Q322="A",$P322,0),IF($T322="A",$S322,0),IF($W322="A",$V322,0),IF($Z322="A",$Y322,0),IF($AC322="A",$AB322,0),IF($AF322="A",$AE322,0),IF($AI322="A",$AH322,0),IF($AL322="A",$AK322,0),IF($AO322="A",$AN322,0),IF($AR322="A",$AQ322,0),IF($AU322="A",$AT322,0),IF($AX322="A",$AW322,0),IF($BA322="A",$AZ322,0),IF($BD322="A",$BA322,0),IF($BG322="A",$BF322,0))</f>
        <v>0</v>
      </c>
      <c r="BN322" s="55">
        <f>SUM(IF($T322="A",$S322,0),IF($W322="A",$V322,0),IF($Z322="A",$Y322,0),IF($AI322="A",$AH322,0),IF($AL322="A",$AK322,0))</f>
        <v>0</v>
      </c>
      <c r="BO322" s="55">
        <f>SUM(S322,V322,Y322,AH322,AK322)</f>
        <v>0</v>
      </c>
      <c r="BP322" s="56">
        <f>MAX(G322:BF322)</f>
        <v>0</v>
      </c>
      <c r="BQ322" s="56"/>
      <c r="BR322" s="120" t="str">
        <f>VLOOKUP(D322,BASE!B:E,3,FALSE)</f>
        <v>ASCSP</v>
      </c>
      <c r="BT322" s="442"/>
    </row>
    <row r="323" spans="1:72" ht="26.25" thickBot="1">
      <c r="A323" s="128" t="s">
        <v>710</v>
      </c>
      <c r="B323" s="3" t="s">
        <v>16</v>
      </c>
      <c r="C323" s="164" t="s">
        <v>268</v>
      </c>
      <c r="D323" s="165">
        <v>6921795</v>
      </c>
      <c r="E323" s="166" t="s">
        <v>2</v>
      </c>
      <c r="F323" s="167" t="s">
        <v>179</v>
      </c>
      <c r="G323" s="4"/>
      <c r="H323" s="2"/>
      <c r="I323" s="5"/>
      <c r="J323" s="4"/>
      <c r="K323" s="2"/>
      <c r="L323" s="5"/>
      <c r="M323" s="4"/>
      <c r="N323" s="2"/>
      <c r="O323" s="5"/>
      <c r="P323" s="4"/>
      <c r="Q323" s="2"/>
      <c r="R323" s="5"/>
      <c r="S323" s="6"/>
      <c r="T323" s="2"/>
      <c r="U323" s="5"/>
      <c r="V323" s="6"/>
      <c r="W323" s="2"/>
      <c r="X323" s="5"/>
      <c r="Y323" s="6"/>
      <c r="Z323" s="2"/>
      <c r="AA323" s="5"/>
      <c r="AB323" s="4"/>
      <c r="AC323" s="2"/>
      <c r="AD323" s="5"/>
      <c r="AE323" s="4"/>
      <c r="AF323" s="2"/>
      <c r="AG323" s="5"/>
      <c r="AH323" s="6"/>
      <c r="AI323" s="2"/>
      <c r="AJ323" s="5"/>
      <c r="AK323" s="6"/>
      <c r="AL323" s="2"/>
      <c r="AM323" s="5"/>
      <c r="AN323" s="4"/>
      <c r="AO323" s="2"/>
      <c r="AP323" s="5"/>
      <c r="AQ323" s="4"/>
      <c r="AR323" s="2"/>
      <c r="AS323" s="5"/>
      <c r="AT323" s="4"/>
      <c r="AU323" s="2"/>
      <c r="AV323" s="5"/>
      <c r="AW323" s="4"/>
      <c r="AX323" s="2"/>
      <c r="AY323" s="5"/>
      <c r="AZ323" s="4"/>
      <c r="BA323" s="2"/>
      <c r="BB323" s="5"/>
      <c r="BC323" s="4"/>
      <c r="BD323" s="2"/>
      <c r="BE323" s="5"/>
      <c r="BF323" s="4"/>
      <c r="BG323" s="2"/>
      <c r="BH323" s="5"/>
      <c r="BI323" s="60">
        <f>SUM(G323:BF323)</f>
        <v>0</v>
      </c>
      <c r="BJ323" s="61" t="s">
        <v>6</v>
      </c>
      <c r="BK323" s="127">
        <f>COUNTIF(G323:BF323,"&gt;0")</f>
        <v>0</v>
      </c>
      <c r="BL323" s="53" t="e">
        <f>BI323/BK323</f>
        <v>#DIV/0!</v>
      </c>
      <c r="BM323" s="54">
        <f>SUM(IF($H323="A",$G323,0),IF($K323="A",$J323,0),IF($N323="A",$M323,0),IF($Q323="A",$P323,0),IF($T323="A",$S323,0),IF($W323="A",$V323,0),IF($Z323="A",$Y323,0),IF($AC323="A",$AB323,0),IF($AF323="A",$AE323,0),IF($AI323="A",$AH323,0),IF($AL323="A",$AK323,0),IF($AO323="A",$AN323,0),IF($AR323="A",$AQ323,0),IF($AU323="A",$AT323,0),IF($AX323="A",$AW323,0),IF($BA323="A",$AZ323,0),IF($BD323="A",$BA323,0),IF($BG323="A",$BF323,0))</f>
        <v>0</v>
      </c>
      <c r="BN323" s="55">
        <f>SUM(IF($T323="A",$S323,0),IF($W323="A",$V323,0),IF($Z323="A",$Y323,0),IF($AI323="A",$AH323,0),IF($AL323="A",$AK323,0))</f>
        <v>0</v>
      </c>
      <c r="BO323" s="55">
        <f>SUM(S323,V323,Y323,AH323,AK323)</f>
        <v>0</v>
      </c>
      <c r="BP323" s="56">
        <f>MAX(G323:BF323)</f>
        <v>0</v>
      </c>
      <c r="BQ323" s="56"/>
      <c r="BR323" s="120" t="str">
        <f>VLOOKUP(D323,BASE!B:E,3,FALSE)</f>
        <v>ASCSP</v>
      </c>
      <c r="BT323" s="442"/>
    </row>
    <row r="324" spans="1:72" ht="26.25" thickBot="1">
      <c r="A324" s="128" t="s">
        <v>710</v>
      </c>
      <c r="B324" s="3" t="s">
        <v>16</v>
      </c>
      <c r="C324" s="164" t="s">
        <v>295</v>
      </c>
      <c r="D324" s="165">
        <v>6925257</v>
      </c>
      <c r="E324" s="166" t="s">
        <v>554</v>
      </c>
      <c r="F324" s="167" t="s">
        <v>179</v>
      </c>
      <c r="G324" s="4"/>
      <c r="H324" s="2"/>
      <c r="I324" s="5"/>
      <c r="J324" s="4"/>
      <c r="K324" s="2"/>
      <c r="L324" s="5"/>
      <c r="M324" s="4"/>
      <c r="N324" s="2"/>
      <c r="O324" s="5"/>
      <c r="P324" s="4"/>
      <c r="Q324" s="2"/>
      <c r="R324" s="5"/>
      <c r="S324" s="6"/>
      <c r="T324" s="2"/>
      <c r="U324" s="5"/>
      <c r="V324" s="6"/>
      <c r="W324" s="2"/>
      <c r="X324" s="5"/>
      <c r="Y324" s="6"/>
      <c r="Z324" s="2"/>
      <c r="AA324" s="5"/>
      <c r="AB324" s="4"/>
      <c r="AC324" s="2"/>
      <c r="AD324" s="5"/>
      <c r="AE324" s="4"/>
      <c r="AF324" s="2"/>
      <c r="AG324" s="5"/>
      <c r="AH324" s="6"/>
      <c r="AI324" s="2"/>
      <c r="AJ324" s="5"/>
      <c r="AK324" s="6"/>
      <c r="AL324" s="2"/>
      <c r="AM324" s="5"/>
      <c r="AN324" s="4"/>
      <c r="AO324" s="2"/>
      <c r="AP324" s="5"/>
      <c r="AQ324" s="4"/>
      <c r="AR324" s="2"/>
      <c r="AS324" s="5"/>
      <c r="AT324" s="4"/>
      <c r="AU324" s="2"/>
      <c r="AV324" s="5"/>
      <c r="AW324" s="4"/>
      <c r="AX324" s="2"/>
      <c r="AY324" s="5"/>
      <c r="AZ324" s="4"/>
      <c r="BA324" s="2"/>
      <c r="BB324" s="5"/>
      <c r="BC324" s="4"/>
      <c r="BD324" s="2"/>
      <c r="BE324" s="5"/>
      <c r="BF324" s="4"/>
      <c r="BG324" s="2"/>
      <c r="BH324" s="5"/>
      <c r="BI324" s="60">
        <f>SUM(G324:BF324)</f>
        <v>0</v>
      </c>
      <c r="BJ324" s="61" t="s">
        <v>6</v>
      </c>
      <c r="BK324" s="127">
        <f>COUNTIF(G324:BF324,"&gt;0")</f>
        <v>0</v>
      </c>
      <c r="BL324" s="53" t="e">
        <f>BI324/BK324</f>
        <v>#DIV/0!</v>
      </c>
      <c r="BM324" s="54">
        <f>SUM(IF($H324="A",$G324,0),IF($K324="A",$J324,0),IF($N324="A",$M324,0),IF($Q324="A",$P324,0),IF($T324="A",$S324,0),IF($W324="A",$V324,0),IF($Z324="A",$Y324,0),IF($AC324="A",$AB324,0),IF($AF324="A",$AE324,0),IF($AI324="A",$AH324,0),IF($AL324="A",$AK324,0),IF($AO324="A",$AN324,0),IF($AR324="A",$AQ324,0),IF($AU324="A",$AT324,0),IF($AX324="A",$AW324,0),IF($BA324="A",$AZ324,0),IF($BD324="A",$BA324,0),IF($BG324="A",$BF324,0))</f>
        <v>0</v>
      </c>
      <c r="BN324" s="55">
        <f>SUM(IF($T324="A",$S324,0),IF($W324="A",$V324,0),IF($Z324="A",$Y324,0),IF($AI324="A",$AH324,0),IF($AL324="A",$AK324,0))</f>
        <v>0</v>
      </c>
      <c r="BO324" s="55">
        <f>SUM(S324,V324,Y324,AH324,AK324)</f>
        <v>0</v>
      </c>
      <c r="BP324" s="56">
        <f>MAX(G324:BF324)</f>
        <v>0</v>
      </c>
      <c r="BQ324" s="56"/>
      <c r="BR324" s="120" t="str">
        <f>VLOOKUP(D324,BASE!B:E,3,FALSE)</f>
        <v>TROLLSPORT</v>
      </c>
      <c r="BT324" s="442"/>
    </row>
    <row r="325" spans="1:72" ht="26.25" thickBot="1">
      <c r="A325" s="128" t="s">
        <v>710</v>
      </c>
      <c r="B325" s="3" t="s">
        <v>16</v>
      </c>
      <c r="C325" s="164" t="s">
        <v>454</v>
      </c>
      <c r="D325" s="165">
        <v>6926245</v>
      </c>
      <c r="E325" s="166" t="s">
        <v>350</v>
      </c>
      <c r="F325" s="167" t="s">
        <v>179</v>
      </c>
      <c r="G325" s="4"/>
      <c r="H325" s="2"/>
      <c r="I325" s="5"/>
      <c r="J325" s="4"/>
      <c r="K325" s="2"/>
      <c r="L325" s="5"/>
      <c r="M325" s="4"/>
      <c r="N325" s="2"/>
      <c r="O325" s="5"/>
      <c r="P325" s="4"/>
      <c r="Q325" s="2"/>
      <c r="R325" s="5"/>
      <c r="S325" s="6"/>
      <c r="T325" s="2"/>
      <c r="U325" s="5"/>
      <c r="V325" s="6"/>
      <c r="W325" s="2"/>
      <c r="X325" s="5"/>
      <c r="Y325" s="6"/>
      <c r="Z325" s="2"/>
      <c r="AA325" s="5"/>
      <c r="AB325" s="4"/>
      <c r="AC325" s="2"/>
      <c r="AD325" s="5"/>
      <c r="AE325" s="4"/>
      <c r="AF325" s="2"/>
      <c r="AG325" s="5"/>
      <c r="AH325" s="6"/>
      <c r="AI325" s="2"/>
      <c r="AJ325" s="5"/>
      <c r="AK325" s="6"/>
      <c r="AL325" s="2"/>
      <c r="AM325" s="5"/>
      <c r="AN325" s="4"/>
      <c r="AO325" s="2"/>
      <c r="AP325" s="5"/>
      <c r="AQ325" s="4"/>
      <c r="AR325" s="2"/>
      <c r="AS325" s="5"/>
      <c r="AT325" s="4"/>
      <c r="AU325" s="2"/>
      <c r="AV325" s="5"/>
      <c r="AW325" s="4"/>
      <c r="AX325" s="2"/>
      <c r="AY325" s="5"/>
      <c r="AZ325" s="4"/>
      <c r="BA325" s="2"/>
      <c r="BB325" s="5"/>
      <c r="BC325" s="4"/>
      <c r="BD325" s="2"/>
      <c r="BE325" s="5"/>
      <c r="BF325" s="4"/>
      <c r="BG325" s="2"/>
      <c r="BH325" s="5"/>
      <c r="BI325" s="60">
        <f>SUM(G325:BF325)</f>
        <v>0</v>
      </c>
      <c r="BJ325" s="61" t="s">
        <v>6</v>
      </c>
      <c r="BK325" s="127">
        <f>COUNTIF(G325:BF325,"&gt;0")</f>
        <v>0</v>
      </c>
      <c r="BL325" s="53" t="e">
        <f>BI325/BK325</f>
        <v>#DIV/0!</v>
      </c>
      <c r="BM325" s="54">
        <f>SUM(IF($H325="A",$G325,0),IF($K325="A",$J325,0),IF($N325="A",$M325,0),IF($Q325="A",$P325,0),IF($T325="A",$S325,0),IF($W325="A",$V325,0),IF($Z325="A",$Y325,0),IF($AC325="A",$AB325,0),IF($AF325="A",$AE325,0),IF($AI325="A",$AH325,0),IF($AL325="A",$AK325,0),IF($AO325="A",$AN325,0),IF($AR325="A",$AQ325,0),IF($AU325="A",$AT325,0),IF($AX325="A",$AW325,0),IF($BA325="A",$AZ325,0),IF($BD325="A",$BA325,0),IF($BG325="A",$BF325,0))</f>
        <v>0</v>
      </c>
      <c r="BN325" s="55">
        <f>SUM(IF($T325="A",$S325,0),IF($W325="A",$V325,0),IF($Z325="A",$Y325,0),IF($AI325="A",$AH325,0),IF($AL325="A",$AK325,0))</f>
        <v>0</v>
      </c>
      <c r="BO325" s="55">
        <f>SUM(S325,V325,Y325,AH325,AK325)</f>
        <v>0</v>
      </c>
      <c r="BP325" s="56">
        <f>MAX(G325:BF325)</f>
        <v>0</v>
      </c>
      <c r="BQ325" s="56"/>
      <c r="BR325" s="120" t="str">
        <f>VLOOKUP(D325,BASE!B:E,3,FALSE)</f>
        <v>S A L</v>
      </c>
      <c r="BT325" s="442"/>
    </row>
    <row r="326" spans="1:72" ht="26.25" thickBot="1">
      <c r="A326" s="128" t="s">
        <v>710</v>
      </c>
      <c r="B326" s="3" t="s">
        <v>16</v>
      </c>
      <c r="C326" s="164" t="s">
        <v>263</v>
      </c>
      <c r="D326" s="165">
        <v>6920944</v>
      </c>
      <c r="E326" s="166" t="s">
        <v>0</v>
      </c>
      <c r="F326" s="167" t="s">
        <v>179</v>
      </c>
      <c r="G326" s="4"/>
      <c r="H326" s="2"/>
      <c r="I326" s="5"/>
      <c r="J326" s="4"/>
      <c r="K326" s="2"/>
      <c r="L326" s="5"/>
      <c r="M326" s="4"/>
      <c r="N326" s="2"/>
      <c r="O326" s="5"/>
      <c r="P326" s="4"/>
      <c r="Q326" s="2"/>
      <c r="R326" s="5"/>
      <c r="S326" s="6"/>
      <c r="T326" s="2"/>
      <c r="U326" s="5"/>
      <c r="V326" s="6"/>
      <c r="W326" s="2"/>
      <c r="X326" s="5"/>
      <c r="Y326" s="6"/>
      <c r="Z326" s="2"/>
      <c r="AA326" s="5"/>
      <c r="AB326" s="4"/>
      <c r="AC326" s="2"/>
      <c r="AD326" s="5"/>
      <c r="AE326" s="4"/>
      <c r="AF326" s="2"/>
      <c r="AG326" s="5"/>
      <c r="AH326" s="6"/>
      <c r="AI326" s="2"/>
      <c r="AJ326" s="5"/>
      <c r="AK326" s="6"/>
      <c r="AL326" s="2"/>
      <c r="AM326" s="5"/>
      <c r="AN326" s="4"/>
      <c r="AO326" s="2"/>
      <c r="AP326" s="5"/>
      <c r="AQ326" s="4"/>
      <c r="AR326" s="2"/>
      <c r="AS326" s="5"/>
      <c r="AT326" s="4"/>
      <c r="AU326" s="2"/>
      <c r="AV326" s="5"/>
      <c r="AW326" s="4"/>
      <c r="AX326" s="2"/>
      <c r="AY326" s="5"/>
      <c r="AZ326" s="4"/>
      <c r="BA326" s="2"/>
      <c r="BB326" s="5"/>
      <c r="BC326" s="4"/>
      <c r="BD326" s="2"/>
      <c r="BE326" s="5"/>
      <c r="BF326" s="4"/>
      <c r="BG326" s="2"/>
      <c r="BH326" s="5"/>
      <c r="BI326" s="60">
        <f>SUM(G326:BF326)</f>
        <v>0</v>
      </c>
      <c r="BJ326" s="61" t="s">
        <v>6</v>
      </c>
      <c r="BK326" s="127">
        <f>COUNTIF(G326:BF326,"&gt;0")</f>
        <v>0</v>
      </c>
      <c r="BL326" s="53" t="e">
        <f>BI326/BK326</f>
        <v>#DIV/0!</v>
      </c>
      <c r="BM326" s="54">
        <f>SUM(IF($H326="A",$G326,0),IF($K326="A",$J326,0),IF($N326="A",$M326,0),IF($Q326="A",$P326,0),IF($T326="A",$S326,0),IF($W326="A",$V326,0),IF($Z326="A",$Y326,0),IF($AC326="A",$AB326,0),IF($AF326="A",$AE326,0),IF($AI326="A",$AH326,0),IF($AL326="A",$AK326,0),IF($AO326="A",$AN326,0),IF($AR326="A",$AQ326,0),IF($AU326="A",$AT326,0),IF($AX326="A",$AW326,0),IF($BA326="A",$AZ326,0),IF($BD326="A",$BA326,0),IF($BG326="A",$BF326,0))</f>
        <v>0</v>
      </c>
      <c r="BN326" s="55">
        <f>SUM(IF($T326="A",$S326,0),IF($W326="A",$V326,0),IF($Z326="A",$Y326,0),IF($AI326="A",$AH326,0),IF($AL326="A",$AK326,0))</f>
        <v>0</v>
      </c>
      <c r="BO326" s="55">
        <f>SUM(S326,V326,Y326,AH326,AK326)</f>
        <v>0</v>
      </c>
      <c r="BP326" s="56">
        <f>MAX(G326:BF326)</f>
        <v>0</v>
      </c>
      <c r="BQ326" s="56"/>
      <c r="BR326" s="120" t="str">
        <f>VLOOKUP(D326,BASE!B:E,3,FALSE)</f>
        <v>ALSTOM</v>
      </c>
      <c r="BT326" s="442"/>
    </row>
    <row r="327" spans="1:72" ht="26.25" thickBot="1">
      <c r="A327" s="128" t="s">
        <v>710</v>
      </c>
      <c r="B327" s="3" t="s">
        <v>16</v>
      </c>
      <c r="C327" s="164" t="s">
        <v>517</v>
      </c>
      <c r="D327" s="165">
        <v>6924090</v>
      </c>
      <c r="E327" s="166" t="s">
        <v>5</v>
      </c>
      <c r="F327" s="167" t="s">
        <v>179</v>
      </c>
      <c r="G327" s="4"/>
      <c r="H327" s="2"/>
      <c r="I327" s="5"/>
      <c r="J327" s="4"/>
      <c r="K327" s="2"/>
      <c r="L327" s="5"/>
      <c r="M327" s="4"/>
      <c r="N327" s="2"/>
      <c r="O327" s="5"/>
      <c r="P327" s="4"/>
      <c r="Q327" s="2"/>
      <c r="R327" s="5"/>
      <c r="S327" s="6"/>
      <c r="T327" s="2"/>
      <c r="U327" s="5"/>
      <c r="V327" s="6"/>
      <c r="W327" s="2"/>
      <c r="X327" s="5"/>
      <c r="Y327" s="6"/>
      <c r="Z327" s="2"/>
      <c r="AA327" s="5"/>
      <c r="AB327" s="4"/>
      <c r="AC327" s="2"/>
      <c r="AD327" s="5"/>
      <c r="AE327" s="4"/>
      <c r="AF327" s="2"/>
      <c r="AG327" s="5"/>
      <c r="AH327" s="6"/>
      <c r="AI327" s="2"/>
      <c r="AJ327" s="5"/>
      <c r="AK327" s="6"/>
      <c r="AL327" s="2"/>
      <c r="AM327" s="5"/>
      <c r="AN327" s="4"/>
      <c r="AO327" s="2"/>
      <c r="AP327" s="5"/>
      <c r="AQ327" s="4"/>
      <c r="AR327" s="2"/>
      <c r="AS327" s="5"/>
      <c r="AT327" s="4"/>
      <c r="AU327" s="2"/>
      <c r="AV327" s="5"/>
      <c r="AW327" s="4"/>
      <c r="AX327" s="2"/>
      <c r="AY327" s="5"/>
      <c r="AZ327" s="4"/>
      <c r="BA327" s="2"/>
      <c r="BB327" s="5"/>
      <c r="BC327" s="4"/>
      <c r="BD327" s="2"/>
      <c r="BE327" s="5"/>
      <c r="BF327" s="4"/>
      <c r="BG327" s="2"/>
      <c r="BH327" s="5"/>
      <c r="BI327" s="60">
        <f>SUM(G327:BF327)</f>
        <v>0</v>
      </c>
      <c r="BJ327" s="61" t="s">
        <v>6</v>
      </c>
      <c r="BK327" s="127">
        <f>COUNTIF(G327:BF327,"&gt;0")</f>
        <v>0</v>
      </c>
      <c r="BL327" s="53" t="e">
        <f>BI327/BK327</f>
        <v>#DIV/0!</v>
      </c>
      <c r="BM327" s="54">
        <f>SUM(IF($H327="A",$G327,0),IF($K327="A",$J327,0),IF($N327="A",$M327,0),IF($Q327="A",$P327,0),IF($T327="A",$S327,0),IF($W327="A",$V327,0),IF($Z327="A",$Y327,0),IF($AC327="A",$AB327,0),IF($AF327="A",$AE327,0),IF($AI327="A",$AH327,0),IF($AL327="A",$AK327,0),IF($AO327="A",$AN327,0),IF($AR327="A",$AQ327,0),IF($AU327="A",$AT327,0),IF($AX327="A",$AW327,0),IF($BA327="A",$AZ327,0),IF($BD327="A",$BA327,0),IF($BG327="A",$BF327,0))</f>
        <v>0</v>
      </c>
      <c r="BN327" s="55">
        <f>SUM(IF($T327="A",$S327,0),IF($W327="A",$V327,0),IF($Z327="A",$Y327,0),IF($AI327="A",$AH327,0),IF($AL327="A",$AK327,0))</f>
        <v>0</v>
      </c>
      <c r="BO327" s="55">
        <f>SUM(S327,V327,Y327,AH327,AK327)</f>
        <v>0</v>
      </c>
      <c r="BP327" s="56">
        <f>MAX(G327:BF327)</f>
        <v>0</v>
      </c>
      <c r="BQ327" s="56"/>
      <c r="BR327" s="120" t="str">
        <f>VLOOKUP(D327,BASE!B:E,3,FALSE)</f>
        <v>CASCOL</v>
      </c>
      <c r="BT327" s="442"/>
    </row>
    <row r="328" spans="1:72" ht="26.25" thickBot="1">
      <c r="A328" s="128" t="s">
        <v>710</v>
      </c>
      <c r="B328" s="3" t="s">
        <v>16</v>
      </c>
      <c r="C328" s="164" t="s">
        <v>594</v>
      </c>
      <c r="D328" s="165">
        <v>6921833</v>
      </c>
      <c r="E328" s="166" t="s">
        <v>554</v>
      </c>
      <c r="F328" s="167" t="s">
        <v>179</v>
      </c>
      <c r="G328" s="4"/>
      <c r="H328" s="2"/>
      <c r="I328" s="5"/>
      <c r="J328" s="4"/>
      <c r="K328" s="2"/>
      <c r="L328" s="5"/>
      <c r="M328" s="4"/>
      <c r="N328" s="2"/>
      <c r="O328" s="5"/>
      <c r="P328" s="4"/>
      <c r="Q328" s="2"/>
      <c r="R328" s="5"/>
      <c r="S328" s="6"/>
      <c r="T328" s="2"/>
      <c r="U328" s="5"/>
      <c r="V328" s="6"/>
      <c r="W328" s="2"/>
      <c r="X328" s="5"/>
      <c r="Y328" s="6"/>
      <c r="Z328" s="2"/>
      <c r="AA328" s="5"/>
      <c r="AB328" s="4"/>
      <c r="AC328" s="2"/>
      <c r="AD328" s="5"/>
      <c r="AE328" s="4"/>
      <c r="AF328" s="2"/>
      <c r="AG328" s="5"/>
      <c r="AH328" s="6"/>
      <c r="AI328" s="2"/>
      <c r="AJ328" s="5"/>
      <c r="AK328" s="6"/>
      <c r="AL328" s="2"/>
      <c r="AM328" s="5"/>
      <c r="AN328" s="4"/>
      <c r="AO328" s="2"/>
      <c r="AP328" s="5"/>
      <c r="AQ328" s="4"/>
      <c r="AR328" s="2"/>
      <c r="AS328" s="5"/>
      <c r="AT328" s="4"/>
      <c r="AU328" s="2"/>
      <c r="AV328" s="5"/>
      <c r="AW328" s="4"/>
      <c r="AX328" s="2"/>
      <c r="AY328" s="5"/>
      <c r="AZ328" s="4"/>
      <c r="BA328" s="2"/>
      <c r="BB328" s="5"/>
      <c r="BC328" s="4"/>
      <c r="BD328" s="2"/>
      <c r="BE328" s="5"/>
      <c r="BF328" s="4"/>
      <c r="BG328" s="2"/>
      <c r="BH328" s="5"/>
      <c r="BI328" s="60">
        <f>SUM(G328:BF328)</f>
        <v>0</v>
      </c>
      <c r="BJ328" s="61" t="s">
        <v>6</v>
      </c>
      <c r="BK328" s="127">
        <f>COUNTIF(G328:BF328,"&gt;0")</f>
        <v>0</v>
      </c>
      <c r="BL328" s="53" t="e">
        <f>BI328/BK328</f>
        <v>#DIV/0!</v>
      </c>
      <c r="BM328" s="54">
        <f>SUM(IF($H328="A",$G328,0),IF($K328="A",$J328,0),IF($N328="A",$M328,0),IF($Q328="A",$P328,0),IF($T328="A",$S328,0),IF($W328="A",$V328,0),IF($Z328="A",$Y328,0),IF($AC328="A",$AB328,0),IF($AF328="A",$AE328,0),IF($AI328="A",$AH328,0),IF($AL328="A",$AK328,0),IF($AO328="A",$AN328,0),IF($AR328="A",$AQ328,0),IF($AU328="A",$AT328,0),IF($AX328="A",$AW328,0),IF($BA328="A",$AZ328,0),IF($BD328="A",$BA328,0),IF($BG328="A",$BF328,0))</f>
        <v>0</v>
      </c>
      <c r="BN328" s="55">
        <f>SUM(IF($T328="A",$S328,0),IF($W328="A",$V328,0),IF($Z328="A",$Y328,0),IF($AI328="A",$AH328,0),IF($AL328="A",$AK328,0))</f>
        <v>0</v>
      </c>
      <c r="BO328" s="55">
        <f>SUM(S328,V328,Y328,AH328,AK328)</f>
        <v>0</v>
      </c>
      <c r="BP328" s="56">
        <f>MAX(G328:BF328)</f>
        <v>0</v>
      </c>
      <c r="BQ328" s="56"/>
      <c r="BR328" s="120" t="str">
        <f>VLOOKUP(D328,BASE!B:E,3,FALSE)</f>
        <v>TROLLSPORT</v>
      </c>
      <c r="BT328" s="442"/>
    </row>
    <row r="329" spans="1:72" ht="26.25" thickBot="1">
      <c r="A329" s="128" t="s">
        <v>710</v>
      </c>
      <c r="B329" s="3" t="s">
        <v>16</v>
      </c>
      <c r="C329" s="164" t="s">
        <v>226</v>
      </c>
      <c r="D329" s="165">
        <v>6908339</v>
      </c>
      <c r="E329" s="166" t="s">
        <v>5</v>
      </c>
      <c r="F329" s="167" t="s">
        <v>179</v>
      </c>
      <c r="G329" s="4"/>
      <c r="H329" s="2"/>
      <c r="I329" s="5"/>
      <c r="J329" s="4"/>
      <c r="K329" s="2"/>
      <c r="L329" s="5"/>
      <c r="M329" s="4"/>
      <c r="N329" s="2"/>
      <c r="O329" s="5"/>
      <c r="P329" s="4"/>
      <c r="Q329" s="2"/>
      <c r="R329" s="5"/>
      <c r="S329" s="6"/>
      <c r="T329" s="2"/>
      <c r="U329" s="5"/>
      <c r="V329" s="6"/>
      <c r="W329" s="2"/>
      <c r="X329" s="5"/>
      <c r="Y329" s="6"/>
      <c r="Z329" s="2"/>
      <c r="AA329" s="5"/>
      <c r="AB329" s="4"/>
      <c r="AC329" s="2"/>
      <c r="AD329" s="5"/>
      <c r="AE329" s="4"/>
      <c r="AF329" s="2"/>
      <c r="AG329" s="5"/>
      <c r="AH329" s="6"/>
      <c r="AI329" s="2"/>
      <c r="AJ329" s="5"/>
      <c r="AK329" s="6"/>
      <c r="AL329" s="2"/>
      <c r="AM329" s="5"/>
      <c r="AN329" s="4"/>
      <c r="AO329" s="2"/>
      <c r="AP329" s="5"/>
      <c r="AQ329" s="4"/>
      <c r="AR329" s="2"/>
      <c r="AS329" s="5"/>
      <c r="AT329" s="4"/>
      <c r="AU329" s="2"/>
      <c r="AV329" s="5"/>
      <c r="AW329" s="4"/>
      <c r="AX329" s="2"/>
      <c r="AY329" s="5"/>
      <c r="AZ329" s="4"/>
      <c r="BA329" s="2"/>
      <c r="BB329" s="5"/>
      <c r="BC329" s="4"/>
      <c r="BD329" s="2"/>
      <c r="BE329" s="5"/>
      <c r="BF329" s="4"/>
      <c r="BG329" s="2"/>
      <c r="BH329" s="5"/>
      <c r="BI329" s="60">
        <f>SUM(G329:BF329)</f>
        <v>0</v>
      </c>
      <c r="BJ329" s="61" t="s">
        <v>6</v>
      </c>
      <c r="BK329" s="127">
        <f>COUNTIF(G329:BF329,"&gt;0")</f>
        <v>0</v>
      </c>
      <c r="BL329" s="53" t="e">
        <f>BI329/BK329</f>
        <v>#DIV/0!</v>
      </c>
      <c r="BM329" s="54">
        <f>SUM(IF($H329="A",$G329,0),IF($K329="A",$J329,0),IF($N329="A",$M329,0),IF($Q329="A",$P329,0),IF($T329="A",$S329,0),IF($W329="A",$V329,0),IF($Z329="A",$Y329,0),IF($AC329="A",$AB329,0),IF($AF329="A",$AE329,0),IF($AI329="A",$AH329,0),IF($AL329="A",$AK329,0),IF($AO329="A",$AN329,0),IF($AR329="A",$AQ329,0),IF($AU329="A",$AT329,0),IF($AX329="A",$AW329,0),IF($BA329="A",$AZ329,0),IF($BD329="A",$BA329,0),IF($BG329="A",$BF329,0))</f>
        <v>0</v>
      </c>
      <c r="BN329" s="55">
        <f>SUM(IF($T329="A",$S329,0),IF($W329="A",$V329,0),IF($Z329="A",$Y329,0),IF($AI329="A",$AH329,0),IF($AL329="A",$AK329,0))</f>
        <v>0</v>
      </c>
      <c r="BO329" s="55">
        <f>SUM(S329,V329,Y329,AH329,AK329)</f>
        <v>0</v>
      </c>
      <c r="BP329" s="56">
        <f>MAX(G329:BF329)</f>
        <v>0</v>
      </c>
      <c r="BQ329" s="56"/>
      <c r="BR329" s="120" t="str">
        <f>VLOOKUP(D329,BASE!B:E,3,FALSE)</f>
        <v>CASCOL</v>
      </c>
      <c r="BT329" s="442"/>
    </row>
    <row r="330" spans="1:72" ht="26.25" thickBot="1">
      <c r="A330" s="128" t="s">
        <v>710</v>
      </c>
      <c r="B330" s="3" t="s">
        <v>16</v>
      </c>
      <c r="C330" s="164" t="s">
        <v>195</v>
      </c>
      <c r="D330" s="165">
        <v>6901134</v>
      </c>
      <c r="E330" s="166" t="s">
        <v>5</v>
      </c>
      <c r="F330" s="167" t="s">
        <v>179</v>
      </c>
      <c r="G330" s="4"/>
      <c r="H330" s="2"/>
      <c r="I330" s="5"/>
      <c r="J330" s="4"/>
      <c r="K330" s="2"/>
      <c r="L330" s="5"/>
      <c r="M330" s="4"/>
      <c r="N330" s="2"/>
      <c r="O330" s="5"/>
      <c r="P330" s="4"/>
      <c r="Q330" s="2"/>
      <c r="R330" s="5"/>
      <c r="S330" s="6"/>
      <c r="T330" s="2"/>
      <c r="U330" s="5"/>
      <c r="V330" s="6"/>
      <c r="W330" s="2"/>
      <c r="X330" s="5"/>
      <c r="Y330" s="6"/>
      <c r="Z330" s="2"/>
      <c r="AA330" s="5"/>
      <c r="AB330" s="4"/>
      <c r="AC330" s="2"/>
      <c r="AD330" s="5"/>
      <c r="AE330" s="4"/>
      <c r="AF330" s="2"/>
      <c r="AG330" s="5"/>
      <c r="AH330" s="6"/>
      <c r="AI330" s="2"/>
      <c r="AJ330" s="5"/>
      <c r="AK330" s="6"/>
      <c r="AL330" s="2"/>
      <c r="AM330" s="5"/>
      <c r="AN330" s="4"/>
      <c r="AO330" s="2"/>
      <c r="AP330" s="5"/>
      <c r="AQ330" s="4"/>
      <c r="AR330" s="2"/>
      <c r="AS330" s="5"/>
      <c r="AT330" s="4"/>
      <c r="AU330" s="2"/>
      <c r="AV330" s="5"/>
      <c r="AW330" s="4"/>
      <c r="AX330" s="2"/>
      <c r="AY330" s="5"/>
      <c r="AZ330" s="4"/>
      <c r="BA330" s="2"/>
      <c r="BB330" s="5"/>
      <c r="BC330" s="4"/>
      <c r="BD330" s="2"/>
      <c r="BE330" s="5"/>
      <c r="BF330" s="4"/>
      <c r="BG330" s="2"/>
      <c r="BH330" s="5"/>
      <c r="BI330" s="60">
        <f>SUM(G330:BF330)</f>
        <v>0</v>
      </c>
      <c r="BJ330" s="61" t="s">
        <v>6</v>
      </c>
      <c r="BK330" s="127">
        <f>COUNTIF(G330:BF330,"&gt;0")</f>
        <v>0</v>
      </c>
      <c r="BL330" s="53" t="e">
        <f>BI330/BK330</f>
        <v>#DIV/0!</v>
      </c>
      <c r="BM330" s="54">
        <f>SUM(IF($H330="A",$G330,0),IF($K330="A",$J330,0),IF($N330="A",$M330,0),IF($Q330="A",$P330,0),IF($T330="A",$S330,0),IF($W330="A",$V330,0),IF($Z330="A",$Y330,0),IF($AC330="A",$AB330,0),IF($AF330="A",$AE330,0),IF($AI330="A",$AH330,0),IF($AL330="A",$AK330,0),IF($AO330="A",$AN330,0),IF($AR330="A",$AQ330,0),IF($AU330="A",$AT330,0),IF($AX330="A",$AW330,0),IF($BA330="A",$AZ330,0),IF($BD330="A",$BA330,0),IF($BG330="A",$BF330,0))</f>
        <v>0</v>
      </c>
      <c r="BN330" s="55">
        <f>SUM(IF($T330="A",$S330,0),IF($W330="A",$V330,0),IF($Z330="A",$Y330,0),IF($AI330="A",$AH330,0),IF($AL330="A",$AK330,0))</f>
        <v>0</v>
      </c>
      <c r="BO330" s="55">
        <f>SUM(S330,V330,Y330,AH330,AK330)</f>
        <v>0</v>
      </c>
      <c r="BP330" s="56">
        <f>MAX(G330:BF330)</f>
        <v>0</v>
      </c>
      <c r="BQ330" s="56"/>
      <c r="BR330" s="120" t="str">
        <f>VLOOKUP(D330,BASE!B:E,3,FALSE)</f>
        <v>CASCOL</v>
      </c>
      <c r="BT330" s="442"/>
    </row>
    <row r="331" spans="1:72" ht="26.25" thickBot="1">
      <c r="A331" s="128" t="s">
        <v>710</v>
      </c>
      <c r="B331" s="3" t="s">
        <v>16</v>
      </c>
      <c r="C331" s="164" t="s">
        <v>597</v>
      </c>
      <c r="D331" s="165">
        <v>6926108</v>
      </c>
      <c r="E331" s="166" t="s">
        <v>554</v>
      </c>
      <c r="F331" s="167" t="s">
        <v>179</v>
      </c>
      <c r="G331" s="4"/>
      <c r="H331" s="2"/>
      <c r="I331" s="5"/>
      <c r="J331" s="4"/>
      <c r="K331" s="2"/>
      <c r="L331" s="5"/>
      <c r="M331" s="4"/>
      <c r="N331" s="2"/>
      <c r="O331" s="5"/>
      <c r="P331" s="4"/>
      <c r="Q331" s="2"/>
      <c r="R331" s="5"/>
      <c r="S331" s="6"/>
      <c r="T331" s="2"/>
      <c r="U331" s="5"/>
      <c r="V331" s="6"/>
      <c r="W331" s="2"/>
      <c r="X331" s="5"/>
      <c r="Y331" s="6"/>
      <c r="Z331" s="2"/>
      <c r="AA331" s="5"/>
      <c r="AB331" s="4"/>
      <c r="AC331" s="2"/>
      <c r="AD331" s="5"/>
      <c r="AE331" s="4"/>
      <c r="AF331" s="2"/>
      <c r="AG331" s="5"/>
      <c r="AH331" s="6"/>
      <c r="AI331" s="2"/>
      <c r="AJ331" s="5"/>
      <c r="AK331" s="6"/>
      <c r="AL331" s="2"/>
      <c r="AM331" s="5"/>
      <c r="AN331" s="4"/>
      <c r="AO331" s="2"/>
      <c r="AP331" s="5"/>
      <c r="AQ331" s="4"/>
      <c r="AR331" s="2"/>
      <c r="AS331" s="5"/>
      <c r="AT331" s="4"/>
      <c r="AU331" s="2"/>
      <c r="AV331" s="5"/>
      <c r="AW331" s="4"/>
      <c r="AX331" s="2"/>
      <c r="AY331" s="5"/>
      <c r="AZ331" s="4"/>
      <c r="BA331" s="2"/>
      <c r="BB331" s="5"/>
      <c r="BC331" s="4"/>
      <c r="BD331" s="2"/>
      <c r="BE331" s="5"/>
      <c r="BF331" s="4"/>
      <c r="BG331" s="2"/>
      <c r="BH331" s="5"/>
      <c r="BI331" s="60">
        <f>SUM(G331:BF331)</f>
        <v>0</v>
      </c>
      <c r="BJ331" s="61" t="s">
        <v>6</v>
      </c>
      <c r="BK331" s="127">
        <f>COUNTIF(G331:BF331,"&gt;0")</f>
        <v>0</v>
      </c>
      <c r="BL331" s="53" t="e">
        <f>BI331/BK331</f>
        <v>#DIV/0!</v>
      </c>
      <c r="BM331" s="54">
        <f>SUM(IF($H331="A",$G331,0),IF($K331="A",$J331,0),IF($N331="A",$M331,0),IF($Q331="A",$P331,0),IF($T331="A",$S331,0),IF($W331="A",$V331,0),IF($Z331="A",$Y331,0),IF($AC331="A",$AB331,0),IF($AF331="A",$AE331,0),IF($AI331="A",$AH331,0),IF($AL331="A",$AK331,0),IF($AO331="A",$AN331,0),IF($AR331="A",$AQ331,0),IF($AU331="A",$AT331,0),IF($AX331="A",$AW331,0),IF($BA331="A",$AZ331,0),IF($BD331="A",$BA331,0),IF($BG331="A",$BF331,0))</f>
        <v>0</v>
      </c>
      <c r="BN331" s="55">
        <f>SUM(IF($T331="A",$S331,0),IF($W331="A",$V331,0),IF($Z331="A",$Y331,0),IF($AI331="A",$AH331,0),IF($AL331="A",$AK331,0))</f>
        <v>0</v>
      </c>
      <c r="BO331" s="55">
        <f>SUM(S331,V331,Y331,AH331,AK331)</f>
        <v>0</v>
      </c>
      <c r="BP331" s="56">
        <f>MAX(G331:BF331)</f>
        <v>0</v>
      </c>
      <c r="BQ331" s="56"/>
      <c r="BR331" s="120" t="str">
        <f>VLOOKUP(D331,BASE!B:E,3,FALSE)</f>
        <v>TROLLSPORT</v>
      </c>
      <c r="BT331" s="442"/>
    </row>
    <row r="332" spans="1:72" ht="26.25" thickBot="1">
      <c r="A332" s="128" t="s">
        <v>710</v>
      </c>
      <c r="B332" s="3" t="s">
        <v>16</v>
      </c>
      <c r="C332" s="164" t="s">
        <v>229</v>
      </c>
      <c r="D332" s="165">
        <v>6910523</v>
      </c>
      <c r="E332" s="166" t="s">
        <v>5</v>
      </c>
      <c r="F332" s="167" t="s">
        <v>179</v>
      </c>
      <c r="G332" s="4"/>
      <c r="H332" s="2"/>
      <c r="I332" s="5"/>
      <c r="J332" s="4"/>
      <c r="K332" s="2"/>
      <c r="L332" s="5"/>
      <c r="M332" s="4"/>
      <c r="N332" s="2"/>
      <c r="O332" s="5"/>
      <c r="P332" s="4"/>
      <c r="Q332" s="2"/>
      <c r="R332" s="5"/>
      <c r="S332" s="6"/>
      <c r="T332" s="2"/>
      <c r="U332" s="5"/>
      <c r="V332" s="6"/>
      <c r="W332" s="2"/>
      <c r="X332" s="5"/>
      <c r="Y332" s="6"/>
      <c r="Z332" s="2"/>
      <c r="AA332" s="5"/>
      <c r="AB332" s="4"/>
      <c r="AC332" s="2"/>
      <c r="AD332" s="5"/>
      <c r="AE332" s="4"/>
      <c r="AF332" s="2"/>
      <c r="AG332" s="5"/>
      <c r="AH332" s="6"/>
      <c r="AI332" s="2"/>
      <c r="AJ332" s="5"/>
      <c r="AK332" s="6"/>
      <c r="AL332" s="2"/>
      <c r="AM332" s="5"/>
      <c r="AN332" s="4"/>
      <c r="AO332" s="2"/>
      <c r="AP332" s="5"/>
      <c r="AQ332" s="4"/>
      <c r="AR332" s="2"/>
      <c r="AS332" s="5"/>
      <c r="AT332" s="4"/>
      <c r="AU332" s="2"/>
      <c r="AV332" s="5"/>
      <c r="AW332" s="4"/>
      <c r="AX332" s="2"/>
      <c r="AY332" s="5"/>
      <c r="AZ332" s="4"/>
      <c r="BA332" s="2"/>
      <c r="BB332" s="5"/>
      <c r="BC332" s="4"/>
      <c r="BD332" s="2"/>
      <c r="BE332" s="5"/>
      <c r="BF332" s="4"/>
      <c r="BG332" s="2"/>
      <c r="BH332" s="5"/>
      <c r="BI332" s="60">
        <f>SUM(G332:BF332)</f>
        <v>0</v>
      </c>
      <c r="BJ332" s="61" t="s">
        <v>6</v>
      </c>
      <c r="BK332" s="127">
        <f>COUNTIF(G332:BF332,"&gt;0")</f>
        <v>0</v>
      </c>
      <c r="BL332" s="53" t="e">
        <f>BI332/BK332</f>
        <v>#DIV/0!</v>
      </c>
      <c r="BM332" s="54">
        <f>SUM(IF($H332="A",$G332,0),IF($K332="A",$J332,0),IF($N332="A",$M332,0),IF($Q332="A",$P332,0),IF($T332="A",$S332,0),IF($W332="A",$V332,0),IF($Z332="A",$Y332,0),IF($AC332="A",$AB332,0),IF($AF332="A",$AE332,0),IF($AI332="A",$AH332,0),IF($AL332="A",$AK332,0),IF($AO332="A",$AN332,0),IF($AR332="A",$AQ332,0),IF($AU332="A",$AT332,0),IF($AX332="A",$AW332,0),IF($BA332="A",$AZ332,0),IF($BD332="A",$BA332,0),IF($BG332="A",$BF332,0))</f>
        <v>0</v>
      </c>
      <c r="BN332" s="55">
        <f>SUM(IF($T332="A",$S332,0),IF($W332="A",$V332,0),IF($Z332="A",$Y332,0),IF($AI332="A",$AH332,0),IF($AL332="A",$AK332,0))</f>
        <v>0</v>
      </c>
      <c r="BO332" s="55">
        <f>SUM(S332,V332,Y332,AH332,AK332)</f>
        <v>0</v>
      </c>
      <c r="BP332" s="56">
        <f>MAX(G332:BF332)</f>
        <v>0</v>
      </c>
      <c r="BQ332" s="56"/>
      <c r="BR332" s="120" t="str">
        <f>VLOOKUP(D332,BASE!B:E,3,FALSE)</f>
        <v>CASCOL</v>
      </c>
      <c r="BT332" s="442"/>
    </row>
    <row r="333" spans="1:72" ht="26.25" thickBot="1">
      <c r="A333" s="128" t="s">
        <v>710</v>
      </c>
      <c r="B333" s="3" t="s">
        <v>16</v>
      </c>
      <c r="C333" s="164" t="s">
        <v>464</v>
      </c>
      <c r="D333" s="165">
        <v>6926056</v>
      </c>
      <c r="E333" s="166" t="s">
        <v>350</v>
      </c>
      <c r="F333" s="167" t="s">
        <v>179</v>
      </c>
      <c r="G333" s="4"/>
      <c r="H333" s="2"/>
      <c r="I333" s="5"/>
      <c r="J333" s="4"/>
      <c r="K333" s="2"/>
      <c r="L333" s="5"/>
      <c r="M333" s="4"/>
      <c r="N333" s="2"/>
      <c r="O333" s="5"/>
      <c r="P333" s="4"/>
      <c r="Q333" s="2"/>
      <c r="R333" s="5"/>
      <c r="S333" s="6"/>
      <c r="T333" s="2"/>
      <c r="U333" s="5"/>
      <c r="V333" s="6"/>
      <c r="W333" s="2"/>
      <c r="X333" s="5"/>
      <c r="Y333" s="6"/>
      <c r="Z333" s="2"/>
      <c r="AA333" s="5"/>
      <c r="AB333" s="4"/>
      <c r="AC333" s="2"/>
      <c r="AD333" s="5"/>
      <c r="AE333" s="4"/>
      <c r="AF333" s="2"/>
      <c r="AG333" s="5"/>
      <c r="AH333" s="6"/>
      <c r="AI333" s="2"/>
      <c r="AJ333" s="5"/>
      <c r="AK333" s="6"/>
      <c r="AL333" s="2"/>
      <c r="AM333" s="5"/>
      <c r="AN333" s="4"/>
      <c r="AO333" s="2"/>
      <c r="AP333" s="5"/>
      <c r="AQ333" s="4"/>
      <c r="AR333" s="2"/>
      <c r="AS333" s="5"/>
      <c r="AT333" s="4"/>
      <c r="AU333" s="2"/>
      <c r="AV333" s="5"/>
      <c r="AW333" s="4"/>
      <c r="AX333" s="2"/>
      <c r="AY333" s="5"/>
      <c r="AZ333" s="4"/>
      <c r="BA333" s="2"/>
      <c r="BB333" s="5"/>
      <c r="BC333" s="4"/>
      <c r="BD333" s="2"/>
      <c r="BE333" s="5"/>
      <c r="BF333" s="4"/>
      <c r="BG333" s="2"/>
      <c r="BH333" s="5"/>
      <c r="BI333" s="60">
        <f>SUM(G333:BF333)</f>
        <v>0</v>
      </c>
      <c r="BJ333" s="61" t="s">
        <v>6</v>
      </c>
      <c r="BK333" s="127">
        <f>COUNTIF(G333:BF333,"&gt;0")</f>
        <v>0</v>
      </c>
      <c r="BL333" s="53" t="e">
        <f>BI333/BK333</f>
        <v>#DIV/0!</v>
      </c>
      <c r="BM333" s="54">
        <f>SUM(IF($H333="A",$G333,0),IF($K333="A",$J333,0),IF($N333="A",$M333,0),IF($Q333="A",$P333,0),IF($T333="A",$S333,0),IF($W333="A",$V333,0),IF($Z333="A",$Y333,0),IF($AC333="A",$AB333,0),IF($AF333="A",$AE333,0),IF($AI333="A",$AH333,0),IF($AL333="A",$AK333,0),IF($AO333="A",$AN333,0),IF($AR333="A",$AQ333,0),IF($AU333="A",$AT333,0),IF($AX333="A",$AW333,0),IF($BA333="A",$AZ333,0),IF($BD333="A",$BA333,0),IF($BG333="A",$BF333,0))</f>
        <v>0</v>
      </c>
      <c r="BN333" s="55">
        <f>SUM(IF($T333="A",$S333,0),IF($W333="A",$V333,0),IF($Z333="A",$Y333,0),IF($AI333="A",$AH333,0),IF($AL333="A",$AK333,0))</f>
        <v>0</v>
      </c>
      <c r="BO333" s="55">
        <f>SUM(S333,V333,Y333,AH333,AK333)</f>
        <v>0</v>
      </c>
      <c r="BP333" s="56">
        <f>MAX(G333:BF333)</f>
        <v>0</v>
      </c>
      <c r="BQ333" s="56"/>
      <c r="BR333" s="120" t="str">
        <f>VLOOKUP(D333,BASE!B:E,3,FALSE)</f>
        <v>S A L</v>
      </c>
      <c r="BT333" s="442"/>
    </row>
    <row r="334" spans="1:72" ht="26.25" thickBot="1">
      <c r="A334" s="128" t="s">
        <v>710</v>
      </c>
      <c r="B334" s="3" t="s">
        <v>16</v>
      </c>
      <c r="C334" s="164" t="s">
        <v>649</v>
      </c>
      <c r="D334" s="165">
        <v>6920620</v>
      </c>
      <c r="E334" s="166" t="s">
        <v>0</v>
      </c>
      <c r="F334" s="167" t="s">
        <v>179</v>
      </c>
      <c r="G334" s="4"/>
      <c r="H334" s="2"/>
      <c r="I334" s="5"/>
      <c r="J334" s="4"/>
      <c r="K334" s="2"/>
      <c r="L334" s="5"/>
      <c r="M334" s="4"/>
      <c r="N334" s="2"/>
      <c r="O334" s="5"/>
      <c r="P334" s="4"/>
      <c r="Q334" s="2"/>
      <c r="R334" s="5"/>
      <c r="S334" s="6"/>
      <c r="T334" s="2"/>
      <c r="U334" s="5"/>
      <c r="V334" s="6"/>
      <c r="W334" s="2"/>
      <c r="X334" s="5"/>
      <c r="Y334" s="6"/>
      <c r="Z334" s="2"/>
      <c r="AA334" s="5"/>
      <c r="AB334" s="4"/>
      <c r="AC334" s="2"/>
      <c r="AD334" s="5"/>
      <c r="AE334" s="4"/>
      <c r="AF334" s="2"/>
      <c r="AG334" s="5"/>
      <c r="AH334" s="6"/>
      <c r="AI334" s="2"/>
      <c r="AJ334" s="5"/>
      <c r="AK334" s="6"/>
      <c r="AL334" s="2"/>
      <c r="AM334" s="5"/>
      <c r="AN334" s="4"/>
      <c r="AO334" s="2"/>
      <c r="AP334" s="5"/>
      <c r="AQ334" s="4"/>
      <c r="AR334" s="2"/>
      <c r="AS334" s="5"/>
      <c r="AT334" s="4"/>
      <c r="AU334" s="2"/>
      <c r="AV334" s="5"/>
      <c r="AW334" s="4"/>
      <c r="AX334" s="2"/>
      <c r="AY334" s="5"/>
      <c r="AZ334" s="4"/>
      <c r="BA334" s="2"/>
      <c r="BB334" s="5"/>
      <c r="BC334" s="4"/>
      <c r="BD334" s="2"/>
      <c r="BE334" s="5"/>
      <c r="BF334" s="4"/>
      <c r="BG334" s="2"/>
      <c r="BH334" s="5"/>
      <c r="BI334" s="60">
        <f>SUM(G334:BF334)</f>
        <v>0</v>
      </c>
      <c r="BJ334" s="61" t="s">
        <v>6</v>
      </c>
      <c r="BK334" s="127">
        <f>COUNTIF(G334:BF334,"&gt;0")</f>
        <v>0</v>
      </c>
      <c r="BL334" s="53" t="e">
        <f>BI334/BK334</f>
        <v>#DIV/0!</v>
      </c>
      <c r="BM334" s="54">
        <f>SUM(IF($H334="A",$G334,0),IF($K334="A",$J334,0),IF($N334="A",$M334,0),IF($Q334="A",$P334,0),IF($T334="A",$S334,0),IF($W334="A",$V334,0),IF($Z334="A",$Y334,0),IF($AC334="A",$AB334,0),IF($AF334="A",$AE334,0),IF($AI334="A",$AH334,0),IF($AL334="A",$AK334,0),IF($AO334="A",$AN334,0),IF($AR334="A",$AQ334,0),IF($AU334="A",$AT334,0),IF($AX334="A",$AW334,0),IF($BA334="A",$AZ334,0),IF($BD334="A",$BA334,0),IF($BG334="A",$BF334,0))</f>
        <v>0</v>
      </c>
      <c r="BN334" s="55">
        <f>SUM(IF($T334="A",$S334,0),IF($W334="A",$V334,0),IF($Z334="A",$Y334,0),IF($AI334="A",$AH334,0),IF($AL334="A",$AK334,0))</f>
        <v>0</v>
      </c>
      <c r="BO334" s="55">
        <f>SUM(S334,V334,Y334,AH334,AK334)</f>
        <v>0</v>
      </c>
      <c r="BP334" s="56">
        <f>MAX(G334:BF334)</f>
        <v>0</v>
      </c>
      <c r="BQ334" s="56"/>
      <c r="BR334" s="120" t="str">
        <f>VLOOKUP(D334,BASE!B:E,3,FALSE)</f>
        <v>ALSTOM</v>
      </c>
      <c r="BT334" s="442"/>
    </row>
    <row r="335" spans="1:72" ht="26.25" thickBot="1">
      <c r="A335" s="128" t="s">
        <v>710</v>
      </c>
      <c r="B335" s="3" t="s">
        <v>16</v>
      </c>
      <c r="C335" s="164" t="s">
        <v>239</v>
      </c>
      <c r="D335" s="165">
        <v>6915161</v>
      </c>
      <c r="E335" s="166" t="s">
        <v>5</v>
      </c>
      <c r="F335" s="167" t="s">
        <v>179</v>
      </c>
      <c r="G335" s="4"/>
      <c r="H335" s="2"/>
      <c r="I335" s="5"/>
      <c r="J335" s="4"/>
      <c r="K335" s="2"/>
      <c r="L335" s="5"/>
      <c r="M335" s="4"/>
      <c r="N335" s="2"/>
      <c r="O335" s="5"/>
      <c r="P335" s="4"/>
      <c r="Q335" s="2"/>
      <c r="R335" s="5"/>
      <c r="S335" s="6"/>
      <c r="T335" s="2"/>
      <c r="U335" s="5"/>
      <c r="V335" s="6"/>
      <c r="W335" s="2"/>
      <c r="X335" s="5"/>
      <c r="Y335" s="6"/>
      <c r="Z335" s="2"/>
      <c r="AA335" s="5"/>
      <c r="AB335" s="4"/>
      <c r="AC335" s="2"/>
      <c r="AD335" s="5"/>
      <c r="AE335" s="4"/>
      <c r="AF335" s="2"/>
      <c r="AG335" s="5"/>
      <c r="AH335" s="6"/>
      <c r="AI335" s="2"/>
      <c r="AJ335" s="5"/>
      <c r="AK335" s="6"/>
      <c r="AL335" s="2"/>
      <c r="AM335" s="5"/>
      <c r="AN335" s="4"/>
      <c r="AO335" s="2"/>
      <c r="AP335" s="5"/>
      <c r="AQ335" s="4"/>
      <c r="AR335" s="2"/>
      <c r="AS335" s="5"/>
      <c r="AT335" s="4"/>
      <c r="AU335" s="2"/>
      <c r="AV335" s="5"/>
      <c r="AW335" s="4"/>
      <c r="AX335" s="2"/>
      <c r="AY335" s="5"/>
      <c r="AZ335" s="4"/>
      <c r="BA335" s="2"/>
      <c r="BB335" s="5"/>
      <c r="BC335" s="4"/>
      <c r="BD335" s="2"/>
      <c r="BE335" s="5"/>
      <c r="BF335" s="4"/>
      <c r="BG335" s="2"/>
      <c r="BH335" s="5"/>
      <c r="BI335" s="60">
        <f>SUM(G335:BF335)</f>
        <v>0</v>
      </c>
      <c r="BJ335" s="61" t="s">
        <v>6</v>
      </c>
      <c r="BK335" s="127">
        <f>COUNTIF(G335:BF335,"&gt;0")</f>
        <v>0</v>
      </c>
      <c r="BL335" s="53" t="e">
        <f>BI335/BK335</f>
        <v>#DIV/0!</v>
      </c>
      <c r="BM335" s="54">
        <f>SUM(IF($H335="A",$G335,0),IF($K335="A",$J335,0),IF($N335="A",$M335,0),IF($Q335="A",$P335,0),IF($T335="A",$S335,0),IF($W335="A",$V335,0),IF($Z335="A",$Y335,0),IF($AC335="A",$AB335,0),IF($AF335="A",$AE335,0),IF($AI335="A",$AH335,0),IF($AL335="A",$AK335,0),IF($AO335="A",$AN335,0),IF($AR335="A",$AQ335,0),IF($AU335="A",$AT335,0),IF($AX335="A",$AW335,0),IF($BA335="A",$AZ335,0),IF($BD335="A",$BA335,0),IF($BG335="A",$BF335,0))</f>
        <v>0</v>
      </c>
      <c r="BN335" s="55">
        <f>SUM(IF($T335="A",$S335,0),IF($W335="A",$V335,0),IF($Z335="A",$Y335,0),IF($AI335="A",$AH335,0),IF($AL335="A",$AK335,0))</f>
        <v>0</v>
      </c>
      <c r="BO335" s="55">
        <f>SUM(S335,V335,Y335,AH335,AK335)</f>
        <v>0</v>
      </c>
      <c r="BP335" s="56">
        <f>MAX(G335:BF335)</f>
        <v>0</v>
      </c>
      <c r="BQ335" s="56"/>
      <c r="BR335" s="120" t="str">
        <f>VLOOKUP(D335,BASE!B:E,3,FALSE)</f>
        <v>CASCOL</v>
      </c>
      <c r="BT335" s="442"/>
    </row>
    <row r="336" spans="1:72" ht="26.25" thickBot="1">
      <c r="A336" s="128" t="s">
        <v>710</v>
      </c>
      <c r="B336" s="3" t="s">
        <v>16</v>
      </c>
      <c r="C336" s="164" t="s">
        <v>264</v>
      </c>
      <c r="D336" s="165">
        <v>6921141</v>
      </c>
      <c r="E336" s="166" t="s">
        <v>0</v>
      </c>
      <c r="F336" s="167" t="s">
        <v>179</v>
      </c>
      <c r="G336" s="4"/>
      <c r="H336" s="2"/>
      <c r="I336" s="5"/>
      <c r="J336" s="4"/>
      <c r="K336" s="2"/>
      <c r="L336" s="5"/>
      <c r="M336" s="4"/>
      <c r="N336" s="2"/>
      <c r="O336" s="5"/>
      <c r="P336" s="4"/>
      <c r="Q336" s="2"/>
      <c r="R336" s="5"/>
      <c r="S336" s="6"/>
      <c r="T336" s="2"/>
      <c r="U336" s="5"/>
      <c r="V336" s="6"/>
      <c r="W336" s="2"/>
      <c r="X336" s="5"/>
      <c r="Y336" s="6"/>
      <c r="Z336" s="2"/>
      <c r="AA336" s="5"/>
      <c r="AB336" s="4"/>
      <c r="AC336" s="2"/>
      <c r="AD336" s="5"/>
      <c r="AE336" s="4"/>
      <c r="AF336" s="2"/>
      <c r="AG336" s="5"/>
      <c r="AH336" s="6"/>
      <c r="AI336" s="2"/>
      <c r="AJ336" s="5"/>
      <c r="AK336" s="6"/>
      <c r="AL336" s="2"/>
      <c r="AM336" s="5"/>
      <c r="AN336" s="4"/>
      <c r="AO336" s="2"/>
      <c r="AP336" s="5"/>
      <c r="AQ336" s="4"/>
      <c r="AR336" s="2"/>
      <c r="AS336" s="5"/>
      <c r="AT336" s="4"/>
      <c r="AU336" s="2"/>
      <c r="AV336" s="5"/>
      <c r="AW336" s="4"/>
      <c r="AX336" s="2"/>
      <c r="AY336" s="5"/>
      <c r="AZ336" s="4"/>
      <c r="BA336" s="2"/>
      <c r="BB336" s="5"/>
      <c r="BC336" s="4"/>
      <c r="BD336" s="2"/>
      <c r="BE336" s="5"/>
      <c r="BF336" s="4"/>
      <c r="BG336" s="2"/>
      <c r="BH336" s="5"/>
      <c r="BI336" s="60">
        <f>SUM(G336:BF336)</f>
        <v>0</v>
      </c>
      <c r="BJ336" s="61" t="s">
        <v>6</v>
      </c>
      <c r="BK336" s="127">
        <f>COUNTIF(G336:BF336,"&gt;0")</f>
        <v>0</v>
      </c>
      <c r="BL336" s="53" t="e">
        <f>BI336/BK336</f>
        <v>#DIV/0!</v>
      </c>
      <c r="BM336" s="54">
        <f>SUM(IF($H336="A",$G336,0),IF($K336="A",$J336,0),IF($N336="A",$M336,0),IF($Q336="A",$P336,0),IF($T336="A",$S336,0),IF($W336="A",$V336,0),IF($Z336="A",$Y336,0),IF($AC336="A",$AB336,0),IF($AF336="A",$AE336,0),IF($AI336="A",$AH336,0),IF($AL336="A",$AK336,0),IF($AO336="A",$AN336,0),IF($AR336="A",$AQ336,0),IF($AU336="A",$AT336,0),IF($AX336="A",$AW336,0),IF($BA336="A",$AZ336,0),IF($BD336="A",$BA336,0),IF($BG336="A",$BF336,0))</f>
        <v>0</v>
      </c>
      <c r="BN336" s="55">
        <f>SUM(IF($T336="A",$S336,0),IF($W336="A",$V336,0),IF($Z336="A",$Y336,0),IF($AI336="A",$AH336,0),IF($AL336="A",$AK336,0))</f>
        <v>0</v>
      </c>
      <c r="BO336" s="55">
        <f>SUM(S336,V336,Y336,AH336,AK336)</f>
        <v>0</v>
      </c>
      <c r="BP336" s="56">
        <f>MAX(G336:BF336)</f>
        <v>0</v>
      </c>
      <c r="BQ336" s="56"/>
      <c r="BR336" s="120" t="str">
        <f>VLOOKUP(D336,BASE!B:E,3,FALSE)</f>
        <v>ALSTOM</v>
      </c>
      <c r="BT336" s="442"/>
    </row>
    <row r="337" spans="1:72" ht="26.25" thickBot="1">
      <c r="A337" s="128" t="s">
        <v>710</v>
      </c>
      <c r="B337" s="3" t="s">
        <v>16</v>
      </c>
      <c r="C337" s="164" t="s">
        <v>326</v>
      </c>
      <c r="D337" s="165">
        <v>6925432</v>
      </c>
      <c r="E337" s="166" t="s">
        <v>2</v>
      </c>
      <c r="F337" s="167" t="s">
        <v>179</v>
      </c>
      <c r="G337" s="4"/>
      <c r="H337" s="2"/>
      <c r="I337" s="5"/>
      <c r="J337" s="4"/>
      <c r="K337" s="2"/>
      <c r="L337" s="5"/>
      <c r="M337" s="4"/>
      <c r="N337" s="2"/>
      <c r="O337" s="5"/>
      <c r="P337" s="4"/>
      <c r="Q337" s="2"/>
      <c r="R337" s="5"/>
      <c r="S337" s="6"/>
      <c r="T337" s="2"/>
      <c r="U337" s="5"/>
      <c r="V337" s="6"/>
      <c r="W337" s="2"/>
      <c r="X337" s="5"/>
      <c r="Y337" s="6"/>
      <c r="Z337" s="2"/>
      <c r="AA337" s="5"/>
      <c r="AB337" s="4"/>
      <c r="AC337" s="2"/>
      <c r="AD337" s="5"/>
      <c r="AE337" s="4"/>
      <c r="AF337" s="2"/>
      <c r="AG337" s="5"/>
      <c r="AH337" s="6"/>
      <c r="AI337" s="2"/>
      <c r="AJ337" s="5"/>
      <c r="AK337" s="6"/>
      <c r="AL337" s="2"/>
      <c r="AM337" s="5"/>
      <c r="AN337" s="4"/>
      <c r="AO337" s="2"/>
      <c r="AP337" s="5"/>
      <c r="AQ337" s="4"/>
      <c r="AR337" s="2"/>
      <c r="AS337" s="5"/>
      <c r="AT337" s="4"/>
      <c r="AU337" s="2"/>
      <c r="AV337" s="5"/>
      <c r="AW337" s="4"/>
      <c r="AX337" s="2"/>
      <c r="AY337" s="5"/>
      <c r="AZ337" s="4"/>
      <c r="BA337" s="2"/>
      <c r="BB337" s="5"/>
      <c r="BC337" s="4"/>
      <c r="BD337" s="2"/>
      <c r="BE337" s="5"/>
      <c r="BF337" s="4"/>
      <c r="BG337" s="2"/>
      <c r="BH337" s="5"/>
      <c r="BI337" s="60">
        <f>SUM(G337:BF337)</f>
        <v>0</v>
      </c>
      <c r="BJ337" s="61" t="s">
        <v>6</v>
      </c>
      <c r="BK337" s="127">
        <f>COUNTIF(G337:BF337,"&gt;0")</f>
        <v>0</v>
      </c>
      <c r="BL337" s="53" t="e">
        <f>BI337/BK337</f>
        <v>#DIV/0!</v>
      </c>
      <c r="BM337" s="54">
        <f>SUM(IF($H337="A",$G337,0),IF($K337="A",$J337,0),IF($N337="A",$M337,0),IF($Q337="A",$P337,0),IF($T337="A",$S337,0),IF($W337="A",$V337,0),IF($Z337="A",$Y337,0),IF($AC337="A",$AB337,0),IF($AF337="A",$AE337,0),IF($AI337="A",$AH337,0),IF($AL337="A",$AK337,0),IF($AO337="A",$AN337,0),IF($AR337="A",$AQ337,0),IF($AU337="A",$AT337,0),IF($AX337="A",$AW337,0),IF($BA337="A",$AZ337,0),IF($BD337="A",$BA337,0),IF($BG337="A",$BF337,0))</f>
        <v>0</v>
      </c>
      <c r="BN337" s="55">
        <f>SUM(IF($T337="A",$S337,0),IF($W337="A",$V337,0),IF($Z337="A",$Y337,0),IF($AI337="A",$AH337,0),IF($AL337="A",$AK337,0))</f>
        <v>0</v>
      </c>
      <c r="BO337" s="55">
        <f>SUM(S337,V337,Y337,AH337,AK337)</f>
        <v>0</v>
      </c>
      <c r="BP337" s="56">
        <f>MAX(G337:BF337)</f>
        <v>0</v>
      </c>
      <c r="BQ337" s="56"/>
      <c r="BR337" s="120" t="str">
        <f>VLOOKUP(D337,BASE!B:E,3,FALSE)</f>
        <v>ASCSP</v>
      </c>
      <c r="BT337" s="442"/>
    </row>
    <row r="338" spans="1:72" ht="26.25" thickBot="1">
      <c r="A338" s="128" t="s">
        <v>710</v>
      </c>
      <c r="B338" s="3" t="s">
        <v>16</v>
      </c>
      <c r="C338" s="164" t="s">
        <v>325</v>
      </c>
      <c r="D338" s="165">
        <v>6901436</v>
      </c>
      <c r="E338" s="166" t="s">
        <v>2</v>
      </c>
      <c r="F338" s="167" t="s">
        <v>179</v>
      </c>
      <c r="G338" s="4"/>
      <c r="H338" s="2"/>
      <c r="I338" s="5"/>
      <c r="J338" s="4"/>
      <c r="K338" s="2"/>
      <c r="L338" s="5"/>
      <c r="M338" s="4"/>
      <c r="N338" s="2"/>
      <c r="O338" s="5"/>
      <c r="P338" s="4"/>
      <c r="Q338" s="2"/>
      <c r="R338" s="5"/>
      <c r="S338" s="6"/>
      <c r="T338" s="2"/>
      <c r="U338" s="5"/>
      <c r="V338" s="6"/>
      <c r="W338" s="2"/>
      <c r="X338" s="5"/>
      <c r="Y338" s="6"/>
      <c r="Z338" s="2"/>
      <c r="AA338" s="5"/>
      <c r="AB338" s="4"/>
      <c r="AC338" s="2"/>
      <c r="AD338" s="5"/>
      <c r="AE338" s="4"/>
      <c r="AF338" s="2"/>
      <c r="AG338" s="5"/>
      <c r="AH338" s="6"/>
      <c r="AI338" s="2"/>
      <c r="AJ338" s="5"/>
      <c r="AK338" s="6"/>
      <c r="AL338" s="2"/>
      <c r="AM338" s="5"/>
      <c r="AN338" s="4"/>
      <c r="AO338" s="2"/>
      <c r="AP338" s="5"/>
      <c r="AQ338" s="4"/>
      <c r="AR338" s="2"/>
      <c r="AS338" s="5"/>
      <c r="AT338" s="4"/>
      <c r="AU338" s="2"/>
      <c r="AV338" s="5"/>
      <c r="AW338" s="4"/>
      <c r="AX338" s="2"/>
      <c r="AY338" s="5"/>
      <c r="AZ338" s="4"/>
      <c r="BA338" s="2"/>
      <c r="BB338" s="5"/>
      <c r="BC338" s="4"/>
      <c r="BD338" s="2"/>
      <c r="BE338" s="5"/>
      <c r="BF338" s="4"/>
      <c r="BG338" s="2"/>
      <c r="BH338" s="5"/>
      <c r="BI338" s="60">
        <f>SUM(G338:BF338)</f>
        <v>0</v>
      </c>
      <c r="BJ338" s="61" t="s">
        <v>6</v>
      </c>
      <c r="BK338" s="127">
        <f>COUNTIF(G338:BF338,"&gt;0")</f>
        <v>0</v>
      </c>
      <c r="BL338" s="53" t="e">
        <f>BI338/BK338</f>
        <v>#DIV/0!</v>
      </c>
      <c r="BM338" s="54">
        <f>SUM(IF($H338="A",$G338,0),IF($K338="A",$J338,0),IF($N338="A",$M338,0),IF($Q338="A",$P338,0),IF($T338="A",$S338,0),IF($W338="A",$V338,0),IF($Z338="A",$Y338,0),IF($AC338="A",$AB338,0),IF($AF338="A",$AE338,0),IF($AI338="A",$AH338,0),IF($AL338="A",$AK338,0),IF($AO338="A",$AN338,0),IF($AR338="A",$AQ338,0),IF($AU338="A",$AT338,0),IF($AX338="A",$AW338,0),IF($BA338="A",$AZ338,0),IF($BD338="A",$BA338,0),IF($BG338="A",$BF338,0))</f>
        <v>0</v>
      </c>
      <c r="BN338" s="55">
        <f>SUM(IF($T338="A",$S338,0),IF($W338="A",$V338,0),IF($Z338="A",$Y338,0),IF($AI338="A",$AH338,0),IF($AL338="A",$AK338,0))</f>
        <v>0</v>
      </c>
      <c r="BO338" s="55">
        <f>SUM(S338,V338,Y338,AH338,AK338)</f>
        <v>0</v>
      </c>
      <c r="BP338" s="56">
        <f>MAX(G338:BF338)</f>
        <v>0</v>
      </c>
      <c r="BQ338" s="56"/>
      <c r="BR338" s="120" t="str">
        <f>VLOOKUP(D338,BASE!B:E,3,FALSE)</f>
        <v>ASCSP</v>
      </c>
      <c r="BT338" s="442"/>
    </row>
    <row r="339" spans="1:72" ht="26.25" thickBot="1">
      <c r="A339" s="128" t="s">
        <v>710</v>
      </c>
      <c r="B339" s="3" t="s">
        <v>16</v>
      </c>
      <c r="C339" s="164" t="s">
        <v>291</v>
      </c>
      <c r="D339" s="165">
        <v>6925087</v>
      </c>
      <c r="E339" s="166" t="s">
        <v>2</v>
      </c>
      <c r="F339" s="167" t="s">
        <v>179</v>
      </c>
      <c r="G339" s="4"/>
      <c r="H339" s="2"/>
      <c r="I339" s="5"/>
      <c r="J339" s="4"/>
      <c r="K339" s="2"/>
      <c r="L339" s="5"/>
      <c r="M339" s="4"/>
      <c r="N339" s="2"/>
      <c r="O339" s="5"/>
      <c r="P339" s="4"/>
      <c r="Q339" s="2"/>
      <c r="R339" s="5"/>
      <c r="S339" s="6"/>
      <c r="T339" s="2"/>
      <c r="U339" s="5"/>
      <c r="V339" s="6"/>
      <c r="W339" s="2"/>
      <c r="X339" s="5"/>
      <c r="Y339" s="6"/>
      <c r="Z339" s="2"/>
      <c r="AA339" s="5"/>
      <c r="AB339" s="4"/>
      <c r="AC339" s="2"/>
      <c r="AD339" s="5"/>
      <c r="AE339" s="4"/>
      <c r="AF339" s="2"/>
      <c r="AG339" s="5"/>
      <c r="AH339" s="6"/>
      <c r="AI339" s="2"/>
      <c r="AJ339" s="5"/>
      <c r="AK339" s="6"/>
      <c r="AL339" s="2"/>
      <c r="AM339" s="5"/>
      <c r="AN339" s="4"/>
      <c r="AO339" s="2"/>
      <c r="AP339" s="5"/>
      <c r="AQ339" s="4"/>
      <c r="AR339" s="2"/>
      <c r="AS339" s="5"/>
      <c r="AT339" s="4"/>
      <c r="AU339" s="2"/>
      <c r="AV339" s="5"/>
      <c r="AW339" s="4"/>
      <c r="AX339" s="2"/>
      <c r="AY339" s="5"/>
      <c r="AZ339" s="4"/>
      <c r="BA339" s="2"/>
      <c r="BB339" s="5"/>
      <c r="BC339" s="4"/>
      <c r="BD339" s="2"/>
      <c r="BE339" s="5"/>
      <c r="BF339" s="4"/>
      <c r="BG339" s="2"/>
      <c r="BH339" s="5"/>
      <c r="BI339" s="60">
        <f>SUM(G339:BF339)</f>
        <v>0</v>
      </c>
      <c r="BJ339" s="61" t="s">
        <v>6</v>
      </c>
      <c r="BK339" s="127">
        <f>COUNTIF(G339:BF339,"&gt;0")</f>
        <v>0</v>
      </c>
      <c r="BL339" s="53" t="e">
        <f>BI339/BK339</f>
        <v>#DIV/0!</v>
      </c>
      <c r="BM339" s="54">
        <f>SUM(IF($H339="A",$G339,0),IF($K339="A",$J339,0),IF($N339="A",$M339,0),IF($Q339="A",$P339,0),IF($T339="A",$S339,0),IF($W339="A",$V339,0),IF($Z339="A",$Y339,0),IF($AC339="A",$AB339,0),IF($AF339="A",$AE339,0),IF($AI339="A",$AH339,0),IF($AL339="A",$AK339,0),IF($AO339="A",$AN339,0),IF($AR339="A",$AQ339,0),IF($AU339="A",$AT339,0),IF($AX339="A",$AW339,0),IF($BA339="A",$AZ339,0),IF($BD339="A",$BA339,0),IF($BG339="A",$BF339,0))</f>
        <v>0</v>
      </c>
      <c r="BN339" s="55">
        <f>SUM(IF($T339="A",$S339,0),IF($W339="A",$V339,0),IF($Z339="A",$Y339,0),IF($AI339="A",$AH339,0),IF($AL339="A",$AK339,0))</f>
        <v>0</v>
      </c>
      <c r="BO339" s="55">
        <f>SUM(S339,V339,Y339,AH339,AK339)</f>
        <v>0</v>
      </c>
      <c r="BP339" s="56">
        <f>MAX(G339:BF339)</f>
        <v>0</v>
      </c>
      <c r="BQ339" s="56"/>
      <c r="BR339" s="120" t="str">
        <f>VLOOKUP(D339,BASE!B:E,3,FALSE)</f>
        <v>ASCSP</v>
      </c>
      <c r="BT339" s="442"/>
    </row>
    <row r="340" spans="1:72" ht="26.25" thickBot="1">
      <c r="A340" s="128" t="s">
        <v>710</v>
      </c>
      <c r="B340" s="3" t="s">
        <v>16</v>
      </c>
      <c r="C340" s="164" t="s">
        <v>194</v>
      </c>
      <c r="D340" s="165">
        <v>6901108</v>
      </c>
      <c r="E340" s="166" t="s">
        <v>5</v>
      </c>
      <c r="F340" s="167" t="s">
        <v>179</v>
      </c>
      <c r="G340" s="4"/>
      <c r="H340" s="2"/>
      <c r="I340" s="5"/>
      <c r="J340" s="4"/>
      <c r="K340" s="2"/>
      <c r="L340" s="5"/>
      <c r="M340" s="4"/>
      <c r="N340" s="2"/>
      <c r="O340" s="5"/>
      <c r="P340" s="4"/>
      <c r="Q340" s="2"/>
      <c r="R340" s="5"/>
      <c r="S340" s="6"/>
      <c r="T340" s="2"/>
      <c r="U340" s="5"/>
      <c r="V340" s="6"/>
      <c r="W340" s="2"/>
      <c r="X340" s="5"/>
      <c r="Y340" s="6"/>
      <c r="Z340" s="2"/>
      <c r="AA340" s="5"/>
      <c r="AB340" s="4"/>
      <c r="AC340" s="2"/>
      <c r="AD340" s="5"/>
      <c r="AE340" s="4"/>
      <c r="AF340" s="2"/>
      <c r="AG340" s="5"/>
      <c r="AH340" s="6"/>
      <c r="AI340" s="2"/>
      <c r="AJ340" s="5"/>
      <c r="AK340" s="6"/>
      <c r="AL340" s="2"/>
      <c r="AM340" s="5"/>
      <c r="AN340" s="4"/>
      <c r="AO340" s="2"/>
      <c r="AP340" s="5"/>
      <c r="AQ340" s="4"/>
      <c r="AR340" s="2"/>
      <c r="AS340" s="5"/>
      <c r="AT340" s="4"/>
      <c r="AU340" s="2"/>
      <c r="AV340" s="5"/>
      <c r="AW340" s="4"/>
      <c r="AX340" s="2"/>
      <c r="AY340" s="5"/>
      <c r="AZ340" s="4"/>
      <c r="BA340" s="2"/>
      <c r="BB340" s="5"/>
      <c r="BC340" s="4"/>
      <c r="BD340" s="2"/>
      <c r="BE340" s="5"/>
      <c r="BF340" s="4"/>
      <c r="BG340" s="2"/>
      <c r="BH340" s="5"/>
      <c r="BI340" s="60">
        <f>SUM(G340:BF340)</f>
        <v>0</v>
      </c>
      <c r="BJ340" s="61" t="s">
        <v>6</v>
      </c>
      <c r="BK340" s="127">
        <f>COUNTIF(G340:BF340,"&gt;0")</f>
        <v>0</v>
      </c>
      <c r="BL340" s="53" t="e">
        <f>BI340/BK340</f>
        <v>#DIV/0!</v>
      </c>
      <c r="BM340" s="54">
        <f>SUM(IF($H340="A",$G340,0),IF($K340="A",$J340,0),IF($N340="A",$M340,0),IF($Q340="A",$P340,0),IF($T340="A",$S340,0),IF($W340="A",$V340,0),IF($Z340="A",$Y340,0),IF($AC340="A",$AB340,0),IF($AF340="A",$AE340,0),IF($AI340="A",$AH340,0),IF($AL340="A",$AK340,0),IF($AO340="A",$AN340,0),IF($AR340="A",$AQ340,0),IF($AU340="A",$AT340,0),IF($AX340="A",$AW340,0),IF($BA340="A",$AZ340,0),IF($BD340="A",$BA340,0),IF($BG340="A",$BF340,0))</f>
        <v>0</v>
      </c>
      <c r="BN340" s="55">
        <f>SUM(IF($T340="A",$S340,0),IF($W340="A",$V340,0),IF($Z340="A",$Y340,0),IF($AI340="A",$AH340,0),IF($AL340="A",$AK340,0))</f>
        <v>0</v>
      </c>
      <c r="BO340" s="55">
        <f>SUM(S340,V340,Y340,AH340,AK340)</f>
        <v>0</v>
      </c>
      <c r="BP340" s="56">
        <f>MAX(G340:BF340)</f>
        <v>0</v>
      </c>
      <c r="BQ340" s="56"/>
      <c r="BR340" s="120" t="str">
        <f>VLOOKUP(D340,BASE!B:E,3,FALSE)</f>
        <v>CASCOL</v>
      </c>
      <c r="BT340" s="442"/>
    </row>
    <row r="341" spans="1:72" ht="26.25" thickBot="1">
      <c r="A341" s="128" t="s">
        <v>710</v>
      </c>
      <c r="B341" s="3" t="s">
        <v>16</v>
      </c>
      <c r="C341" s="164" t="s">
        <v>203</v>
      </c>
      <c r="D341" s="165">
        <v>6901505</v>
      </c>
      <c r="E341" s="166" t="s">
        <v>5</v>
      </c>
      <c r="F341" s="167" t="s">
        <v>179</v>
      </c>
      <c r="G341" s="4"/>
      <c r="H341" s="2"/>
      <c r="I341" s="5"/>
      <c r="J341" s="4"/>
      <c r="K341" s="2"/>
      <c r="L341" s="5"/>
      <c r="M341" s="4"/>
      <c r="N341" s="2"/>
      <c r="O341" s="5"/>
      <c r="P341" s="4"/>
      <c r="Q341" s="2"/>
      <c r="R341" s="5"/>
      <c r="S341" s="6"/>
      <c r="T341" s="2"/>
      <c r="U341" s="5"/>
      <c r="V341" s="6"/>
      <c r="W341" s="2"/>
      <c r="X341" s="5"/>
      <c r="Y341" s="6"/>
      <c r="Z341" s="2"/>
      <c r="AA341" s="5"/>
      <c r="AB341" s="4"/>
      <c r="AC341" s="2"/>
      <c r="AD341" s="5"/>
      <c r="AE341" s="4"/>
      <c r="AF341" s="2"/>
      <c r="AG341" s="5"/>
      <c r="AH341" s="6"/>
      <c r="AI341" s="2"/>
      <c r="AJ341" s="5"/>
      <c r="AK341" s="6"/>
      <c r="AL341" s="2"/>
      <c r="AM341" s="5"/>
      <c r="AN341" s="4"/>
      <c r="AO341" s="2"/>
      <c r="AP341" s="5"/>
      <c r="AQ341" s="4"/>
      <c r="AR341" s="2"/>
      <c r="AS341" s="5"/>
      <c r="AT341" s="4"/>
      <c r="AU341" s="2"/>
      <c r="AV341" s="5"/>
      <c r="AW341" s="4"/>
      <c r="AX341" s="2"/>
      <c r="AY341" s="5"/>
      <c r="AZ341" s="4"/>
      <c r="BA341" s="2"/>
      <c r="BB341" s="5"/>
      <c r="BC341" s="4"/>
      <c r="BD341" s="2"/>
      <c r="BE341" s="5"/>
      <c r="BF341" s="4"/>
      <c r="BG341" s="2"/>
      <c r="BH341" s="5"/>
      <c r="BI341" s="60">
        <f>SUM(G341:BF341)</f>
        <v>0</v>
      </c>
      <c r="BJ341" s="61" t="s">
        <v>6</v>
      </c>
      <c r="BK341" s="127">
        <f>COUNTIF(G341:BF341,"&gt;0")</f>
        <v>0</v>
      </c>
      <c r="BL341" s="53" t="e">
        <f>BI341/BK341</f>
        <v>#DIV/0!</v>
      </c>
      <c r="BM341" s="54">
        <f>SUM(IF($H341="A",$G341,0),IF($K341="A",$J341,0),IF($N341="A",$M341,0),IF($Q341="A",$P341,0),IF($T341="A",$S341,0),IF($W341="A",$V341,0),IF($Z341="A",$Y341,0),IF($AC341="A",$AB341,0),IF($AF341="A",$AE341,0),IF($AI341="A",$AH341,0),IF($AL341="A",$AK341,0),IF($AO341="A",$AN341,0),IF($AR341="A",$AQ341,0),IF($AU341="A",$AT341,0),IF($AX341="A",$AW341,0),IF($BA341="A",$AZ341,0),IF($BD341="A",$BA341,0),IF($BG341="A",$BF341,0))</f>
        <v>0</v>
      </c>
      <c r="BN341" s="55">
        <f>SUM(IF($T341="A",$S341,0),IF($W341="A",$V341,0),IF($Z341="A",$Y341,0),IF($AI341="A",$AH341,0),IF($AL341="A",$AK341,0))</f>
        <v>0</v>
      </c>
      <c r="BO341" s="55">
        <f>SUM(S341,V341,Y341,AH341,AK341)</f>
        <v>0</v>
      </c>
      <c r="BP341" s="56">
        <f>MAX(G341:BF341)</f>
        <v>0</v>
      </c>
      <c r="BQ341" s="56"/>
      <c r="BR341" s="120" t="str">
        <f>VLOOKUP(D341,BASE!B:E,3,FALSE)</f>
        <v>CASCOL</v>
      </c>
      <c r="BT341" s="442"/>
    </row>
    <row r="342" spans="1:72" ht="26.25" thickBot="1">
      <c r="A342" s="128" t="s">
        <v>710</v>
      </c>
      <c r="B342" s="3" t="s">
        <v>16</v>
      </c>
      <c r="C342" s="164" t="s">
        <v>117</v>
      </c>
      <c r="D342" s="165">
        <v>6901903</v>
      </c>
      <c r="E342" s="166" t="s">
        <v>0</v>
      </c>
      <c r="F342" s="167" t="s">
        <v>179</v>
      </c>
      <c r="G342" s="4"/>
      <c r="H342" s="2"/>
      <c r="I342" s="5"/>
      <c r="J342" s="4"/>
      <c r="K342" s="2"/>
      <c r="L342" s="5"/>
      <c r="M342" s="4"/>
      <c r="N342" s="2"/>
      <c r="O342" s="5"/>
      <c r="P342" s="4"/>
      <c r="Q342" s="2"/>
      <c r="R342" s="5"/>
      <c r="S342" s="6"/>
      <c r="T342" s="2"/>
      <c r="U342" s="5"/>
      <c r="V342" s="6"/>
      <c r="W342" s="2"/>
      <c r="X342" s="5"/>
      <c r="Y342" s="6"/>
      <c r="Z342" s="2"/>
      <c r="AA342" s="5"/>
      <c r="AB342" s="4"/>
      <c r="AC342" s="2"/>
      <c r="AD342" s="5"/>
      <c r="AE342" s="4"/>
      <c r="AF342" s="2"/>
      <c r="AG342" s="5"/>
      <c r="AH342" s="6"/>
      <c r="AI342" s="2"/>
      <c r="AJ342" s="5"/>
      <c r="AK342" s="6"/>
      <c r="AL342" s="2"/>
      <c r="AM342" s="5"/>
      <c r="AN342" s="4"/>
      <c r="AO342" s="2"/>
      <c r="AP342" s="5"/>
      <c r="AQ342" s="4"/>
      <c r="AR342" s="2"/>
      <c r="AS342" s="5"/>
      <c r="AT342" s="4"/>
      <c r="AU342" s="2"/>
      <c r="AV342" s="5"/>
      <c r="AW342" s="4"/>
      <c r="AX342" s="2"/>
      <c r="AY342" s="5"/>
      <c r="AZ342" s="4"/>
      <c r="BA342" s="2"/>
      <c r="BB342" s="5"/>
      <c r="BC342" s="4"/>
      <c r="BD342" s="2"/>
      <c r="BE342" s="5"/>
      <c r="BF342" s="4"/>
      <c r="BG342" s="2"/>
      <c r="BH342" s="5"/>
      <c r="BI342" s="60">
        <f>SUM(G342:BF342)</f>
        <v>0</v>
      </c>
      <c r="BJ342" s="61" t="s">
        <v>6</v>
      </c>
      <c r="BK342" s="127">
        <f>COUNTIF(G342:BF342,"&gt;0")</f>
        <v>0</v>
      </c>
      <c r="BL342" s="53" t="e">
        <f>BI342/BK342</f>
        <v>#DIV/0!</v>
      </c>
      <c r="BM342" s="54">
        <f>SUM(IF($H342="A",$G342,0),IF($K342="A",$J342,0),IF($N342="A",$M342,0),IF($Q342="A",$P342,0),IF($T342="A",$S342,0),IF($W342="A",$V342,0),IF($Z342="A",$Y342,0),IF($AC342="A",$AB342,0),IF($AF342="A",$AE342,0),IF($AI342="A",$AH342,0),IF($AL342="A",$AK342,0),IF($AO342="A",$AN342,0),IF($AR342="A",$AQ342,0),IF($AU342="A",$AT342,0),IF($AX342="A",$AW342,0),IF($BA342="A",$AZ342,0),IF($BD342="A",$BA342,0),IF($BG342="A",$BF342,0))</f>
        <v>0</v>
      </c>
      <c r="BN342" s="55">
        <f>SUM(IF($T342="A",$S342,0),IF($W342="A",$V342,0),IF($Z342="A",$Y342,0),IF($AI342="A",$AH342,0),IF($AL342="A",$AK342,0))</f>
        <v>0</v>
      </c>
      <c r="BO342" s="55">
        <f>SUM(S342,V342,Y342,AH342,AK342)</f>
        <v>0</v>
      </c>
      <c r="BP342" s="56">
        <f>MAX(G342:BF342)</f>
        <v>0</v>
      </c>
      <c r="BQ342" s="56"/>
      <c r="BR342" s="120" t="str">
        <f>VLOOKUP(D342,BASE!B:E,3,FALSE)</f>
        <v>ALSTOM</v>
      </c>
      <c r="BT342" s="442"/>
    </row>
    <row r="343" spans="1:72" ht="26.25" thickBot="1">
      <c r="A343" s="128" t="s">
        <v>710</v>
      </c>
      <c r="B343" s="3" t="s">
        <v>16</v>
      </c>
      <c r="C343" s="164" t="s">
        <v>223</v>
      </c>
      <c r="D343" s="165">
        <v>6908242</v>
      </c>
      <c r="E343" s="166" t="s">
        <v>2</v>
      </c>
      <c r="F343" s="167" t="s">
        <v>179</v>
      </c>
      <c r="G343" s="4"/>
      <c r="H343" s="2"/>
      <c r="I343" s="5"/>
      <c r="J343" s="4"/>
      <c r="K343" s="2"/>
      <c r="L343" s="5"/>
      <c r="M343" s="4"/>
      <c r="N343" s="2"/>
      <c r="O343" s="5"/>
      <c r="P343" s="4"/>
      <c r="Q343" s="2"/>
      <c r="R343" s="5"/>
      <c r="S343" s="6"/>
      <c r="T343" s="2"/>
      <c r="U343" s="5"/>
      <c r="V343" s="6"/>
      <c r="W343" s="2"/>
      <c r="X343" s="5"/>
      <c r="Y343" s="6"/>
      <c r="Z343" s="2"/>
      <c r="AA343" s="5"/>
      <c r="AB343" s="4"/>
      <c r="AC343" s="2"/>
      <c r="AD343" s="5"/>
      <c r="AE343" s="4"/>
      <c r="AF343" s="2"/>
      <c r="AG343" s="5"/>
      <c r="AH343" s="6"/>
      <c r="AI343" s="2"/>
      <c r="AJ343" s="5"/>
      <c r="AK343" s="6"/>
      <c r="AL343" s="2"/>
      <c r="AM343" s="5"/>
      <c r="AN343" s="4"/>
      <c r="AO343" s="2"/>
      <c r="AP343" s="5"/>
      <c r="AQ343" s="4"/>
      <c r="AR343" s="2"/>
      <c r="AS343" s="5"/>
      <c r="AT343" s="4"/>
      <c r="AU343" s="2"/>
      <c r="AV343" s="5"/>
      <c r="AW343" s="4"/>
      <c r="AX343" s="2"/>
      <c r="AY343" s="5"/>
      <c r="AZ343" s="4"/>
      <c r="BA343" s="2"/>
      <c r="BB343" s="5"/>
      <c r="BC343" s="4"/>
      <c r="BD343" s="2"/>
      <c r="BE343" s="5"/>
      <c r="BF343" s="4"/>
      <c r="BG343" s="2"/>
      <c r="BH343" s="5"/>
      <c r="BI343" s="60">
        <f>SUM(G343:BF343)</f>
        <v>0</v>
      </c>
      <c r="BJ343" s="61" t="s">
        <v>6</v>
      </c>
      <c r="BK343" s="127">
        <f>COUNTIF(G343:BF343,"&gt;0")</f>
        <v>0</v>
      </c>
      <c r="BL343" s="53" t="e">
        <f>BI343/BK343</f>
        <v>#DIV/0!</v>
      </c>
      <c r="BM343" s="54">
        <f>SUM(IF($H343="A",$G343,0),IF($K343="A",$J343,0),IF($N343="A",$M343,0),IF($Q343="A",$P343,0),IF($T343="A",$S343,0),IF($W343="A",$V343,0),IF($Z343="A",$Y343,0),IF($AC343="A",$AB343,0),IF($AF343="A",$AE343,0),IF($AI343="A",$AH343,0),IF($AL343="A",$AK343,0),IF($AO343="A",$AN343,0),IF($AR343="A",$AQ343,0),IF($AU343="A",$AT343,0),IF($AX343="A",$AW343,0),IF($BA343="A",$AZ343,0),IF($BD343="A",$BA343,0),IF($BG343="A",$BF343,0))</f>
        <v>0</v>
      </c>
      <c r="BN343" s="55">
        <f>SUM(IF($T343="A",$S343,0),IF($W343="A",$V343,0),IF($Z343="A",$Y343,0),IF($AI343="A",$AH343,0),IF($AL343="A",$AK343,0))</f>
        <v>0</v>
      </c>
      <c r="BO343" s="55">
        <f>SUM(S343,V343,Y343,AH343,AK343)</f>
        <v>0</v>
      </c>
      <c r="BP343" s="56">
        <f>MAX(G343:BF343)</f>
        <v>0</v>
      </c>
      <c r="BQ343" s="56"/>
      <c r="BR343" s="120" t="str">
        <f>VLOOKUP(D343,BASE!B:E,3,FALSE)</f>
        <v>ASCSP</v>
      </c>
      <c r="BT343" s="442"/>
    </row>
    <row r="344" spans="1:72" ht="26.25" thickBot="1">
      <c r="A344" s="128" t="s">
        <v>710</v>
      </c>
      <c r="B344" s="3" t="s">
        <v>16</v>
      </c>
      <c r="C344" s="164" t="s">
        <v>237</v>
      </c>
      <c r="D344" s="165">
        <v>6914865</v>
      </c>
      <c r="E344" s="166" t="s">
        <v>5</v>
      </c>
      <c r="F344" s="167" t="s">
        <v>179</v>
      </c>
      <c r="G344" s="4"/>
      <c r="H344" s="2"/>
      <c r="I344" s="5"/>
      <c r="J344" s="4"/>
      <c r="K344" s="2"/>
      <c r="L344" s="5"/>
      <c r="M344" s="4"/>
      <c r="N344" s="2"/>
      <c r="O344" s="5"/>
      <c r="P344" s="4"/>
      <c r="Q344" s="2"/>
      <c r="R344" s="5"/>
      <c r="S344" s="6"/>
      <c r="T344" s="2"/>
      <c r="U344" s="5"/>
      <c r="V344" s="6"/>
      <c r="W344" s="2"/>
      <c r="X344" s="5"/>
      <c r="Y344" s="6"/>
      <c r="Z344" s="2"/>
      <c r="AA344" s="5"/>
      <c r="AB344" s="4"/>
      <c r="AC344" s="2"/>
      <c r="AD344" s="5"/>
      <c r="AE344" s="4"/>
      <c r="AF344" s="2"/>
      <c r="AG344" s="5"/>
      <c r="AH344" s="6"/>
      <c r="AI344" s="2"/>
      <c r="AJ344" s="5"/>
      <c r="AK344" s="6"/>
      <c r="AL344" s="2"/>
      <c r="AM344" s="5"/>
      <c r="AN344" s="4"/>
      <c r="AO344" s="2"/>
      <c r="AP344" s="5"/>
      <c r="AQ344" s="4"/>
      <c r="AR344" s="2"/>
      <c r="AS344" s="5"/>
      <c r="AT344" s="4"/>
      <c r="AU344" s="2"/>
      <c r="AV344" s="5"/>
      <c r="AW344" s="4"/>
      <c r="AX344" s="2"/>
      <c r="AY344" s="5"/>
      <c r="AZ344" s="4"/>
      <c r="BA344" s="2"/>
      <c r="BB344" s="5"/>
      <c r="BC344" s="4"/>
      <c r="BD344" s="2"/>
      <c r="BE344" s="5"/>
      <c r="BF344" s="4"/>
      <c r="BG344" s="2"/>
      <c r="BH344" s="5"/>
      <c r="BI344" s="60">
        <f>SUM(G344:BF344)</f>
        <v>0</v>
      </c>
      <c r="BJ344" s="61" t="s">
        <v>6</v>
      </c>
      <c r="BK344" s="127">
        <f>COUNTIF(G344:BF344,"&gt;0")</f>
        <v>0</v>
      </c>
      <c r="BL344" s="53" t="e">
        <f>BI344/BK344</f>
        <v>#DIV/0!</v>
      </c>
      <c r="BM344" s="54">
        <f>SUM(IF($H344="A",$G344,0),IF($K344="A",$J344,0),IF($N344="A",$M344,0),IF($Q344="A",$P344,0),IF($T344="A",$S344,0),IF($W344="A",$V344,0),IF($Z344="A",$Y344,0),IF($AC344="A",$AB344,0),IF($AF344="A",$AE344,0),IF($AI344="A",$AH344,0),IF($AL344="A",$AK344,0),IF($AO344="A",$AN344,0),IF($AR344="A",$AQ344,0),IF($AU344="A",$AT344,0),IF($AX344="A",$AW344,0),IF($BA344="A",$AZ344,0),IF($BD344="A",$BA344,0),IF($BG344="A",$BF344,0))</f>
        <v>0</v>
      </c>
      <c r="BN344" s="55">
        <f>SUM(IF($T344="A",$S344,0),IF($W344="A",$V344,0),IF($Z344="A",$Y344,0),IF($AI344="A",$AH344,0),IF($AL344="A",$AK344,0))</f>
        <v>0</v>
      </c>
      <c r="BO344" s="55">
        <f>SUM(S344,V344,Y344,AH344,AK344)</f>
        <v>0</v>
      </c>
      <c r="BP344" s="56">
        <f>MAX(G344:BF344)</f>
        <v>0</v>
      </c>
      <c r="BQ344" s="56"/>
      <c r="BR344" s="120" t="str">
        <f>VLOOKUP(D344,BASE!B:E,3,FALSE)</f>
        <v>CASCOL</v>
      </c>
      <c r="BT344" s="442"/>
    </row>
    <row r="345" spans="1:72" ht="26.25" thickBot="1">
      <c r="A345" s="128" t="s">
        <v>710</v>
      </c>
      <c r="B345" s="3" t="s">
        <v>16</v>
      </c>
      <c r="C345" s="164" t="s">
        <v>209</v>
      </c>
      <c r="D345" s="165">
        <v>6901754</v>
      </c>
      <c r="E345" s="166" t="s">
        <v>2</v>
      </c>
      <c r="F345" s="167" t="s">
        <v>179</v>
      </c>
      <c r="G345" s="4"/>
      <c r="H345" s="2"/>
      <c r="I345" s="5"/>
      <c r="J345" s="4"/>
      <c r="K345" s="2"/>
      <c r="L345" s="5"/>
      <c r="M345" s="4"/>
      <c r="N345" s="2"/>
      <c r="O345" s="5"/>
      <c r="P345" s="4"/>
      <c r="Q345" s="2"/>
      <c r="R345" s="5"/>
      <c r="S345" s="6"/>
      <c r="T345" s="2"/>
      <c r="U345" s="5"/>
      <c r="V345" s="6"/>
      <c r="W345" s="2"/>
      <c r="X345" s="5"/>
      <c r="Y345" s="6"/>
      <c r="Z345" s="2"/>
      <c r="AA345" s="5"/>
      <c r="AB345" s="4"/>
      <c r="AC345" s="2"/>
      <c r="AD345" s="5"/>
      <c r="AE345" s="4"/>
      <c r="AF345" s="2"/>
      <c r="AG345" s="5"/>
      <c r="AH345" s="6"/>
      <c r="AI345" s="2"/>
      <c r="AJ345" s="5"/>
      <c r="AK345" s="6"/>
      <c r="AL345" s="2"/>
      <c r="AM345" s="5"/>
      <c r="AN345" s="4"/>
      <c r="AO345" s="2"/>
      <c r="AP345" s="5"/>
      <c r="AQ345" s="4"/>
      <c r="AR345" s="2"/>
      <c r="AS345" s="5"/>
      <c r="AT345" s="4"/>
      <c r="AU345" s="2"/>
      <c r="AV345" s="5"/>
      <c r="AW345" s="4"/>
      <c r="AX345" s="2"/>
      <c r="AY345" s="5"/>
      <c r="AZ345" s="4"/>
      <c r="BA345" s="2"/>
      <c r="BB345" s="5"/>
      <c r="BC345" s="4"/>
      <c r="BD345" s="2"/>
      <c r="BE345" s="5"/>
      <c r="BF345" s="4"/>
      <c r="BG345" s="2"/>
      <c r="BH345" s="5"/>
      <c r="BI345" s="60">
        <f>SUM(G345:BF345)</f>
        <v>0</v>
      </c>
      <c r="BJ345" s="61" t="s">
        <v>6</v>
      </c>
      <c r="BK345" s="127">
        <f>COUNTIF(G345:BF345,"&gt;0")</f>
        <v>0</v>
      </c>
      <c r="BL345" s="53" t="e">
        <f>BI345/BK345</f>
        <v>#DIV/0!</v>
      </c>
      <c r="BM345" s="54">
        <f>SUM(IF($H345="A",$G345,0),IF($K345="A",$J345,0),IF($N345="A",$M345,0),IF($Q345="A",$P345,0),IF($T345="A",$S345,0),IF($W345="A",$V345,0),IF($Z345="A",$Y345,0),IF($AC345="A",$AB345,0),IF($AF345="A",$AE345,0),IF($AI345="A",$AH345,0),IF($AL345="A",$AK345,0),IF($AO345="A",$AN345,0),IF($AR345="A",$AQ345,0),IF($AU345="A",$AT345,0),IF($AX345="A",$AW345,0),IF($BA345="A",$AZ345,0),IF($BD345="A",$BA345,0),IF($BG345="A",$BF345,0))</f>
        <v>0</v>
      </c>
      <c r="BN345" s="55">
        <f>SUM(IF($T345="A",$S345,0),IF($W345="A",$V345,0),IF($Z345="A",$Y345,0),IF($AI345="A",$AH345,0),IF($AL345="A",$AK345,0))</f>
        <v>0</v>
      </c>
      <c r="BO345" s="55">
        <f>SUM(S345,V345,Y345,AH345,AK345)</f>
        <v>0</v>
      </c>
      <c r="BP345" s="56">
        <f>MAX(G345:BF345)</f>
        <v>0</v>
      </c>
      <c r="BQ345" s="56"/>
      <c r="BR345" s="120" t="str">
        <f>VLOOKUP(D345,BASE!B:E,3,FALSE)</f>
        <v>ASCSP</v>
      </c>
      <c r="BT345" s="442"/>
    </row>
    <row r="346" spans="1:72" ht="26.25" thickBot="1">
      <c r="A346" s="128" t="s">
        <v>710</v>
      </c>
      <c r="B346" s="3" t="s">
        <v>16</v>
      </c>
      <c r="C346" s="164" t="s">
        <v>544</v>
      </c>
      <c r="D346" s="165">
        <v>3453291</v>
      </c>
      <c r="E346" s="166" t="s">
        <v>5</v>
      </c>
      <c r="F346" s="167" t="s">
        <v>179</v>
      </c>
      <c r="G346" s="4"/>
      <c r="H346" s="2"/>
      <c r="I346" s="5"/>
      <c r="J346" s="4"/>
      <c r="K346" s="2"/>
      <c r="L346" s="5"/>
      <c r="M346" s="4"/>
      <c r="N346" s="2"/>
      <c r="O346" s="5"/>
      <c r="P346" s="4"/>
      <c r="Q346" s="2"/>
      <c r="R346" s="5"/>
      <c r="S346" s="6"/>
      <c r="T346" s="2"/>
      <c r="U346" s="5"/>
      <c r="V346" s="6"/>
      <c r="W346" s="2"/>
      <c r="X346" s="5"/>
      <c r="Y346" s="6"/>
      <c r="Z346" s="2"/>
      <c r="AA346" s="5"/>
      <c r="AB346" s="4"/>
      <c r="AC346" s="2"/>
      <c r="AD346" s="5"/>
      <c r="AE346" s="4"/>
      <c r="AF346" s="2"/>
      <c r="AG346" s="5"/>
      <c r="AH346" s="6"/>
      <c r="AI346" s="2"/>
      <c r="AJ346" s="5"/>
      <c r="AK346" s="6"/>
      <c r="AL346" s="2"/>
      <c r="AM346" s="5"/>
      <c r="AN346" s="4"/>
      <c r="AO346" s="2"/>
      <c r="AP346" s="5"/>
      <c r="AQ346" s="4"/>
      <c r="AR346" s="2"/>
      <c r="AS346" s="5"/>
      <c r="AT346" s="4"/>
      <c r="AU346" s="2"/>
      <c r="AV346" s="5"/>
      <c r="AW346" s="4"/>
      <c r="AX346" s="2"/>
      <c r="AY346" s="5"/>
      <c r="AZ346" s="4"/>
      <c r="BA346" s="2"/>
      <c r="BB346" s="5"/>
      <c r="BC346" s="4"/>
      <c r="BD346" s="2"/>
      <c r="BE346" s="5"/>
      <c r="BF346" s="4"/>
      <c r="BG346" s="2"/>
      <c r="BH346" s="5"/>
      <c r="BI346" s="60">
        <f>SUM(G346:BF346)</f>
        <v>0</v>
      </c>
      <c r="BJ346" s="61" t="s">
        <v>6</v>
      </c>
      <c r="BK346" s="127">
        <f>COUNTIF(G346:BF346,"&gt;0")</f>
        <v>0</v>
      </c>
      <c r="BL346" s="53" t="e">
        <f>BI346/BK346</f>
        <v>#DIV/0!</v>
      </c>
      <c r="BM346" s="54">
        <f>SUM(IF($H346="A",$G346,0),IF($K346="A",$J346,0),IF($N346="A",$M346,0),IF($Q346="A",$P346,0),IF($T346="A",$S346,0),IF($W346="A",$V346,0),IF($Z346="A",$Y346,0),IF($AC346="A",$AB346,0),IF($AF346="A",$AE346,0),IF($AI346="A",$AH346,0),IF($AL346="A",$AK346,0),IF($AO346="A",$AN346,0),IF($AR346="A",$AQ346,0),IF($AU346="A",$AT346,0),IF($AX346="A",$AW346,0),IF($BA346="A",$AZ346,0),IF($BD346="A",$BA346,0),IF($BG346="A",$BF346,0))</f>
        <v>0</v>
      </c>
      <c r="BN346" s="55">
        <f>SUM(IF($T346="A",$S346,0),IF($W346="A",$V346,0),IF($Z346="A",$Y346,0),IF($AI346="A",$AH346,0),IF($AL346="A",$AK346,0))</f>
        <v>0</v>
      </c>
      <c r="BO346" s="55">
        <f>SUM(S346,V346,Y346,AH346,AK346)</f>
        <v>0</v>
      </c>
      <c r="BP346" s="56">
        <f>MAX(G346:BF346)</f>
        <v>0</v>
      </c>
      <c r="BQ346" s="56"/>
      <c r="BR346" s="120" t="str">
        <f>VLOOKUP(D346,BASE!B:E,3,FALSE)</f>
        <v>CASCOL</v>
      </c>
      <c r="BT346" s="442"/>
    </row>
    <row r="347" spans="1:72" ht="27" thickTop="1" thickBot="1">
      <c r="A347" s="122"/>
      <c r="B347" s="123"/>
      <c r="C347" s="124"/>
      <c r="D347" s="125"/>
      <c r="E347" s="136"/>
      <c r="F347" s="137"/>
      <c r="G347" s="10"/>
      <c r="H347" s="10"/>
      <c r="I347" s="10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18"/>
      <c r="BJ347" s="19"/>
      <c r="BK347" s="20"/>
      <c r="BL347" s="21"/>
      <c r="BM347" s="22"/>
      <c r="BN347" s="23"/>
      <c r="BO347" s="23"/>
      <c r="BP347" s="24"/>
      <c r="BQ347" s="1"/>
    </row>
    <row r="348" spans="1:72" ht="24" thickTop="1">
      <c r="A348" s="11"/>
      <c r="B348" s="12"/>
      <c r="C348" s="13"/>
      <c r="D348" s="13"/>
      <c r="E348" s="138"/>
      <c r="F348" s="139" t="s">
        <v>165</v>
      </c>
      <c r="G348" s="25">
        <v>2</v>
      </c>
      <c r="H348" s="26"/>
      <c r="I348" s="27"/>
      <c r="J348" s="25">
        <v>3</v>
      </c>
      <c r="K348" s="26"/>
      <c r="L348" s="27"/>
      <c r="M348" s="25">
        <v>3</v>
      </c>
      <c r="N348" s="26"/>
      <c r="O348" s="27"/>
      <c r="P348" s="25"/>
      <c r="Q348" s="26"/>
      <c r="R348" s="27"/>
      <c r="S348" s="25">
        <v>3</v>
      </c>
      <c r="T348" s="26"/>
      <c r="U348" s="27"/>
      <c r="V348" s="25"/>
      <c r="W348" s="26"/>
      <c r="X348" s="27"/>
      <c r="Y348" s="25">
        <v>2</v>
      </c>
      <c r="Z348" s="26"/>
      <c r="AA348" s="27"/>
      <c r="AB348" s="25">
        <v>3</v>
      </c>
      <c r="AC348" s="26"/>
      <c r="AD348" s="27"/>
      <c r="AE348" s="25">
        <v>2</v>
      </c>
      <c r="AF348" s="26"/>
      <c r="AG348" s="26"/>
      <c r="AH348" s="25">
        <v>1</v>
      </c>
      <c r="AI348" s="26"/>
      <c r="AJ348" s="27"/>
      <c r="AK348" s="117">
        <v>3</v>
      </c>
      <c r="AL348" s="118"/>
      <c r="AM348" s="119"/>
      <c r="AN348" s="113"/>
      <c r="AO348" s="26"/>
      <c r="AP348" s="27"/>
      <c r="AQ348" s="25">
        <v>3</v>
      </c>
      <c r="AR348" s="26"/>
      <c r="AS348" s="27"/>
      <c r="AT348" s="25">
        <v>3</v>
      </c>
      <c r="AU348" s="26"/>
      <c r="AV348" s="27"/>
      <c r="AW348" s="25"/>
      <c r="AX348" s="26"/>
      <c r="AY348" s="27"/>
      <c r="AZ348" s="25">
        <v>2</v>
      </c>
      <c r="BA348" s="26"/>
      <c r="BB348" s="26"/>
      <c r="BC348" s="25">
        <v>3</v>
      </c>
      <c r="BD348" s="26"/>
      <c r="BE348" s="26"/>
      <c r="BF348" s="25"/>
      <c r="BG348" s="26"/>
      <c r="BH348" s="26"/>
      <c r="BI348" s="129">
        <f>AVERAGE(G348:AZ348)</f>
        <v>2.5</v>
      </c>
      <c r="BJ348" s="28" t="s">
        <v>167</v>
      </c>
      <c r="BK348" s="29"/>
      <c r="BL348" s="30"/>
      <c r="BM348" s="31"/>
      <c r="BN348" s="32"/>
      <c r="BO348" s="32"/>
      <c r="BP348" s="33"/>
      <c r="BQ348" s="1"/>
    </row>
    <row r="349" spans="1:72" ht="23.25">
      <c r="A349" s="14"/>
      <c r="B349" s="7"/>
      <c r="C349" s="8"/>
      <c r="D349" s="8"/>
      <c r="E349" s="140"/>
      <c r="F349" s="141" t="s">
        <v>21</v>
      </c>
      <c r="G349" s="34">
        <f>IF(SUBTOTAL(3,H$2:H$347)&gt;0,SUBTOTAL(3,H$2:H$347),"-")</f>
        <v>72</v>
      </c>
      <c r="H349" s="35"/>
      <c r="I349" s="36"/>
      <c r="J349" s="34">
        <f t="shared" ref="J349" si="5">IF(SUBTOTAL(3,K$2:K$347)&gt;0,SUBTOTAL(3,K$2:K$347),"-")</f>
        <v>144</v>
      </c>
      <c r="K349" s="35"/>
      <c r="L349" s="36"/>
      <c r="M349" s="34">
        <f t="shared" ref="M349" si="6">IF(SUBTOTAL(3,N$2:N$347)&gt;0,SUBTOTAL(3,N$2:N$347),"-")</f>
        <v>105</v>
      </c>
      <c r="N349" s="35"/>
      <c r="O349" s="36"/>
      <c r="P349" s="34"/>
      <c r="Q349" s="35"/>
      <c r="R349" s="36"/>
      <c r="S349" s="34">
        <f t="shared" ref="S349" si="7">IF(SUBTOTAL(3,T$2:T$347)&gt;0,SUBTOTAL(3,T$2:T$347),"-")</f>
        <v>135</v>
      </c>
      <c r="T349" s="35"/>
      <c r="U349" s="36"/>
      <c r="V349" s="34"/>
      <c r="W349" s="35"/>
      <c r="X349" s="36"/>
      <c r="Y349" s="34">
        <f t="shared" ref="Y349" si="8">IF(SUBTOTAL(3,Z$2:Z$347)&gt;0,SUBTOTAL(3,Z$2:Z$347),"-")</f>
        <v>144</v>
      </c>
      <c r="Z349" s="35"/>
      <c r="AA349" s="36"/>
      <c r="AB349" s="34">
        <f t="shared" ref="AB349" si="9">IF(SUBTOTAL(3,AC$2:AC$347)&gt;0,SUBTOTAL(3,AC$2:AC$347),"-")</f>
        <v>108</v>
      </c>
      <c r="AC349" s="35"/>
      <c r="AD349" s="36"/>
      <c r="AE349" s="34" t="str">
        <f t="shared" ref="AE349" si="10">IF(SUBTOTAL(3,AF$2:AF$347)&gt;0,SUBTOTAL(3,AF$2:AF$347),"-")</f>
        <v>-</v>
      </c>
      <c r="AF349" s="35"/>
      <c r="AG349" s="36"/>
      <c r="AH349" s="34">
        <f t="shared" ref="AH349" si="11">IF(SUBTOTAL(3,AI$2:AI$347)&gt;0,SUBTOTAL(3,AI$2:AI$347),"-")</f>
        <v>79</v>
      </c>
      <c r="AI349" s="35"/>
      <c r="AJ349" s="36"/>
      <c r="AK349" s="34">
        <f t="shared" ref="AK349" si="12">IF(SUBTOTAL(3,AL$2:AL$347)&gt;0,SUBTOTAL(3,AL$2:AL$347),"-")</f>
        <v>72</v>
      </c>
      <c r="AL349" s="35"/>
      <c r="AM349" s="36"/>
      <c r="AN349" s="34"/>
      <c r="AO349" s="35"/>
      <c r="AP349" s="36"/>
      <c r="AQ349" s="34">
        <f t="shared" ref="AQ349" si="13">IF(SUBTOTAL(3,AR$2:AR$347)&gt;0,SUBTOTAL(3,AR$2:AR$347),"-")</f>
        <v>111</v>
      </c>
      <c r="AR349" s="35"/>
      <c r="AS349" s="36"/>
      <c r="AT349" s="34">
        <f t="shared" ref="AT349" si="14">IF(SUBTOTAL(3,AU$2:AU$347)&gt;0,SUBTOTAL(3,AU$2:AU$347),"-")</f>
        <v>111</v>
      </c>
      <c r="AU349" s="35"/>
      <c r="AV349" s="36"/>
      <c r="AW349" s="34"/>
      <c r="AX349" s="35"/>
      <c r="AY349" s="36"/>
      <c r="AZ349" s="34">
        <f t="shared" ref="AZ349" si="15">IF(SUBTOTAL(3,BA$2:BA$347)&gt;0,SUBTOTAL(3,BA$2:BA$347),"-")</f>
        <v>102</v>
      </c>
      <c r="BA349" s="35"/>
      <c r="BB349" s="36"/>
      <c r="BC349" s="34">
        <f t="shared" ref="BC349" si="16">IF(SUBTOTAL(3,BD$2:BD$347)&gt;0,SUBTOTAL(3,BD$2:BD$347),"-")</f>
        <v>141</v>
      </c>
      <c r="BD349" s="35"/>
      <c r="BE349" s="36"/>
      <c r="BF349" s="34"/>
      <c r="BG349" s="35"/>
      <c r="BH349" s="36"/>
      <c r="BI349" s="130">
        <f>AVERAGE(G349:AZ349)</f>
        <v>107.54545454545455</v>
      </c>
      <c r="BJ349" s="37" t="s">
        <v>167</v>
      </c>
      <c r="BK349" s="38"/>
      <c r="BL349" s="39"/>
      <c r="BM349" s="40"/>
      <c r="BN349" s="41"/>
      <c r="BO349" s="41"/>
      <c r="BP349" s="42"/>
      <c r="BQ349" s="1"/>
    </row>
    <row r="350" spans="1:72" ht="23.25">
      <c r="A350" s="14"/>
      <c r="B350" s="7"/>
      <c r="C350" s="8"/>
      <c r="D350" s="8"/>
      <c r="E350" s="140"/>
      <c r="F350" s="141" t="s">
        <v>22</v>
      </c>
      <c r="G350" s="133">
        <f t="shared" ref="G350" si="17">IF(G349="-","-",G349/G348)</f>
        <v>36</v>
      </c>
      <c r="H350" s="134"/>
      <c r="I350" s="135"/>
      <c r="J350" s="133">
        <f t="shared" ref="J350:BC350" si="18">IF(J349="-","-",J349/J348)</f>
        <v>48</v>
      </c>
      <c r="K350" s="134"/>
      <c r="L350" s="135"/>
      <c r="M350" s="133">
        <f t="shared" si="18"/>
        <v>35</v>
      </c>
      <c r="N350" s="134"/>
      <c r="O350" s="135"/>
      <c r="P350" s="133"/>
      <c r="Q350" s="134"/>
      <c r="R350" s="135"/>
      <c r="S350" s="133">
        <f t="shared" si="18"/>
        <v>45</v>
      </c>
      <c r="T350" s="134"/>
      <c r="U350" s="135"/>
      <c r="V350" s="133"/>
      <c r="W350" s="134"/>
      <c r="X350" s="135"/>
      <c r="Y350" s="133">
        <f t="shared" si="18"/>
        <v>72</v>
      </c>
      <c r="Z350" s="134"/>
      <c r="AA350" s="135"/>
      <c r="AB350" s="133">
        <f t="shared" si="18"/>
        <v>36</v>
      </c>
      <c r="AC350" s="134"/>
      <c r="AD350" s="135"/>
      <c r="AE350" s="133" t="str">
        <f t="shared" si="18"/>
        <v>-</v>
      </c>
      <c r="AF350" s="134"/>
      <c r="AG350" s="135"/>
      <c r="AH350" s="133">
        <f t="shared" ref="AH350" si="19">IF(AH349="-","-",AH349/AH348)</f>
        <v>79</v>
      </c>
      <c r="AI350" s="134"/>
      <c r="AJ350" s="135"/>
      <c r="AK350" s="133">
        <f t="shared" si="18"/>
        <v>24</v>
      </c>
      <c r="AL350" s="134"/>
      <c r="AM350" s="135"/>
      <c r="AN350" s="133"/>
      <c r="AO350" s="134"/>
      <c r="AP350" s="135"/>
      <c r="AQ350" s="133">
        <f t="shared" si="18"/>
        <v>37</v>
      </c>
      <c r="AR350" s="134"/>
      <c r="AS350" s="135"/>
      <c r="AT350" s="133">
        <f t="shared" si="18"/>
        <v>37</v>
      </c>
      <c r="AU350" s="134"/>
      <c r="AV350" s="135"/>
      <c r="AW350" s="133"/>
      <c r="AX350" s="134"/>
      <c r="AY350" s="135"/>
      <c r="AZ350" s="133">
        <f t="shared" si="18"/>
        <v>51</v>
      </c>
      <c r="BA350" s="134"/>
      <c r="BB350" s="135"/>
      <c r="BC350" s="133">
        <f t="shared" si="18"/>
        <v>47</v>
      </c>
      <c r="BD350" s="134"/>
      <c r="BE350" s="135"/>
      <c r="BF350" s="133"/>
      <c r="BG350" s="134"/>
      <c r="BH350" s="135"/>
      <c r="BI350" s="130">
        <f>AVERAGE(G350:AZ350)</f>
        <v>45.454545454545453</v>
      </c>
      <c r="BJ350" s="37" t="s">
        <v>167</v>
      </c>
      <c r="BK350" s="38"/>
      <c r="BL350" s="39"/>
      <c r="BM350" s="40"/>
      <c r="BN350" s="41"/>
      <c r="BO350" s="41"/>
      <c r="BP350" s="42"/>
      <c r="BQ350" s="1"/>
    </row>
    <row r="351" spans="1:72" ht="23.25">
      <c r="A351" s="14"/>
      <c r="B351" s="7"/>
      <c r="C351" s="8"/>
      <c r="D351" s="8"/>
      <c r="E351" s="140"/>
      <c r="F351" s="141" t="s">
        <v>23</v>
      </c>
      <c r="G351" s="86">
        <f>SUBTOTAL(9,G$2:G$347)</f>
        <v>210</v>
      </c>
      <c r="H351" s="43"/>
      <c r="I351" s="44"/>
      <c r="J351" s="86">
        <f t="shared" ref="J351" si="20">SUBTOTAL(9,J$2:J$347)</f>
        <v>423</v>
      </c>
      <c r="K351" s="43"/>
      <c r="L351" s="44"/>
      <c r="M351" s="86">
        <f t="shared" ref="M351" si="21">SUBTOTAL(9,M$2:M$347)</f>
        <v>312</v>
      </c>
      <c r="N351" s="43"/>
      <c r="O351" s="44"/>
      <c r="P351" s="86"/>
      <c r="Q351" s="43"/>
      <c r="R351" s="44"/>
      <c r="S351" s="86">
        <f t="shared" ref="S351" si="22">SUBTOTAL(9,S$2:S$347)</f>
        <v>408</v>
      </c>
      <c r="T351" s="43"/>
      <c r="U351" s="44"/>
      <c r="V351" s="86"/>
      <c r="W351" s="43"/>
      <c r="X351" s="44"/>
      <c r="Y351" s="86">
        <f t="shared" ref="Y351" si="23">SUBTOTAL(9,Y$2:Y$347)</f>
        <v>426</v>
      </c>
      <c r="Z351" s="43"/>
      <c r="AA351" s="44"/>
      <c r="AB351" s="86">
        <f t="shared" ref="AB351" si="24">SUBTOTAL(9,AB$2:AB$347)</f>
        <v>315</v>
      </c>
      <c r="AC351" s="43"/>
      <c r="AD351" s="44"/>
      <c r="AE351" s="86">
        <f t="shared" ref="AE351" si="25">SUBTOTAL(9,AE$2:AE$347)</f>
        <v>0</v>
      </c>
      <c r="AF351" s="43"/>
      <c r="AG351" s="44"/>
      <c r="AH351" s="86">
        <f t="shared" ref="AH351" si="26">SUBTOTAL(9,AH$2:AH$347)</f>
        <v>240</v>
      </c>
      <c r="AI351" s="43"/>
      <c r="AJ351" s="44"/>
      <c r="AK351" s="86">
        <f t="shared" ref="AK351" si="27">SUBTOTAL(9,AK$2:AK$347)</f>
        <v>207</v>
      </c>
      <c r="AL351" s="43"/>
      <c r="AM351" s="44"/>
      <c r="AN351" s="86"/>
      <c r="AO351" s="43"/>
      <c r="AP351" s="44"/>
      <c r="AQ351" s="86">
        <f t="shared" ref="AQ351" si="28">SUBTOTAL(9,AQ$2:AQ$347)</f>
        <v>336</v>
      </c>
      <c r="AR351" s="43"/>
      <c r="AS351" s="44"/>
      <c r="AT351" s="86">
        <f t="shared" ref="AT351" si="29">SUBTOTAL(9,AT$2:AT$347)</f>
        <v>336</v>
      </c>
      <c r="AU351" s="43"/>
      <c r="AV351" s="44"/>
      <c r="AW351" s="86"/>
      <c r="AX351" s="43"/>
      <c r="AY351" s="44"/>
      <c r="AZ351" s="86">
        <f t="shared" ref="AZ351" si="30">SUBTOTAL(9,AZ$2:AZ$347)</f>
        <v>304</v>
      </c>
      <c r="BA351" s="43"/>
      <c r="BB351" s="44"/>
      <c r="BC351" s="86">
        <f t="shared" ref="BC351" si="31">SUBTOTAL(9,BC$2:BC$347)</f>
        <v>420</v>
      </c>
      <c r="BD351" s="43"/>
      <c r="BE351" s="44"/>
      <c r="BF351" s="86"/>
      <c r="BG351" s="43"/>
      <c r="BH351" s="44"/>
      <c r="BI351" s="86">
        <f>SUBTOTAL(9,BI$2:BI$347)</f>
        <v>3937</v>
      </c>
      <c r="BJ351" s="45" t="s">
        <v>168</v>
      </c>
      <c r="BK351" s="46"/>
      <c r="BL351" s="47"/>
      <c r="BM351" s="126">
        <f>SUBTOTAL(9,BM$2:BM$347)</f>
        <v>2382</v>
      </c>
      <c r="BN351" s="126">
        <f>SUBTOTAL(9,BN$2:BN$347)</f>
        <v>868</v>
      </c>
      <c r="BO351" s="126">
        <f>SUBTOTAL(9,BO$2:BO$347)</f>
        <v>1281</v>
      </c>
      <c r="BP351" s="48">
        <f>SUBTOTAL(4,BP$2:BP$347)</f>
        <v>14</v>
      </c>
      <c r="BQ351" s="1"/>
    </row>
    <row r="352" spans="1:72" ht="24" thickBot="1">
      <c r="A352" s="15"/>
      <c r="B352" s="16"/>
      <c r="C352" s="17"/>
      <c r="D352" s="17"/>
      <c r="E352" s="142"/>
      <c r="F352" s="143" t="s">
        <v>166</v>
      </c>
      <c r="G352" s="93">
        <f>SUBTOTAL(4,G$2:G$347)</f>
        <v>9</v>
      </c>
      <c r="H352" s="94" t="str">
        <f>IF(SUBTOTAL(3,I2:I347)/G348&gt;0,"F/V","")</f>
        <v>F/V</v>
      </c>
      <c r="I352" s="95"/>
      <c r="J352" s="93">
        <f t="shared" ref="J352" si="32">SUBTOTAL(4,J$2:J$347)</f>
        <v>11</v>
      </c>
      <c r="K352" s="94" t="str">
        <f t="shared" ref="K352" si="33">IF(SUBTOTAL(3,L2:L347)/J348&gt;0,"F/V","")</f>
        <v>F/V</v>
      </c>
      <c r="L352" s="95"/>
      <c r="M352" s="93">
        <f t="shared" ref="M352" si="34">SUBTOTAL(4,M$2:M$347)</f>
        <v>10</v>
      </c>
      <c r="N352" s="94" t="str">
        <f t="shared" ref="N352" si="35">IF(SUBTOTAL(3,O2:O347)/M348&gt;0,"F/V","")</f>
        <v>F/V</v>
      </c>
      <c r="O352" s="95"/>
      <c r="P352" s="93"/>
      <c r="Q352" s="94"/>
      <c r="R352" s="95"/>
      <c r="S352" s="93">
        <f t="shared" ref="S352" si="36">SUBTOTAL(4,S$2:S$347)</f>
        <v>10</v>
      </c>
      <c r="T352" s="94" t="str">
        <f t="shared" ref="T352" si="37">IF(SUBTOTAL(3,U2:U347)/S348&gt;0,"F/V","")</f>
        <v>F/V</v>
      </c>
      <c r="U352" s="95"/>
      <c r="V352" s="93"/>
      <c r="W352" s="94"/>
      <c r="X352" s="95"/>
      <c r="Y352" s="93">
        <f t="shared" ref="Y352" si="38">SUBTOTAL(4,Y$2:Y$347)</f>
        <v>14</v>
      </c>
      <c r="Z352" s="94" t="str">
        <f t="shared" ref="Z352" si="39">IF(SUBTOTAL(3,AA2:AA347)/Y348&gt;0,"F/V","")</f>
        <v>F/V</v>
      </c>
      <c r="AA352" s="95"/>
      <c r="AB352" s="93">
        <f t="shared" ref="AB352" si="40">SUBTOTAL(4,AB$2:AB$347)</f>
        <v>9</v>
      </c>
      <c r="AC352" s="94" t="str">
        <f t="shared" ref="AC352" si="41">IF(SUBTOTAL(3,AD2:AD347)/AB348&gt;0,"F/V","")</f>
        <v>F/V</v>
      </c>
      <c r="AD352" s="95"/>
      <c r="AE352" s="93">
        <f t="shared" ref="AE352" si="42">SUBTOTAL(4,AE$2:AE$347)</f>
        <v>0</v>
      </c>
      <c r="AF352" s="94" t="str">
        <f t="shared" ref="AF352" si="43">IF(SUBTOTAL(3,AG2:AG347)/AE348&gt;0,"F/V","")</f>
        <v/>
      </c>
      <c r="AG352" s="95"/>
      <c r="AH352" s="93">
        <f t="shared" ref="AH352" si="44">SUBTOTAL(4,AH$2:AH$347)</f>
        <v>12</v>
      </c>
      <c r="AI352" s="94" t="str">
        <f t="shared" ref="AI352" si="45">IF(SUBTOTAL(3,AJ2:AJ347)/AH348&gt;0,"F/V","")</f>
        <v>F/V</v>
      </c>
      <c r="AJ352" s="95"/>
      <c r="AK352" s="93">
        <f t="shared" ref="AK352" si="46">SUBTOTAL(4,AK$2:AK$347)</f>
        <v>8</v>
      </c>
      <c r="AL352" s="94" t="str">
        <f t="shared" ref="AL352" si="47">IF(SUBTOTAL(3,AM2:AM347)/AK348&gt;0,"F/V","")</f>
        <v>F/V</v>
      </c>
      <c r="AM352" s="95"/>
      <c r="AN352" s="93"/>
      <c r="AO352" s="94"/>
      <c r="AP352" s="95"/>
      <c r="AQ352" s="93">
        <f t="shared" ref="AQ352" si="48">SUBTOTAL(4,AQ$2:AQ$347)</f>
        <v>11</v>
      </c>
      <c r="AR352" s="94" t="str">
        <f t="shared" ref="AR352" si="49">IF(SUBTOTAL(3,AS2:AS347)/AQ348&gt;0,"F/V","")</f>
        <v>F/V</v>
      </c>
      <c r="AS352" s="95"/>
      <c r="AT352" s="93">
        <f t="shared" ref="AT352" si="50">SUBTOTAL(4,AT$2:AT$347)</f>
        <v>11</v>
      </c>
      <c r="AU352" s="94" t="str">
        <f t="shared" ref="AU352" si="51">IF(SUBTOTAL(3,AV2:AV347)/AT348&gt;0,"F/V","")</f>
        <v>F/V</v>
      </c>
      <c r="AV352" s="95"/>
      <c r="AW352" s="93"/>
      <c r="AX352" s="94"/>
      <c r="AY352" s="95"/>
      <c r="AZ352" s="93">
        <f t="shared" ref="AZ352" si="52">SUBTOTAL(4,AZ$2:AZ$347)</f>
        <v>12</v>
      </c>
      <c r="BA352" s="94" t="str">
        <f t="shared" ref="BA352" si="53">IF(SUBTOTAL(3,BB2:BB347)/AZ348&gt;0,"F/V","")</f>
        <v>F/V</v>
      </c>
      <c r="BB352" s="95"/>
      <c r="BC352" s="93">
        <f t="shared" ref="BC352" si="54">SUBTOTAL(4,BC$2:BC$347)</f>
        <v>12</v>
      </c>
      <c r="BD352" s="94" t="str">
        <f t="shared" ref="BD352" si="55">IF(SUBTOTAL(3,BE2:BE347)/BC348&gt;0,"F/V","")</f>
        <v>F/V</v>
      </c>
      <c r="BE352" s="95"/>
      <c r="BF352" s="93"/>
      <c r="BG352" s="94"/>
      <c r="BH352" s="95"/>
      <c r="BI352" s="96">
        <f>MAX(G352:AZ352)</f>
        <v>14</v>
      </c>
      <c r="BJ352" s="49" t="s">
        <v>169</v>
      </c>
      <c r="BK352" s="50"/>
      <c r="BL352" s="438"/>
      <c r="BM352" s="51"/>
      <c r="BN352" s="434"/>
      <c r="BO352" s="434"/>
      <c r="BP352" s="52"/>
      <c r="BQ352" s="1"/>
    </row>
    <row r="353" spans="1:72" ht="17.25" thickTop="1" thickBot="1">
      <c r="A353" s="92"/>
      <c r="B353" s="92"/>
      <c r="C353" s="92"/>
      <c r="D353" s="92"/>
      <c r="E353" s="101"/>
      <c r="F353" s="101" t="s">
        <v>333</v>
      </c>
      <c r="G353" s="104" t="s">
        <v>318</v>
      </c>
      <c r="H353" s="103" t="s">
        <v>319</v>
      </c>
      <c r="I353" s="105" t="s">
        <v>334</v>
      </c>
      <c r="J353" s="104" t="s">
        <v>318</v>
      </c>
      <c r="K353" s="103" t="s">
        <v>319</v>
      </c>
      <c r="L353" s="105" t="s">
        <v>334</v>
      </c>
      <c r="M353" s="104" t="s">
        <v>318</v>
      </c>
      <c r="N353" s="103" t="s">
        <v>319</v>
      </c>
      <c r="O353" s="105" t="s">
        <v>334</v>
      </c>
      <c r="P353" s="104" t="s">
        <v>318</v>
      </c>
      <c r="Q353" s="103" t="s">
        <v>319</v>
      </c>
      <c r="R353" s="105" t="s">
        <v>334</v>
      </c>
      <c r="S353" s="104" t="s">
        <v>318</v>
      </c>
      <c r="T353" s="103" t="s">
        <v>319</v>
      </c>
      <c r="U353" s="105" t="s">
        <v>334</v>
      </c>
      <c r="V353" s="104" t="s">
        <v>318</v>
      </c>
      <c r="W353" s="103" t="s">
        <v>319</v>
      </c>
      <c r="X353" s="105" t="s">
        <v>334</v>
      </c>
      <c r="Y353" s="104" t="s">
        <v>318</v>
      </c>
      <c r="Z353" s="103" t="s">
        <v>319</v>
      </c>
      <c r="AA353" s="105" t="s">
        <v>334</v>
      </c>
      <c r="AB353" s="104" t="s">
        <v>318</v>
      </c>
      <c r="AC353" s="103" t="s">
        <v>319</v>
      </c>
      <c r="AD353" s="105" t="s">
        <v>334</v>
      </c>
      <c r="AE353" s="104" t="s">
        <v>318</v>
      </c>
      <c r="AF353" s="103" t="s">
        <v>319</v>
      </c>
      <c r="AG353" s="110" t="s">
        <v>334</v>
      </c>
      <c r="AH353" s="104" t="s">
        <v>318</v>
      </c>
      <c r="AI353" s="103" t="s">
        <v>319</v>
      </c>
      <c r="AJ353" s="105" t="s">
        <v>334</v>
      </c>
      <c r="AK353" s="115" t="s">
        <v>318</v>
      </c>
      <c r="AL353" s="103" t="s">
        <v>319</v>
      </c>
      <c r="AM353" s="116" t="s">
        <v>334</v>
      </c>
      <c r="AN353" s="114" t="s">
        <v>318</v>
      </c>
      <c r="AO353" s="103" t="s">
        <v>319</v>
      </c>
      <c r="AP353" s="105" t="s">
        <v>334</v>
      </c>
      <c r="AQ353" s="104" t="s">
        <v>318</v>
      </c>
      <c r="AR353" s="103" t="s">
        <v>319</v>
      </c>
      <c r="AS353" s="105" t="s">
        <v>334</v>
      </c>
      <c r="AT353" s="104" t="s">
        <v>318</v>
      </c>
      <c r="AU353" s="103" t="s">
        <v>319</v>
      </c>
      <c r="AV353" s="105" t="s">
        <v>334</v>
      </c>
      <c r="AW353" s="104" t="s">
        <v>318</v>
      </c>
      <c r="AX353" s="103" t="s">
        <v>319</v>
      </c>
      <c r="AY353" s="105" t="s">
        <v>334</v>
      </c>
      <c r="AZ353" s="104" t="s">
        <v>318</v>
      </c>
      <c r="BA353" s="103" t="s">
        <v>319</v>
      </c>
      <c r="BB353" s="105" t="s">
        <v>334</v>
      </c>
      <c r="BC353" s="104" t="s">
        <v>318</v>
      </c>
      <c r="BD353" s="103" t="s">
        <v>319</v>
      </c>
      <c r="BE353" s="105" t="s">
        <v>334</v>
      </c>
      <c r="BF353" s="104" t="s">
        <v>318</v>
      </c>
      <c r="BG353" s="103" t="s">
        <v>319</v>
      </c>
      <c r="BH353" s="105" t="s">
        <v>334</v>
      </c>
      <c r="BI353" s="102" t="s">
        <v>347</v>
      </c>
      <c r="BJ353" s="102" t="s">
        <v>348</v>
      </c>
      <c r="BK353" s="435" t="s">
        <v>854</v>
      </c>
      <c r="BL353" s="433" t="s">
        <v>855</v>
      </c>
      <c r="BM353" s="449" t="s">
        <v>857</v>
      </c>
      <c r="BN353" s="450"/>
      <c r="BO353" s="449" t="s">
        <v>856</v>
      </c>
      <c r="BP353" s="450"/>
    </row>
    <row r="354" spans="1:72" ht="15.75">
      <c r="A354" s="92"/>
      <c r="B354" s="92"/>
      <c r="C354" s="92"/>
      <c r="D354" s="92"/>
      <c r="E354" s="144"/>
      <c r="F354" s="145" t="s">
        <v>4</v>
      </c>
      <c r="G354" s="106">
        <v>40</v>
      </c>
      <c r="H354" s="99" t="s">
        <v>319</v>
      </c>
      <c r="I354" s="107">
        <v>12</v>
      </c>
      <c r="J354" s="106">
        <v>141</v>
      </c>
      <c r="K354" s="99" t="s">
        <v>319</v>
      </c>
      <c r="L354" s="107">
        <v>45</v>
      </c>
      <c r="M354" s="106">
        <v>78</v>
      </c>
      <c r="N354" s="99" t="s">
        <v>319</v>
      </c>
      <c r="O354" s="107">
        <v>24</v>
      </c>
      <c r="P354" s="106"/>
      <c r="Q354" s="99"/>
      <c r="R354" s="107"/>
      <c r="S354" s="106">
        <v>114</v>
      </c>
      <c r="T354" s="99" t="s">
        <v>319</v>
      </c>
      <c r="U354" s="107">
        <v>36</v>
      </c>
      <c r="V354" s="106"/>
      <c r="W354" s="99"/>
      <c r="X354" s="107"/>
      <c r="Y354" s="106">
        <v>156</v>
      </c>
      <c r="Z354" s="99" t="s">
        <v>319</v>
      </c>
      <c r="AA354" s="107">
        <v>48</v>
      </c>
      <c r="AB354" s="106">
        <v>99</v>
      </c>
      <c r="AC354" s="99" t="s">
        <v>319</v>
      </c>
      <c r="AD354" s="107">
        <v>30</v>
      </c>
      <c r="AE354" s="106"/>
      <c r="AF354" s="99"/>
      <c r="AG354" s="111"/>
      <c r="AH354" s="106">
        <v>80</v>
      </c>
      <c r="AI354" s="99" t="s">
        <v>319</v>
      </c>
      <c r="AJ354" s="107">
        <v>24</v>
      </c>
      <c r="AK354" s="106">
        <v>72</v>
      </c>
      <c r="AL354" s="99" t="s">
        <v>319</v>
      </c>
      <c r="AM354" s="107">
        <v>15</v>
      </c>
      <c r="AN354" s="106"/>
      <c r="AO354" s="99"/>
      <c r="AP354" s="107"/>
      <c r="AQ354" s="106">
        <v>95</v>
      </c>
      <c r="AR354" s="99" t="s">
        <v>785</v>
      </c>
      <c r="AS354" s="107">
        <v>32</v>
      </c>
      <c r="AT354" s="106">
        <v>120</v>
      </c>
      <c r="AU354" s="99" t="s">
        <v>319</v>
      </c>
      <c r="AV354" s="107">
        <v>33</v>
      </c>
      <c r="AW354" s="106"/>
      <c r="AX354" s="99"/>
      <c r="AY354" s="107"/>
      <c r="AZ354" s="106">
        <v>82</v>
      </c>
      <c r="BA354" s="99" t="s">
        <v>319</v>
      </c>
      <c r="BB354" s="107">
        <v>29</v>
      </c>
      <c r="BC354" s="106">
        <v>144</v>
      </c>
      <c r="BD354" s="99" t="s">
        <v>319</v>
      </c>
      <c r="BE354" s="107">
        <v>48</v>
      </c>
      <c r="BF354" s="106"/>
      <c r="BG354" s="99"/>
      <c r="BH354" s="107"/>
      <c r="BI354" s="100">
        <f>G354+J354+M354+P354+S354+V354+Y354+AB354+AH354+AK354+AN354+AQ354+AT354+AW354+AZ354+BC354+BF354</f>
        <v>1221</v>
      </c>
      <c r="BJ354" s="402">
        <f>I354+L354+O354+R354+U354+X354+AA354+AD354+AG354+AJ354+AM354+AP354+AS354+AV354+AY354+BB354+BE354+BH354</f>
        <v>376</v>
      </c>
      <c r="BK354" s="436">
        <f>BI354/BJ354</f>
        <v>3.2473404255319149</v>
      </c>
      <c r="BL354" s="441">
        <v>41</v>
      </c>
      <c r="BM354" s="447">
        <v>69</v>
      </c>
      <c r="BN354" s="451">
        <v>7</v>
      </c>
      <c r="BO354" s="446">
        <v>5</v>
      </c>
      <c r="BP354" s="443">
        <v>0</v>
      </c>
      <c r="BS354" s="121"/>
      <c r="BT354" s="132" t="s">
        <v>351</v>
      </c>
    </row>
    <row r="355" spans="1:72" ht="15.75">
      <c r="A355" s="92"/>
      <c r="B355" s="92"/>
      <c r="C355" s="92"/>
      <c r="D355" s="92"/>
      <c r="E355" s="146"/>
      <c r="F355" s="147" t="s">
        <v>185</v>
      </c>
      <c r="G355" s="106">
        <v>18</v>
      </c>
      <c r="H355" s="99" t="s">
        <v>785</v>
      </c>
      <c r="I355" s="107">
        <v>10</v>
      </c>
      <c r="J355" s="106">
        <v>105</v>
      </c>
      <c r="K355" s="99" t="s">
        <v>319</v>
      </c>
      <c r="L355" s="107">
        <v>30</v>
      </c>
      <c r="M355" s="106">
        <v>33</v>
      </c>
      <c r="N355" s="99" t="s">
        <v>785</v>
      </c>
      <c r="O355" s="107">
        <v>12</v>
      </c>
      <c r="P355" s="106"/>
      <c r="Q355" s="99"/>
      <c r="R355" s="107"/>
      <c r="S355" s="106">
        <v>60</v>
      </c>
      <c r="T355" s="99" t="s">
        <v>319</v>
      </c>
      <c r="U355" s="107">
        <v>21</v>
      </c>
      <c r="V355" s="106"/>
      <c r="W355" s="99"/>
      <c r="X355" s="107"/>
      <c r="Y355" s="106">
        <v>66</v>
      </c>
      <c r="Z355" s="99" t="s">
        <v>785</v>
      </c>
      <c r="AA355" s="107">
        <v>22</v>
      </c>
      <c r="AB355" s="106">
        <v>102</v>
      </c>
      <c r="AC355" s="99" t="s">
        <v>319</v>
      </c>
      <c r="AD355" s="107">
        <v>24</v>
      </c>
      <c r="AE355" s="108"/>
      <c r="AF355" s="97"/>
      <c r="AG355" s="111"/>
      <c r="AH355" s="106">
        <v>46</v>
      </c>
      <c r="AI355" s="99" t="s">
        <v>319</v>
      </c>
      <c r="AJ355" s="107">
        <v>16</v>
      </c>
      <c r="AK355" s="106">
        <v>27</v>
      </c>
      <c r="AL355" s="99" t="s">
        <v>319</v>
      </c>
      <c r="AM355" s="107">
        <v>12</v>
      </c>
      <c r="AN355" s="106"/>
      <c r="AO355" s="99"/>
      <c r="AP355" s="107"/>
      <c r="AQ355" s="106">
        <v>78</v>
      </c>
      <c r="AR355" s="99" t="s">
        <v>319</v>
      </c>
      <c r="AS355" s="107">
        <v>27</v>
      </c>
      <c r="AT355" s="106">
        <v>51</v>
      </c>
      <c r="AU355" s="99" t="s">
        <v>785</v>
      </c>
      <c r="AV355" s="107">
        <v>24</v>
      </c>
      <c r="AW355" s="106"/>
      <c r="AX355" s="99"/>
      <c r="AY355" s="107"/>
      <c r="AZ355" s="106">
        <v>74</v>
      </c>
      <c r="BA355" s="99" t="s">
        <v>319</v>
      </c>
      <c r="BB355" s="107">
        <v>20</v>
      </c>
      <c r="BC355" s="106">
        <v>60</v>
      </c>
      <c r="BD355" s="99" t="s">
        <v>785</v>
      </c>
      <c r="BE355" s="107">
        <v>21</v>
      </c>
      <c r="BF355" s="106"/>
      <c r="BG355" s="99"/>
      <c r="BH355" s="107"/>
      <c r="BI355" s="100">
        <f>G355+J355+M355+P355+S355+V355+Y355+AB355+AH355+AK355+AN355+AQ355+AT355+AW355+AZ355+BC355+BF355</f>
        <v>720</v>
      </c>
      <c r="BJ355" s="402">
        <f>I355+L355+O355+R355+U355+X355+AA355+AD355+AG355+AJ355+AM355+AP355+AS355+AV355+AY355+BB355+BE355+BH355</f>
        <v>239</v>
      </c>
      <c r="BK355" s="436">
        <f t="shared" ref="BK355:BK361" si="56">BI355/BJ355</f>
        <v>3.01255230125523</v>
      </c>
      <c r="BL355" s="439">
        <v>21</v>
      </c>
      <c r="BM355" s="447">
        <v>50</v>
      </c>
      <c r="BN355" s="451">
        <v>6</v>
      </c>
      <c r="BO355" s="447">
        <v>8</v>
      </c>
      <c r="BP355" s="444">
        <v>0</v>
      </c>
    </row>
    <row r="356" spans="1:72" ht="15.75">
      <c r="A356" s="92"/>
      <c r="B356" s="92"/>
      <c r="C356" s="92"/>
      <c r="D356" s="92"/>
      <c r="E356" s="146"/>
      <c r="F356" s="147" t="s">
        <v>1</v>
      </c>
      <c r="G356" s="106">
        <v>78</v>
      </c>
      <c r="H356" s="99" t="s">
        <v>319</v>
      </c>
      <c r="I356" s="107">
        <v>26</v>
      </c>
      <c r="J356" s="106">
        <v>64</v>
      </c>
      <c r="K356" s="99" t="s">
        <v>319</v>
      </c>
      <c r="L356" s="107">
        <v>22</v>
      </c>
      <c r="M356" s="106">
        <v>72</v>
      </c>
      <c r="N356" s="99" t="s">
        <v>319</v>
      </c>
      <c r="O356" s="107">
        <v>21</v>
      </c>
      <c r="P356" s="106"/>
      <c r="Q356" s="99"/>
      <c r="R356" s="107"/>
      <c r="S356" s="106">
        <v>66</v>
      </c>
      <c r="T356" s="99" t="s">
        <v>319</v>
      </c>
      <c r="U356" s="107">
        <v>21</v>
      </c>
      <c r="V356" s="106"/>
      <c r="W356" s="99"/>
      <c r="X356" s="107"/>
      <c r="Y356" s="106">
        <v>44</v>
      </c>
      <c r="Z356" s="99" t="s">
        <v>319</v>
      </c>
      <c r="AA356" s="107">
        <v>16</v>
      </c>
      <c r="AB356" s="106">
        <v>27</v>
      </c>
      <c r="AC356" s="99" t="s">
        <v>785</v>
      </c>
      <c r="AD356" s="107">
        <v>9</v>
      </c>
      <c r="AE356" s="108"/>
      <c r="AF356" s="97"/>
      <c r="AG356" s="111"/>
      <c r="AH356" s="106">
        <v>23</v>
      </c>
      <c r="AI356" s="99" t="s">
        <v>319</v>
      </c>
      <c r="AJ356" s="107">
        <v>9</v>
      </c>
      <c r="AK356" s="106">
        <v>57</v>
      </c>
      <c r="AL356" s="99" t="s">
        <v>319</v>
      </c>
      <c r="AM356" s="107">
        <v>18</v>
      </c>
      <c r="AN356" s="106"/>
      <c r="AO356" s="99"/>
      <c r="AP356" s="107"/>
      <c r="AQ356" s="106">
        <v>54</v>
      </c>
      <c r="AR356" s="99" t="s">
        <v>319</v>
      </c>
      <c r="AS356" s="107">
        <v>18</v>
      </c>
      <c r="AT356" s="106">
        <v>51</v>
      </c>
      <c r="AU356" s="99" t="s">
        <v>785</v>
      </c>
      <c r="AV356" s="107">
        <v>18</v>
      </c>
      <c r="AW356" s="106"/>
      <c r="AX356" s="99"/>
      <c r="AY356" s="107"/>
      <c r="AZ356" s="106">
        <v>54</v>
      </c>
      <c r="BA356" s="99" t="s">
        <v>319</v>
      </c>
      <c r="BB356" s="107">
        <v>16</v>
      </c>
      <c r="BC356" s="106">
        <v>57</v>
      </c>
      <c r="BD356" s="99" t="s">
        <v>319</v>
      </c>
      <c r="BE356" s="107">
        <v>21</v>
      </c>
      <c r="BF356" s="106"/>
      <c r="BG356" s="99"/>
      <c r="BH356" s="107"/>
      <c r="BI356" s="100">
        <f>G356+J356+M356+P356+S356+V356+Y356+AB356+AH356+AK356+AN356+AQ356+AT356+AW356+AZ356+BC356+BF356</f>
        <v>647</v>
      </c>
      <c r="BJ356" s="402">
        <f>I356+L356+O356+R356+U356+X356+AA356+AD356+AG356+AJ356+AM356+AP356+AS356+AV356+AY356+BB356+BE356+BH356</f>
        <v>215</v>
      </c>
      <c r="BK356" s="436">
        <f t="shared" si="56"/>
        <v>3.0093023255813955</v>
      </c>
      <c r="BL356" s="439">
        <v>73</v>
      </c>
      <c r="BM356" s="447">
        <v>19</v>
      </c>
      <c r="BN356" s="451">
        <v>16</v>
      </c>
      <c r="BO356" s="447">
        <v>0</v>
      </c>
      <c r="BP356" s="444">
        <v>2</v>
      </c>
    </row>
    <row r="357" spans="1:72" ht="15.75">
      <c r="A357" s="92"/>
      <c r="B357" s="92"/>
      <c r="C357" s="92"/>
      <c r="D357" s="92"/>
      <c r="E357" s="146"/>
      <c r="F357" s="147" t="s">
        <v>5</v>
      </c>
      <c r="G357" s="106">
        <v>20</v>
      </c>
      <c r="H357" s="99" t="s">
        <v>785</v>
      </c>
      <c r="I357" s="107">
        <v>8</v>
      </c>
      <c r="J357" s="106">
        <v>12</v>
      </c>
      <c r="K357" s="99" t="s">
        <v>785</v>
      </c>
      <c r="L357" s="107">
        <v>6</v>
      </c>
      <c r="M357" s="106">
        <v>27</v>
      </c>
      <c r="N357" s="99" t="s">
        <v>785</v>
      </c>
      <c r="O357" s="107">
        <v>12</v>
      </c>
      <c r="P357" s="106"/>
      <c r="Q357" s="99"/>
      <c r="R357" s="107"/>
      <c r="S357" s="106">
        <v>90</v>
      </c>
      <c r="T357" s="99" t="s">
        <v>319</v>
      </c>
      <c r="U357" s="107">
        <v>18</v>
      </c>
      <c r="V357" s="106"/>
      <c r="W357" s="99"/>
      <c r="X357" s="107"/>
      <c r="Y357" s="106">
        <v>90</v>
      </c>
      <c r="Z357" s="99" t="s">
        <v>319</v>
      </c>
      <c r="AA357" s="107">
        <v>20</v>
      </c>
      <c r="AB357" s="106">
        <v>33</v>
      </c>
      <c r="AC357" s="99" t="s">
        <v>785</v>
      </c>
      <c r="AD357" s="107">
        <v>12</v>
      </c>
      <c r="AE357" s="108"/>
      <c r="AF357" s="97"/>
      <c r="AG357" s="111"/>
      <c r="AH357" s="106">
        <v>15</v>
      </c>
      <c r="AI357" s="99" t="s">
        <v>785</v>
      </c>
      <c r="AJ357" s="107">
        <v>4</v>
      </c>
      <c r="AK357" s="106">
        <v>21</v>
      </c>
      <c r="AL357" s="99" t="s">
        <v>319</v>
      </c>
      <c r="AM357" s="107">
        <v>6</v>
      </c>
      <c r="AN357" s="106"/>
      <c r="AO357" s="99"/>
      <c r="AP357" s="107"/>
      <c r="AQ357" s="106">
        <v>27</v>
      </c>
      <c r="AR357" s="99" t="s">
        <v>785</v>
      </c>
      <c r="AS357" s="107">
        <v>6</v>
      </c>
      <c r="AT357" s="106">
        <v>24</v>
      </c>
      <c r="AU357" s="99" t="s">
        <v>319</v>
      </c>
      <c r="AV357" s="107">
        <v>9</v>
      </c>
      <c r="AW357" s="106"/>
      <c r="AX357" s="99"/>
      <c r="AY357" s="107"/>
      <c r="AZ357" s="106">
        <v>44</v>
      </c>
      <c r="BA357" s="99" t="s">
        <v>785</v>
      </c>
      <c r="BB357" s="107">
        <v>12</v>
      </c>
      <c r="BC357" s="106">
        <v>75</v>
      </c>
      <c r="BD357" s="99" t="s">
        <v>319</v>
      </c>
      <c r="BE357" s="107">
        <v>12</v>
      </c>
      <c r="BF357" s="106"/>
      <c r="BG357" s="99"/>
      <c r="BH357" s="107"/>
      <c r="BI357" s="100">
        <f>G357+J357+M357+P357+S357+V357+Y357+AB357+AH357+AK357+AN357+AQ357+AT357+AW357+AZ357+BC357+BF357</f>
        <v>478</v>
      </c>
      <c r="BJ357" s="402">
        <f>I357+L357+O357+R357+U357+X357+AA357+AD357+AG357+AJ357+AM357+AP357+AS357+AV357+AY357+BB357+BE357+BH357</f>
        <v>125</v>
      </c>
      <c r="BK357" s="436">
        <f t="shared" si="56"/>
        <v>3.8239999999999998</v>
      </c>
      <c r="BL357" s="439">
        <v>12</v>
      </c>
      <c r="BM357" s="447">
        <v>54</v>
      </c>
      <c r="BN357" s="451">
        <v>9</v>
      </c>
      <c r="BO357" s="447">
        <v>20</v>
      </c>
      <c r="BP357" s="444">
        <v>4</v>
      </c>
      <c r="BT357" s="132" t="s">
        <v>351</v>
      </c>
    </row>
    <row r="358" spans="1:72" ht="15.75">
      <c r="A358" s="92"/>
      <c r="B358" s="92"/>
      <c r="C358" s="92"/>
      <c r="D358" s="92"/>
      <c r="E358" s="146"/>
      <c r="F358" s="147" t="s">
        <v>0</v>
      </c>
      <c r="G358" s="106">
        <v>42</v>
      </c>
      <c r="H358" s="99" t="s">
        <v>319</v>
      </c>
      <c r="I358" s="107">
        <v>14</v>
      </c>
      <c r="J358" s="106">
        <v>47</v>
      </c>
      <c r="K358" s="99" t="s">
        <v>319</v>
      </c>
      <c r="L358" s="107">
        <v>20</v>
      </c>
      <c r="M358" s="106">
        <v>60</v>
      </c>
      <c r="N358" s="99" t="s">
        <v>785</v>
      </c>
      <c r="O358" s="107">
        <v>24</v>
      </c>
      <c r="P358" s="106"/>
      <c r="Q358" s="99"/>
      <c r="R358" s="107"/>
      <c r="S358" s="106">
        <v>36</v>
      </c>
      <c r="T358" s="99" t="s">
        <v>785</v>
      </c>
      <c r="U358" s="107">
        <v>21</v>
      </c>
      <c r="V358" s="106"/>
      <c r="W358" s="99"/>
      <c r="X358" s="107"/>
      <c r="Y358" s="106">
        <v>34</v>
      </c>
      <c r="Z358" s="99" t="s">
        <v>785</v>
      </c>
      <c r="AA358" s="107">
        <v>18</v>
      </c>
      <c r="AB358" s="106">
        <v>27</v>
      </c>
      <c r="AC358" s="99" t="s">
        <v>785</v>
      </c>
      <c r="AD358" s="107">
        <v>18</v>
      </c>
      <c r="AE358" s="108"/>
      <c r="AF358" s="97"/>
      <c r="AG358" s="111"/>
      <c r="AH358" s="106">
        <v>43</v>
      </c>
      <c r="AI358" s="99" t="s">
        <v>319</v>
      </c>
      <c r="AJ358" s="107">
        <v>17</v>
      </c>
      <c r="AK358" s="106">
        <v>24</v>
      </c>
      <c r="AL358" s="99" t="s">
        <v>785</v>
      </c>
      <c r="AM358" s="107">
        <v>18</v>
      </c>
      <c r="AN358" s="106"/>
      <c r="AO358" s="99"/>
      <c r="AP358" s="107"/>
      <c r="AQ358" s="106">
        <v>36</v>
      </c>
      <c r="AR358" s="99" t="s">
        <v>319</v>
      </c>
      <c r="AS358" s="107">
        <v>18</v>
      </c>
      <c r="AT358" s="106">
        <v>36</v>
      </c>
      <c r="AU358" s="99" t="s">
        <v>785</v>
      </c>
      <c r="AV358" s="107">
        <v>15</v>
      </c>
      <c r="AW358" s="106"/>
      <c r="AX358" s="99"/>
      <c r="AY358" s="107"/>
      <c r="AZ358" s="106">
        <v>32</v>
      </c>
      <c r="BA358" s="99" t="s">
        <v>785</v>
      </c>
      <c r="BB358" s="107">
        <v>18</v>
      </c>
      <c r="BC358" s="106">
        <v>45</v>
      </c>
      <c r="BD358" s="99" t="s">
        <v>785</v>
      </c>
      <c r="BE358" s="107">
        <v>24</v>
      </c>
      <c r="BF358" s="106"/>
      <c r="BG358" s="99"/>
      <c r="BH358" s="107"/>
      <c r="BI358" s="100">
        <f>G358+J358+M358+P358+S358+V358+Y358+AB358+AH358+AK358+AN358+AQ358+AT358+AW358+AZ358+BC358+BF358</f>
        <v>462</v>
      </c>
      <c r="BJ358" s="402">
        <f>I358+L358+O358+R358+U358+X358+AA358+AD358+AG358+AJ358+AM358+AP358+AS358+AV358+AY358+BB358+BE358+BH358</f>
        <v>225</v>
      </c>
      <c r="BK358" s="436">
        <f t="shared" si="56"/>
        <v>2.0533333333333332</v>
      </c>
      <c r="BL358" s="439">
        <v>50</v>
      </c>
      <c r="BM358" s="447">
        <v>36</v>
      </c>
      <c r="BN358" s="451">
        <v>13</v>
      </c>
      <c r="BO358" s="447">
        <v>9</v>
      </c>
      <c r="BP358" s="444">
        <v>3</v>
      </c>
    </row>
    <row r="359" spans="1:72" ht="15.75">
      <c r="A359" s="92"/>
      <c r="B359" s="92"/>
      <c r="C359" s="92"/>
      <c r="D359" s="92"/>
      <c r="E359" s="146"/>
      <c r="F359" s="147" t="s">
        <v>2</v>
      </c>
      <c r="G359" s="106">
        <v>12</v>
      </c>
      <c r="H359" s="99" t="s">
        <v>785</v>
      </c>
      <c r="I359" s="107">
        <v>2</v>
      </c>
      <c r="J359" s="106">
        <v>39</v>
      </c>
      <c r="K359" s="99" t="s">
        <v>785</v>
      </c>
      <c r="L359" s="107">
        <v>15</v>
      </c>
      <c r="M359" s="106">
        <v>30</v>
      </c>
      <c r="N359" s="99" t="s">
        <v>785</v>
      </c>
      <c r="O359" s="107">
        <v>9</v>
      </c>
      <c r="P359" s="106"/>
      <c r="Q359" s="99"/>
      <c r="R359" s="107"/>
      <c r="S359" s="106">
        <v>24</v>
      </c>
      <c r="T359" s="99" t="s">
        <v>785</v>
      </c>
      <c r="U359" s="107">
        <v>12</v>
      </c>
      <c r="V359" s="106"/>
      <c r="W359" s="99"/>
      <c r="X359" s="107"/>
      <c r="Y359" s="106">
        <v>22</v>
      </c>
      <c r="Z359" s="99" t="s">
        <v>785</v>
      </c>
      <c r="AA359" s="107">
        <v>14</v>
      </c>
      <c r="AB359" s="106">
        <v>15</v>
      </c>
      <c r="AC359" s="99" t="s">
        <v>785</v>
      </c>
      <c r="AD359" s="107">
        <v>9</v>
      </c>
      <c r="AE359" s="108"/>
      <c r="AF359" s="97"/>
      <c r="AG359" s="111"/>
      <c r="AH359" s="106">
        <v>27</v>
      </c>
      <c r="AI359" s="99" t="s">
        <v>785</v>
      </c>
      <c r="AJ359" s="107">
        <v>7</v>
      </c>
      <c r="AK359" s="106">
        <v>6</v>
      </c>
      <c r="AL359" s="99" t="s">
        <v>785</v>
      </c>
      <c r="AM359" s="107">
        <v>3</v>
      </c>
      <c r="AN359" s="106"/>
      <c r="AO359" s="99"/>
      <c r="AP359" s="107"/>
      <c r="AQ359" s="106">
        <v>40</v>
      </c>
      <c r="AR359" s="99" t="s">
        <v>319</v>
      </c>
      <c r="AS359" s="107">
        <v>7</v>
      </c>
      <c r="AT359" s="106">
        <v>36</v>
      </c>
      <c r="AU359" s="99" t="s">
        <v>319</v>
      </c>
      <c r="AV359" s="107">
        <v>6</v>
      </c>
      <c r="AW359" s="106"/>
      <c r="AX359" s="99"/>
      <c r="AY359" s="107"/>
      <c r="AZ359" s="106">
        <v>18</v>
      </c>
      <c r="BA359" s="99" t="s">
        <v>319</v>
      </c>
      <c r="BB359" s="107">
        <v>7</v>
      </c>
      <c r="BC359" s="106">
        <v>27</v>
      </c>
      <c r="BD359" s="99" t="s">
        <v>785</v>
      </c>
      <c r="BE359" s="107">
        <v>9</v>
      </c>
      <c r="BF359" s="106"/>
      <c r="BG359" s="99"/>
      <c r="BH359" s="107"/>
      <c r="BI359" s="100">
        <f>G359+J359+M359+P359+S359+V359+Y359+AB359+AH359+AK359+AN359+AQ359+AT359+AW359+AZ359+BC359+BF359</f>
        <v>296</v>
      </c>
      <c r="BJ359" s="402">
        <f>I359+L359+O359+R359+U359+X359+AA359+AD359+AG359+AJ359+AM359+AP359+AS359+AV359+AY359+BB359+BE359+BH359</f>
        <v>100</v>
      </c>
      <c r="BK359" s="436">
        <f t="shared" si="56"/>
        <v>2.96</v>
      </c>
      <c r="BL359" s="439">
        <v>6</v>
      </c>
      <c r="BM359" s="447">
        <v>40</v>
      </c>
      <c r="BN359" s="451">
        <v>6</v>
      </c>
      <c r="BO359" s="447">
        <v>12</v>
      </c>
      <c r="BP359" s="444">
        <v>3</v>
      </c>
    </row>
    <row r="360" spans="1:72" ht="15.75">
      <c r="A360" s="92"/>
      <c r="B360" s="92"/>
      <c r="C360" s="92"/>
      <c r="D360" s="92"/>
      <c r="E360" s="146"/>
      <c r="F360" s="147" t="s">
        <v>3</v>
      </c>
      <c r="G360" s="106">
        <v>0</v>
      </c>
      <c r="H360" s="99" t="s">
        <v>785</v>
      </c>
      <c r="I360" s="107">
        <v>0</v>
      </c>
      <c r="J360" s="106">
        <v>15</v>
      </c>
      <c r="K360" s="99" t="s">
        <v>785</v>
      </c>
      <c r="L360" s="107">
        <v>6</v>
      </c>
      <c r="M360" s="106">
        <v>12</v>
      </c>
      <c r="N360" s="99" t="s">
        <v>319</v>
      </c>
      <c r="O360" s="107">
        <v>3</v>
      </c>
      <c r="P360" s="106"/>
      <c r="Q360" s="99"/>
      <c r="R360" s="107"/>
      <c r="S360" s="106">
        <v>18</v>
      </c>
      <c r="T360" s="99" t="s">
        <v>785</v>
      </c>
      <c r="U360" s="107">
        <v>6</v>
      </c>
      <c r="V360" s="106"/>
      <c r="W360" s="99"/>
      <c r="X360" s="107"/>
      <c r="Y360" s="106">
        <v>14</v>
      </c>
      <c r="Z360" s="99" t="s">
        <v>785</v>
      </c>
      <c r="AA360" s="107">
        <v>6</v>
      </c>
      <c r="AB360" s="106">
        <v>12</v>
      </c>
      <c r="AC360" s="99" t="s">
        <v>785</v>
      </c>
      <c r="AD360" s="107">
        <v>6</v>
      </c>
      <c r="AE360" s="108"/>
      <c r="AF360" s="97"/>
      <c r="AG360" s="111"/>
      <c r="AH360" s="106">
        <v>6</v>
      </c>
      <c r="AI360" s="99" t="s">
        <v>785</v>
      </c>
      <c r="AJ360" s="107">
        <v>2</v>
      </c>
      <c r="AK360" s="106">
        <v>0</v>
      </c>
      <c r="AL360" s="99" t="s">
        <v>785</v>
      </c>
      <c r="AM360" s="107">
        <v>0</v>
      </c>
      <c r="AN360" s="106"/>
      <c r="AO360" s="99"/>
      <c r="AP360" s="107"/>
      <c r="AQ360" s="106">
        <v>6</v>
      </c>
      <c r="AR360" s="99" t="s">
        <v>785</v>
      </c>
      <c r="AS360" s="107">
        <v>3</v>
      </c>
      <c r="AT360" s="106">
        <v>18</v>
      </c>
      <c r="AU360" s="99" t="s">
        <v>785</v>
      </c>
      <c r="AV360" s="107">
        <v>6</v>
      </c>
      <c r="AW360" s="106"/>
      <c r="AX360" s="99"/>
      <c r="AY360" s="107"/>
      <c r="AZ360" s="106">
        <v>0</v>
      </c>
      <c r="BA360" s="99" t="s">
        <v>785</v>
      </c>
      <c r="BB360" s="107">
        <v>0</v>
      </c>
      <c r="BC360" s="106">
        <v>12</v>
      </c>
      <c r="BD360" s="99" t="s">
        <v>785</v>
      </c>
      <c r="BE360" s="107">
        <v>6</v>
      </c>
      <c r="BF360" s="106"/>
      <c r="BG360" s="99"/>
      <c r="BH360" s="107"/>
      <c r="BI360" s="100">
        <f>G360+J360+M360+P360+S360+V360+Y360+AB360+AH360+AK360+AN360+AQ360+AT360+AW360+AZ360+BC360+BF360</f>
        <v>113</v>
      </c>
      <c r="BJ360" s="402">
        <f>I360+L360+O360+R360+U360+X360+AA360+AD360+AG360+AJ360+AM360+AP360+AS360+AV360+AY360+BB360+BE360+BH360</f>
        <v>44</v>
      </c>
      <c r="BK360" s="436">
        <f t="shared" si="56"/>
        <v>2.5681818181818183</v>
      </c>
      <c r="BL360" s="439">
        <v>1</v>
      </c>
      <c r="BM360" s="447">
        <v>14</v>
      </c>
      <c r="BN360" s="451">
        <v>3</v>
      </c>
      <c r="BO360" s="447">
        <v>1</v>
      </c>
      <c r="BP360" s="444">
        <v>2</v>
      </c>
      <c r="BT360" s="132" t="s">
        <v>351</v>
      </c>
    </row>
    <row r="361" spans="1:72" ht="16.5" thickBot="1">
      <c r="A361" s="92"/>
      <c r="B361" s="92"/>
      <c r="C361" s="92"/>
      <c r="D361" s="92"/>
      <c r="E361" s="148"/>
      <c r="F361" s="149" t="s">
        <v>718</v>
      </c>
      <c r="G361" s="106">
        <v>0</v>
      </c>
      <c r="H361" s="99" t="s">
        <v>785</v>
      </c>
      <c r="I361" s="107">
        <v>0</v>
      </c>
      <c r="J361" s="106">
        <v>0</v>
      </c>
      <c r="K361" s="99" t="s">
        <v>785</v>
      </c>
      <c r="L361" s="107">
        <v>0</v>
      </c>
      <c r="M361" s="106">
        <v>0</v>
      </c>
      <c r="N361" s="99" t="s">
        <v>785</v>
      </c>
      <c r="O361" s="107">
        <v>0</v>
      </c>
      <c r="P361" s="106"/>
      <c r="Q361" s="99"/>
      <c r="R361" s="107"/>
      <c r="S361" s="106">
        <v>0</v>
      </c>
      <c r="T361" s="99"/>
      <c r="U361" s="107">
        <v>0</v>
      </c>
      <c r="V361" s="106"/>
      <c r="W361" s="99"/>
      <c r="X361" s="107"/>
      <c r="Y361" s="106">
        <v>0</v>
      </c>
      <c r="Z361" s="99"/>
      <c r="AA361" s="107">
        <v>0</v>
      </c>
      <c r="AB361" s="106">
        <v>0</v>
      </c>
      <c r="AC361" s="99"/>
      <c r="AD361" s="107">
        <v>0</v>
      </c>
      <c r="AE361" s="109"/>
      <c r="AF361" s="98"/>
      <c r="AG361" s="112"/>
      <c r="AH361" s="106">
        <v>0</v>
      </c>
      <c r="AI361" s="99"/>
      <c r="AJ361" s="107">
        <v>0</v>
      </c>
      <c r="AK361" s="106">
        <v>0</v>
      </c>
      <c r="AL361" s="99"/>
      <c r="AM361" s="107">
        <v>0</v>
      </c>
      <c r="AN361" s="106"/>
      <c r="AO361" s="99"/>
      <c r="AP361" s="107"/>
      <c r="AQ361" s="106">
        <v>0</v>
      </c>
      <c r="AR361" s="99"/>
      <c r="AS361" s="107">
        <v>0</v>
      </c>
      <c r="AT361" s="106">
        <v>0</v>
      </c>
      <c r="AU361" s="99" t="s">
        <v>785</v>
      </c>
      <c r="AV361" s="107">
        <v>0</v>
      </c>
      <c r="AW361" s="106"/>
      <c r="AX361" s="99"/>
      <c r="AY361" s="107"/>
      <c r="AZ361" s="106">
        <v>0</v>
      </c>
      <c r="BA361" s="99"/>
      <c r="BB361" s="107">
        <v>0</v>
      </c>
      <c r="BC361" s="106">
        <v>0</v>
      </c>
      <c r="BD361" s="99" t="s">
        <v>785</v>
      </c>
      <c r="BE361" s="107">
        <v>0</v>
      </c>
      <c r="BF361" s="106"/>
      <c r="BG361" s="99"/>
      <c r="BH361" s="107"/>
      <c r="BI361" s="100">
        <f>G361+J361+M361+P361+S361+V361+Y361+AB361+AH361+AK361+AN361+AQ361+AT361+AW361+AZ361+BC361+BF361</f>
        <v>0</v>
      </c>
      <c r="BJ361" s="402">
        <f>I361+L361+O361+R361+U361+X361+AA361+AD361+AG361+AJ361+AM361+AP361+AS361+AV361+AY361+BB361+BE361+BH361</f>
        <v>0</v>
      </c>
      <c r="BK361" s="437">
        <v>0</v>
      </c>
      <c r="BL361" s="440">
        <v>0</v>
      </c>
      <c r="BM361" s="447">
        <v>2</v>
      </c>
      <c r="BN361" s="451">
        <v>1</v>
      </c>
      <c r="BO361" s="448">
        <v>2</v>
      </c>
      <c r="BP361" s="445">
        <v>1</v>
      </c>
    </row>
  </sheetData>
  <autoFilter ref="A1:BU346">
    <filterColumn colId="0"/>
    <filterColumn colId="60"/>
  </autoFilter>
  <sortState ref="E354:BJ361">
    <sortCondition descending="1" ref="BI354:BI361"/>
    <sortCondition descending="1" ref="BJ354:BJ361"/>
  </sortState>
  <mergeCells count="2">
    <mergeCell ref="BO353:BP353"/>
    <mergeCell ref="BM353:BN353"/>
  </mergeCells>
  <printOptions horizontalCentered="1"/>
  <pageMargins left="0.23622047244094491" right="0.15748031496062992" top="0.74803149606299213" bottom="0.39370078740157483" header="0.31496062992125984" footer="0.19685039370078741"/>
  <pageSetup paperSize="9" scale="38" fitToHeight="0" orientation="landscape" verticalDpi="0" r:id="rId1"/>
  <headerFooter>
    <oddHeader>&amp;C&amp;"Algerian,Gras"&amp;28RESULTATS - CLASSEMENT CONCOURS CORPORATIFS 2015</oddHeader>
    <oddFooter>&amp;Lau :&amp;D&amp;Cpage : &amp;P/&amp;N&amp;R&amp;"-,Italique"&amp;8Alain Dumoulin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8" activePane="bottomRight" state="frozen"/>
      <selection pane="topRight" activeCell="B1" sqref="B1"/>
      <selection pane="bottomLeft" activeCell="A7" sqref="A7"/>
      <selection pane="bottomRight" activeCell="L8" sqref="L8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42189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819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832</v>
      </c>
      <c r="E4" s="379" t="s">
        <v>763</v>
      </c>
      <c r="F4" s="379"/>
      <c r="G4" s="378">
        <v>7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/>
      <c r="D7" s="365" t="e">
        <v>#N/A</v>
      </c>
      <c r="E7" s="365" t="e">
        <v>#N/A</v>
      </c>
      <c r="F7" s="364" t="s">
        <v>740</v>
      </c>
      <c r="G7" s="248"/>
      <c r="H7" s="362" t="e">
        <v>#N/A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customHeight="1">
      <c r="A8" s="169">
        <v>1</v>
      </c>
      <c r="B8" s="273" t="s">
        <v>730</v>
      </c>
      <c r="C8" s="357">
        <v>6917211</v>
      </c>
      <c r="D8" s="240" t="s">
        <v>57</v>
      </c>
      <c r="E8" s="240" t="s">
        <v>3</v>
      </c>
      <c r="F8" s="239" t="s">
        <v>740</v>
      </c>
      <c r="G8" s="309">
        <v>2</v>
      </c>
      <c r="H8" s="237" t="s">
        <v>179</v>
      </c>
      <c r="I8" s="272"/>
      <c r="J8" s="235"/>
      <c r="K8" s="271"/>
      <c r="L8" s="271"/>
      <c r="M8" s="233"/>
      <c r="N8" s="171" t="str">
        <f>VLOOKUP(C8,'Points-2015'!D:E,2,FALSE)</f>
        <v>ASPTT</v>
      </c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/>
      <c r="D9" s="353" t="e">
        <v>#N/A</v>
      </c>
      <c r="E9" s="353" t="e">
        <v>#N/A</v>
      </c>
      <c r="F9" s="352" t="s">
        <v>740</v>
      </c>
      <c r="G9" s="248"/>
      <c r="H9" s="350" t="e">
        <v>#N/A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v>2</v>
      </c>
      <c r="B11" s="262" t="s">
        <v>730</v>
      </c>
      <c r="C11" s="211"/>
      <c r="D11" s="210" t="e">
        <v>#N/A</v>
      </c>
      <c r="E11" s="210" t="e">
        <v>#N/A</v>
      </c>
      <c r="F11" s="209" t="s">
        <v>740</v>
      </c>
      <c r="G11" s="208"/>
      <c r="H11" s="207" t="e">
        <v>#N/A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str">
        <f>VLOOKUP($Q11,[8]BASE!$A:$D,2,FALSE)</f>
        <v>noms AUTOMATIQUE</v>
      </c>
      <c r="S11" s="250" t="str">
        <f>VLOOKUP($Q11,[8]BASE!$A:$D,3,FALSE)</f>
        <v>Automatique</v>
      </c>
      <c r="T11" s="249" t="s">
        <v>740</v>
      </c>
      <c r="U11" s="328">
        <f>U12</f>
        <v>2</v>
      </c>
      <c r="V11" s="327" t="str">
        <f>VLOOKUP($Q11,[8]BASE!$A:$D,4,FALSE)</f>
        <v>Auto</v>
      </c>
      <c r="W11" s="337"/>
      <c r="X11" s="245"/>
      <c r="Y11" s="243"/>
      <c r="Z11" s="243"/>
      <c r="AA11" s="243"/>
    </row>
    <row r="12" spans="1:27" s="170" customFormat="1" ht="24" customHeight="1">
      <c r="A12" s="169">
        <v>2</v>
      </c>
      <c r="B12" s="259" t="s">
        <v>730</v>
      </c>
      <c r="C12" s="201">
        <v>711309</v>
      </c>
      <c r="D12" s="200" t="s">
        <v>182</v>
      </c>
      <c r="E12" s="200" t="s">
        <v>1</v>
      </c>
      <c r="F12" s="199" t="s">
        <v>740</v>
      </c>
      <c r="G12" s="309">
        <v>2</v>
      </c>
      <c r="H12" s="197" t="s">
        <v>179</v>
      </c>
      <c r="I12" s="258"/>
      <c r="J12" s="195"/>
      <c r="K12" s="257"/>
      <c r="L12" s="257"/>
      <c r="M12" s="193"/>
      <c r="N12" s="171" t="str">
        <f>VLOOKUP(C12,'Points-2015'!D:E,2,FALSE)</f>
        <v>ATSCAF</v>
      </c>
      <c r="O12" s="169">
        <v>1</v>
      </c>
      <c r="P12" s="273" t="s">
        <v>730</v>
      </c>
      <c r="Q12" s="323">
        <v>6900182</v>
      </c>
      <c r="R12" s="240" t="str">
        <f>VLOOKUP($Q12,[8]BASE!$A:$D,2,FALSE)</f>
        <v>DUMOULIN Alain</v>
      </c>
      <c r="S12" s="240" t="str">
        <f>VLOOKUP($Q12,[8]BASE!$A:$D,3,FALSE)</f>
        <v>ATSCAF</v>
      </c>
      <c r="T12" s="239" t="s">
        <v>740</v>
      </c>
      <c r="U12" s="322">
        <v>2</v>
      </c>
      <c r="V12" s="321" t="str">
        <f>VLOOKUP($Q12,[8]BASE!$A:$D,4,FALSE)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v>2</v>
      </c>
      <c r="B13" s="278" t="s">
        <v>730</v>
      </c>
      <c r="C13" s="191"/>
      <c r="D13" s="190" t="e">
        <v>#N/A</v>
      </c>
      <c r="E13" s="190" t="e">
        <v>#N/A</v>
      </c>
      <c r="F13" s="189" t="s">
        <v>740</v>
      </c>
      <c r="G13" s="188"/>
      <c r="H13" s="187" t="e">
        <v>#N/A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tr">
        <f>VLOOKUP($Q13,[8]BASE!$A:$D,2,FALSE)</f>
        <v>noms AUTOMATIQUE</v>
      </c>
      <c r="S13" s="230" t="str">
        <f>VLOOKUP($Q13,[8]BASE!$A:$D,3,FALSE)</f>
        <v>Automatique</v>
      </c>
      <c r="T13" s="229" t="s">
        <v>740</v>
      </c>
      <c r="U13" s="316">
        <f>U12</f>
        <v>2</v>
      </c>
      <c r="V13" s="315" t="str">
        <f>VLOOKUP($Q13,[8]BASE!$A:$D,4,FALSE)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v>3</v>
      </c>
      <c r="B15" s="276" t="s">
        <v>730</v>
      </c>
      <c r="C15" s="251"/>
      <c r="D15" s="250" t="e">
        <v>#N/A</v>
      </c>
      <c r="E15" s="250" t="e">
        <v>#N/A</v>
      </c>
      <c r="F15" s="249" t="s">
        <v>740</v>
      </c>
      <c r="G15" s="248"/>
      <c r="H15" s="334" t="e">
        <v>#N/A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customHeight="1">
      <c r="A16" s="169">
        <v>3</v>
      </c>
      <c r="B16" s="273" t="s">
        <v>730</v>
      </c>
      <c r="C16" s="241">
        <v>6924426</v>
      </c>
      <c r="D16" s="240" t="s">
        <v>40</v>
      </c>
      <c r="E16" s="240" t="s">
        <v>1</v>
      </c>
      <c r="F16" s="239" t="s">
        <v>740</v>
      </c>
      <c r="G16" s="309">
        <v>2</v>
      </c>
      <c r="H16" s="237" t="s">
        <v>179</v>
      </c>
      <c r="I16" s="272"/>
      <c r="J16" s="235"/>
      <c r="K16" s="271"/>
      <c r="L16" s="271"/>
      <c r="M16" s="233"/>
      <c r="N16" s="171" t="str">
        <f>VLOOKUP(C16,'Points-2015'!D:E,2,FALSE)</f>
        <v>ATSCAF</v>
      </c>
      <c r="Q16" s="331"/>
      <c r="R16" s="331"/>
      <c r="S16" s="331"/>
      <c r="X16" s="330"/>
    </row>
    <row r="17" spans="1:27" s="170" customFormat="1" ht="24" hidden="1" customHeight="1" thickBot="1">
      <c r="A17" s="169">
        <v>3</v>
      </c>
      <c r="B17" s="270" t="s">
        <v>730</v>
      </c>
      <c r="C17" s="231"/>
      <c r="D17" s="230" t="e">
        <v>#N/A</v>
      </c>
      <c r="E17" s="230" t="e">
        <v>#N/A</v>
      </c>
      <c r="F17" s="229" t="s">
        <v>740</v>
      </c>
      <c r="G17" s="228"/>
      <c r="H17" s="227" t="e">
        <v>#N/A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v>4</v>
      </c>
      <c r="B19" s="262" t="s">
        <v>730</v>
      </c>
      <c r="C19" s="211"/>
      <c r="D19" s="210" t="e">
        <v>#N/A</v>
      </c>
      <c r="E19" s="210" t="e">
        <v>#N/A</v>
      </c>
      <c r="F19" s="209" t="s">
        <v>740</v>
      </c>
      <c r="G19" s="208"/>
      <c r="H19" s="207" t="e">
        <v>#N/A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str">
        <f>VLOOKUP($Q19,[8]BASE!$A:$D,2,FALSE)</f>
        <v>MURON Alain</v>
      </c>
      <c r="S19" s="250" t="str">
        <f>VLOOKUP($Q19,[8]BASE!$A:$D,3,FALSE)</f>
        <v>ATSCAF</v>
      </c>
      <c r="T19" s="249" t="s">
        <v>740</v>
      </c>
      <c r="U19" s="328">
        <f>U20</f>
        <v>2</v>
      </c>
      <c r="V19" s="327" t="str">
        <f>VLOOKUP($Q19,[8]BASE!$A:$D,4,FALSE)</f>
        <v>M</v>
      </c>
      <c r="W19" s="326"/>
      <c r="X19" s="245"/>
      <c r="Y19" s="243"/>
      <c r="Z19" s="243"/>
      <c r="AA19" s="243"/>
    </row>
    <row r="20" spans="1:27" s="170" customFormat="1" ht="24" customHeight="1">
      <c r="A20" s="169">
        <v>4</v>
      </c>
      <c r="B20" s="259" t="s">
        <v>730</v>
      </c>
      <c r="C20" s="201">
        <v>6922115</v>
      </c>
      <c r="D20" s="200" t="s">
        <v>114</v>
      </c>
      <c r="E20" s="200" t="s">
        <v>1</v>
      </c>
      <c r="F20" s="199" t="s">
        <v>740</v>
      </c>
      <c r="G20" s="309">
        <v>2</v>
      </c>
      <c r="H20" s="197" t="s">
        <v>179</v>
      </c>
      <c r="I20" s="258"/>
      <c r="J20" s="195"/>
      <c r="K20" s="257"/>
      <c r="L20" s="257"/>
      <c r="M20" s="193"/>
      <c r="N20" s="171" t="str">
        <f>VLOOKUP(C20,'Points-2015'!D:E,2,FALSE)</f>
        <v>ATSCAF</v>
      </c>
      <c r="O20" s="169">
        <v>1</v>
      </c>
      <c r="P20" s="273" t="s">
        <v>730</v>
      </c>
      <c r="Q20" s="323">
        <v>6900182</v>
      </c>
      <c r="R20" s="240" t="str">
        <f>VLOOKUP($Q20,[8]BASE!$A:$D,2,FALSE)</f>
        <v>DUMOULIN Alain</v>
      </c>
      <c r="S20" s="240" t="str">
        <f>VLOOKUP($Q20,[8]BASE!$A:$D,3,FALSE)</f>
        <v>ATSCAF</v>
      </c>
      <c r="T20" s="239" t="s">
        <v>740</v>
      </c>
      <c r="U20" s="322">
        <v>2</v>
      </c>
      <c r="V20" s="321" t="str">
        <f>VLOOKUP($Q20,[8]BASE!$A:$D,4,FALSE)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v>4</v>
      </c>
      <c r="B21" s="278" t="s">
        <v>730</v>
      </c>
      <c r="C21" s="191"/>
      <c r="D21" s="190" t="e">
        <v>#N/A</v>
      </c>
      <c r="E21" s="190" t="e">
        <v>#N/A</v>
      </c>
      <c r="F21" s="189" t="s">
        <v>740</v>
      </c>
      <c r="G21" s="188"/>
      <c r="H21" s="187" t="e">
        <v>#N/A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tr">
        <f>VLOOKUP($Q21,[8]BASE!$A:$D,2,FALSE)</f>
        <v>noms AUTOMATIQUE</v>
      </c>
      <c r="S21" s="230" t="str">
        <f>VLOOKUP($Q21,[8]BASE!$A:$D,3,FALSE)</f>
        <v>Automatique</v>
      </c>
      <c r="T21" s="229" t="s">
        <v>740</v>
      </c>
      <c r="U21" s="316">
        <f>U20</f>
        <v>2</v>
      </c>
      <c r="V21" s="315" t="str">
        <f>VLOOKUP($Q21,[8]BASE!$A:$D,4,FALSE)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v>5</v>
      </c>
      <c r="B23" s="276" t="s">
        <v>730</v>
      </c>
      <c r="C23" s="251"/>
      <c r="D23" s="250" t="e">
        <v>#N/A</v>
      </c>
      <c r="E23" s="250" t="e">
        <v>#N/A</v>
      </c>
      <c r="F23" s="249" t="s">
        <v>740</v>
      </c>
      <c r="G23" s="248"/>
      <c r="H23" s="247" t="e">
        <v>#N/A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customHeight="1">
      <c r="A24" s="169">
        <v>5</v>
      </c>
      <c r="B24" s="273" t="s">
        <v>730</v>
      </c>
      <c r="C24" s="241">
        <v>6917605</v>
      </c>
      <c r="D24" s="240" t="s">
        <v>242</v>
      </c>
      <c r="E24" s="240" t="s">
        <v>1</v>
      </c>
      <c r="F24" s="239" t="s">
        <v>740</v>
      </c>
      <c r="G24" s="309">
        <v>2</v>
      </c>
      <c r="H24" s="237" t="s">
        <v>179</v>
      </c>
      <c r="I24" s="272"/>
      <c r="J24" s="235"/>
      <c r="K24" s="271"/>
      <c r="L24" s="271"/>
      <c r="M24" s="233"/>
      <c r="N24" s="171" t="str">
        <f>VLOOKUP(C24,'Points-2015'!D:E,2,FALSE)</f>
        <v>ATSCAF</v>
      </c>
      <c r="Q24" s="331"/>
      <c r="R24" s="331"/>
      <c r="S24" s="331"/>
      <c r="X24" s="330"/>
    </row>
    <row r="25" spans="1:27" s="170" customFormat="1" ht="24" hidden="1" customHeight="1" thickBot="1">
      <c r="A25" s="169">
        <v>5</v>
      </c>
      <c r="B25" s="270" t="s">
        <v>730</v>
      </c>
      <c r="C25" s="231"/>
      <c r="D25" s="230" t="e">
        <v>#N/A</v>
      </c>
      <c r="E25" s="230" t="e">
        <v>#N/A</v>
      </c>
      <c r="F25" s="229" t="s">
        <v>740</v>
      </c>
      <c r="G25" s="228"/>
      <c r="H25" s="227" t="e">
        <v>#N/A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v>6</v>
      </c>
      <c r="B27" s="262" t="s">
        <v>730</v>
      </c>
      <c r="C27" s="211"/>
      <c r="D27" s="210" t="e">
        <v>#N/A</v>
      </c>
      <c r="E27" s="210" t="e">
        <v>#N/A</v>
      </c>
      <c r="F27" s="209" t="s">
        <v>740</v>
      </c>
      <c r="G27" s="208"/>
      <c r="H27" s="207" t="e">
        <v>#N/A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str">
        <f>VLOOKUP($Q27,[8]BASE!$A:$D,2,FALSE)</f>
        <v>MURON Alain</v>
      </c>
      <c r="S27" s="250" t="str">
        <f>VLOOKUP($Q27,[8]BASE!$A:$D,3,FALSE)</f>
        <v>ATSCAF</v>
      </c>
      <c r="T27" s="249" t="s">
        <v>740</v>
      </c>
      <c r="U27" s="328">
        <f>U28</f>
        <v>2</v>
      </c>
      <c r="V27" s="327" t="str">
        <f>VLOOKUP($Q27,[8]BASE!$A:$D,4,FALSE)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customHeight="1">
      <c r="A28" s="169">
        <v>6</v>
      </c>
      <c r="B28" s="259" t="s">
        <v>730</v>
      </c>
      <c r="C28" s="201">
        <v>6925867</v>
      </c>
      <c r="D28" s="200" t="s">
        <v>831</v>
      </c>
      <c r="E28" s="200" t="s">
        <v>554</v>
      </c>
      <c r="F28" s="199" t="s">
        <v>740</v>
      </c>
      <c r="G28" s="309">
        <v>2</v>
      </c>
      <c r="H28" s="197" t="s">
        <v>179</v>
      </c>
      <c r="I28" s="258"/>
      <c r="J28" s="195"/>
      <c r="K28" s="257"/>
      <c r="L28" s="257"/>
      <c r="M28" s="193"/>
      <c r="N28" s="171" t="str">
        <f>VLOOKUP(C28,'Points-2015'!D:E,2,FALSE)</f>
        <v>TROLLSPORT</v>
      </c>
      <c r="O28" s="169">
        <v>1</v>
      </c>
      <c r="P28" s="273" t="s">
        <v>728</v>
      </c>
      <c r="Q28" s="323">
        <v>6900182</v>
      </c>
      <c r="R28" s="240" t="str">
        <f>VLOOKUP($Q28,[8]BASE!$A:$D,2,FALSE)</f>
        <v>DUMOULIN Alain</v>
      </c>
      <c r="S28" s="240" t="str">
        <f>VLOOKUP($Q28,[8]BASE!$A:$D,3,FALSE)</f>
        <v>ATSCAF</v>
      </c>
      <c r="T28" s="239" t="s">
        <v>740</v>
      </c>
      <c r="U28" s="322">
        <v>2</v>
      </c>
      <c r="V28" s="321" t="str">
        <f>VLOOKUP($Q28,[8]BASE!$A:$D,4,FALSE)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v>6</v>
      </c>
      <c r="B29" s="278" t="s">
        <v>730</v>
      </c>
      <c r="C29" s="191"/>
      <c r="D29" s="190" t="e">
        <v>#N/A</v>
      </c>
      <c r="E29" s="190" t="e">
        <v>#N/A</v>
      </c>
      <c r="F29" s="189" t="s">
        <v>740</v>
      </c>
      <c r="G29" s="188"/>
      <c r="H29" s="187" t="e">
        <v>#N/A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tr">
        <f>VLOOKUP($Q29,[8]BASE!$A:$D,2,FALSE)</f>
        <v>MURON Michèle</v>
      </c>
      <c r="S29" s="230" t="str">
        <f>VLOOKUP($Q29,[8]BASE!$A:$D,3,FALSE)</f>
        <v>ATSCAF</v>
      </c>
      <c r="T29" s="229" t="s">
        <v>740</v>
      </c>
      <c r="U29" s="316">
        <f>U28</f>
        <v>2</v>
      </c>
      <c r="V29" s="315" t="str">
        <f>VLOOKUP($Q29,[8]BASE!$A:$D,4,FALSE)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v>7</v>
      </c>
      <c r="B31" s="276" t="s">
        <v>730</v>
      </c>
      <c r="C31" s="251"/>
      <c r="D31" s="250" t="e">
        <v>#N/A</v>
      </c>
      <c r="E31" s="250" t="e">
        <v>#N/A</v>
      </c>
      <c r="F31" s="249" t="s">
        <v>740</v>
      </c>
      <c r="G31" s="248"/>
      <c r="H31" s="247" t="e">
        <v>#N/A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customHeight="1">
      <c r="A32" s="169">
        <v>7</v>
      </c>
      <c r="B32" s="273" t="s">
        <v>730</v>
      </c>
      <c r="C32" s="241">
        <v>6925448</v>
      </c>
      <c r="D32" s="240" t="s">
        <v>149</v>
      </c>
      <c r="E32" s="240" t="s">
        <v>554</v>
      </c>
      <c r="F32" s="239" t="s">
        <v>740</v>
      </c>
      <c r="G32" s="309">
        <v>2</v>
      </c>
      <c r="H32" s="237" t="s">
        <v>179</v>
      </c>
      <c r="I32" s="272"/>
      <c r="J32" s="235"/>
      <c r="K32" s="271"/>
      <c r="L32" s="271"/>
      <c r="M32" s="233"/>
      <c r="N32" s="171" t="str">
        <f>VLOOKUP(C32,'Points-2015'!D:E,2,FALSE)</f>
        <v>TROLLSPORT</v>
      </c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v>7</v>
      </c>
      <c r="B33" s="270" t="s">
        <v>730</v>
      </c>
      <c r="C33" s="231"/>
      <c r="D33" s="230" t="e">
        <v>#N/A</v>
      </c>
      <c r="E33" s="230" t="e">
        <v>#N/A</v>
      </c>
      <c r="F33" s="229" t="s">
        <v>740</v>
      </c>
      <c r="G33" s="228"/>
      <c r="H33" s="227" t="e">
        <v>#N/A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v>8</v>
      </c>
      <c r="B35" s="262" t="s">
        <v>730</v>
      </c>
      <c r="C35" s="211"/>
      <c r="D35" s="210" t="e">
        <v>#N/A</v>
      </c>
      <c r="E35" s="210" t="e">
        <v>#N/A</v>
      </c>
      <c r="F35" s="209" t="s">
        <v>740</v>
      </c>
      <c r="G35" s="208"/>
      <c r="H35" s="207" t="e">
        <v>#N/A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str">
        <f>VLOOKUP($Q35,[8]BASE!$A:$D,2,FALSE)</f>
        <v>HANSI Gilles</v>
      </c>
      <c r="S35" s="250" t="str">
        <f>VLOOKUP($Q35,[8]BASE!$A:$D,3,FALSE)</f>
        <v>S A L</v>
      </c>
      <c r="T35" s="249" t="s">
        <v>740</v>
      </c>
      <c r="U35" s="328">
        <f>U36</f>
        <v>2</v>
      </c>
      <c r="V35" s="327" t="str">
        <f>VLOOKUP($Q35,[8]BASE!$A:$D,4,FALSE)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customHeight="1">
      <c r="A36" s="169">
        <v>8</v>
      </c>
      <c r="B36" s="259" t="s">
        <v>730</v>
      </c>
      <c r="C36" s="201">
        <v>6901983</v>
      </c>
      <c r="D36" s="200" t="s">
        <v>128</v>
      </c>
      <c r="E36" s="200" t="s">
        <v>554</v>
      </c>
      <c r="F36" s="199" t="s">
        <v>740</v>
      </c>
      <c r="G36" s="309">
        <v>2</v>
      </c>
      <c r="H36" s="197" t="s">
        <v>179</v>
      </c>
      <c r="I36" s="258"/>
      <c r="J36" s="195"/>
      <c r="K36" s="257"/>
      <c r="L36" s="257"/>
      <c r="M36" s="193"/>
      <c r="N36" s="171" t="str">
        <f>VLOOKUP(C36,'Points-2015'!D:E,2,FALSE)</f>
        <v>TROLLSPORT</v>
      </c>
      <c r="O36" s="169">
        <v>1</v>
      </c>
      <c r="P36" s="273" t="s">
        <v>728</v>
      </c>
      <c r="Q36" s="323">
        <v>6900182</v>
      </c>
      <c r="R36" s="240" t="str">
        <f>VLOOKUP($Q36,[8]BASE!$A:$D,2,FALSE)</f>
        <v>DUMOULIN Alain</v>
      </c>
      <c r="S36" s="240" t="str">
        <f>VLOOKUP($Q36,[8]BASE!$A:$D,3,FALSE)</f>
        <v>ATSCAF</v>
      </c>
      <c r="T36" s="239" t="s">
        <v>740</v>
      </c>
      <c r="U36" s="322">
        <v>2</v>
      </c>
      <c r="V36" s="321" t="str">
        <f>VLOOKUP($Q36,[8]BASE!$A:$D,4,FALSE)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v>8</v>
      </c>
      <c r="B37" s="278" t="s">
        <v>730</v>
      </c>
      <c r="C37" s="191"/>
      <c r="D37" s="190" t="e">
        <v>#N/A</v>
      </c>
      <c r="E37" s="190" t="e">
        <v>#N/A</v>
      </c>
      <c r="F37" s="189" t="s">
        <v>740</v>
      </c>
      <c r="G37" s="188"/>
      <c r="H37" s="187" t="e">
        <v>#N/A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tr">
        <f>VLOOKUP($Q37,[8]BASE!$A:$D,2,FALSE)</f>
        <v>MURON Michèle</v>
      </c>
      <c r="S37" s="230" t="str">
        <f>VLOOKUP($Q37,[8]BASE!$A:$D,3,FALSE)</f>
        <v>ATSCAF</v>
      </c>
      <c r="T37" s="229" t="s">
        <v>740</v>
      </c>
      <c r="U37" s="316">
        <f>U36</f>
        <v>2</v>
      </c>
      <c r="V37" s="315" t="str">
        <f>VLOOKUP($Q37,[8]BASE!$A:$D,4,FALSE)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v>9</v>
      </c>
      <c r="B39" s="276" t="s">
        <v>730</v>
      </c>
      <c r="C39" s="251"/>
      <c r="D39" s="250" t="e">
        <v>#N/A</v>
      </c>
      <c r="E39" s="250" t="e">
        <v>#N/A</v>
      </c>
      <c r="F39" s="249" t="s">
        <v>740</v>
      </c>
      <c r="G39" s="248"/>
      <c r="H39" s="247" t="e">
        <v>#N/A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customHeight="1">
      <c r="A40" s="169">
        <v>9</v>
      </c>
      <c r="B40" s="273" t="s">
        <v>730</v>
      </c>
      <c r="C40" s="241">
        <v>6925191</v>
      </c>
      <c r="D40" s="240" t="s">
        <v>294</v>
      </c>
      <c r="E40" s="240" t="s">
        <v>554</v>
      </c>
      <c r="F40" s="239" t="s">
        <v>740</v>
      </c>
      <c r="G40" s="309">
        <v>2</v>
      </c>
      <c r="H40" s="237" t="s">
        <v>179</v>
      </c>
      <c r="I40" s="272"/>
      <c r="J40" s="235"/>
      <c r="K40" s="271"/>
      <c r="L40" s="271"/>
      <c r="M40" s="233"/>
      <c r="N40" s="171" t="str">
        <f>VLOOKUP(C40,'Points-2015'!D:E,2,FALSE)</f>
        <v>TROLLSPORT</v>
      </c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v>9</v>
      </c>
      <c r="B41" s="270" t="s">
        <v>730</v>
      </c>
      <c r="C41" s="231"/>
      <c r="D41" s="230" t="e">
        <v>#N/A</v>
      </c>
      <c r="E41" s="230" t="e">
        <v>#N/A</v>
      </c>
      <c r="F41" s="229" t="s">
        <v>740</v>
      </c>
      <c r="G41" s="228"/>
      <c r="H41" s="227" t="e">
        <v>#N/A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v>10</v>
      </c>
      <c r="B43" s="262" t="s">
        <v>730</v>
      </c>
      <c r="C43" s="211"/>
      <c r="D43" s="210" t="e">
        <v>#N/A</v>
      </c>
      <c r="E43" s="210" t="e">
        <v>#N/A</v>
      </c>
      <c r="F43" s="209" t="s">
        <v>740</v>
      </c>
      <c r="G43" s="208"/>
      <c r="H43" s="207" t="e">
        <v>#N/A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customHeight="1">
      <c r="A44" s="169">
        <v>10</v>
      </c>
      <c r="B44" s="259" t="s">
        <v>730</v>
      </c>
      <c r="C44" s="201">
        <v>6925624</v>
      </c>
      <c r="D44" s="200" t="s">
        <v>304</v>
      </c>
      <c r="E44" s="200" t="s">
        <v>350</v>
      </c>
      <c r="F44" s="199" t="s">
        <v>740</v>
      </c>
      <c r="G44" s="309">
        <v>2</v>
      </c>
      <c r="H44" s="197" t="s">
        <v>179</v>
      </c>
      <c r="I44" s="258"/>
      <c r="J44" s="195"/>
      <c r="K44" s="257"/>
      <c r="L44" s="257"/>
      <c r="M44" s="193"/>
      <c r="N44" s="171" t="str">
        <f>VLOOKUP(C44,'Points-2015'!D:E,2,FALSE)</f>
        <v>S A L</v>
      </c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v>10</v>
      </c>
      <c r="B45" s="278" t="s">
        <v>730</v>
      </c>
      <c r="C45" s="191"/>
      <c r="D45" s="190" t="e">
        <v>#N/A</v>
      </c>
      <c r="E45" s="190" t="e">
        <v>#N/A</v>
      </c>
      <c r="F45" s="189" t="s">
        <v>740</v>
      </c>
      <c r="G45" s="188"/>
      <c r="H45" s="187" t="e">
        <v>#N/A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v>11</v>
      </c>
      <c r="B47" s="276" t="s">
        <v>730</v>
      </c>
      <c r="C47" s="251"/>
      <c r="D47" s="250" t="e">
        <v>#N/A</v>
      </c>
      <c r="E47" s="250" t="e">
        <v>#N/A</v>
      </c>
      <c r="F47" s="249" t="s">
        <v>740</v>
      </c>
      <c r="G47" s="248"/>
      <c r="H47" s="247" t="e">
        <v>#N/A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customHeight="1">
      <c r="A48" s="169">
        <v>11</v>
      </c>
      <c r="B48" s="273" t="s">
        <v>730</v>
      </c>
      <c r="C48" s="241">
        <v>6915606</v>
      </c>
      <c r="D48" s="240" t="s">
        <v>92</v>
      </c>
      <c r="E48" s="240" t="s">
        <v>350</v>
      </c>
      <c r="F48" s="239" t="s">
        <v>740</v>
      </c>
      <c r="G48" s="309">
        <v>2</v>
      </c>
      <c r="H48" s="237" t="s">
        <v>179</v>
      </c>
      <c r="I48" s="272"/>
      <c r="J48" s="235"/>
      <c r="K48" s="271"/>
      <c r="L48" s="271"/>
      <c r="M48" s="233"/>
      <c r="N48" s="171" t="str">
        <f>VLOOKUP(C48,'Points-2015'!D:E,2,FALSE)</f>
        <v>S A L</v>
      </c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v>11</v>
      </c>
      <c r="B49" s="270" t="s">
        <v>730</v>
      </c>
      <c r="C49" s="231"/>
      <c r="D49" s="230" t="e">
        <v>#N/A</v>
      </c>
      <c r="E49" s="230" t="e">
        <v>#N/A</v>
      </c>
      <c r="F49" s="229" t="s">
        <v>740</v>
      </c>
      <c r="G49" s="228"/>
      <c r="H49" s="227" t="e">
        <v>#N/A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v>12</v>
      </c>
      <c r="B51" s="262" t="s">
        <v>730</v>
      </c>
      <c r="C51" s="211"/>
      <c r="D51" s="210" t="e">
        <v>#N/A</v>
      </c>
      <c r="E51" s="210" t="e">
        <v>#N/A</v>
      </c>
      <c r="F51" s="209" t="s">
        <v>740</v>
      </c>
      <c r="G51" s="208"/>
      <c r="H51" s="207" t="e">
        <v>#N/A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customHeight="1">
      <c r="A52" s="169">
        <v>12</v>
      </c>
      <c r="B52" s="259" t="s">
        <v>730</v>
      </c>
      <c r="C52" s="201">
        <v>6921860</v>
      </c>
      <c r="D52" s="200" t="s">
        <v>100</v>
      </c>
      <c r="E52" s="200" t="s">
        <v>350</v>
      </c>
      <c r="F52" s="199" t="s">
        <v>740</v>
      </c>
      <c r="G52" s="309">
        <v>2</v>
      </c>
      <c r="H52" s="197" t="s">
        <v>179</v>
      </c>
      <c r="I52" s="258"/>
      <c r="J52" s="195"/>
      <c r="K52" s="257"/>
      <c r="L52" s="257"/>
      <c r="M52" s="193"/>
      <c r="N52" s="171" t="str">
        <f>VLOOKUP(C52,'Points-2015'!D:E,2,FALSE)</f>
        <v>S A L</v>
      </c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v>12</v>
      </c>
      <c r="B53" s="278" t="s">
        <v>730</v>
      </c>
      <c r="C53" s="191"/>
      <c r="D53" s="190" t="e">
        <v>#N/A</v>
      </c>
      <c r="E53" s="190" t="e">
        <v>#N/A</v>
      </c>
      <c r="F53" s="189" t="s">
        <v>740</v>
      </c>
      <c r="G53" s="188"/>
      <c r="H53" s="187" t="e">
        <v>#N/A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v>13</v>
      </c>
      <c r="B55" s="276" t="s">
        <v>730</v>
      </c>
      <c r="C55" s="251"/>
      <c r="D55" s="250" t="e">
        <v>#N/A</v>
      </c>
      <c r="E55" s="250" t="e">
        <v>#N/A</v>
      </c>
      <c r="F55" s="249" t="s">
        <v>740</v>
      </c>
      <c r="G55" s="248"/>
      <c r="H55" s="247" t="e">
        <v>#N/A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customHeight="1">
      <c r="A56" s="169">
        <v>13</v>
      </c>
      <c r="B56" s="273" t="s">
        <v>730</v>
      </c>
      <c r="C56" s="241">
        <v>6913614</v>
      </c>
      <c r="D56" s="240" t="s">
        <v>233</v>
      </c>
      <c r="E56" s="240" t="s">
        <v>350</v>
      </c>
      <c r="F56" s="239" t="s">
        <v>740</v>
      </c>
      <c r="G56" s="309">
        <v>2</v>
      </c>
      <c r="H56" s="237" t="s">
        <v>179</v>
      </c>
      <c r="I56" s="272"/>
      <c r="J56" s="235"/>
      <c r="K56" s="271"/>
      <c r="L56" s="271"/>
      <c r="M56" s="233"/>
      <c r="N56" s="171" t="str">
        <f>VLOOKUP(C56,'Points-2015'!D:E,2,FALSE)</f>
        <v>S A L</v>
      </c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v>13</v>
      </c>
      <c r="B57" s="270" t="s">
        <v>730</v>
      </c>
      <c r="C57" s="231"/>
      <c r="D57" s="230" t="e">
        <v>#N/A</v>
      </c>
      <c r="E57" s="230" t="e">
        <v>#N/A</v>
      </c>
      <c r="F57" s="229" t="s">
        <v>740</v>
      </c>
      <c r="G57" s="228"/>
      <c r="H57" s="227" t="e">
        <v>#N/A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v>14</v>
      </c>
      <c r="B59" s="262" t="s">
        <v>730</v>
      </c>
      <c r="C59" s="211"/>
      <c r="D59" s="210" t="e">
        <v>#N/A</v>
      </c>
      <c r="E59" s="210" t="e">
        <v>#N/A</v>
      </c>
      <c r="F59" s="209" t="s">
        <v>740</v>
      </c>
      <c r="G59" s="208"/>
      <c r="H59" s="207" t="e">
        <v>#N/A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customHeight="1">
      <c r="A60" s="169">
        <v>14</v>
      </c>
      <c r="B60" s="259" t="s">
        <v>730</v>
      </c>
      <c r="C60" s="201">
        <v>6921433</v>
      </c>
      <c r="D60" s="200" t="s">
        <v>144</v>
      </c>
      <c r="E60" s="200" t="s">
        <v>350</v>
      </c>
      <c r="F60" s="199" t="s">
        <v>740</v>
      </c>
      <c r="G60" s="309">
        <v>2</v>
      </c>
      <c r="H60" s="197" t="s">
        <v>179</v>
      </c>
      <c r="I60" s="258"/>
      <c r="J60" s="195"/>
      <c r="K60" s="257"/>
      <c r="L60" s="257"/>
      <c r="M60" s="193"/>
      <c r="N60" s="171" t="str">
        <f>VLOOKUP(C60,'Points-2015'!D:E,2,FALSE)</f>
        <v>S A L</v>
      </c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v>14</v>
      </c>
      <c r="B61" s="278" t="s">
        <v>730</v>
      </c>
      <c r="C61" s="191"/>
      <c r="D61" s="190" t="e">
        <v>#N/A</v>
      </c>
      <c r="E61" s="190" t="e">
        <v>#N/A</v>
      </c>
      <c r="F61" s="189" t="s">
        <v>740</v>
      </c>
      <c r="G61" s="188"/>
      <c r="H61" s="187" t="e">
        <v>#N/A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v>15</v>
      </c>
      <c r="B63" s="276" t="s">
        <v>730</v>
      </c>
      <c r="C63" s="251"/>
      <c r="D63" s="250" t="e">
        <v>#N/A</v>
      </c>
      <c r="E63" s="250" t="e">
        <v>#N/A</v>
      </c>
      <c r="F63" s="249" t="s">
        <v>740</v>
      </c>
      <c r="G63" s="248"/>
      <c r="H63" s="247" t="e">
        <v>#N/A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customHeight="1">
      <c r="A64" s="169">
        <v>15</v>
      </c>
      <c r="B64" s="273" t="s">
        <v>730</v>
      </c>
      <c r="C64" s="241">
        <v>6908870</v>
      </c>
      <c r="D64" s="240" t="s">
        <v>228</v>
      </c>
      <c r="E64" s="240" t="s">
        <v>350</v>
      </c>
      <c r="F64" s="239" t="s">
        <v>740</v>
      </c>
      <c r="G64" s="309">
        <v>2</v>
      </c>
      <c r="H64" s="237" t="s">
        <v>179</v>
      </c>
      <c r="I64" s="272"/>
      <c r="J64" s="235"/>
      <c r="K64" s="271"/>
      <c r="L64" s="271"/>
      <c r="M64" s="233"/>
      <c r="N64" s="171" t="str">
        <f>VLOOKUP(C64,'Points-2015'!D:E,2,FALSE)</f>
        <v>S A L</v>
      </c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v>15</v>
      </c>
      <c r="B65" s="270" t="s">
        <v>730</v>
      </c>
      <c r="C65" s="231"/>
      <c r="D65" s="230" t="e">
        <v>#N/A</v>
      </c>
      <c r="E65" s="230" t="e">
        <v>#N/A</v>
      </c>
      <c r="F65" s="229" t="s">
        <v>740</v>
      </c>
      <c r="G65" s="228"/>
      <c r="H65" s="227" t="e">
        <v>#N/A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v>16</v>
      </c>
      <c r="B67" s="262" t="s">
        <v>730</v>
      </c>
      <c r="C67" s="211"/>
      <c r="D67" s="210" t="e">
        <v>#N/A</v>
      </c>
      <c r="E67" s="210" t="e">
        <v>#N/A</v>
      </c>
      <c r="F67" s="209" t="s">
        <v>740</v>
      </c>
      <c r="G67" s="208"/>
      <c r="H67" s="207" t="e">
        <v>#N/A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customHeight="1">
      <c r="A68" s="169">
        <v>16</v>
      </c>
      <c r="B68" s="259" t="s">
        <v>730</v>
      </c>
      <c r="C68" s="201">
        <v>6924629</v>
      </c>
      <c r="D68" s="200" t="s">
        <v>133</v>
      </c>
      <c r="E68" s="200" t="s">
        <v>350</v>
      </c>
      <c r="F68" s="199" t="s">
        <v>740</v>
      </c>
      <c r="G68" s="309">
        <v>2</v>
      </c>
      <c r="H68" s="197" t="s">
        <v>179</v>
      </c>
      <c r="I68" s="258"/>
      <c r="J68" s="195"/>
      <c r="K68" s="257"/>
      <c r="L68" s="257"/>
      <c r="M68" s="193"/>
      <c r="N68" s="171" t="str">
        <f>VLOOKUP(C68,'Points-2015'!D:E,2,FALSE)</f>
        <v>S A L</v>
      </c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v>16</v>
      </c>
      <c r="B69" s="278" t="s">
        <v>730</v>
      </c>
      <c r="C69" s="191"/>
      <c r="D69" s="190" t="e">
        <v>#N/A</v>
      </c>
      <c r="E69" s="190" t="e">
        <v>#N/A</v>
      </c>
      <c r="F69" s="189" t="s">
        <v>740</v>
      </c>
      <c r="G69" s="188"/>
      <c r="H69" s="187" t="e">
        <v>#N/A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v>17</v>
      </c>
      <c r="B71" s="276" t="s">
        <v>730</v>
      </c>
      <c r="C71" s="251"/>
      <c r="D71" s="250" t="e">
        <v>#N/A</v>
      </c>
      <c r="E71" s="250" t="e">
        <v>#N/A</v>
      </c>
      <c r="F71" s="249" t="s">
        <v>740</v>
      </c>
      <c r="G71" s="248"/>
      <c r="H71" s="247" t="e">
        <v>#N/A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customHeight="1">
      <c r="A72" s="169">
        <v>17</v>
      </c>
      <c r="B72" s="273" t="s">
        <v>730</v>
      </c>
      <c r="C72" s="241">
        <v>6925199</v>
      </c>
      <c r="D72" s="240" t="s">
        <v>71</v>
      </c>
      <c r="E72" s="240" t="s">
        <v>350</v>
      </c>
      <c r="F72" s="239" t="s">
        <v>740</v>
      </c>
      <c r="G72" s="309">
        <v>2</v>
      </c>
      <c r="H72" s="237" t="s">
        <v>179</v>
      </c>
      <c r="I72" s="272"/>
      <c r="J72" s="235"/>
      <c r="K72" s="271"/>
      <c r="L72" s="271"/>
      <c r="M72" s="233"/>
      <c r="N72" s="171" t="str">
        <f>VLOOKUP(C72,'Points-2015'!D:E,2,FALSE)</f>
        <v>S A L</v>
      </c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v>17</v>
      </c>
      <c r="B73" s="270" t="s">
        <v>730</v>
      </c>
      <c r="C73" s="231"/>
      <c r="D73" s="230" t="e">
        <v>#N/A</v>
      </c>
      <c r="E73" s="230" t="e">
        <v>#N/A</v>
      </c>
      <c r="F73" s="229" t="s">
        <v>740</v>
      </c>
      <c r="G73" s="228"/>
      <c r="H73" s="227" t="e">
        <v>#N/A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0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0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0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0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0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0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0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0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0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0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0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0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0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0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0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0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0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0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0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0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0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0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0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0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0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0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0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0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0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0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0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0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0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0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0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0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0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0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0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0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0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0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0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0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0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hidden="1" customHeight="1">
      <c r="A135" s="169">
        <v>1</v>
      </c>
      <c r="B135" s="276" t="s">
        <v>728</v>
      </c>
      <c r="C135" s="251"/>
      <c r="D135" s="250" t="e">
        <v>#N/A</v>
      </c>
      <c r="E135" s="250" t="e">
        <v>#N/A</v>
      </c>
      <c r="F135" s="249" t="s">
        <v>740</v>
      </c>
      <c r="G135" s="248"/>
      <c r="H135" s="247" t="e">
        <v>#N/A</v>
      </c>
      <c r="I135" s="275"/>
      <c r="J135" s="245"/>
      <c r="K135" s="274"/>
      <c r="L135" s="274"/>
      <c r="M135" s="243" t="s">
        <v>830</v>
      </c>
      <c r="N135" s="171"/>
      <c r="O135" s="171"/>
      <c r="P135" s="171"/>
      <c r="Q135" s="171"/>
      <c r="R135" s="172"/>
      <c r="T135" s="171"/>
    </row>
    <row r="136" spans="1:20" s="170" customFormat="1" ht="24" customHeight="1">
      <c r="A136" s="169">
        <v>1</v>
      </c>
      <c r="B136" s="273" t="s">
        <v>728</v>
      </c>
      <c r="C136" s="241">
        <v>6923165</v>
      </c>
      <c r="D136" s="240" t="s">
        <v>377</v>
      </c>
      <c r="E136" s="240" t="s">
        <v>2</v>
      </c>
      <c r="F136" s="239" t="s">
        <v>740</v>
      </c>
      <c r="G136" s="309">
        <v>4</v>
      </c>
      <c r="H136" s="237" t="s">
        <v>179</v>
      </c>
      <c r="I136" s="272"/>
      <c r="J136" s="235" t="s">
        <v>746</v>
      </c>
      <c r="K136" s="271"/>
      <c r="L136" s="271"/>
      <c r="M136" s="233" t="s">
        <v>827</v>
      </c>
      <c r="N136" s="171" t="str">
        <f>VLOOKUP(C136,'Points-2015'!D:E,2,FALSE)</f>
        <v>ASCSP</v>
      </c>
      <c r="O136" s="171"/>
      <c r="P136" s="171"/>
      <c r="Q136" s="171"/>
      <c r="R136" s="172"/>
      <c r="T136" s="171"/>
    </row>
    <row r="137" spans="1:20" s="170" customFormat="1" ht="24" hidden="1" customHeight="1" thickBot="1">
      <c r="A137" s="169">
        <v>1</v>
      </c>
      <c r="B137" s="270" t="s">
        <v>728</v>
      </c>
      <c r="C137" s="231"/>
      <c r="D137" s="230" t="e">
        <v>#N/A</v>
      </c>
      <c r="E137" s="230" t="e">
        <v>#N/A</v>
      </c>
      <c r="F137" s="229" t="s">
        <v>740</v>
      </c>
      <c r="G137" s="248"/>
      <c r="H137" s="227" t="e">
        <v>#N/A</v>
      </c>
      <c r="I137" s="269"/>
      <c r="J137" s="225"/>
      <c r="K137" s="268"/>
      <c r="L137" s="268"/>
      <c r="M137" s="223" t="s">
        <v>826</v>
      </c>
      <c r="N137" s="171"/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hidden="1" customHeight="1">
      <c r="A139" s="169">
        <v>2</v>
      </c>
      <c r="B139" s="262" t="s">
        <v>728</v>
      </c>
      <c r="C139" s="211" t="s">
        <v>175</v>
      </c>
      <c r="D139" s="210" t="s">
        <v>176</v>
      </c>
      <c r="E139" s="210" t="s">
        <v>177</v>
      </c>
      <c r="F139" s="209" t="s">
        <v>740</v>
      </c>
      <c r="G139" s="208">
        <v>4</v>
      </c>
      <c r="H139" s="207" t="s">
        <v>178</v>
      </c>
      <c r="I139" s="261"/>
      <c r="J139" s="205"/>
      <c r="K139" s="260"/>
      <c r="L139" s="260"/>
      <c r="M139" s="203"/>
      <c r="N139" s="171"/>
      <c r="O139" s="171"/>
      <c r="P139" s="171"/>
      <c r="Q139" s="171"/>
      <c r="R139" s="172"/>
      <c r="T139" s="171"/>
    </row>
    <row r="140" spans="1:20" s="170" customFormat="1" ht="24" hidden="1" customHeight="1">
      <c r="A140" s="169">
        <v>2</v>
      </c>
      <c r="B140" s="259" t="s">
        <v>728</v>
      </c>
      <c r="C140" s="201" t="s">
        <v>175</v>
      </c>
      <c r="D140" s="200" t="s">
        <v>176</v>
      </c>
      <c r="E140" s="200" t="s">
        <v>177</v>
      </c>
      <c r="F140" s="199" t="s">
        <v>740</v>
      </c>
      <c r="G140" s="198">
        <v>4</v>
      </c>
      <c r="H140" s="197" t="s">
        <v>178</v>
      </c>
      <c r="I140" s="258"/>
      <c r="J140" s="195"/>
      <c r="K140" s="257"/>
      <c r="L140" s="257"/>
      <c r="M140" s="193"/>
      <c r="N140" s="171"/>
      <c r="O140" s="171"/>
      <c r="P140" s="171"/>
      <c r="Q140" s="171"/>
      <c r="R140" s="172"/>
      <c r="T140" s="171"/>
    </row>
    <row r="141" spans="1:20" s="170" customFormat="1" ht="24" hidden="1" customHeight="1" thickBot="1">
      <c r="A141" s="169">
        <v>2</v>
      </c>
      <c r="B141" s="278" t="s">
        <v>728</v>
      </c>
      <c r="C141" s="191" t="s">
        <v>175</v>
      </c>
      <c r="D141" s="190" t="s">
        <v>176</v>
      </c>
      <c r="E141" s="190" t="s">
        <v>177</v>
      </c>
      <c r="F141" s="189" t="s">
        <v>740</v>
      </c>
      <c r="G141" s="188">
        <v>4</v>
      </c>
      <c r="H141" s="187" t="s">
        <v>178</v>
      </c>
      <c r="I141" s="256"/>
      <c r="J141" s="185"/>
      <c r="K141" s="255"/>
      <c r="L141" s="255"/>
      <c r="M141" s="183"/>
      <c r="N141" s="171"/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/>
      <c r="O142" s="171"/>
      <c r="P142" s="171"/>
      <c r="Q142" s="171"/>
      <c r="R142" s="172"/>
      <c r="T142" s="171"/>
    </row>
    <row r="143" spans="1:20" s="170" customFormat="1" ht="24" hidden="1" customHeight="1">
      <c r="A143" s="169">
        <v>3</v>
      </c>
      <c r="B143" s="276" t="s">
        <v>728</v>
      </c>
      <c r="C143" s="251" t="s">
        <v>175</v>
      </c>
      <c r="D143" s="250" t="s">
        <v>176</v>
      </c>
      <c r="E143" s="250" t="s">
        <v>177</v>
      </c>
      <c r="F143" s="249" t="s">
        <v>740</v>
      </c>
      <c r="G143" s="248">
        <v>4</v>
      </c>
      <c r="H143" s="247" t="s">
        <v>178</v>
      </c>
      <c r="I143" s="275"/>
      <c r="J143" s="245"/>
      <c r="K143" s="274"/>
      <c r="L143" s="274"/>
      <c r="M143" s="243"/>
      <c r="N143" s="171"/>
      <c r="O143" s="171"/>
      <c r="P143" s="171"/>
      <c r="Q143" s="171"/>
      <c r="R143" s="172"/>
      <c r="T143" s="171"/>
    </row>
    <row r="144" spans="1:20" s="170" customFormat="1" ht="24" hidden="1" customHeight="1">
      <c r="A144" s="169">
        <v>3</v>
      </c>
      <c r="B144" s="273" t="s">
        <v>728</v>
      </c>
      <c r="C144" s="241" t="s">
        <v>175</v>
      </c>
      <c r="D144" s="240" t="s">
        <v>176</v>
      </c>
      <c r="E144" s="240" t="s">
        <v>177</v>
      </c>
      <c r="F144" s="239" t="s">
        <v>740</v>
      </c>
      <c r="G144" s="238">
        <v>4</v>
      </c>
      <c r="H144" s="237" t="s">
        <v>178</v>
      </c>
      <c r="I144" s="272"/>
      <c r="J144" s="235"/>
      <c r="K144" s="271"/>
      <c r="L144" s="271"/>
      <c r="M144" s="233"/>
      <c r="N144" s="171"/>
      <c r="O144" s="171"/>
      <c r="P144" s="171"/>
      <c r="Q144" s="171"/>
      <c r="R144" s="172"/>
      <c r="T144" s="171"/>
    </row>
    <row r="145" spans="1:20" s="170" customFormat="1" ht="24" hidden="1" customHeight="1" thickBot="1">
      <c r="A145" s="169">
        <v>3</v>
      </c>
      <c r="B145" s="270" t="s">
        <v>728</v>
      </c>
      <c r="C145" s="231" t="s">
        <v>175</v>
      </c>
      <c r="D145" s="230" t="s">
        <v>176</v>
      </c>
      <c r="E145" s="230" t="s">
        <v>177</v>
      </c>
      <c r="F145" s="229" t="s">
        <v>740</v>
      </c>
      <c r="G145" s="228">
        <v>4</v>
      </c>
      <c r="H145" s="227" t="s">
        <v>178</v>
      </c>
      <c r="I145" s="269"/>
      <c r="J145" s="225"/>
      <c r="K145" s="268"/>
      <c r="L145" s="268"/>
      <c r="M145" s="223"/>
      <c r="N145" s="171"/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/>
      <c r="O146" s="171"/>
      <c r="P146" s="171"/>
      <c r="Q146" s="171"/>
      <c r="R146" s="172"/>
      <c r="T146" s="171"/>
    </row>
    <row r="147" spans="1:20" s="170" customFormat="1" ht="24" hidden="1" customHeight="1">
      <c r="A147" s="169">
        <v>4</v>
      </c>
      <c r="B147" s="262" t="s">
        <v>728</v>
      </c>
      <c r="C147" s="211" t="s">
        <v>175</v>
      </c>
      <c r="D147" s="210" t="s">
        <v>176</v>
      </c>
      <c r="E147" s="210" t="s">
        <v>177</v>
      </c>
      <c r="F147" s="209" t="s">
        <v>740</v>
      </c>
      <c r="G147" s="208">
        <v>4</v>
      </c>
      <c r="H147" s="207" t="s">
        <v>178</v>
      </c>
      <c r="I147" s="261"/>
      <c r="J147" s="205"/>
      <c r="K147" s="260"/>
      <c r="L147" s="260"/>
      <c r="M147" s="203"/>
      <c r="N147" s="171"/>
      <c r="O147" s="171"/>
      <c r="P147" s="171"/>
      <c r="Q147" s="171"/>
      <c r="R147" s="172"/>
      <c r="T147" s="171"/>
    </row>
    <row r="148" spans="1:20" s="170" customFormat="1" ht="24" hidden="1" customHeight="1">
      <c r="A148" s="169">
        <v>4</v>
      </c>
      <c r="B148" s="259" t="s">
        <v>728</v>
      </c>
      <c r="C148" s="201" t="s">
        <v>175</v>
      </c>
      <c r="D148" s="200" t="s">
        <v>176</v>
      </c>
      <c r="E148" s="200" t="s">
        <v>177</v>
      </c>
      <c r="F148" s="199" t="s">
        <v>740</v>
      </c>
      <c r="G148" s="198">
        <v>4</v>
      </c>
      <c r="H148" s="197" t="s">
        <v>178</v>
      </c>
      <c r="I148" s="258"/>
      <c r="J148" s="195"/>
      <c r="K148" s="257"/>
      <c r="L148" s="257"/>
      <c r="M148" s="193"/>
      <c r="N148" s="171"/>
      <c r="O148" s="171"/>
      <c r="P148" s="171"/>
      <c r="Q148" s="171"/>
      <c r="R148" s="172"/>
      <c r="T148" s="171"/>
    </row>
    <row r="149" spans="1:20" s="170" customFormat="1" ht="24" hidden="1" customHeight="1" thickBot="1">
      <c r="A149" s="169">
        <v>4</v>
      </c>
      <c r="B149" s="278" t="s">
        <v>728</v>
      </c>
      <c r="C149" s="191" t="s">
        <v>175</v>
      </c>
      <c r="D149" s="190" t="s">
        <v>176</v>
      </c>
      <c r="E149" s="190" t="s">
        <v>177</v>
      </c>
      <c r="F149" s="189" t="s">
        <v>740</v>
      </c>
      <c r="G149" s="188">
        <v>4</v>
      </c>
      <c r="H149" s="187" t="s">
        <v>178</v>
      </c>
      <c r="I149" s="256"/>
      <c r="J149" s="185"/>
      <c r="K149" s="255"/>
      <c r="L149" s="255"/>
      <c r="M149" s="183"/>
      <c r="N149" s="171"/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/>
      <c r="O150" s="171"/>
      <c r="P150" s="171"/>
      <c r="Q150" s="171"/>
      <c r="R150" s="172"/>
      <c r="T150" s="171"/>
    </row>
    <row r="151" spans="1:20" s="170" customFormat="1" ht="24" hidden="1" customHeight="1">
      <c r="A151" s="169">
        <v>5</v>
      </c>
      <c r="B151" s="276" t="s">
        <v>728</v>
      </c>
      <c r="C151" s="251" t="s">
        <v>175</v>
      </c>
      <c r="D151" s="250" t="s">
        <v>176</v>
      </c>
      <c r="E151" s="250" t="s">
        <v>177</v>
      </c>
      <c r="F151" s="249" t="s">
        <v>740</v>
      </c>
      <c r="G151" s="248">
        <v>4</v>
      </c>
      <c r="H151" s="247" t="s">
        <v>178</v>
      </c>
      <c r="I151" s="275"/>
      <c r="J151" s="245"/>
      <c r="K151" s="274"/>
      <c r="L151" s="274"/>
      <c r="M151" s="243"/>
      <c r="N151" s="171"/>
      <c r="O151" s="171"/>
      <c r="P151" s="171"/>
      <c r="Q151" s="171"/>
      <c r="R151" s="172"/>
      <c r="T151" s="171"/>
    </row>
    <row r="152" spans="1:20" s="170" customFormat="1" ht="24" hidden="1" customHeight="1">
      <c r="A152" s="169">
        <v>5</v>
      </c>
      <c r="B152" s="273" t="s">
        <v>728</v>
      </c>
      <c r="C152" s="241" t="s">
        <v>175</v>
      </c>
      <c r="D152" s="240" t="s">
        <v>176</v>
      </c>
      <c r="E152" s="240" t="s">
        <v>177</v>
      </c>
      <c r="F152" s="239" t="s">
        <v>740</v>
      </c>
      <c r="G152" s="238">
        <v>4</v>
      </c>
      <c r="H152" s="237" t="s">
        <v>178</v>
      </c>
      <c r="I152" s="272"/>
      <c r="J152" s="235"/>
      <c r="K152" s="271"/>
      <c r="L152" s="271"/>
      <c r="M152" s="233"/>
      <c r="N152" s="171"/>
      <c r="O152" s="171"/>
      <c r="P152" s="171"/>
      <c r="Q152" s="171"/>
      <c r="R152" s="172"/>
      <c r="T152" s="171"/>
    </row>
    <row r="153" spans="1:20" s="170" customFormat="1" ht="24" hidden="1" customHeight="1" thickBot="1">
      <c r="A153" s="169">
        <v>5</v>
      </c>
      <c r="B153" s="270" t="s">
        <v>728</v>
      </c>
      <c r="C153" s="231" t="s">
        <v>175</v>
      </c>
      <c r="D153" s="230" t="s">
        <v>176</v>
      </c>
      <c r="E153" s="230" t="s">
        <v>177</v>
      </c>
      <c r="F153" s="229" t="s">
        <v>740</v>
      </c>
      <c r="G153" s="228">
        <v>4</v>
      </c>
      <c r="H153" s="227" t="s">
        <v>178</v>
      </c>
      <c r="I153" s="269"/>
      <c r="J153" s="225"/>
      <c r="K153" s="268"/>
      <c r="L153" s="268"/>
      <c r="M153" s="223"/>
      <c r="N153" s="171"/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/>
      <c r="M154" s="213"/>
      <c r="N154" s="171"/>
      <c r="O154" s="171"/>
      <c r="P154" s="171"/>
      <c r="Q154" s="171"/>
      <c r="R154" s="172"/>
      <c r="T154" s="171"/>
    </row>
    <row r="155" spans="1:20" s="170" customFormat="1" ht="24" hidden="1" customHeight="1">
      <c r="A155" s="169">
        <v>6</v>
      </c>
      <c r="B155" s="262" t="s">
        <v>728</v>
      </c>
      <c r="C155" s="211" t="s">
        <v>175</v>
      </c>
      <c r="D155" s="210" t="s">
        <v>176</v>
      </c>
      <c r="E155" s="210" t="s">
        <v>177</v>
      </c>
      <c r="F155" s="209" t="s">
        <v>740</v>
      </c>
      <c r="G155" s="208">
        <v>4</v>
      </c>
      <c r="H155" s="207" t="s">
        <v>178</v>
      </c>
      <c r="I155" s="261"/>
      <c r="J155" s="205"/>
      <c r="K155" s="260"/>
      <c r="L155" s="260"/>
      <c r="M155" s="203"/>
      <c r="N155" s="171"/>
      <c r="O155" s="171"/>
      <c r="P155" s="171"/>
      <c r="Q155" s="171"/>
      <c r="R155" s="172"/>
      <c r="T155" s="171"/>
    </row>
    <row r="156" spans="1:20" s="170" customFormat="1" ht="24" hidden="1" customHeight="1">
      <c r="A156" s="169">
        <v>6</v>
      </c>
      <c r="B156" s="259" t="s">
        <v>728</v>
      </c>
      <c r="C156" s="201" t="s">
        <v>175</v>
      </c>
      <c r="D156" s="200" t="s">
        <v>176</v>
      </c>
      <c r="E156" s="200" t="s">
        <v>177</v>
      </c>
      <c r="F156" s="199" t="s">
        <v>740</v>
      </c>
      <c r="G156" s="198">
        <v>4</v>
      </c>
      <c r="H156" s="197" t="s">
        <v>178</v>
      </c>
      <c r="I156" s="258"/>
      <c r="J156" s="195"/>
      <c r="K156" s="257"/>
      <c r="L156" s="257"/>
      <c r="M156" s="193"/>
      <c r="N156" s="171"/>
      <c r="O156" s="171"/>
      <c r="P156" s="171"/>
      <c r="Q156" s="171"/>
      <c r="R156" s="172"/>
      <c r="T156" s="171"/>
    </row>
    <row r="157" spans="1:20" s="170" customFormat="1" ht="24" hidden="1" customHeight="1" thickBot="1">
      <c r="A157" s="169">
        <v>6</v>
      </c>
      <c r="B157" s="278" t="s">
        <v>728</v>
      </c>
      <c r="C157" s="191" t="s">
        <v>175</v>
      </c>
      <c r="D157" s="190" t="s">
        <v>176</v>
      </c>
      <c r="E157" s="190" t="s">
        <v>177</v>
      </c>
      <c r="F157" s="189" t="s">
        <v>740</v>
      </c>
      <c r="G157" s="188">
        <v>4</v>
      </c>
      <c r="H157" s="187" t="s">
        <v>178</v>
      </c>
      <c r="I157" s="256"/>
      <c r="J157" s="185"/>
      <c r="K157" s="255"/>
      <c r="L157" s="255"/>
      <c r="M157" s="183"/>
      <c r="N157" s="171"/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/>
      <c r="M158" s="213"/>
      <c r="N158" s="171"/>
      <c r="O158" s="171"/>
      <c r="P158" s="171"/>
      <c r="Q158" s="171"/>
      <c r="R158" s="172"/>
      <c r="T158" s="171"/>
    </row>
    <row r="159" spans="1:20" s="170" customFormat="1" ht="24" hidden="1" customHeight="1">
      <c r="A159" s="169">
        <v>7</v>
      </c>
      <c r="B159" s="276" t="s">
        <v>728</v>
      </c>
      <c r="C159" s="251" t="s">
        <v>175</v>
      </c>
      <c r="D159" s="250" t="s">
        <v>176</v>
      </c>
      <c r="E159" s="250" t="s">
        <v>177</v>
      </c>
      <c r="F159" s="249" t="s">
        <v>740</v>
      </c>
      <c r="G159" s="248">
        <v>4</v>
      </c>
      <c r="H159" s="247" t="s">
        <v>178</v>
      </c>
      <c r="I159" s="275"/>
      <c r="J159" s="245"/>
      <c r="K159" s="274"/>
      <c r="L159" s="274"/>
      <c r="M159" s="243"/>
      <c r="N159" s="171"/>
      <c r="O159" s="171"/>
      <c r="P159" s="171"/>
      <c r="Q159" s="171"/>
      <c r="R159" s="172"/>
      <c r="T159" s="171"/>
    </row>
    <row r="160" spans="1:20" s="170" customFormat="1" ht="24" hidden="1" customHeight="1">
      <c r="A160" s="169">
        <v>7</v>
      </c>
      <c r="B160" s="273" t="s">
        <v>728</v>
      </c>
      <c r="C160" s="241" t="s">
        <v>175</v>
      </c>
      <c r="D160" s="240" t="s">
        <v>176</v>
      </c>
      <c r="E160" s="240" t="s">
        <v>177</v>
      </c>
      <c r="F160" s="239" t="s">
        <v>740</v>
      </c>
      <c r="G160" s="238">
        <v>4</v>
      </c>
      <c r="H160" s="237" t="s">
        <v>178</v>
      </c>
      <c r="I160" s="272"/>
      <c r="J160" s="235"/>
      <c r="K160" s="271"/>
      <c r="L160" s="271"/>
      <c r="M160" s="233"/>
      <c r="N160" s="171"/>
      <c r="O160" s="171"/>
      <c r="P160" s="171"/>
      <c r="Q160" s="171"/>
      <c r="R160" s="172"/>
      <c r="T160" s="171"/>
    </row>
    <row r="161" spans="1:20" s="170" customFormat="1" ht="24" hidden="1" customHeight="1" thickBot="1">
      <c r="A161" s="169">
        <v>7</v>
      </c>
      <c r="B161" s="270" t="s">
        <v>728</v>
      </c>
      <c r="C161" s="231" t="s">
        <v>175</v>
      </c>
      <c r="D161" s="230" t="s">
        <v>176</v>
      </c>
      <c r="E161" s="230" t="s">
        <v>177</v>
      </c>
      <c r="F161" s="229" t="s">
        <v>740</v>
      </c>
      <c r="G161" s="228">
        <v>4</v>
      </c>
      <c r="H161" s="227" t="s">
        <v>178</v>
      </c>
      <c r="I161" s="269"/>
      <c r="J161" s="225"/>
      <c r="K161" s="268"/>
      <c r="L161" s="268"/>
      <c r="M161" s="223"/>
      <c r="N161" s="171"/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/>
      <c r="M162" s="213"/>
      <c r="N162" s="171"/>
      <c r="O162" s="171"/>
      <c r="P162" s="171"/>
      <c r="Q162" s="171"/>
      <c r="R162" s="172"/>
      <c r="T162" s="171"/>
    </row>
    <row r="163" spans="1:20" s="170" customFormat="1" ht="24" hidden="1" customHeight="1">
      <c r="A163" s="169">
        <v>8</v>
      </c>
      <c r="B163" s="262" t="s">
        <v>728</v>
      </c>
      <c r="C163" s="211" t="s">
        <v>175</v>
      </c>
      <c r="D163" s="210" t="s">
        <v>176</v>
      </c>
      <c r="E163" s="210" t="s">
        <v>177</v>
      </c>
      <c r="F163" s="209" t="s">
        <v>740</v>
      </c>
      <c r="G163" s="208">
        <v>4</v>
      </c>
      <c r="H163" s="207" t="s">
        <v>178</v>
      </c>
      <c r="I163" s="261"/>
      <c r="J163" s="205"/>
      <c r="K163" s="260"/>
      <c r="L163" s="260"/>
      <c r="M163" s="203"/>
      <c r="N163" s="171"/>
      <c r="O163" s="171"/>
      <c r="P163" s="171"/>
      <c r="Q163" s="171"/>
      <c r="R163" s="172"/>
      <c r="T163" s="171"/>
    </row>
    <row r="164" spans="1:20" s="170" customFormat="1" ht="24" hidden="1" customHeight="1">
      <c r="A164" s="169">
        <v>8</v>
      </c>
      <c r="B164" s="259" t="s">
        <v>728</v>
      </c>
      <c r="C164" s="201" t="s">
        <v>175</v>
      </c>
      <c r="D164" s="200" t="s">
        <v>176</v>
      </c>
      <c r="E164" s="200" t="s">
        <v>177</v>
      </c>
      <c r="F164" s="199" t="s">
        <v>740</v>
      </c>
      <c r="G164" s="198">
        <v>4</v>
      </c>
      <c r="H164" s="197" t="s">
        <v>178</v>
      </c>
      <c r="I164" s="258"/>
      <c r="J164" s="195"/>
      <c r="K164" s="257"/>
      <c r="L164" s="257"/>
      <c r="M164" s="193"/>
      <c r="N164" s="171"/>
      <c r="O164" s="171"/>
      <c r="P164" s="171"/>
      <c r="Q164" s="171"/>
      <c r="R164" s="172"/>
      <c r="T164" s="171"/>
    </row>
    <row r="165" spans="1:20" s="170" customFormat="1" ht="24" hidden="1" customHeight="1" thickBot="1">
      <c r="A165" s="169">
        <v>8</v>
      </c>
      <c r="B165" s="278" t="s">
        <v>728</v>
      </c>
      <c r="C165" s="191" t="s">
        <v>175</v>
      </c>
      <c r="D165" s="190" t="s">
        <v>176</v>
      </c>
      <c r="E165" s="190" t="s">
        <v>177</v>
      </c>
      <c r="F165" s="189" t="s">
        <v>740</v>
      </c>
      <c r="G165" s="188">
        <v>4</v>
      </c>
      <c r="H165" s="187" t="s">
        <v>178</v>
      </c>
      <c r="I165" s="256"/>
      <c r="J165" s="185"/>
      <c r="K165" s="255"/>
      <c r="L165" s="255"/>
      <c r="M165" s="183"/>
      <c r="N165" s="171"/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/>
      <c r="M166" s="213"/>
      <c r="N166" s="171"/>
      <c r="O166" s="171"/>
      <c r="P166" s="171"/>
      <c r="Q166" s="171"/>
      <c r="R166" s="172"/>
      <c r="T166" s="171"/>
    </row>
    <row r="167" spans="1:20" s="170" customFormat="1" ht="24" hidden="1" customHeight="1">
      <c r="A167" s="169">
        <v>9</v>
      </c>
      <c r="B167" s="276" t="s">
        <v>728</v>
      </c>
      <c r="C167" s="251" t="s">
        <v>175</v>
      </c>
      <c r="D167" s="250" t="s">
        <v>176</v>
      </c>
      <c r="E167" s="250" t="s">
        <v>177</v>
      </c>
      <c r="F167" s="249" t="s">
        <v>740</v>
      </c>
      <c r="G167" s="248">
        <v>4</v>
      </c>
      <c r="H167" s="247" t="s">
        <v>178</v>
      </c>
      <c r="I167" s="275"/>
      <c r="J167" s="245"/>
      <c r="K167" s="274"/>
      <c r="L167" s="274"/>
      <c r="M167" s="243"/>
      <c r="N167" s="171"/>
      <c r="O167" s="171"/>
      <c r="P167" s="171"/>
      <c r="Q167" s="171"/>
      <c r="R167" s="172"/>
      <c r="T167" s="171"/>
    </row>
    <row r="168" spans="1:20" s="170" customFormat="1" ht="24" hidden="1" customHeight="1">
      <c r="A168" s="169">
        <v>9</v>
      </c>
      <c r="B168" s="273" t="s">
        <v>728</v>
      </c>
      <c r="C168" s="241" t="s">
        <v>175</v>
      </c>
      <c r="D168" s="240" t="s">
        <v>176</v>
      </c>
      <c r="E168" s="240" t="s">
        <v>177</v>
      </c>
      <c r="F168" s="239" t="s">
        <v>740</v>
      </c>
      <c r="G168" s="238">
        <v>4</v>
      </c>
      <c r="H168" s="237" t="s">
        <v>178</v>
      </c>
      <c r="I168" s="272"/>
      <c r="J168" s="235"/>
      <c r="K168" s="271"/>
      <c r="L168" s="271"/>
      <c r="M168" s="233"/>
      <c r="N168" s="171"/>
      <c r="O168" s="171"/>
      <c r="P168" s="171"/>
      <c r="Q168" s="171"/>
      <c r="R168" s="172"/>
      <c r="T168" s="171"/>
    </row>
    <row r="169" spans="1:20" s="170" customFormat="1" ht="24" hidden="1" customHeight="1" thickBot="1">
      <c r="A169" s="169">
        <v>9</v>
      </c>
      <c r="B169" s="270" t="s">
        <v>728</v>
      </c>
      <c r="C169" s="231" t="s">
        <v>175</v>
      </c>
      <c r="D169" s="230" t="s">
        <v>176</v>
      </c>
      <c r="E169" s="230" t="s">
        <v>177</v>
      </c>
      <c r="F169" s="229" t="s">
        <v>740</v>
      </c>
      <c r="G169" s="228">
        <v>4</v>
      </c>
      <c r="H169" s="227" t="s">
        <v>178</v>
      </c>
      <c r="I169" s="269"/>
      <c r="J169" s="225"/>
      <c r="K169" s="268"/>
      <c r="L169" s="268"/>
      <c r="M169" s="223"/>
      <c r="N169" s="171"/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/>
      <c r="M170" s="213"/>
      <c r="N170" s="171"/>
      <c r="O170" s="171"/>
      <c r="P170" s="171"/>
      <c r="Q170" s="171"/>
      <c r="R170" s="172"/>
      <c r="T170" s="171"/>
    </row>
    <row r="171" spans="1:20" s="170" customFormat="1" ht="24" hidden="1" customHeight="1">
      <c r="A171" s="169">
        <v>10</v>
      </c>
      <c r="B171" s="262" t="s">
        <v>728</v>
      </c>
      <c r="C171" s="211" t="s">
        <v>175</v>
      </c>
      <c r="D171" s="210" t="s">
        <v>176</v>
      </c>
      <c r="E171" s="210" t="s">
        <v>177</v>
      </c>
      <c r="F171" s="209" t="s">
        <v>740</v>
      </c>
      <c r="G171" s="208">
        <v>4</v>
      </c>
      <c r="H171" s="207" t="s">
        <v>178</v>
      </c>
      <c r="I171" s="261"/>
      <c r="J171" s="205"/>
      <c r="K171" s="260"/>
      <c r="L171" s="260"/>
      <c r="M171" s="203"/>
      <c r="N171" s="171"/>
      <c r="O171" s="171"/>
      <c r="P171" s="171"/>
      <c r="Q171" s="171"/>
      <c r="R171" s="172"/>
      <c r="T171" s="171"/>
    </row>
    <row r="172" spans="1:20" s="170" customFormat="1" ht="24" hidden="1" customHeight="1">
      <c r="A172" s="169">
        <v>10</v>
      </c>
      <c r="B172" s="259" t="s">
        <v>728</v>
      </c>
      <c r="C172" s="201" t="s">
        <v>175</v>
      </c>
      <c r="D172" s="200" t="s">
        <v>176</v>
      </c>
      <c r="E172" s="200" t="s">
        <v>177</v>
      </c>
      <c r="F172" s="199" t="s">
        <v>740</v>
      </c>
      <c r="G172" s="198">
        <v>4</v>
      </c>
      <c r="H172" s="197" t="s">
        <v>178</v>
      </c>
      <c r="I172" s="258"/>
      <c r="J172" s="195"/>
      <c r="K172" s="257"/>
      <c r="L172" s="257"/>
      <c r="M172" s="193"/>
      <c r="N172" s="171"/>
      <c r="O172" s="171"/>
      <c r="P172" s="171"/>
      <c r="Q172" s="171"/>
      <c r="R172" s="172"/>
      <c r="T172" s="171"/>
    </row>
    <row r="173" spans="1:20" s="170" customFormat="1" ht="24" hidden="1" customHeight="1" thickBot="1">
      <c r="A173" s="169">
        <v>10</v>
      </c>
      <c r="B173" s="278" t="s">
        <v>728</v>
      </c>
      <c r="C173" s="191" t="s">
        <v>175</v>
      </c>
      <c r="D173" s="190" t="s">
        <v>176</v>
      </c>
      <c r="E173" s="190" t="s">
        <v>177</v>
      </c>
      <c r="F173" s="189" t="s">
        <v>740</v>
      </c>
      <c r="G173" s="188">
        <v>4</v>
      </c>
      <c r="H173" s="187" t="s">
        <v>178</v>
      </c>
      <c r="I173" s="256"/>
      <c r="J173" s="185"/>
      <c r="K173" s="255"/>
      <c r="L173" s="255"/>
      <c r="M173" s="183"/>
      <c r="N173" s="171"/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/>
      <c r="M174" s="213"/>
      <c r="N174" s="171"/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v>11</v>
      </c>
      <c r="B175" s="276" t="s">
        <v>728</v>
      </c>
      <c r="C175" s="251" t="s">
        <v>175</v>
      </c>
      <c r="D175" s="250" t="s">
        <v>176</v>
      </c>
      <c r="E175" s="250" t="s">
        <v>177</v>
      </c>
      <c r="F175" s="249" t="s">
        <v>740</v>
      </c>
      <c r="G175" s="248">
        <v>4</v>
      </c>
      <c r="H175" s="247" t="s">
        <v>178</v>
      </c>
      <c r="I175" s="275"/>
      <c r="J175" s="245"/>
      <c r="K175" s="274"/>
      <c r="L175" s="274"/>
      <c r="M175" s="243"/>
      <c r="N175" s="171"/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v>11</v>
      </c>
      <c r="B176" s="273" t="s">
        <v>728</v>
      </c>
      <c r="C176" s="241" t="s">
        <v>175</v>
      </c>
      <c r="D176" s="240" t="s">
        <v>176</v>
      </c>
      <c r="E176" s="240" t="s">
        <v>177</v>
      </c>
      <c r="F176" s="239" t="s">
        <v>740</v>
      </c>
      <c r="G176" s="238">
        <v>4</v>
      </c>
      <c r="H176" s="237" t="s">
        <v>178</v>
      </c>
      <c r="I176" s="272"/>
      <c r="J176" s="235"/>
      <c r="K176" s="271"/>
      <c r="L176" s="271"/>
      <c r="M176" s="233"/>
      <c r="N176" s="171"/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v>11</v>
      </c>
      <c r="B177" s="270" t="s">
        <v>728</v>
      </c>
      <c r="C177" s="231" t="s">
        <v>175</v>
      </c>
      <c r="D177" s="230" t="s">
        <v>176</v>
      </c>
      <c r="E177" s="230" t="s">
        <v>177</v>
      </c>
      <c r="F177" s="229" t="s">
        <v>740</v>
      </c>
      <c r="G177" s="228">
        <v>4</v>
      </c>
      <c r="H177" s="227" t="s">
        <v>178</v>
      </c>
      <c r="I177" s="269"/>
      <c r="J177" s="225"/>
      <c r="K177" s="268"/>
      <c r="L177" s="268"/>
      <c r="M177" s="223"/>
      <c r="N177" s="171"/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/>
      <c r="M178" s="213"/>
      <c r="N178" s="171"/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v>12</v>
      </c>
      <c r="B179" s="262" t="s">
        <v>728</v>
      </c>
      <c r="C179" s="211" t="s">
        <v>175</v>
      </c>
      <c r="D179" s="210" t="s">
        <v>176</v>
      </c>
      <c r="E179" s="210" t="s">
        <v>177</v>
      </c>
      <c r="F179" s="209" t="s">
        <v>740</v>
      </c>
      <c r="G179" s="208">
        <v>4</v>
      </c>
      <c r="H179" s="207" t="s">
        <v>178</v>
      </c>
      <c r="I179" s="261"/>
      <c r="J179" s="205"/>
      <c r="K179" s="260"/>
      <c r="L179" s="260"/>
      <c r="M179" s="203"/>
      <c r="N179" s="171"/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v>12</v>
      </c>
      <c r="B180" s="259" t="s">
        <v>728</v>
      </c>
      <c r="C180" s="201" t="s">
        <v>175</v>
      </c>
      <c r="D180" s="200" t="s">
        <v>176</v>
      </c>
      <c r="E180" s="200" t="s">
        <v>177</v>
      </c>
      <c r="F180" s="199" t="s">
        <v>740</v>
      </c>
      <c r="G180" s="198">
        <v>4</v>
      </c>
      <c r="H180" s="197" t="s">
        <v>178</v>
      </c>
      <c r="I180" s="258"/>
      <c r="J180" s="195"/>
      <c r="K180" s="257"/>
      <c r="L180" s="257"/>
      <c r="M180" s="193"/>
      <c r="N180" s="171"/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v>12</v>
      </c>
      <c r="B181" s="278" t="s">
        <v>728</v>
      </c>
      <c r="C181" s="191" t="s">
        <v>175</v>
      </c>
      <c r="D181" s="190" t="s">
        <v>176</v>
      </c>
      <c r="E181" s="190" t="s">
        <v>177</v>
      </c>
      <c r="F181" s="189" t="s">
        <v>740</v>
      </c>
      <c r="G181" s="188">
        <v>4</v>
      </c>
      <c r="H181" s="187" t="s">
        <v>178</v>
      </c>
      <c r="I181" s="256"/>
      <c r="J181" s="185"/>
      <c r="K181" s="255"/>
      <c r="L181" s="255"/>
      <c r="M181" s="183"/>
      <c r="N181" s="171"/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/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4</v>
      </c>
      <c r="H183" s="247" t="s">
        <v>178</v>
      </c>
      <c r="I183" s="275"/>
      <c r="J183" s="245"/>
      <c r="K183" s="274"/>
      <c r="L183" s="274"/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4</v>
      </c>
      <c r="H184" s="237" t="s">
        <v>178</v>
      </c>
      <c r="I184" s="272"/>
      <c r="J184" s="235"/>
      <c r="K184" s="271"/>
      <c r="L184" s="271"/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4</v>
      </c>
      <c r="H185" s="227" t="s">
        <v>178</v>
      </c>
      <c r="I185" s="269"/>
      <c r="J185" s="225"/>
      <c r="K185" s="268"/>
      <c r="L185" s="268"/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/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4</v>
      </c>
      <c r="H187" s="207" t="s">
        <v>178</v>
      </c>
      <c r="I187" s="261"/>
      <c r="J187" s="205"/>
      <c r="K187" s="260"/>
      <c r="L187" s="260"/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4</v>
      </c>
      <c r="H188" s="197" t="s">
        <v>178</v>
      </c>
      <c r="I188" s="258"/>
      <c r="J188" s="195"/>
      <c r="K188" s="257"/>
      <c r="L188" s="257"/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4</v>
      </c>
      <c r="H189" s="187" t="s">
        <v>178</v>
      </c>
      <c r="I189" s="256"/>
      <c r="J189" s="185"/>
      <c r="K189" s="255"/>
      <c r="L189" s="255"/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/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4</v>
      </c>
      <c r="H191" s="247" t="s">
        <v>178</v>
      </c>
      <c r="I191" s="275"/>
      <c r="J191" s="245"/>
      <c r="K191" s="274"/>
      <c r="L191" s="274"/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4</v>
      </c>
      <c r="H192" s="237" t="s">
        <v>178</v>
      </c>
      <c r="I192" s="272"/>
      <c r="J192" s="235"/>
      <c r="K192" s="271"/>
      <c r="L192" s="271"/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4</v>
      </c>
      <c r="H193" s="227" t="s">
        <v>178</v>
      </c>
      <c r="I193" s="269"/>
      <c r="J193" s="225"/>
      <c r="K193" s="268"/>
      <c r="L193" s="268"/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/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4</v>
      </c>
      <c r="H195" s="207" t="s">
        <v>178</v>
      </c>
      <c r="I195" s="261"/>
      <c r="J195" s="205"/>
      <c r="K195" s="260"/>
      <c r="L195" s="260"/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4</v>
      </c>
      <c r="H196" s="197" t="s">
        <v>178</v>
      </c>
      <c r="I196" s="258"/>
      <c r="J196" s="195"/>
      <c r="K196" s="257"/>
      <c r="L196" s="257"/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4</v>
      </c>
      <c r="H197" s="187" t="s">
        <v>178</v>
      </c>
      <c r="I197" s="256"/>
      <c r="J197" s="185"/>
      <c r="K197" s="255"/>
      <c r="L197" s="255"/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/>
      <c r="M198" s="213"/>
      <c r="N198" s="171"/>
      <c r="O198" s="171"/>
      <c r="P198" s="171"/>
      <c r="Q198" s="171"/>
      <c r="R198" s="172"/>
      <c r="T198" s="171"/>
    </row>
    <row r="199" spans="1:20" s="170" customFormat="1" ht="24" hidden="1" customHeight="1">
      <c r="A199" s="169">
        <v>1</v>
      </c>
      <c r="B199" s="276"/>
      <c r="C199" s="251"/>
      <c r="D199" s="250" t="e">
        <v>#N/A</v>
      </c>
      <c r="E199" s="250" t="e">
        <v>#N/A</v>
      </c>
      <c r="F199" s="249" t="s">
        <v>740</v>
      </c>
      <c r="G199" s="248"/>
      <c r="H199" s="247" t="e">
        <v>#N/A</v>
      </c>
      <c r="I199" s="275"/>
      <c r="J199" s="245"/>
      <c r="K199" s="274"/>
      <c r="L199" s="274"/>
      <c r="M199" s="243"/>
      <c r="N199" s="171"/>
      <c r="O199" s="171"/>
      <c r="P199" s="171"/>
      <c r="Q199" s="171"/>
      <c r="R199" s="172"/>
      <c r="T199" s="171"/>
    </row>
    <row r="200" spans="1:20" s="170" customFormat="1" ht="24" customHeight="1">
      <c r="A200" s="169">
        <v>1</v>
      </c>
      <c r="B200" s="273" t="s">
        <v>744</v>
      </c>
      <c r="C200" s="241">
        <v>6922743</v>
      </c>
      <c r="D200" s="240" t="s">
        <v>27</v>
      </c>
      <c r="E200" s="240" t="s">
        <v>2</v>
      </c>
      <c r="F200" s="239" t="s">
        <v>740</v>
      </c>
      <c r="G200" s="309">
        <v>4</v>
      </c>
      <c r="H200" s="237" t="s">
        <v>179</v>
      </c>
      <c r="I200" s="272"/>
      <c r="J200" s="235"/>
      <c r="K200" s="271"/>
      <c r="L200" s="271"/>
      <c r="M200" s="233"/>
      <c r="N200" s="171" t="str">
        <f>VLOOKUP(C200,'Points-2015'!D:E,2,FALSE)</f>
        <v>ASCSP</v>
      </c>
      <c r="O200" s="171"/>
      <c r="P200" s="171"/>
      <c r="Q200" s="171"/>
      <c r="R200" s="172"/>
      <c r="T200" s="171"/>
    </row>
    <row r="201" spans="1:20" s="170" customFormat="1" ht="24" hidden="1" customHeight="1" thickBot="1">
      <c r="A201" s="169">
        <v>1</v>
      </c>
      <c r="B201" s="270"/>
      <c r="C201" s="231"/>
      <c r="D201" s="230" t="e">
        <v>#N/A</v>
      </c>
      <c r="E201" s="230" t="e">
        <v>#N/A</v>
      </c>
      <c r="F201" s="229" t="s">
        <v>740</v>
      </c>
      <c r="G201" s="248"/>
      <c r="H201" s="227" t="e">
        <v>#N/A</v>
      </c>
      <c r="I201" s="269"/>
      <c r="J201" s="225"/>
      <c r="K201" s="268"/>
      <c r="L201" s="268"/>
      <c r="M201" s="223"/>
      <c r="N201" s="171"/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/>
      <c r="M202" s="213"/>
      <c r="N202" s="171"/>
      <c r="O202" s="171"/>
      <c r="P202" s="171"/>
      <c r="Q202" s="171"/>
      <c r="R202" s="172"/>
      <c r="T202" s="171"/>
    </row>
    <row r="203" spans="1:20" s="170" customFormat="1" ht="24" hidden="1" customHeight="1">
      <c r="A203" s="169">
        <v>2</v>
      </c>
      <c r="B203" s="262"/>
      <c r="C203" s="211"/>
      <c r="D203" s="210" t="e">
        <v>#N/A</v>
      </c>
      <c r="E203" s="210" t="e">
        <v>#N/A</v>
      </c>
      <c r="F203" s="209" t="s">
        <v>740</v>
      </c>
      <c r="G203" s="208"/>
      <c r="H203" s="207" t="e">
        <v>#N/A</v>
      </c>
      <c r="I203" s="261"/>
      <c r="J203" s="205"/>
      <c r="K203" s="260"/>
      <c r="L203" s="260"/>
      <c r="M203" s="203"/>
      <c r="N203" s="171"/>
      <c r="O203" s="171"/>
      <c r="P203" s="171"/>
      <c r="Q203" s="171"/>
      <c r="R203" s="172"/>
      <c r="T203" s="171"/>
    </row>
    <row r="204" spans="1:20" s="170" customFormat="1" ht="24" customHeight="1">
      <c r="A204" s="169">
        <v>2</v>
      </c>
      <c r="B204" s="259" t="s">
        <v>726</v>
      </c>
      <c r="C204" s="201">
        <v>6900182</v>
      </c>
      <c r="D204" s="200" t="s">
        <v>97</v>
      </c>
      <c r="E204" s="200" t="s">
        <v>1</v>
      </c>
      <c r="F204" s="199" t="s">
        <v>740</v>
      </c>
      <c r="G204" s="309">
        <v>4</v>
      </c>
      <c r="H204" s="197" t="s">
        <v>179</v>
      </c>
      <c r="I204" s="258"/>
      <c r="J204" s="195"/>
      <c r="K204" s="257"/>
      <c r="L204" s="257"/>
      <c r="M204" s="193"/>
      <c r="N204" s="171" t="str">
        <f>VLOOKUP(C204,'Points-2015'!D:E,2,FALSE)</f>
        <v>ATSCAF</v>
      </c>
      <c r="O204" s="171"/>
      <c r="P204" s="171"/>
      <c r="Q204" s="171"/>
      <c r="R204" s="172"/>
      <c r="T204" s="171"/>
    </row>
    <row r="205" spans="1:20" s="170" customFormat="1" ht="24" hidden="1" customHeight="1" thickBot="1">
      <c r="A205" s="169">
        <v>2</v>
      </c>
      <c r="B205" s="270"/>
      <c r="C205" s="191"/>
      <c r="D205" s="190" t="e">
        <v>#N/A</v>
      </c>
      <c r="E205" s="190" t="e">
        <v>#N/A</v>
      </c>
      <c r="F205" s="189" t="s">
        <v>740</v>
      </c>
      <c r="G205" s="188"/>
      <c r="H205" s="187" t="e">
        <v>#N/A</v>
      </c>
      <c r="I205" s="256"/>
      <c r="J205" s="185"/>
      <c r="K205" s="255"/>
      <c r="L205" s="255"/>
      <c r="M205" s="183"/>
      <c r="N205" s="171"/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/>
      <c r="M206" s="213"/>
      <c r="N206" s="171"/>
      <c r="O206" s="171"/>
      <c r="P206" s="171"/>
      <c r="Q206" s="171"/>
      <c r="R206" s="172"/>
      <c r="T206" s="171"/>
    </row>
    <row r="207" spans="1:20" s="170" customFormat="1" ht="24" hidden="1" customHeight="1">
      <c r="A207" s="169">
        <v>3</v>
      </c>
      <c r="B207" s="276"/>
      <c r="C207" s="251"/>
      <c r="D207" s="250" t="e">
        <v>#N/A</v>
      </c>
      <c r="E207" s="250" t="e">
        <v>#N/A</v>
      </c>
      <c r="F207" s="249" t="s">
        <v>740</v>
      </c>
      <c r="G207" s="248"/>
      <c r="H207" s="247" t="e">
        <v>#N/A</v>
      </c>
      <c r="I207" s="275"/>
      <c r="J207" s="245"/>
      <c r="K207" s="274"/>
      <c r="L207" s="274"/>
      <c r="M207" s="243"/>
      <c r="N207" s="171"/>
      <c r="O207" s="171"/>
      <c r="P207" s="171"/>
      <c r="Q207" s="171"/>
      <c r="R207" s="172"/>
      <c r="T207" s="171"/>
    </row>
    <row r="208" spans="1:20" s="170" customFormat="1" ht="24" customHeight="1">
      <c r="A208" s="169">
        <v>3</v>
      </c>
      <c r="B208" s="273" t="s">
        <v>726</v>
      </c>
      <c r="C208" s="241">
        <v>6901617</v>
      </c>
      <c r="D208" s="240" t="s">
        <v>75</v>
      </c>
      <c r="E208" s="240" t="s">
        <v>5</v>
      </c>
      <c r="F208" s="239" t="s">
        <v>740</v>
      </c>
      <c r="G208" s="309">
        <v>4</v>
      </c>
      <c r="H208" s="237" t="s">
        <v>179</v>
      </c>
      <c r="I208" s="272"/>
      <c r="J208" s="235"/>
      <c r="K208" s="271"/>
      <c r="L208" s="271"/>
      <c r="M208" s="233"/>
      <c r="N208" s="171" t="str">
        <f>VLOOKUP(C208,'Points-2015'!D:E,2,FALSE)</f>
        <v>CASCOL</v>
      </c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v>3</v>
      </c>
      <c r="B209" s="270"/>
      <c r="C209" s="231"/>
      <c r="D209" s="230" t="e">
        <v>#N/A</v>
      </c>
      <c r="E209" s="230" t="e">
        <v>#N/A</v>
      </c>
      <c r="F209" s="229" t="s">
        <v>740</v>
      </c>
      <c r="G209" s="228"/>
      <c r="H209" s="227" t="e">
        <v>#N/A</v>
      </c>
      <c r="I209" s="269"/>
      <c r="J209" s="225"/>
      <c r="K209" s="268"/>
      <c r="L209" s="268"/>
      <c r="M209" s="223"/>
      <c r="N209" s="171"/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/>
      <c r="M210" s="213"/>
      <c r="N210" s="171"/>
      <c r="O210" s="171"/>
      <c r="P210" s="171"/>
      <c r="Q210" s="171"/>
      <c r="R210" s="172"/>
      <c r="T210" s="171"/>
    </row>
    <row r="211" spans="1:20" s="170" customFormat="1" ht="24" hidden="1" customHeight="1">
      <c r="A211" s="169">
        <v>4</v>
      </c>
      <c r="B211" s="262"/>
      <c r="C211" s="211"/>
      <c r="D211" s="210" t="e">
        <v>#N/A</v>
      </c>
      <c r="E211" s="210" t="e">
        <v>#N/A</v>
      </c>
      <c r="F211" s="209" t="s">
        <v>740</v>
      </c>
      <c r="G211" s="208"/>
      <c r="H211" s="207" t="e">
        <v>#N/A</v>
      </c>
      <c r="I211" s="261"/>
      <c r="J211" s="205"/>
      <c r="K211" s="260"/>
      <c r="L211" s="260"/>
      <c r="M211" s="203"/>
      <c r="N211" s="171"/>
      <c r="O211" s="171"/>
      <c r="P211" s="171"/>
      <c r="Q211" s="171"/>
      <c r="R211" s="172"/>
      <c r="T211" s="171"/>
    </row>
    <row r="212" spans="1:20" s="170" customFormat="1" ht="24" customHeight="1">
      <c r="A212" s="169">
        <v>4</v>
      </c>
      <c r="B212" s="259" t="s">
        <v>726</v>
      </c>
      <c r="C212" s="201">
        <v>103628</v>
      </c>
      <c r="D212" s="200" t="s">
        <v>329</v>
      </c>
      <c r="E212" s="200" t="s">
        <v>350</v>
      </c>
      <c r="F212" s="199" t="s">
        <v>740</v>
      </c>
      <c r="G212" s="309">
        <v>4</v>
      </c>
      <c r="H212" s="197" t="s">
        <v>179</v>
      </c>
      <c r="I212" s="258"/>
      <c r="J212" s="195"/>
      <c r="K212" s="257"/>
      <c r="L212" s="257"/>
      <c r="M212" s="193"/>
      <c r="N212" s="171" t="str">
        <f>VLOOKUP(C212,'Points-2015'!D:E,2,FALSE)</f>
        <v>S A L</v>
      </c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v>4</v>
      </c>
      <c r="B213" s="278"/>
      <c r="C213" s="191"/>
      <c r="D213" s="190" t="e">
        <v>#N/A</v>
      </c>
      <c r="E213" s="190" t="e">
        <v>#N/A</v>
      </c>
      <c r="F213" s="189" t="s">
        <v>740</v>
      </c>
      <c r="G213" s="188"/>
      <c r="H213" s="187" t="e">
        <v>#N/A</v>
      </c>
      <c r="I213" s="256"/>
      <c r="J213" s="185"/>
      <c r="K213" s="255"/>
      <c r="L213" s="255"/>
      <c r="M213" s="183"/>
      <c r="N213" s="171"/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/>
      <c r="M214" s="213"/>
      <c r="N214" s="171"/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v>5</v>
      </c>
      <c r="B215" s="276"/>
      <c r="C215" s="251"/>
      <c r="D215" s="250" t="e">
        <v>#N/A</v>
      </c>
      <c r="E215" s="250" t="e">
        <v>#N/A</v>
      </c>
      <c r="F215" s="249" t="s">
        <v>740</v>
      </c>
      <c r="G215" s="248"/>
      <c r="H215" s="247" t="e">
        <v>#N/A</v>
      </c>
      <c r="I215" s="275"/>
      <c r="J215" s="245"/>
      <c r="K215" s="274"/>
      <c r="L215" s="274"/>
      <c r="M215" s="243" t="s">
        <v>829</v>
      </c>
      <c r="N215" s="171"/>
      <c r="O215" s="171"/>
      <c r="P215" s="171"/>
      <c r="Q215" s="171"/>
      <c r="R215" s="172"/>
      <c r="T215" s="171"/>
    </row>
    <row r="216" spans="1:20" s="170" customFormat="1" ht="24" customHeight="1">
      <c r="A216" s="169">
        <v>5</v>
      </c>
      <c r="B216" s="273" t="s">
        <v>726</v>
      </c>
      <c r="C216" s="241">
        <v>6917755</v>
      </c>
      <c r="D216" s="240" t="s">
        <v>154</v>
      </c>
      <c r="E216" s="240" t="s">
        <v>350</v>
      </c>
      <c r="F216" s="239" t="s">
        <v>740</v>
      </c>
      <c r="G216" s="309">
        <v>6</v>
      </c>
      <c r="H216" s="237" t="s">
        <v>179</v>
      </c>
      <c r="I216" s="272"/>
      <c r="J216" s="235" t="s">
        <v>828</v>
      </c>
      <c r="K216" s="271"/>
      <c r="L216" s="271"/>
      <c r="M216" s="233" t="s">
        <v>827</v>
      </c>
      <c r="N216" s="171" t="str">
        <f>VLOOKUP(C216,'Points-2015'!D:E,2,FALSE)</f>
        <v>S A L</v>
      </c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v>5</v>
      </c>
      <c r="B217" s="270"/>
      <c r="C217" s="231"/>
      <c r="D217" s="230" t="e">
        <v>#N/A</v>
      </c>
      <c r="E217" s="230" t="e">
        <v>#N/A</v>
      </c>
      <c r="F217" s="229" t="s">
        <v>740</v>
      </c>
      <c r="G217" s="228"/>
      <c r="H217" s="227" t="e">
        <v>#N/A</v>
      </c>
      <c r="I217" s="269"/>
      <c r="J217" s="225"/>
      <c r="K217" s="268"/>
      <c r="L217" s="268"/>
      <c r="M217" s="223" t="s">
        <v>826</v>
      </c>
      <c r="N217" s="171"/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/>
      <c r="M218" s="213"/>
      <c r="N218" s="171"/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v>6</v>
      </c>
      <c r="B219" s="262"/>
      <c r="C219" s="211"/>
      <c r="D219" s="210" t="e">
        <v>#N/A</v>
      </c>
      <c r="E219" s="210" t="e">
        <v>#N/A</v>
      </c>
      <c r="F219" s="209" t="s">
        <v>740</v>
      </c>
      <c r="G219" s="208"/>
      <c r="H219" s="207" t="e">
        <v>#N/A</v>
      </c>
      <c r="I219" s="261"/>
      <c r="J219" s="205"/>
      <c r="K219" s="260"/>
      <c r="L219" s="260"/>
      <c r="M219" s="203"/>
      <c r="N219" s="171"/>
      <c r="O219" s="171"/>
      <c r="P219" s="171"/>
      <c r="Q219" s="171"/>
      <c r="R219" s="172"/>
      <c r="T219" s="171"/>
    </row>
    <row r="220" spans="1:20" s="170" customFormat="1" ht="24" customHeight="1">
      <c r="A220" s="169">
        <v>6</v>
      </c>
      <c r="B220" s="259" t="s">
        <v>726</v>
      </c>
      <c r="C220" s="201">
        <v>6914765</v>
      </c>
      <c r="D220" s="200" t="s">
        <v>137</v>
      </c>
      <c r="E220" s="200" t="s">
        <v>350</v>
      </c>
      <c r="F220" s="199" t="s">
        <v>740</v>
      </c>
      <c r="G220" s="309">
        <v>4</v>
      </c>
      <c r="H220" s="197" t="s">
        <v>179</v>
      </c>
      <c r="I220" s="258"/>
      <c r="J220" s="195"/>
      <c r="K220" s="257"/>
      <c r="L220" s="257"/>
      <c r="M220" s="193"/>
      <c r="N220" s="171" t="str">
        <f>VLOOKUP(C220,'Points-2015'!D:E,2,FALSE)</f>
        <v>S A L</v>
      </c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v>6</v>
      </c>
      <c r="B221" s="278"/>
      <c r="C221" s="191"/>
      <c r="D221" s="190" t="e">
        <v>#N/A</v>
      </c>
      <c r="E221" s="190" t="e">
        <v>#N/A</v>
      </c>
      <c r="F221" s="189" t="s">
        <v>740</v>
      </c>
      <c r="G221" s="188"/>
      <c r="H221" s="187" t="e">
        <v>#N/A</v>
      </c>
      <c r="I221" s="256"/>
      <c r="J221" s="185"/>
      <c r="K221" s="255"/>
      <c r="L221" s="255"/>
      <c r="M221" s="183"/>
      <c r="N221" s="171"/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/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v>7</v>
      </c>
      <c r="B223" s="276"/>
      <c r="C223" s="251"/>
      <c r="D223" s="250" t="e">
        <v>#N/A</v>
      </c>
      <c r="E223" s="250" t="e">
        <v>#N/A</v>
      </c>
      <c r="F223" s="249" t="s">
        <v>740</v>
      </c>
      <c r="G223" s="248"/>
      <c r="H223" s="247" t="e">
        <v>#N/A</v>
      </c>
      <c r="I223" s="275"/>
      <c r="J223" s="245"/>
      <c r="K223" s="274"/>
      <c r="L223" s="274"/>
      <c r="M223" s="243"/>
      <c r="N223" s="171"/>
      <c r="O223" s="171"/>
      <c r="P223" s="171"/>
      <c r="Q223" s="171"/>
      <c r="R223" s="172"/>
      <c r="T223" s="171"/>
    </row>
    <row r="224" spans="1:20" s="170" customFormat="1" ht="24" customHeight="1">
      <c r="A224" s="169">
        <v>7</v>
      </c>
      <c r="B224" s="273" t="s">
        <v>726</v>
      </c>
      <c r="C224" s="241">
        <v>6901799</v>
      </c>
      <c r="D224" s="240" t="s">
        <v>68</v>
      </c>
      <c r="E224" s="240" t="s">
        <v>554</v>
      </c>
      <c r="F224" s="239" t="s">
        <v>740</v>
      </c>
      <c r="G224" s="309">
        <v>4</v>
      </c>
      <c r="H224" s="237" t="s">
        <v>179</v>
      </c>
      <c r="I224" s="272"/>
      <c r="J224" s="235"/>
      <c r="K224" s="271"/>
      <c r="L224" s="271"/>
      <c r="M224" s="233"/>
      <c r="N224" s="171" t="str">
        <f>VLOOKUP(C224,'Points-2015'!D:E,2,FALSE)</f>
        <v>TROLLSPORT</v>
      </c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v>7</v>
      </c>
      <c r="B225" s="270"/>
      <c r="C225" s="231"/>
      <c r="D225" s="230" t="e">
        <v>#N/A</v>
      </c>
      <c r="E225" s="230" t="e">
        <v>#N/A</v>
      </c>
      <c r="F225" s="229" t="s">
        <v>740</v>
      </c>
      <c r="G225" s="228"/>
      <c r="H225" s="227" t="e">
        <v>#N/A</v>
      </c>
      <c r="I225" s="269"/>
      <c r="J225" s="225"/>
      <c r="K225" s="268"/>
      <c r="L225" s="268"/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/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v>8</v>
      </c>
      <c r="B227" s="262"/>
      <c r="C227" s="211"/>
      <c r="D227" s="210" t="e">
        <v>#N/A</v>
      </c>
      <c r="E227" s="210" t="e">
        <v>#N/A</v>
      </c>
      <c r="F227" s="209" t="s">
        <v>740</v>
      </c>
      <c r="G227" s="208"/>
      <c r="H227" s="207" t="e">
        <v>#N/A</v>
      </c>
      <c r="I227" s="261"/>
      <c r="J227" s="205"/>
      <c r="K227" s="260"/>
      <c r="L227" s="260"/>
      <c r="M227" s="203"/>
      <c r="N227" s="171"/>
      <c r="O227" s="171"/>
      <c r="P227" s="171"/>
      <c r="Q227" s="171"/>
      <c r="R227" s="172"/>
      <c r="T227" s="171"/>
    </row>
    <row r="228" spans="1:20" s="170" customFormat="1" ht="24" customHeight="1">
      <c r="A228" s="169">
        <v>8</v>
      </c>
      <c r="B228" s="259" t="s">
        <v>726</v>
      </c>
      <c r="C228" s="201">
        <v>3825314</v>
      </c>
      <c r="D228" s="200" t="s">
        <v>184</v>
      </c>
      <c r="E228" s="200" t="s">
        <v>554</v>
      </c>
      <c r="F228" s="199" t="s">
        <v>740</v>
      </c>
      <c r="G228" s="309">
        <v>4</v>
      </c>
      <c r="H228" s="197" t="s">
        <v>179</v>
      </c>
      <c r="I228" s="258"/>
      <c r="J228" s="195"/>
      <c r="K228" s="257"/>
      <c r="L228" s="257"/>
      <c r="M228" s="193"/>
      <c r="N228" s="171" t="str">
        <f>VLOOKUP(C228,'Points-2015'!D:E,2,FALSE)</f>
        <v>TROLLSPORT</v>
      </c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v>8</v>
      </c>
      <c r="B229" s="278"/>
      <c r="C229" s="191"/>
      <c r="D229" s="190" t="e">
        <v>#N/A</v>
      </c>
      <c r="E229" s="190" t="e">
        <v>#N/A</v>
      </c>
      <c r="F229" s="189" t="s">
        <v>740</v>
      </c>
      <c r="G229" s="188"/>
      <c r="H229" s="187" t="e">
        <v>#N/A</v>
      </c>
      <c r="I229" s="256"/>
      <c r="J229" s="185"/>
      <c r="K229" s="255"/>
      <c r="L229" s="255"/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/>
      <c r="M230" s="213"/>
      <c r="N230" s="171"/>
      <c r="O230" s="171"/>
      <c r="P230" s="171"/>
      <c r="Q230" s="171"/>
      <c r="R230" s="172"/>
      <c r="T230" s="171"/>
    </row>
    <row r="231" spans="1:20" s="170" customFormat="1" ht="24" hidden="1" customHeight="1">
      <c r="A231" s="169">
        <v>1</v>
      </c>
      <c r="B231" s="276"/>
      <c r="C231" s="251"/>
      <c r="D231" s="250" t="e">
        <v>#N/A</v>
      </c>
      <c r="E231" s="250" t="e">
        <v>#N/A</v>
      </c>
      <c r="F231" s="249" t="s">
        <v>740</v>
      </c>
      <c r="G231" s="228"/>
      <c r="H231" s="247" t="e">
        <v>#N/A</v>
      </c>
      <c r="I231" s="275"/>
      <c r="J231" s="245"/>
      <c r="K231" s="274"/>
      <c r="L231" s="274"/>
      <c r="M231" s="243"/>
      <c r="N231" s="171"/>
      <c r="O231" s="171"/>
      <c r="P231" s="171"/>
      <c r="Q231" s="171"/>
      <c r="R231" s="172"/>
      <c r="T231" s="171"/>
    </row>
    <row r="232" spans="1:20" s="170" customFormat="1" ht="24" customHeight="1">
      <c r="A232" s="169">
        <v>1</v>
      </c>
      <c r="B232" s="273" t="s">
        <v>725</v>
      </c>
      <c r="C232" s="241">
        <v>3816803</v>
      </c>
      <c r="D232" s="240" t="s">
        <v>95</v>
      </c>
      <c r="E232" s="240" t="s">
        <v>2</v>
      </c>
      <c r="F232" s="239" t="s">
        <v>740</v>
      </c>
      <c r="G232" s="309">
        <v>6</v>
      </c>
      <c r="H232" s="237" t="s">
        <v>179</v>
      </c>
      <c r="I232" s="272"/>
      <c r="J232" s="235"/>
      <c r="K232" s="271"/>
      <c r="L232" s="271"/>
      <c r="M232" s="233"/>
      <c r="N232" s="171" t="str">
        <f>VLOOKUP(C232,'Points-2015'!D:E,2,FALSE)</f>
        <v>ASCSP</v>
      </c>
      <c r="O232" s="171"/>
      <c r="P232" s="171"/>
      <c r="Q232" s="171"/>
      <c r="R232" s="172"/>
      <c r="T232" s="171"/>
    </row>
    <row r="233" spans="1:20" s="170" customFormat="1" ht="24" hidden="1" customHeight="1" thickBot="1">
      <c r="A233" s="169">
        <v>1</v>
      </c>
      <c r="B233" s="270"/>
      <c r="C233" s="231"/>
      <c r="D233" s="230" t="e">
        <v>#N/A</v>
      </c>
      <c r="E233" s="230" t="e">
        <v>#N/A</v>
      </c>
      <c r="F233" s="229" t="s">
        <v>740</v>
      </c>
      <c r="G233" s="228"/>
      <c r="H233" s="227" t="e">
        <v>#N/A</v>
      </c>
      <c r="I233" s="269"/>
      <c r="J233" s="225"/>
      <c r="K233" s="268"/>
      <c r="L233" s="268"/>
      <c r="M233" s="223"/>
      <c r="N233" s="171"/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/>
      <c r="M234" s="213"/>
      <c r="N234" s="171"/>
      <c r="O234" s="171"/>
      <c r="P234" s="171"/>
      <c r="Q234" s="171"/>
      <c r="R234" s="172"/>
      <c r="T234" s="171"/>
    </row>
    <row r="235" spans="1:20" s="170" customFormat="1" ht="24" hidden="1" customHeight="1">
      <c r="A235" s="169">
        <v>2</v>
      </c>
      <c r="B235" s="262"/>
      <c r="C235" s="211"/>
      <c r="D235" s="210" t="e">
        <v>#N/A</v>
      </c>
      <c r="E235" s="210" t="e">
        <v>#N/A</v>
      </c>
      <c r="F235" s="209" t="s">
        <v>740</v>
      </c>
      <c r="G235" s="208"/>
      <c r="H235" s="207" t="e">
        <v>#N/A</v>
      </c>
      <c r="I235" s="261"/>
      <c r="J235" s="205"/>
      <c r="K235" s="260"/>
      <c r="L235" s="260"/>
      <c r="M235" s="203"/>
      <c r="N235" s="171"/>
      <c r="O235" s="171"/>
      <c r="P235" s="171"/>
      <c r="Q235" s="171"/>
      <c r="R235" s="172"/>
      <c r="T235" s="171"/>
    </row>
    <row r="236" spans="1:20" s="170" customFormat="1" ht="24" customHeight="1">
      <c r="A236" s="169">
        <v>2</v>
      </c>
      <c r="B236" s="259" t="s">
        <v>725</v>
      </c>
      <c r="C236" s="201">
        <v>6914560</v>
      </c>
      <c r="D236" s="200" t="s">
        <v>131</v>
      </c>
      <c r="E236" s="200" t="s">
        <v>2</v>
      </c>
      <c r="F236" s="199" t="s">
        <v>740</v>
      </c>
      <c r="G236" s="309">
        <v>6</v>
      </c>
      <c r="H236" s="197" t="s">
        <v>179</v>
      </c>
      <c r="I236" s="258"/>
      <c r="J236" s="195"/>
      <c r="K236" s="257"/>
      <c r="L236" s="257"/>
      <c r="M236" s="193"/>
      <c r="N236" s="171" t="str">
        <f>VLOOKUP(C236,'Points-2015'!D:E,2,FALSE)</f>
        <v>ASCSP</v>
      </c>
      <c r="O236" s="171"/>
      <c r="P236" s="171"/>
      <c r="Q236" s="171"/>
      <c r="R236" s="172"/>
      <c r="T236" s="171"/>
    </row>
    <row r="237" spans="1:20" s="170" customFormat="1" ht="24" hidden="1" customHeight="1" thickBot="1">
      <c r="A237" s="169">
        <v>2</v>
      </c>
      <c r="B237" s="278"/>
      <c r="C237" s="191"/>
      <c r="D237" s="190" t="e">
        <v>#N/A</v>
      </c>
      <c r="E237" s="190" t="e">
        <v>#N/A</v>
      </c>
      <c r="F237" s="189" t="s">
        <v>740</v>
      </c>
      <c r="G237" s="188"/>
      <c r="H237" s="187" t="e">
        <v>#N/A</v>
      </c>
      <c r="I237" s="256"/>
      <c r="J237" s="185"/>
      <c r="K237" s="255"/>
      <c r="L237" s="255"/>
      <c r="M237" s="183"/>
      <c r="N237" s="171"/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/>
      <c r="M238" s="213"/>
      <c r="N238" s="171"/>
      <c r="O238" s="171"/>
      <c r="P238" s="171"/>
      <c r="Q238" s="171"/>
      <c r="R238" s="172"/>
      <c r="T238" s="171"/>
    </row>
    <row r="239" spans="1:20" s="170" customFormat="1" ht="24" hidden="1" customHeight="1">
      <c r="A239" s="169">
        <v>3</v>
      </c>
      <c r="B239" s="276"/>
      <c r="C239" s="251"/>
      <c r="D239" s="250" t="e">
        <v>#N/A</v>
      </c>
      <c r="E239" s="250" t="e">
        <v>#N/A</v>
      </c>
      <c r="F239" s="249" t="s">
        <v>740</v>
      </c>
      <c r="G239" s="248"/>
      <c r="H239" s="247" t="e">
        <v>#N/A</v>
      </c>
      <c r="I239" s="275"/>
      <c r="J239" s="245"/>
      <c r="K239" s="274"/>
      <c r="L239" s="274"/>
      <c r="M239" s="243"/>
      <c r="N239" s="171"/>
      <c r="O239" s="171"/>
      <c r="P239" s="171"/>
      <c r="Q239" s="171"/>
      <c r="R239" s="172"/>
      <c r="T239" s="171"/>
    </row>
    <row r="240" spans="1:20" s="170" customFormat="1" ht="24" customHeight="1">
      <c r="A240" s="169">
        <v>3</v>
      </c>
      <c r="B240" s="273" t="s">
        <v>725</v>
      </c>
      <c r="C240" s="241">
        <v>6921863</v>
      </c>
      <c r="D240" s="240" t="s">
        <v>591</v>
      </c>
      <c r="E240" s="240" t="s">
        <v>554</v>
      </c>
      <c r="F240" s="239" t="s">
        <v>740</v>
      </c>
      <c r="G240" s="309">
        <v>6</v>
      </c>
      <c r="H240" s="237" t="s">
        <v>179</v>
      </c>
      <c r="I240" s="272"/>
      <c r="J240" s="235"/>
      <c r="K240" s="271"/>
      <c r="L240" s="271"/>
      <c r="M240" s="233"/>
      <c r="N240" s="171" t="str">
        <f>VLOOKUP(C240,'Points-2015'!D:E,2,FALSE)</f>
        <v>TROLLSPORT</v>
      </c>
      <c r="O240" s="171"/>
      <c r="P240" s="171"/>
      <c r="Q240" s="171"/>
      <c r="R240" s="172"/>
      <c r="T240" s="171"/>
    </row>
    <row r="241" spans="1:20" s="170" customFormat="1" ht="24" hidden="1" customHeight="1" thickBot="1">
      <c r="A241" s="169">
        <v>3</v>
      </c>
      <c r="B241" s="270"/>
      <c r="C241" s="231"/>
      <c r="D241" s="230" t="e">
        <v>#N/A</v>
      </c>
      <c r="E241" s="230" t="e">
        <v>#N/A</v>
      </c>
      <c r="F241" s="229" t="s">
        <v>740</v>
      </c>
      <c r="G241" s="228"/>
      <c r="H241" s="227" t="e">
        <v>#N/A</v>
      </c>
      <c r="I241" s="269"/>
      <c r="J241" s="225"/>
      <c r="K241" s="268"/>
      <c r="L241" s="268"/>
      <c r="M241" s="223"/>
      <c r="N241" s="171"/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/>
      <c r="M242" s="213"/>
      <c r="N242" s="171"/>
      <c r="O242" s="171"/>
      <c r="P242" s="171"/>
      <c r="Q242" s="171"/>
      <c r="R242" s="172"/>
      <c r="T242" s="171"/>
    </row>
    <row r="243" spans="1:20" s="170" customFormat="1" ht="24" hidden="1" customHeight="1">
      <c r="A243" s="169">
        <v>4</v>
      </c>
      <c r="B243" s="262"/>
      <c r="C243" s="211"/>
      <c r="D243" s="210" t="e">
        <v>#N/A</v>
      </c>
      <c r="E243" s="210" t="e">
        <v>#N/A</v>
      </c>
      <c r="F243" s="209" t="s">
        <v>740</v>
      </c>
      <c r="G243" s="208"/>
      <c r="H243" s="207" t="e">
        <v>#N/A</v>
      </c>
      <c r="I243" s="261"/>
      <c r="J243" s="205"/>
      <c r="K243" s="260"/>
      <c r="L243" s="260"/>
      <c r="M243" s="203"/>
      <c r="N243" s="171"/>
      <c r="O243" s="171"/>
      <c r="P243" s="171"/>
      <c r="Q243" s="171"/>
      <c r="R243" s="172"/>
      <c r="T243" s="171"/>
    </row>
    <row r="244" spans="1:20" s="170" customFormat="1" ht="24" customHeight="1">
      <c r="A244" s="169">
        <v>4</v>
      </c>
      <c r="B244" s="259" t="s">
        <v>725</v>
      </c>
      <c r="C244" s="201">
        <v>6921525</v>
      </c>
      <c r="D244" s="200" t="s">
        <v>607</v>
      </c>
      <c r="E244" s="200" t="s">
        <v>554</v>
      </c>
      <c r="F244" s="199" t="s">
        <v>740</v>
      </c>
      <c r="G244" s="309">
        <v>6</v>
      </c>
      <c r="H244" s="197" t="s">
        <v>179</v>
      </c>
      <c r="I244" s="258"/>
      <c r="J244" s="195"/>
      <c r="K244" s="257"/>
      <c r="L244" s="257"/>
      <c r="M244" s="193"/>
      <c r="N244" s="171" t="str">
        <f>VLOOKUP(C244,'Points-2015'!D:E,2,FALSE)</f>
        <v>TROLLSPORT</v>
      </c>
      <c r="O244" s="171"/>
      <c r="P244" s="171"/>
      <c r="Q244" s="171"/>
      <c r="R244" s="172"/>
      <c r="T244" s="171"/>
    </row>
    <row r="245" spans="1:20" s="170" customFormat="1" ht="24" hidden="1" customHeight="1" thickBot="1">
      <c r="A245" s="169">
        <v>4</v>
      </c>
      <c r="B245" s="278"/>
      <c r="C245" s="191"/>
      <c r="D245" s="190" t="e">
        <v>#N/A</v>
      </c>
      <c r="E245" s="190" t="e">
        <v>#N/A</v>
      </c>
      <c r="F245" s="189" t="s">
        <v>740</v>
      </c>
      <c r="G245" s="188"/>
      <c r="H245" s="187" t="e">
        <v>#N/A</v>
      </c>
      <c r="I245" s="256"/>
      <c r="J245" s="185"/>
      <c r="K245" s="255"/>
      <c r="L245" s="255"/>
      <c r="M245" s="183"/>
      <c r="N245" s="171"/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/>
      <c r="M246" s="213"/>
      <c r="N246" s="171"/>
      <c r="O246" s="171"/>
      <c r="P246" s="171"/>
      <c r="Q246" s="171"/>
      <c r="R246" s="172"/>
      <c r="T246" s="171"/>
    </row>
    <row r="247" spans="1:20" s="170" customFormat="1" ht="24" hidden="1" customHeight="1">
      <c r="A247" s="169">
        <v>1</v>
      </c>
      <c r="B247" s="276"/>
      <c r="C247" s="251"/>
      <c r="D247" s="250" t="e">
        <v>#N/A</v>
      </c>
      <c r="E247" s="250" t="e">
        <v>#N/A</v>
      </c>
      <c r="F247" s="249" t="s">
        <v>740</v>
      </c>
      <c r="G247" s="228"/>
      <c r="H247" s="247" t="e">
        <v>#N/A</v>
      </c>
      <c r="I247" s="275"/>
      <c r="J247" s="245"/>
      <c r="K247" s="274"/>
      <c r="L247" s="274"/>
      <c r="M247" s="243"/>
      <c r="N247" s="171"/>
      <c r="O247" s="171"/>
      <c r="P247" s="171"/>
      <c r="Q247" s="171"/>
      <c r="R247" s="172"/>
      <c r="T247" s="171"/>
    </row>
    <row r="248" spans="1:20" s="170" customFormat="1" ht="24" customHeight="1">
      <c r="A248" s="169">
        <v>1</v>
      </c>
      <c r="B248" s="273" t="s">
        <v>723</v>
      </c>
      <c r="C248" s="241">
        <v>6901715</v>
      </c>
      <c r="D248" s="240" t="s">
        <v>207</v>
      </c>
      <c r="E248" s="240" t="s">
        <v>5</v>
      </c>
      <c r="F248" s="239" t="s">
        <v>740</v>
      </c>
      <c r="G248" s="309">
        <v>8</v>
      </c>
      <c r="H248" s="237" t="s">
        <v>179</v>
      </c>
      <c r="I248" s="272"/>
      <c r="J248" s="235"/>
      <c r="K248" s="271"/>
      <c r="L248" s="271"/>
      <c r="M248" s="233"/>
      <c r="N248" s="171" t="str">
        <f>VLOOKUP(C248,'Points-2015'!D:E,2,FALSE)</f>
        <v>CASCOL</v>
      </c>
      <c r="O248" s="171"/>
      <c r="P248" s="171"/>
      <c r="Q248" s="171"/>
      <c r="R248" s="172"/>
      <c r="T248" s="171"/>
    </row>
    <row r="249" spans="1:20" s="170" customFormat="1" ht="24" hidden="1" customHeight="1" thickBot="1">
      <c r="A249" s="169">
        <v>1</v>
      </c>
      <c r="B249" s="270"/>
      <c r="C249" s="231"/>
      <c r="D249" s="230" t="e">
        <v>#N/A</v>
      </c>
      <c r="E249" s="230" t="e">
        <v>#N/A</v>
      </c>
      <c r="F249" s="229" t="s">
        <v>740</v>
      </c>
      <c r="G249" s="228"/>
      <c r="H249" s="227" t="e">
        <v>#N/A</v>
      </c>
      <c r="I249" s="269"/>
      <c r="J249" s="225"/>
      <c r="K249" s="268"/>
      <c r="L249" s="268"/>
      <c r="M249" s="223"/>
      <c r="N249" s="171"/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/>
      <c r="M250" s="213"/>
      <c r="N250" s="171"/>
      <c r="O250" s="171"/>
      <c r="P250" s="171"/>
      <c r="Q250" s="171"/>
      <c r="R250" s="172"/>
      <c r="T250" s="171"/>
    </row>
    <row r="251" spans="1:20" s="170" customFormat="1" ht="24" hidden="1" customHeight="1">
      <c r="A251" s="169">
        <v>2</v>
      </c>
      <c r="B251" s="262"/>
      <c r="C251" s="211"/>
      <c r="D251" s="210" t="e">
        <v>#N/A</v>
      </c>
      <c r="E251" s="210" t="e">
        <v>#N/A</v>
      </c>
      <c r="F251" s="209" t="s">
        <v>740</v>
      </c>
      <c r="G251" s="208"/>
      <c r="H251" s="207" t="e">
        <v>#N/A</v>
      </c>
      <c r="I251" s="261"/>
      <c r="J251" s="205"/>
      <c r="K251" s="260"/>
      <c r="L251" s="260"/>
      <c r="M251" s="203"/>
      <c r="N251" s="171"/>
      <c r="O251" s="171"/>
      <c r="P251" s="171"/>
      <c r="Q251" s="171"/>
      <c r="R251" s="172"/>
      <c r="T251" s="171"/>
    </row>
    <row r="252" spans="1:20" s="170" customFormat="1" ht="24" customHeight="1">
      <c r="A252" s="169">
        <v>2</v>
      </c>
      <c r="B252" s="259" t="s">
        <v>723</v>
      </c>
      <c r="C252" s="201">
        <v>6918036</v>
      </c>
      <c r="D252" s="200" t="s">
        <v>64</v>
      </c>
      <c r="E252" s="200" t="s">
        <v>350</v>
      </c>
      <c r="F252" s="199" t="s">
        <v>740</v>
      </c>
      <c r="G252" s="309">
        <v>8</v>
      </c>
      <c r="H252" s="197" t="s">
        <v>179</v>
      </c>
      <c r="I252" s="258"/>
      <c r="J252" s="195"/>
      <c r="K252" s="257"/>
      <c r="L252" s="257"/>
      <c r="M252" s="193"/>
      <c r="N252" s="171" t="str">
        <f>VLOOKUP(C252,'Points-2015'!D:E,2,FALSE)</f>
        <v>S A L</v>
      </c>
      <c r="O252" s="171"/>
      <c r="P252" s="171"/>
      <c r="Q252" s="171"/>
      <c r="R252" s="172"/>
      <c r="T252" s="171"/>
    </row>
    <row r="253" spans="1:20" s="170" customFormat="1" ht="24" hidden="1" customHeight="1" thickBot="1">
      <c r="A253" s="169">
        <v>2</v>
      </c>
      <c r="B253" s="192"/>
      <c r="C253" s="191"/>
      <c r="D253" s="190" t="e">
        <v>#N/A</v>
      </c>
      <c r="E253" s="190" t="e">
        <v>#N/A</v>
      </c>
      <c r="F253" s="189" t="s">
        <v>740</v>
      </c>
      <c r="G253" s="188"/>
      <c r="H253" s="187" t="e">
        <v>#N/A</v>
      </c>
      <c r="I253" s="256"/>
      <c r="J253" s="185"/>
      <c r="K253" s="255"/>
      <c r="L253" s="255"/>
      <c r="M253" s="183"/>
      <c r="N253" s="171"/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/>
      <c r="M254" s="213"/>
      <c r="N254" s="171"/>
      <c r="O254" s="171"/>
      <c r="P254" s="171"/>
      <c r="Q254" s="171"/>
      <c r="R254" s="172"/>
      <c r="T254" s="171"/>
    </row>
    <row r="255" spans="1:20" s="170" customFormat="1" ht="24" hidden="1" customHeight="1">
      <c r="A255" s="169">
        <v>1</v>
      </c>
      <c r="B255" s="252"/>
      <c r="C255" s="251"/>
      <c r="D255" s="250" t="e">
        <v>#N/A</v>
      </c>
      <c r="E255" s="250" t="e">
        <v>#N/A</v>
      </c>
      <c r="F255" s="249" t="s">
        <v>740</v>
      </c>
      <c r="G255" s="248"/>
      <c r="H255" s="247" t="e">
        <v>#N/A</v>
      </c>
      <c r="I255" s="246" t="s">
        <v>8</v>
      </c>
      <c r="J255" s="245"/>
      <c r="K255" s="244"/>
      <c r="L255" s="244"/>
      <c r="M255" s="243" t="s">
        <v>825</v>
      </c>
      <c r="N255" s="171"/>
      <c r="O255" s="171"/>
      <c r="P255" s="171"/>
      <c r="Q255" s="171"/>
      <c r="R255" s="172"/>
      <c r="T255" s="171"/>
    </row>
    <row r="256" spans="1:20" s="170" customFormat="1" ht="24" customHeight="1">
      <c r="A256" s="169">
        <v>1</v>
      </c>
      <c r="B256" s="242" t="s">
        <v>722</v>
      </c>
      <c r="C256" s="241">
        <v>6901249</v>
      </c>
      <c r="D256" s="240" t="s">
        <v>153</v>
      </c>
      <c r="E256" s="240" t="s">
        <v>350</v>
      </c>
      <c r="F256" s="239" t="s">
        <v>740</v>
      </c>
      <c r="G256" s="309">
        <v>10</v>
      </c>
      <c r="H256" s="237" t="s">
        <v>179</v>
      </c>
      <c r="I256" s="236" t="s">
        <v>8</v>
      </c>
      <c r="J256" s="235"/>
      <c r="K256" s="234"/>
      <c r="L256" s="234"/>
      <c r="M256" s="233" t="s">
        <v>824</v>
      </c>
      <c r="N256" s="171" t="str">
        <f>VLOOKUP(C256,'Points-2015'!D:E,2,FALSE)</f>
        <v>S A L</v>
      </c>
      <c r="O256" s="171"/>
      <c r="P256" s="171"/>
      <c r="Q256" s="171"/>
      <c r="R256" s="172"/>
      <c r="T256" s="171"/>
    </row>
    <row r="257" spans="1:20" s="170" customFormat="1" ht="24" hidden="1" customHeight="1" thickBot="1">
      <c r="A257" s="169">
        <v>1</v>
      </c>
      <c r="B257" s="232"/>
      <c r="C257" s="231"/>
      <c r="D257" s="230" t="e">
        <v>#N/A</v>
      </c>
      <c r="E257" s="230" t="e">
        <v>#N/A</v>
      </c>
      <c r="F257" s="229" t="s">
        <v>740</v>
      </c>
      <c r="G257" s="228"/>
      <c r="H257" s="227" t="e">
        <v>#N/A</v>
      </c>
      <c r="I257" s="226" t="s">
        <v>8</v>
      </c>
      <c r="J257" s="225"/>
      <c r="K257" s="224"/>
      <c r="L257" s="224"/>
      <c r="M257" s="223" t="s">
        <v>812</v>
      </c>
      <c r="N257" s="171"/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/>
      <c r="M258" s="213"/>
      <c r="N258" s="171"/>
      <c r="O258" s="171"/>
      <c r="P258" s="171"/>
      <c r="Q258" s="171"/>
      <c r="R258" s="172"/>
      <c r="T258" s="171"/>
    </row>
    <row r="259" spans="1:20" s="170" customFormat="1" ht="24" hidden="1" customHeight="1">
      <c r="A259" s="169">
        <v>1</v>
      </c>
      <c r="B259" s="212"/>
      <c r="C259" s="211"/>
      <c r="D259" s="210" t="e">
        <v>#N/A</v>
      </c>
      <c r="E259" s="210" t="e">
        <v>#N/A</v>
      </c>
      <c r="F259" s="209" t="s">
        <v>740</v>
      </c>
      <c r="G259" s="208"/>
      <c r="H259" s="207" t="e">
        <v>#N/A</v>
      </c>
      <c r="I259" s="206" t="s">
        <v>719</v>
      </c>
      <c r="J259" s="205"/>
      <c r="K259" s="204"/>
      <c r="L259" s="204"/>
      <c r="M259" s="203" t="s">
        <v>823</v>
      </c>
      <c r="N259" s="171"/>
      <c r="O259" s="171"/>
      <c r="P259" s="171"/>
      <c r="Q259" s="171"/>
      <c r="R259" s="172"/>
      <c r="T259" s="171"/>
    </row>
    <row r="260" spans="1:20" s="170" customFormat="1" ht="24" customHeight="1">
      <c r="A260" s="169">
        <v>1</v>
      </c>
      <c r="B260" s="202" t="s">
        <v>721</v>
      </c>
      <c r="C260" s="201">
        <v>6902027</v>
      </c>
      <c r="D260" s="200" t="s">
        <v>86</v>
      </c>
      <c r="E260" s="200" t="s">
        <v>0</v>
      </c>
      <c r="F260" s="199" t="s">
        <v>740</v>
      </c>
      <c r="G260" s="309">
        <v>12</v>
      </c>
      <c r="H260" s="197" t="s">
        <v>179</v>
      </c>
      <c r="I260" s="196" t="s">
        <v>719</v>
      </c>
      <c r="J260" s="195"/>
      <c r="K260" s="194"/>
      <c r="L260" s="194"/>
      <c r="M260" s="193" t="s">
        <v>822</v>
      </c>
      <c r="N260" s="171" t="str">
        <f>VLOOKUP(C260,'Points-2015'!D:E,2,FALSE)</f>
        <v>ALSTOM</v>
      </c>
      <c r="O260" s="171"/>
      <c r="P260" s="171"/>
      <c r="Q260" s="171"/>
      <c r="R260" s="172"/>
      <c r="T260" s="171"/>
    </row>
    <row r="261" spans="1:20" s="170" customFormat="1" ht="24" hidden="1" customHeight="1" thickBot="1">
      <c r="A261" s="169">
        <v>1</v>
      </c>
      <c r="B261" s="192"/>
      <c r="C261" s="191"/>
      <c r="D261" s="190" t="e">
        <v>#N/A</v>
      </c>
      <c r="E261" s="190" t="e">
        <v>#N/A</v>
      </c>
      <c r="F261" s="189" t="s">
        <v>740</v>
      </c>
      <c r="G261" s="188"/>
      <c r="H261" s="187" t="e">
        <v>#N/A</v>
      </c>
      <c r="I261" s="186" t="s">
        <v>719</v>
      </c>
      <c r="J261" s="185"/>
      <c r="K261" s="184"/>
      <c r="L261" s="184"/>
      <c r="M261" s="183" t="s">
        <v>821</v>
      </c>
      <c r="N261" s="171"/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/>
      <c r="M262" s="173"/>
      <c r="N262" s="171"/>
      <c r="O262" s="171"/>
      <c r="P262" s="171"/>
      <c r="Q262" s="171"/>
      <c r="R262" s="172"/>
      <c r="T262" s="171"/>
    </row>
    <row r="263" spans="1:20" ht="15.75" hidden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/>
    </row>
    <row r="264" spans="1:20" ht="15.75" hidden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/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/>
      <c r="M265" s="298"/>
      <c r="N265" s="296"/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732</v>
      </c>
      <c r="M266" s="289" t="s">
        <v>731</v>
      </c>
      <c r="N266" s="171" t="str">
        <f>VLOOKUP(C266,'Points-2015'!D:E,2,FALSE)</f>
        <v>Club</v>
      </c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/>
      <c r="D267" s="250" t="e">
        <v>#N/A</v>
      </c>
      <c r="E267" s="250" t="e">
        <v>#N/A</v>
      </c>
      <c r="F267" s="249" t="s">
        <v>720</v>
      </c>
      <c r="G267" s="248"/>
      <c r="H267" s="247" t="e">
        <v>#N/A</v>
      </c>
      <c r="I267" s="275"/>
      <c r="J267" s="245"/>
      <c r="K267" s="274"/>
      <c r="L267" s="274"/>
      <c r="M267" s="243"/>
      <c r="N267" s="171"/>
      <c r="O267" s="171"/>
      <c r="P267" s="171"/>
      <c r="Q267" s="171"/>
      <c r="R267" s="172"/>
      <c r="T267" s="171"/>
    </row>
    <row r="268" spans="1:20" s="170" customFormat="1" ht="24" customHeight="1">
      <c r="A268" s="169">
        <v>1</v>
      </c>
      <c r="B268" s="273" t="s">
        <v>730</v>
      </c>
      <c r="C268" s="241">
        <v>6901946</v>
      </c>
      <c r="D268" s="240" t="s">
        <v>53</v>
      </c>
      <c r="E268" s="240" t="s">
        <v>0</v>
      </c>
      <c r="F268" s="239" t="s">
        <v>720</v>
      </c>
      <c r="G268" s="238">
        <v>1</v>
      </c>
      <c r="H268" s="237" t="s">
        <v>179</v>
      </c>
      <c r="I268" s="272"/>
      <c r="J268" s="235"/>
      <c r="K268" s="271"/>
      <c r="L268" s="271"/>
      <c r="M268" s="233"/>
      <c r="N268" s="171" t="str">
        <f>VLOOKUP(C268,'Points-2015'!D:E,2,FALSE)</f>
        <v>ALSTOM</v>
      </c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/>
      <c r="D269" s="230" t="e">
        <v>#N/A</v>
      </c>
      <c r="E269" s="230" t="e">
        <v>#N/A</v>
      </c>
      <c r="F269" s="229" t="s">
        <v>720</v>
      </c>
      <c r="G269" s="228"/>
      <c r="H269" s="227" t="e">
        <v>#N/A</v>
      </c>
      <c r="I269" s="269"/>
      <c r="J269" s="225"/>
      <c r="K269" s="268"/>
      <c r="L269" s="268"/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/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v>2</v>
      </c>
      <c r="B271" s="262" t="s">
        <v>730</v>
      </c>
      <c r="C271" s="211"/>
      <c r="D271" s="210" t="e">
        <v>#N/A</v>
      </c>
      <c r="E271" s="210" t="e">
        <v>#N/A</v>
      </c>
      <c r="F271" s="209" t="s">
        <v>720</v>
      </c>
      <c r="G271" s="208"/>
      <c r="H271" s="207" t="e">
        <v>#N/A</v>
      </c>
      <c r="I271" s="261"/>
      <c r="J271" s="205"/>
      <c r="K271" s="260"/>
      <c r="L271" s="260"/>
      <c r="M271" s="203"/>
      <c r="N271" s="171"/>
      <c r="O271" s="171"/>
      <c r="P271" s="171"/>
      <c r="Q271" s="171"/>
      <c r="R271" s="172"/>
      <c r="T271" s="171"/>
    </row>
    <row r="272" spans="1:20" s="170" customFormat="1" ht="24" customHeight="1">
      <c r="A272" s="169">
        <v>2</v>
      </c>
      <c r="B272" s="259" t="s">
        <v>730</v>
      </c>
      <c r="C272" s="201">
        <v>6919949</v>
      </c>
      <c r="D272" s="200" t="s">
        <v>99</v>
      </c>
      <c r="E272" s="200" t="s">
        <v>0</v>
      </c>
      <c r="F272" s="199" t="s">
        <v>720</v>
      </c>
      <c r="G272" s="198">
        <v>1</v>
      </c>
      <c r="H272" s="197" t="s">
        <v>179</v>
      </c>
      <c r="I272" s="258"/>
      <c r="J272" s="195"/>
      <c r="K272" s="257"/>
      <c r="L272" s="257"/>
      <c r="M272" s="193"/>
      <c r="N272" s="171" t="str">
        <f>VLOOKUP(C272,'Points-2015'!D:E,2,FALSE)</f>
        <v>ALSTOM</v>
      </c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v>2</v>
      </c>
      <c r="B273" s="278" t="s">
        <v>730</v>
      </c>
      <c r="C273" s="191"/>
      <c r="D273" s="190" t="e">
        <v>#N/A</v>
      </c>
      <c r="E273" s="190" t="e">
        <v>#N/A</v>
      </c>
      <c r="F273" s="189" t="s">
        <v>720</v>
      </c>
      <c r="G273" s="188"/>
      <c r="H273" s="187" t="e">
        <v>#N/A</v>
      </c>
      <c r="I273" s="256"/>
      <c r="J273" s="185"/>
      <c r="K273" s="255"/>
      <c r="L273" s="255"/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/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v>3</v>
      </c>
      <c r="B275" s="276" t="s">
        <v>730</v>
      </c>
      <c r="C275" s="251"/>
      <c r="D275" s="250" t="e">
        <v>#N/A</v>
      </c>
      <c r="E275" s="250" t="e">
        <v>#N/A</v>
      </c>
      <c r="F275" s="249" t="s">
        <v>720</v>
      </c>
      <c r="G275" s="248"/>
      <c r="H275" s="247" t="e">
        <v>#N/A</v>
      </c>
      <c r="I275" s="275"/>
      <c r="J275" s="245"/>
      <c r="K275" s="274"/>
      <c r="L275" s="274"/>
      <c r="M275" s="243"/>
      <c r="N275" s="171"/>
      <c r="O275" s="171"/>
      <c r="P275" s="171"/>
      <c r="Q275" s="171"/>
      <c r="R275" s="172"/>
      <c r="T275" s="171"/>
    </row>
    <row r="276" spans="1:20" s="170" customFormat="1" ht="24" customHeight="1">
      <c r="A276" s="169">
        <v>3</v>
      </c>
      <c r="B276" s="273" t="s">
        <v>730</v>
      </c>
      <c r="C276" s="241">
        <v>6921746</v>
      </c>
      <c r="D276" s="240" t="s">
        <v>265</v>
      </c>
      <c r="E276" s="240" t="s">
        <v>0</v>
      </c>
      <c r="F276" s="239" t="s">
        <v>720</v>
      </c>
      <c r="G276" s="238">
        <v>1</v>
      </c>
      <c r="H276" s="237" t="s">
        <v>179</v>
      </c>
      <c r="I276" s="272"/>
      <c r="J276" s="235"/>
      <c r="K276" s="271"/>
      <c r="L276" s="271"/>
      <c r="M276" s="233"/>
      <c r="N276" s="171" t="str">
        <f>VLOOKUP(C276,'Points-2015'!D:E,2,FALSE)</f>
        <v>ALSTOM</v>
      </c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v>3</v>
      </c>
      <c r="B277" s="270" t="s">
        <v>730</v>
      </c>
      <c r="C277" s="231"/>
      <c r="D277" s="230" t="e">
        <v>#N/A</v>
      </c>
      <c r="E277" s="230" t="e">
        <v>#N/A</v>
      </c>
      <c r="F277" s="229" t="s">
        <v>720</v>
      </c>
      <c r="G277" s="228"/>
      <c r="H277" s="227" t="e">
        <v>#N/A</v>
      </c>
      <c r="I277" s="269"/>
      <c r="J277" s="225"/>
      <c r="K277" s="268"/>
      <c r="L277" s="268"/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/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v>4</v>
      </c>
      <c r="B279" s="262" t="s">
        <v>730</v>
      </c>
      <c r="C279" s="211"/>
      <c r="D279" s="210" t="e">
        <v>#N/A</v>
      </c>
      <c r="E279" s="210" t="e">
        <v>#N/A</v>
      </c>
      <c r="F279" s="209" t="s">
        <v>720</v>
      </c>
      <c r="G279" s="208"/>
      <c r="H279" s="207" t="e">
        <v>#N/A</v>
      </c>
      <c r="I279" s="261"/>
      <c r="J279" s="205"/>
      <c r="K279" s="260"/>
      <c r="L279" s="260"/>
      <c r="M279" s="203"/>
      <c r="N279" s="171"/>
      <c r="O279" s="171"/>
      <c r="P279" s="171"/>
      <c r="Q279" s="171"/>
      <c r="R279" s="172"/>
      <c r="T279" s="171"/>
    </row>
    <row r="280" spans="1:20" s="170" customFormat="1" ht="24" customHeight="1">
      <c r="A280" s="169">
        <v>4</v>
      </c>
      <c r="B280" s="259" t="s">
        <v>730</v>
      </c>
      <c r="C280" s="201">
        <v>6912129</v>
      </c>
      <c r="D280" s="200" t="s">
        <v>232</v>
      </c>
      <c r="E280" s="200" t="s">
        <v>0</v>
      </c>
      <c r="F280" s="199" t="s">
        <v>720</v>
      </c>
      <c r="G280" s="198">
        <v>1</v>
      </c>
      <c r="H280" s="197" t="s">
        <v>179</v>
      </c>
      <c r="I280" s="258"/>
      <c r="J280" s="195"/>
      <c r="K280" s="257"/>
      <c r="L280" s="257"/>
      <c r="M280" s="193"/>
      <c r="N280" s="171" t="str">
        <f>VLOOKUP(C280,'Points-2015'!D:E,2,FALSE)</f>
        <v>ALSTOM</v>
      </c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v>4</v>
      </c>
      <c r="B281" s="278" t="s">
        <v>730</v>
      </c>
      <c r="C281" s="191"/>
      <c r="D281" s="190" t="e">
        <v>#N/A</v>
      </c>
      <c r="E281" s="190" t="e">
        <v>#N/A</v>
      </c>
      <c r="F281" s="189" t="s">
        <v>720</v>
      </c>
      <c r="G281" s="188"/>
      <c r="H281" s="187" t="e">
        <v>#N/A</v>
      </c>
      <c r="I281" s="256"/>
      <c r="J281" s="185"/>
      <c r="K281" s="255"/>
      <c r="L281" s="255"/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/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v>5</v>
      </c>
      <c r="B283" s="276" t="s">
        <v>730</v>
      </c>
      <c r="C283" s="251"/>
      <c r="D283" s="250" t="e">
        <v>#N/A</v>
      </c>
      <c r="E283" s="250" t="e">
        <v>#N/A</v>
      </c>
      <c r="F283" s="249" t="s">
        <v>720</v>
      </c>
      <c r="G283" s="248"/>
      <c r="H283" s="247" t="e">
        <v>#N/A</v>
      </c>
      <c r="I283" s="275"/>
      <c r="J283" s="245"/>
      <c r="K283" s="274"/>
      <c r="L283" s="274"/>
      <c r="M283" s="243"/>
      <c r="N283" s="171"/>
      <c r="O283" s="171"/>
      <c r="P283" s="171"/>
      <c r="Q283" s="171"/>
      <c r="R283" s="172"/>
      <c r="T283" s="171"/>
    </row>
    <row r="284" spans="1:20" s="170" customFormat="1" ht="24" customHeight="1">
      <c r="A284" s="169">
        <v>5</v>
      </c>
      <c r="B284" s="273" t="s">
        <v>730</v>
      </c>
      <c r="C284" s="241">
        <v>6923503</v>
      </c>
      <c r="D284" s="240" t="s">
        <v>281</v>
      </c>
      <c r="E284" s="240" t="s">
        <v>0</v>
      </c>
      <c r="F284" s="239" t="s">
        <v>720</v>
      </c>
      <c r="G284" s="238">
        <v>1</v>
      </c>
      <c r="H284" s="237" t="s">
        <v>179</v>
      </c>
      <c r="I284" s="272"/>
      <c r="J284" s="235"/>
      <c r="K284" s="271"/>
      <c r="L284" s="271"/>
      <c r="M284" s="233"/>
      <c r="N284" s="171" t="str">
        <f>VLOOKUP(C284,'Points-2015'!D:E,2,FALSE)</f>
        <v>ALSTOM</v>
      </c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v>5</v>
      </c>
      <c r="B285" s="270" t="s">
        <v>730</v>
      </c>
      <c r="C285" s="231"/>
      <c r="D285" s="230" t="e">
        <v>#N/A</v>
      </c>
      <c r="E285" s="230" t="e">
        <v>#N/A</v>
      </c>
      <c r="F285" s="229" t="s">
        <v>720</v>
      </c>
      <c r="G285" s="228"/>
      <c r="H285" s="227" t="e">
        <v>#N/A</v>
      </c>
      <c r="I285" s="269"/>
      <c r="J285" s="225"/>
      <c r="K285" s="268"/>
      <c r="L285" s="268"/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/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v>6</v>
      </c>
      <c r="B287" s="262" t="s">
        <v>730</v>
      </c>
      <c r="C287" s="211"/>
      <c r="D287" s="210" t="e">
        <v>#N/A</v>
      </c>
      <c r="E287" s="210" t="e">
        <v>#N/A</v>
      </c>
      <c r="F287" s="209" t="s">
        <v>720</v>
      </c>
      <c r="G287" s="208"/>
      <c r="H287" s="207" t="e">
        <v>#N/A</v>
      </c>
      <c r="I287" s="261"/>
      <c r="J287" s="205"/>
      <c r="K287" s="260"/>
      <c r="L287" s="260"/>
      <c r="M287" s="203"/>
      <c r="N287" s="171"/>
      <c r="O287" s="171"/>
      <c r="P287" s="171"/>
      <c r="Q287" s="171"/>
      <c r="R287" s="172"/>
      <c r="T287" s="171"/>
    </row>
    <row r="288" spans="1:20" s="170" customFormat="1" ht="24" customHeight="1">
      <c r="A288" s="169">
        <v>6</v>
      </c>
      <c r="B288" s="259" t="s">
        <v>730</v>
      </c>
      <c r="C288" s="201">
        <v>6917996</v>
      </c>
      <c r="D288" s="200" t="s">
        <v>80</v>
      </c>
      <c r="E288" s="200" t="s">
        <v>0</v>
      </c>
      <c r="F288" s="199" t="s">
        <v>720</v>
      </c>
      <c r="G288" s="198">
        <v>1</v>
      </c>
      <c r="H288" s="197" t="s">
        <v>179</v>
      </c>
      <c r="I288" s="258"/>
      <c r="J288" s="195"/>
      <c r="K288" s="257"/>
      <c r="L288" s="257"/>
      <c r="M288" s="193"/>
      <c r="N288" s="171" t="str">
        <f>VLOOKUP(C288,'Points-2015'!D:E,2,FALSE)</f>
        <v>ALSTOM</v>
      </c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v>6</v>
      </c>
      <c r="B289" s="278" t="s">
        <v>730</v>
      </c>
      <c r="C289" s="191"/>
      <c r="D289" s="190" t="e">
        <v>#N/A</v>
      </c>
      <c r="E289" s="190" t="e">
        <v>#N/A</v>
      </c>
      <c r="F289" s="189" t="s">
        <v>720</v>
      </c>
      <c r="G289" s="188"/>
      <c r="H289" s="187" t="e">
        <v>#N/A</v>
      </c>
      <c r="I289" s="256"/>
      <c r="J289" s="185"/>
      <c r="K289" s="255"/>
      <c r="L289" s="255"/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/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v>7</v>
      </c>
      <c r="B291" s="276" t="s">
        <v>730</v>
      </c>
      <c r="C291" s="251"/>
      <c r="D291" s="250" t="e">
        <v>#N/A</v>
      </c>
      <c r="E291" s="250" t="e">
        <v>#N/A</v>
      </c>
      <c r="F291" s="249" t="s">
        <v>720</v>
      </c>
      <c r="G291" s="248"/>
      <c r="H291" s="247" t="e">
        <v>#N/A</v>
      </c>
      <c r="I291" s="275"/>
      <c r="J291" s="245"/>
      <c r="K291" s="274"/>
      <c r="L291" s="274"/>
      <c r="M291" s="243"/>
      <c r="N291" s="171"/>
      <c r="O291" s="171"/>
      <c r="P291" s="171"/>
      <c r="Q291" s="171"/>
      <c r="R291" s="172"/>
      <c r="T291" s="171"/>
    </row>
    <row r="292" spans="1:20" s="170" customFormat="1" ht="24" customHeight="1">
      <c r="A292" s="169">
        <v>7</v>
      </c>
      <c r="B292" s="273" t="s">
        <v>730</v>
      </c>
      <c r="C292" s="241">
        <v>6919988</v>
      </c>
      <c r="D292" s="240" t="s">
        <v>820</v>
      </c>
      <c r="E292" s="240" t="s">
        <v>0</v>
      </c>
      <c r="F292" s="239" t="s">
        <v>720</v>
      </c>
      <c r="G292" s="238">
        <v>1</v>
      </c>
      <c r="H292" s="237" t="s">
        <v>179</v>
      </c>
      <c r="I292" s="272"/>
      <c r="J292" s="235"/>
      <c r="K292" s="271"/>
      <c r="L292" s="271"/>
      <c r="M292" s="233"/>
      <c r="N292" s="171" t="str">
        <f>VLOOKUP(C292,'Points-2015'!D:E,2,FALSE)</f>
        <v>ALSTOM</v>
      </c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v>7</v>
      </c>
      <c r="B293" s="270" t="s">
        <v>730</v>
      </c>
      <c r="C293" s="231"/>
      <c r="D293" s="230" t="e">
        <v>#N/A</v>
      </c>
      <c r="E293" s="230" t="e">
        <v>#N/A</v>
      </c>
      <c r="F293" s="229" t="s">
        <v>720</v>
      </c>
      <c r="G293" s="228"/>
      <c r="H293" s="227" t="e">
        <v>#N/A</v>
      </c>
      <c r="I293" s="269"/>
      <c r="J293" s="225"/>
      <c r="K293" s="268"/>
      <c r="L293" s="268"/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/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v>8</v>
      </c>
      <c r="B295" s="262" t="s">
        <v>730</v>
      </c>
      <c r="C295" s="211"/>
      <c r="D295" s="210" t="e">
        <v>#N/A</v>
      </c>
      <c r="E295" s="210" t="e">
        <v>#N/A</v>
      </c>
      <c r="F295" s="209" t="s">
        <v>720</v>
      </c>
      <c r="G295" s="208"/>
      <c r="H295" s="207" t="e">
        <v>#N/A</v>
      </c>
      <c r="I295" s="261"/>
      <c r="J295" s="205"/>
      <c r="K295" s="260"/>
      <c r="L295" s="260"/>
      <c r="M295" s="203"/>
      <c r="N295" s="171"/>
      <c r="O295" s="171"/>
      <c r="P295" s="171"/>
      <c r="Q295" s="171"/>
      <c r="R295" s="172"/>
      <c r="T295" s="171"/>
    </row>
    <row r="296" spans="1:20" s="170" customFormat="1" ht="24" customHeight="1">
      <c r="A296" s="169">
        <v>8</v>
      </c>
      <c r="B296" s="259" t="s">
        <v>730</v>
      </c>
      <c r="C296" s="201">
        <v>6918501</v>
      </c>
      <c r="D296" s="200" t="s">
        <v>67</v>
      </c>
      <c r="E296" s="200" t="s">
        <v>0</v>
      </c>
      <c r="F296" s="199" t="s">
        <v>720</v>
      </c>
      <c r="G296" s="198">
        <v>1</v>
      </c>
      <c r="H296" s="197" t="s">
        <v>179</v>
      </c>
      <c r="I296" s="258"/>
      <c r="J296" s="195"/>
      <c r="K296" s="257"/>
      <c r="L296" s="257"/>
      <c r="M296" s="193"/>
      <c r="N296" s="171" t="str">
        <f>VLOOKUP(C296,'Points-2015'!D:E,2,FALSE)</f>
        <v>ALSTOM</v>
      </c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v>8</v>
      </c>
      <c r="B297" s="278" t="s">
        <v>730</v>
      </c>
      <c r="C297" s="191"/>
      <c r="D297" s="190" t="e">
        <v>#N/A</v>
      </c>
      <c r="E297" s="190" t="e">
        <v>#N/A</v>
      </c>
      <c r="F297" s="189" t="s">
        <v>720</v>
      </c>
      <c r="G297" s="188"/>
      <c r="H297" s="187" t="e">
        <v>#N/A</v>
      </c>
      <c r="I297" s="256"/>
      <c r="J297" s="185"/>
      <c r="K297" s="255"/>
      <c r="L297" s="255"/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/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v>9</v>
      </c>
      <c r="B299" s="276" t="s">
        <v>730</v>
      </c>
      <c r="C299" s="251"/>
      <c r="D299" s="250" t="e">
        <v>#N/A</v>
      </c>
      <c r="E299" s="250" t="e">
        <v>#N/A</v>
      </c>
      <c r="F299" s="249" t="s">
        <v>720</v>
      </c>
      <c r="G299" s="248"/>
      <c r="H299" s="247" t="e">
        <v>#N/A</v>
      </c>
      <c r="I299" s="275"/>
      <c r="J299" s="245"/>
      <c r="K299" s="274"/>
      <c r="L299" s="274"/>
      <c r="M299" s="243"/>
      <c r="N299" s="171"/>
      <c r="O299" s="171"/>
      <c r="P299" s="171"/>
      <c r="Q299" s="171"/>
      <c r="R299" s="172"/>
      <c r="T299" s="171"/>
    </row>
    <row r="300" spans="1:20" s="170" customFormat="1" ht="24" customHeight="1">
      <c r="A300" s="169">
        <v>9</v>
      </c>
      <c r="B300" s="273" t="s">
        <v>730</v>
      </c>
      <c r="C300" s="241">
        <v>6901930</v>
      </c>
      <c r="D300" s="240" t="s">
        <v>132</v>
      </c>
      <c r="E300" s="240" t="s">
        <v>0</v>
      </c>
      <c r="F300" s="239" t="s">
        <v>720</v>
      </c>
      <c r="G300" s="238">
        <v>1</v>
      </c>
      <c r="H300" s="237" t="s">
        <v>179</v>
      </c>
      <c r="I300" s="272"/>
      <c r="J300" s="235"/>
      <c r="K300" s="271"/>
      <c r="L300" s="271"/>
      <c r="M300" s="233"/>
      <c r="N300" s="171" t="str">
        <f>VLOOKUP(C300,'Points-2015'!D:E,2,FALSE)</f>
        <v>ALSTOM</v>
      </c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v>9</v>
      </c>
      <c r="B301" s="270" t="s">
        <v>730</v>
      </c>
      <c r="C301" s="231"/>
      <c r="D301" s="230" t="e">
        <v>#N/A</v>
      </c>
      <c r="E301" s="230" t="e">
        <v>#N/A</v>
      </c>
      <c r="F301" s="229" t="s">
        <v>720</v>
      </c>
      <c r="G301" s="228"/>
      <c r="H301" s="227" t="e">
        <v>#N/A</v>
      </c>
      <c r="I301" s="269"/>
      <c r="J301" s="225"/>
      <c r="K301" s="268"/>
      <c r="L301" s="268"/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/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v>10</v>
      </c>
      <c r="B303" s="262" t="s">
        <v>730</v>
      </c>
      <c r="C303" s="211"/>
      <c r="D303" s="210" t="e">
        <v>#N/A</v>
      </c>
      <c r="E303" s="210" t="e">
        <v>#N/A</v>
      </c>
      <c r="F303" s="209" t="s">
        <v>720</v>
      </c>
      <c r="G303" s="208"/>
      <c r="H303" s="207" t="e">
        <v>#N/A</v>
      </c>
      <c r="I303" s="261"/>
      <c r="J303" s="205"/>
      <c r="K303" s="260"/>
      <c r="L303" s="260"/>
      <c r="M303" s="203"/>
      <c r="N303" s="171"/>
      <c r="O303" s="171"/>
      <c r="P303" s="171"/>
      <c r="Q303" s="171"/>
      <c r="R303" s="172"/>
      <c r="T303" s="171"/>
    </row>
    <row r="304" spans="1:20" s="170" customFormat="1" ht="24" customHeight="1">
      <c r="A304" s="169">
        <v>10</v>
      </c>
      <c r="B304" s="259" t="s">
        <v>730</v>
      </c>
      <c r="C304" s="201">
        <v>6923029</v>
      </c>
      <c r="D304" s="200" t="s">
        <v>355</v>
      </c>
      <c r="E304" s="200" t="s">
        <v>2</v>
      </c>
      <c r="F304" s="199" t="s">
        <v>720</v>
      </c>
      <c r="G304" s="198">
        <v>1</v>
      </c>
      <c r="H304" s="197" t="s">
        <v>179</v>
      </c>
      <c r="I304" s="258"/>
      <c r="J304" s="195"/>
      <c r="K304" s="257"/>
      <c r="L304" s="257"/>
      <c r="M304" s="193"/>
      <c r="N304" s="171" t="str">
        <f>VLOOKUP(C304,'Points-2015'!D:E,2,FALSE)</f>
        <v>ASCSP</v>
      </c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v>10</v>
      </c>
      <c r="B305" s="278" t="s">
        <v>730</v>
      </c>
      <c r="C305" s="191"/>
      <c r="D305" s="190" t="e">
        <v>#N/A</v>
      </c>
      <c r="E305" s="190" t="e">
        <v>#N/A</v>
      </c>
      <c r="F305" s="189" t="s">
        <v>720</v>
      </c>
      <c r="G305" s="188"/>
      <c r="H305" s="187" t="e">
        <v>#N/A</v>
      </c>
      <c r="I305" s="256"/>
      <c r="J305" s="185"/>
      <c r="K305" s="255"/>
      <c r="L305" s="255"/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/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v>11</v>
      </c>
      <c r="B307" s="276" t="s">
        <v>730</v>
      </c>
      <c r="C307" s="251"/>
      <c r="D307" s="250" t="e">
        <v>#N/A</v>
      </c>
      <c r="E307" s="250" t="e">
        <v>#N/A</v>
      </c>
      <c r="F307" s="249" t="s">
        <v>720</v>
      </c>
      <c r="G307" s="248"/>
      <c r="H307" s="247" t="e">
        <v>#N/A</v>
      </c>
      <c r="I307" s="275"/>
      <c r="J307" s="245"/>
      <c r="K307" s="274"/>
      <c r="L307" s="274"/>
      <c r="M307" s="243"/>
      <c r="N307" s="171"/>
      <c r="O307" s="171"/>
      <c r="P307" s="171"/>
      <c r="Q307" s="171"/>
      <c r="R307" s="172"/>
      <c r="T307" s="171"/>
    </row>
    <row r="308" spans="1:20" s="170" customFormat="1" ht="24" customHeight="1">
      <c r="A308" s="169">
        <v>11</v>
      </c>
      <c r="B308" s="273" t="s">
        <v>730</v>
      </c>
      <c r="C308" s="241">
        <v>6921537</v>
      </c>
      <c r="D308" s="240" t="s">
        <v>52</v>
      </c>
      <c r="E308" s="240" t="s">
        <v>1</v>
      </c>
      <c r="F308" s="239" t="s">
        <v>720</v>
      </c>
      <c r="G308" s="238">
        <v>1</v>
      </c>
      <c r="H308" s="237" t="s">
        <v>179</v>
      </c>
      <c r="I308" s="272"/>
      <c r="J308" s="235"/>
      <c r="K308" s="271"/>
      <c r="L308" s="271"/>
      <c r="M308" s="233"/>
      <c r="N308" s="171" t="str">
        <f>VLOOKUP(C308,'Points-2015'!D:E,2,FALSE)</f>
        <v>ATSCAF</v>
      </c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v>11</v>
      </c>
      <c r="B309" s="270" t="s">
        <v>730</v>
      </c>
      <c r="C309" s="231"/>
      <c r="D309" s="230" t="e">
        <v>#N/A</v>
      </c>
      <c r="E309" s="230" t="e">
        <v>#N/A</v>
      </c>
      <c r="F309" s="229" t="s">
        <v>720</v>
      </c>
      <c r="G309" s="228"/>
      <c r="H309" s="227" t="e">
        <v>#N/A</v>
      </c>
      <c r="I309" s="269"/>
      <c r="J309" s="225"/>
      <c r="K309" s="268"/>
      <c r="L309" s="268"/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/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v>12</v>
      </c>
      <c r="B311" s="262" t="s">
        <v>730</v>
      </c>
      <c r="C311" s="211"/>
      <c r="D311" s="210" t="e">
        <v>#N/A</v>
      </c>
      <c r="E311" s="210" t="e">
        <v>#N/A</v>
      </c>
      <c r="F311" s="209" t="s">
        <v>720</v>
      </c>
      <c r="G311" s="208"/>
      <c r="H311" s="207" t="e">
        <v>#N/A</v>
      </c>
      <c r="I311" s="261"/>
      <c r="J311" s="205"/>
      <c r="K311" s="260"/>
      <c r="L311" s="260"/>
      <c r="M311" s="203"/>
      <c r="N311" s="171"/>
      <c r="O311" s="171"/>
      <c r="P311" s="171"/>
      <c r="Q311" s="171"/>
      <c r="R311" s="172"/>
      <c r="T311" s="171"/>
    </row>
    <row r="312" spans="1:20" s="170" customFormat="1" ht="24" customHeight="1">
      <c r="A312" s="169">
        <v>12</v>
      </c>
      <c r="B312" s="259" t="s">
        <v>730</v>
      </c>
      <c r="C312" s="201">
        <v>6906342</v>
      </c>
      <c r="D312" s="200" t="s">
        <v>70</v>
      </c>
      <c r="E312" s="200" t="s">
        <v>5</v>
      </c>
      <c r="F312" s="199" t="s">
        <v>720</v>
      </c>
      <c r="G312" s="198">
        <v>1</v>
      </c>
      <c r="H312" s="197" t="s">
        <v>179</v>
      </c>
      <c r="I312" s="258"/>
      <c r="J312" s="195"/>
      <c r="K312" s="257"/>
      <c r="L312" s="257"/>
      <c r="M312" s="193"/>
      <c r="N312" s="171" t="str">
        <f>VLOOKUP(C312,'Points-2015'!D:E,2,FALSE)</f>
        <v>CASCOL</v>
      </c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v>12</v>
      </c>
      <c r="B313" s="278" t="s">
        <v>730</v>
      </c>
      <c r="C313" s="191"/>
      <c r="D313" s="190" t="e">
        <v>#N/A</v>
      </c>
      <c r="E313" s="190" t="e">
        <v>#N/A</v>
      </c>
      <c r="F313" s="189" t="s">
        <v>720</v>
      </c>
      <c r="G313" s="188"/>
      <c r="H313" s="187" t="e">
        <v>#N/A</v>
      </c>
      <c r="I313" s="256"/>
      <c r="J313" s="185"/>
      <c r="K313" s="255"/>
      <c r="L313" s="255"/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/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v>13</v>
      </c>
      <c r="B315" s="276" t="s">
        <v>730</v>
      </c>
      <c r="C315" s="251"/>
      <c r="D315" s="250" t="e">
        <v>#N/A</v>
      </c>
      <c r="E315" s="250" t="e">
        <v>#N/A</v>
      </c>
      <c r="F315" s="249" t="s">
        <v>720</v>
      </c>
      <c r="G315" s="248"/>
      <c r="H315" s="247" t="e">
        <v>#N/A</v>
      </c>
      <c r="I315" s="275"/>
      <c r="J315" s="245"/>
      <c r="K315" s="274"/>
      <c r="L315" s="274"/>
      <c r="M315" s="243"/>
      <c r="N315" s="171"/>
      <c r="O315" s="171"/>
      <c r="P315" s="171"/>
      <c r="Q315" s="171"/>
      <c r="R315" s="172"/>
      <c r="T315" s="171"/>
    </row>
    <row r="316" spans="1:20" s="170" customFormat="1" ht="24" customHeight="1">
      <c r="A316" s="169">
        <v>13</v>
      </c>
      <c r="B316" s="273" t="s">
        <v>730</v>
      </c>
      <c r="C316" s="241">
        <v>6920890</v>
      </c>
      <c r="D316" s="240" t="s">
        <v>262</v>
      </c>
      <c r="E316" s="240" t="s">
        <v>350</v>
      </c>
      <c r="F316" s="239" t="s">
        <v>720</v>
      </c>
      <c r="G316" s="238">
        <v>1</v>
      </c>
      <c r="H316" s="237" t="s">
        <v>179</v>
      </c>
      <c r="I316" s="272"/>
      <c r="J316" s="235"/>
      <c r="K316" s="271"/>
      <c r="L316" s="271"/>
      <c r="M316" s="233"/>
      <c r="N316" s="171" t="str">
        <f>VLOOKUP(C316,'Points-2015'!D:E,2,FALSE)</f>
        <v>S A L</v>
      </c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v>13</v>
      </c>
      <c r="B317" s="270" t="s">
        <v>730</v>
      </c>
      <c r="C317" s="231"/>
      <c r="D317" s="230" t="e">
        <v>#N/A</v>
      </c>
      <c r="E317" s="230" t="e">
        <v>#N/A</v>
      </c>
      <c r="F317" s="229" t="s">
        <v>720</v>
      </c>
      <c r="G317" s="228"/>
      <c r="H317" s="227" t="e">
        <v>#N/A</v>
      </c>
      <c r="I317" s="269"/>
      <c r="J317" s="225"/>
      <c r="K317" s="268"/>
      <c r="L317" s="268"/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/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v>14</v>
      </c>
      <c r="B319" s="262" t="s">
        <v>730</v>
      </c>
      <c r="C319" s="211"/>
      <c r="D319" s="210" t="e">
        <v>#N/A</v>
      </c>
      <c r="E319" s="210" t="e">
        <v>#N/A</v>
      </c>
      <c r="F319" s="209" t="s">
        <v>720</v>
      </c>
      <c r="G319" s="208"/>
      <c r="H319" s="207" t="e">
        <v>#N/A</v>
      </c>
      <c r="I319" s="261"/>
      <c r="J319" s="205"/>
      <c r="K319" s="260"/>
      <c r="L319" s="260"/>
      <c r="M319" s="203"/>
      <c r="N319" s="171"/>
      <c r="O319" s="171"/>
      <c r="P319" s="171"/>
      <c r="Q319" s="171"/>
      <c r="R319" s="172"/>
      <c r="T319" s="171"/>
    </row>
    <row r="320" spans="1:20" s="170" customFormat="1" ht="24" customHeight="1">
      <c r="A320" s="169">
        <v>14</v>
      </c>
      <c r="B320" s="259" t="s">
        <v>730</v>
      </c>
      <c r="C320" s="201">
        <v>6925358</v>
      </c>
      <c r="D320" s="200" t="s">
        <v>55</v>
      </c>
      <c r="E320" s="200" t="s">
        <v>554</v>
      </c>
      <c r="F320" s="199" t="s">
        <v>720</v>
      </c>
      <c r="G320" s="198">
        <v>1</v>
      </c>
      <c r="H320" s="197" t="s">
        <v>179</v>
      </c>
      <c r="I320" s="258"/>
      <c r="J320" s="195"/>
      <c r="K320" s="257"/>
      <c r="L320" s="257"/>
      <c r="M320" s="193"/>
      <c r="N320" s="171" t="str">
        <f>VLOOKUP(C320,'Points-2015'!D:E,2,FALSE)</f>
        <v>TROLLSPORT</v>
      </c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v>14</v>
      </c>
      <c r="B321" s="278" t="s">
        <v>730</v>
      </c>
      <c r="C321" s="191"/>
      <c r="D321" s="190" t="e">
        <v>#N/A</v>
      </c>
      <c r="E321" s="190" t="e">
        <v>#N/A</v>
      </c>
      <c r="F321" s="189" t="s">
        <v>720</v>
      </c>
      <c r="G321" s="188"/>
      <c r="H321" s="187" t="e">
        <v>#N/A</v>
      </c>
      <c r="I321" s="256"/>
      <c r="J321" s="185"/>
      <c r="K321" s="255"/>
      <c r="L321" s="255"/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/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v>15</v>
      </c>
      <c r="B323" s="276" t="s">
        <v>730</v>
      </c>
      <c r="C323" s="251"/>
      <c r="D323" s="250" t="e">
        <v>#N/A</v>
      </c>
      <c r="E323" s="250" t="e">
        <v>#N/A</v>
      </c>
      <c r="F323" s="249" t="s">
        <v>720</v>
      </c>
      <c r="G323" s="248"/>
      <c r="H323" s="247" t="e">
        <v>#N/A</v>
      </c>
      <c r="I323" s="275"/>
      <c r="J323" s="245"/>
      <c r="K323" s="274"/>
      <c r="L323" s="274"/>
      <c r="M323" s="243"/>
      <c r="N323" s="171"/>
      <c r="O323" s="171"/>
      <c r="P323" s="171"/>
      <c r="Q323" s="171"/>
      <c r="R323" s="172"/>
      <c r="T323" s="171"/>
    </row>
    <row r="324" spans="1:20" s="170" customFormat="1" ht="24" customHeight="1">
      <c r="A324" s="169">
        <v>15</v>
      </c>
      <c r="B324" s="273" t="s">
        <v>730</v>
      </c>
      <c r="C324" s="241">
        <v>6925542</v>
      </c>
      <c r="D324" s="240" t="s">
        <v>300</v>
      </c>
      <c r="E324" s="240" t="s">
        <v>554</v>
      </c>
      <c r="F324" s="239" t="s">
        <v>720</v>
      </c>
      <c r="G324" s="238">
        <v>1</v>
      </c>
      <c r="H324" s="237" t="s">
        <v>179</v>
      </c>
      <c r="I324" s="272"/>
      <c r="J324" s="235"/>
      <c r="K324" s="271"/>
      <c r="L324" s="271"/>
      <c r="M324" s="233"/>
      <c r="N324" s="171" t="str">
        <f>VLOOKUP(C324,'Points-2015'!D:E,2,FALSE)</f>
        <v>TROLLSPORT</v>
      </c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v>15</v>
      </c>
      <c r="B325" s="270" t="s">
        <v>730</v>
      </c>
      <c r="C325" s="231"/>
      <c r="D325" s="230" t="e">
        <v>#N/A</v>
      </c>
      <c r="E325" s="230" t="e">
        <v>#N/A</v>
      </c>
      <c r="F325" s="229" t="s">
        <v>720</v>
      </c>
      <c r="G325" s="228"/>
      <c r="H325" s="227" t="e">
        <v>#N/A</v>
      </c>
      <c r="I325" s="269"/>
      <c r="J325" s="225"/>
      <c r="K325" s="268"/>
      <c r="L325" s="268"/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/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v>16</v>
      </c>
      <c r="B327" s="262" t="s">
        <v>730</v>
      </c>
      <c r="C327" s="211"/>
      <c r="D327" s="210" t="e">
        <v>#N/A</v>
      </c>
      <c r="E327" s="210" t="e">
        <v>#N/A</v>
      </c>
      <c r="F327" s="209" t="s">
        <v>720</v>
      </c>
      <c r="G327" s="208"/>
      <c r="H327" s="207" t="e">
        <v>#N/A</v>
      </c>
      <c r="I327" s="261"/>
      <c r="J327" s="205"/>
      <c r="K327" s="260"/>
      <c r="L327" s="260"/>
      <c r="M327" s="203"/>
      <c r="N327" s="171"/>
      <c r="O327" s="171"/>
      <c r="P327" s="171"/>
      <c r="Q327" s="171"/>
      <c r="R327" s="172"/>
      <c r="T327" s="171"/>
    </row>
    <row r="328" spans="1:20" s="170" customFormat="1" ht="24" customHeight="1">
      <c r="A328" s="169">
        <v>16</v>
      </c>
      <c r="B328" s="259" t="s">
        <v>730</v>
      </c>
      <c r="C328" s="201">
        <v>6921762</v>
      </c>
      <c r="D328" s="200" t="s">
        <v>24</v>
      </c>
      <c r="E328" s="200" t="s">
        <v>554</v>
      </c>
      <c r="F328" s="199" t="s">
        <v>720</v>
      </c>
      <c r="G328" s="198">
        <v>1</v>
      </c>
      <c r="H328" s="197" t="s">
        <v>179</v>
      </c>
      <c r="I328" s="258"/>
      <c r="J328" s="195"/>
      <c r="K328" s="257"/>
      <c r="L328" s="257"/>
      <c r="M328" s="193"/>
      <c r="N328" s="171" t="str">
        <f>VLOOKUP(C328,'Points-2015'!D:E,2,FALSE)</f>
        <v>TROLLSPORT</v>
      </c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v>16</v>
      </c>
      <c r="B329" s="278" t="s">
        <v>730</v>
      </c>
      <c r="C329" s="191"/>
      <c r="D329" s="190" t="e">
        <v>#N/A</v>
      </c>
      <c r="E329" s="190" t="e">
        <v>#N/A</v>
      </c>
      <c r="F329" s="189" t="s">
        <v>720</v>
      </c>
      <c r="G329" s="188"/>
      <c r="H329" s="187" t="e">
        <v>#N/A</v>
      </c>
      <c r="I329" s="256"/>
      <c r="J329" s="185"/>
      <c r="K329" s="255"/>
      <c r="L329" s="255"/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/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/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/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/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/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/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/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/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/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/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/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/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/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/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/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/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/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/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/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/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/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/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/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/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/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/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/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/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/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/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/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/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/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/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/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/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/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/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/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/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/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/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/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/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/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/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/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/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/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/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/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/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/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/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/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/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/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/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/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/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/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/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/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/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/>
      <c r="M394" s="213"/>
      <c r="N394" s="171"/>
      <c r="O394" s="171"/>
      <c r="P394" s="171"/>
      <c r="Q394" s="171"/>
      <c r="R394" s="172"/>
      <c r="T394" s="171"/>
    </row>
    <row r="395" spans="1:20" s="170" customFormat="1" ht="24" hidden="1" customHeight="1">
      <c r="A395" s="169">
        <v>1</v>
      </c>
      <c r="B395" s="276" t="s">
        <v>728</v>
      </c>
      <c r="C395" s="251"/>
      <c r="D395" s="250" t="e">
        <v>#N/A</v>
      </c>
      <c r="E395" s="250" t="e">
        <v>#N/A</v>
      </c>
      <c r="F395" s="249" t="s">
        <v>720</v>
      </c>
      <c r="G395" s="248"/>
      <c r="H395" s="247" t="e">
        <v>#N/A</v>
      </c>
      <c r="I395" s="275"/>
      <c r="J395" s="245"/>
      <c r="K395" s="274"/>
      <c r="L395" s="274"/>
      <c r="M395" s="243"/>
      <c r="N395" s="171"/>
      <c r="O395" s="171"/>
      <c r="P395" s="171"/>
      <c r="Q395" s="171"/>
      <c r="R395" s="172"/>
      <c r="T395" s="171"/>
    </row>
    <row r="396" spans="1:20" s="170" customFormat="1" ht="24" customHeight="1">
      <c r="A396" s="169">
        <v>1</v>
      </c>
      <c r="B396" s="273" t="s">
        <v>728</v>
      </c>
      <c r="C396" s="241">
        <v>6905637</v>
      </c>
      <c r="D396" s="240" t="s">
        <v>219</v>
      </c>
      <c r="E396" s="240" t="s">
        <v>350</v>
      </c>
      <c r="F396" s="239" t="s">
        <v>720</v>
      </c>
      <c r="G396" s="238">
        <v>2</v>
      </c>
      <c r="H396" s="237" t="s">
        <v>179</v>
      </c>
      <c r="I396" s="272"/>
      <c r="J396" s="235" t="s">
        <v>792</v>
      </c>
      <c r="K396" s="271"/>
      <c r="L396" s="271"/>
      <c r="M396" s="233"/>
      <c r="N396" s="171" t="str">
        <f>VLOOKUP(C396,'Points-2015'!D:E,2,FALSE)</f>
        <v>S A L</v>
      </c>
      <c r="O396" s="171"/>
      <c r="P396" s="171"/>
      <c r="Q396" s="171"/>
      <c r="R396" s="172"/>
      <c r="T396" s="171"/>
    </row>
    <row r="397" spans="1:20" s="170" customFormat="1" ht="24" hidden="1" customHeight="1" thickBot="1">
      <c r="A397" s="169">
        <v>1</v>
      </c>
      <c r="B397" s="270" t="s">
        <v>728</v>
      </c>
      <c r="C397" s="231"/>
      <c r="D397" s="230" t="e">
        <v>#N/A</v>
      </c>
      <c r="E397" s="230" t="e">
        <v>#N/A</v>
      </c>
      <c r="F397" s="229" t="s">
        <v>720</v>
      </c>
      <c r="G397" s="228"/>
      <c r="H397" s="227" t="e">
        <v>#N/A</v>
      </c>
      <c r="I397" s="269"/>
      <c r="J397" s="225"/>
      <c r="K397" s="268"/>
      <c r="L397" s="268"/>
      <c r="M397" s="223"/>
      <c r="N397" s="171"/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/>
      <c r="M398" s="213"/>
      <c r="N398" s="171"/>
      <c r="O398" s="171"/>
      <c r="P398" s="171"/>
      <c r="Q398" s="171"/>
      <c r="R398" s="172"/>
      <c r="T398" s="171"/>
    </row>
    <row r="399" spans="1:20" s="170" customFormat="1" ht="24" hidden="1" customHeight="1">
      <c r="A399" s="169">
        <v>2</v>
      </c>
      <c r="B399" s="262" t="s">
        <v>728</v>
      </c>
      <c r="C399" s="211" t="s">
        <v>175</v>
      </c>
      <c r="D399" s="210" t="s">
        <v>176</v>
      </c>
      <c r="E399" s="210" t="s">
        <v>177</v>
      </c>
      <c r="F399" s="209" t="s">
        <v>720</v>
      </c>
      <c r="G399" s="208"/>
      <c r="H399" s="207" t="s">
        <v>178</v>
      </c>
      <c r="I399" s="261"/>
      <c r="J399" s="205"/>
      <c r="K399" s="260"/>
      <c r="L399" s="260"/>
      <c r="M399" s="203"/>
      <c r="N399" s="171"/>
      <c r="O399" s="171"/>
      <c r="P399" s="171"/>
      <c r="Q399" s="171"/>
      <c r="R399" s="172"/>
      <c r="T399" s="171"/>
    </row>
    <row r="400" spans="1:20" s="170" customFormat="1" ht="24" hidden="1" customHeight="1">
      <c r="A400" s="169">
        <v>2</v>
      </c>
      <c r="B400" s="259" t="s">
        <v>728</v>
      </c>
      <c r="C400" s="201" t="s">
        <v>175</v>
      </c>
      <c r="D400" s="200" t="s">
        <v>176</v>
      </c>
      <c r="E400" s="200" t="s">
        <v>177</v>
      </c>
      <c r="F400" s="199" t="s">
        <v>720</v>
      </c>
      <c r="G400" s="198"/>
      <c r="H400" s="197" t="s">
        <v>178</v>
      </c>
      <c r="I400" s="258"/>
      <c r="J400" s="195"/>
      <c r="K400" s="257"/>
      <c r="L400" s="257"/>
      <c r="M400" s="193"/>
      <c r="N400" s="171"/>
      <c r="O400" s="171"/>
      <c r="P400" s="171"/>
      <c r="Q400" s="171"/>
      <c r="R400" s="172"/>
      <c r="T400" s="171"/>
    </row>
    <row r="401" spans="1:20" s="170" customFormat="1" ht="24" hidden="1" customHeight="1" thickBot="1">
      <c r="A401" s="169">
        <v>2</v>
      </c>
      <c r="B401" s="278" t="s">
        <v>728</v>
      </c>
      <c r="C401" s="191" t="s">
        <v>175</v>
      </c>
      <c r="D401" s="190" t="s">
        <v>176</v>
      </c>
      <c r="E401" s="190" t="s">
        <v>177</v>
      </c>
      <c r="F401" s="189" t="s">
        <v>720</v>
      </c>
      <c r="G401" s="188"/>
      <c r="H401" s="187" t="s">
        <v>178</v>
      </c>
      <c r="I401" s="256"/>
      <c r="J401" s="185"/>
      <c r="K401" s="255"/>
      <c r="L401" s="255"/>
      <c r="M401" s="183"/>
      <c r="N401" s="171"/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/>
      <c r="M402" s="213"/>
      <c r="N402" s="171"/>
      <c r="O402" s="171"/>
      <c r="P402" s="171"/>
      <c r="Q402" s="171"/>
      <c r="R402" s="172"/>
      <c r="T402" s="171"/>
    </row>
    <row r="403" spans="1:20" s="170" customFormat="1" ht="24" hidden="1" customHeight="1">
      <c r="A403" s="169">
        <v>3</v>
      </c>
      <c r="B403" s="276" t="s">
        <v>728</v>
      </c>
      <c r="C403" s="251" t="s">
        <v>175</v>
      </c>
      <c r="D403" s="250" t="s">
        <v>176</v>
      </c>
      <c r="E403" s="250" t="s">
        <v>177</v>
      </c>
      <c r="F403" s="249" t="s">
        <v>720</v>
      </c>
      <c r="G403" s="248"/>
      <c r="H403" s="247" t="s">
        <v>178</v>
      </c>
      <c r="I403" s="275"/>
      <c r="J403" s="245"/>
      <c r="K403" s="274"/>
      <c r="L403" s="274"/>
      <c r="M403" s="243"/>
      <c r="N403" s="171"/>
      <c r="O403" s="171"/>
      <c r="P403" s="171"/>
      <c r="Q403" s="171"/>
      <c r="R403" s="172"/>
      <c r="T403" s="171"/>
    </row>
    <row r="404" spans="1:20" s="170" customFormat="1" ht="24" hidden="1" customHeight="1">
      <c r="A404" s="169">
        <v>3</v>
      </c>
      <c r="B404" s="273" t="s">
        <v>728</v>
      </c>
      <c r="C404" s="241" t="s">
        <v>175</v>
      </c>
      <c r="D404" s="240" t="s">
        <v>176</v>
      </c>
      <c r="E404" s="240" t="s">
        <v>177</v>
      </c>
      <c r="F404" s="239" t="s">
        <v>720</v>
      </c>
      <c r="G404" s="238"/>
      <c r="H404" s="237" t="s">
        <v>178</v>
      </c>
      <c r="I404" s="272"/>
      <c r="J404" s="235"/>
      <c r="K404" s="271"/>
      <c r="L404" s="271"/>
      <c r="M404" s="233"/>
      <c r="N404" s="171"/>
      <c r="O404" s="171"/>
      <c r="P404" s="171"/>
      <c r="Q404" s="171"/>
      <c r="R404" s="172"/>
      <c r="T404" s="171"/>
    </row>
    <row r="405" spans="1:20" s="170" customFormat="1" ht="24" hidden="1" customHeight="1" thickBot="1">
      <c r="A405" s="169">
        <v>3</v>
      </c>
      <c r="B405" s="270" t="s">
        <v>728</v>
      </c>
      <c r="C405" s="231" t="s">
        <v>175</v>
      </c>
      <c r="D405" s="230" t="s">
        <v>176</v>
      </c>
      <c r="E405" s="230" t="s">
        <v>177</v>
      </c>
      <c r="F405" s="229" t="s">
        <v>720</v>
      </c>
      <c r="G405" s="228"/>
      <c r="H405" s="227" t="s">
        <v>178</v>
      </c>
      <c r="I405" s="269"/>
      <c r="J405" s="225"/>
      <c r="K405" s="268"/>
      <c r="L405" s="268"/>
      <c r="M405" s="223"/>
      <c r="N405" s="171"/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/>
      <c r="M406" s="213"/>
      <c r="N406" s="171"/>
      <c r="O406" s="171"/>
      <c r="P406" s="171"/>
      <c r="Q406" s="171"/>
      <c r="R406" s="172"/>
      <c r="T406" s="171"/>
    </row>
    <row r="407" spans="1:20" s="170" customFormat="1" ht="24" hidden="1" customHeight="1">
      <c r="A407" s="169">
        <v>4</v>
      </c>
      <c r="B407" s="262" t="s">
        <v>728</v>
      </c>
      <c r="C407" s="211" t="s">
        <v>175</v>
      </c>
      <c r="D407" s="210" t="s">
        <v>176</v>
      </c>
      <c r="E407" s="210" t="s">
        <v>177</v>
      </c>
      <c r="F407" s="209" t="s">
        <v>720</v>
      </c>
      <c r="G407" s="208"/>
      <c r="H407" s="207" t="s">
        <v>178</v>
      </c>
      <c r="I407" s="261"/>
      <c r="J407" s="205"/>
      <c r="K407" s="260"/>
      <c r="L407" s="260"/>
      <c r="M407" s="203"/>
      <c r="N407" s="171"/>
      <c r="O407" s="171"/>
      <c r="P407" s="171"/>
      <c r="Q407" s="171"/>
      <c r="R407" s="172"/>
      <c r="T407" s="171"/>
    </row>
    <row r="408" spans="1:20" s="170" customFormat="1" ht="24" hidden="1" customHeight="1">
      <c r="A408" s="169">
        <v>4</v>
      </c>
      <c r="B408" s="259" t="s">
        <v>728</v>
      </c>
      <c r="C408" s="201" t="s">
        <v>175</v>
      </c>
      <c r="D408" s="200" t="s">
        <v>176</v>
      </c>
      <c r="E408" s="200" t="s">
        <v>177</v>
      </c>
      <c r="F408" s="199" t="s">
        <v>720</v>
      </c>
      <c r="G408" s="198"/>
      <c r="H408" s="197" t="s">
        <v>178</v>
      </c>
      <c r="I408" s="258"/>
      <c r="J408" s="195"/>
      <c r="K408" s="257"/>
      <c r="L408" s="257"/>
      <c r="M408" s="193"/>
      <c r="N408" s="171"/>
      <c r="O408" s="171"/>
      <c r="P408" s="171"/>
      <c r="Q408" s="171"/>
      <c r="R408" s="172"/>
      <c r="T408" s="171"/>
    </row>
    <row r="409" spans="1:20" s="170" customFormat="1" ht="24" hidden="1" customHeight="1" thickBot="1">
      <c r="A409" s="169">
        <v>4</v>
      </c>
      <c r="B409" s="278" t="s">
        <v>728</v>
      </c>
      <c r="C409" s="191" t="s">
        <v>175</v>
      </c>
      <c r="D409" s="190" t="s">
        <v>176</v>
      </c>
      <c r="E409" s="190" t="s">
        <v>177</v>
      </c>
      <c r="F409" s="189" t="s">
        <v>720</v>
      </c>
      <c r="G409" s="188"/>
      <c r="H409" s="187" t="s">
        <v>178</v>
      </c>
      <c r="I409" s="256"/>
      <c r="J409" s="185"/>
      <c r="K409" s="255"/>
      <c r="L409" s="255"/>
      <c r="M409" s="183"/>
      <c r="N409" s="171"/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/>
      <c r="M410" s="213"/>
      <c r="N410" s="171"/>
      <c r="O410" s="171"/>
      <c r="P410" s="171"/>
      <c r="Q410" s="171"/>
      <c r="R410" s="172"/>
      <c r="T410" s="171"/>
    </row>
    <row r="411" spans="1:20" s="170" customFormat="1" ht="24" hidden="1" customHeight="1">
      <c r="A411" s="169">
        <v>5</v>
      </c>
      <c r="B411" s="276" t="s">
        <v>728</v>
      </c>
      <c r="C411" s="251" t="s">
        <v>175</v>
      </c>
      <c r="D411" s="250" t="s">
        <v>176</v>
      </c>
      <c r="E411" s="250" t="s">
        <v>177</v>
      </c>
      <c r="F411" s="249" t="s">
        <v>720</v>
      </c>
      <c r="G411" s="248"/>
      <c r="H411" s="247" t="s">
        <v>178</v>
      </c>
      <c r="I411" s="275"/>
      <c r="J411" s="245"/>
      <c r="K411" s="274"/>
      <c r="L411" s="274"/>
      <c r="M411" s="243"/>
      <c r="N411" s="171"/>
      <c r="O411" s="171"/>
      <c r="P411" s="171"/>
      <c r="Q411" s="171"/>
      <c r="R411" s="172"/>
      <c r="T411" s="171"/>
    </row>
    <row r="412" spans="1:20" s="170" customFormat="1" ht="24" hidden="1" customHeight="1">
      <c r="A412" s="169">
        <v>5</v>
      </c>
      <c r="B412" s="273" t="s">
        <v>728</v>
      </c>
      <c r="C412" s="241" t="s">
        <v>175</v>
      </c>
      <c r="D412" s="240" t="s">
        <v>176</v>
      </c>
      <c r="E412" s="240" t="s">
        <v>177</v>
      </c>
      <c r="F412" s="239" t="s">
        <v>720</v>
      </c>
      <c r="G412" s="238"/>
      <c r="H412" s="237" t="s">
        <v>178</v>
      </c>
      <c r="I412" s="272"/>
      <c r="J412" s="235"/>
      <c r="K412" s="271"/>
      <c r="L412" s="271"/>
      <c r="M412" s="233"/>
      <c r="N412" s="171"/>
      <c r="O412" s="171"/>
      <c r="P412" s="171"/>
      <c r="Q412" s="171"/>
      <c r="R412" s="172"/>
      <c r="T412" s="171"/>
    </row>
    <row r="413" spans="1:20" s="170" customFormat="1" ht="24" hidden="1" customHeight="1" thickBot="1">
      <c r="A413" s="169">
        <v>5</v>
      </c>
      <c r="B413" s="270" t="s">
        <v>728</v>
      </c>
      <c r="C413" s="231" t="s">
        <v>175</v>
      </c>
      <c r="D413" s="230" t="s">
        <v>176</v>
      </c>
      <c r="E413" s="230" t="s">
        <v>177</v>
      </c>
      <c r="F413" s="229" t="s">
        <v>720</v>
      </c>
      <c r="G413" s="228"/>
      <c r="H413" s="227" t="s">
        <v>178</v>
      </c>
      <c r="I413" s="269"/>
      <c r="J413" s="225"/>
      <c r="K413" s="268"/>
      <c r="L413" s="268"/>
      <c r="M413" s="223"/>
      <c r="N413" s="171"/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/>
      <c r="M414" s="213"/>
      <c r="N414" s="171"/>
      <c r="O414" s="171"/>
      <c r="P414" s="171"/>
      <c r="Q414" s="171"/>
      <c r="R414" s="172"/>
      <c r="T414" s="171"/>
    </row>
    <row r="415" spans="1:20" s="170" customFormat="1" ht="24" hidden="1" customHeight="1">
      <c r="A415" s="169">
        <v>6</v>
      </c>
      <c r="B415" s="262" t="s">
        <v>728</v>
      </c>
      <c r="C415" s="211" t="s">
        <v>175</v>
      </c>
      <c r="D415" s="210" t="s">
        <v>176</v>
      </c>
      <c r="E415" s="210" t="s">
        <v>177</v>
      </c>
      <c r="F415" s="209" t="s">
        <v>720</v>
      </c>
      <c r="G415" s="208"/>
      <c r="H415" s="207" t="s">
        <v>178</v>
      </c>
      <c r="I415" s="261"/>
      <c r="J415" s="205"/>
      <c r="K415" s="260"/>
      <c r="L415" s="260"/>
      <c r="M415" s="203"/>
      <c r="N415" s="171"/>
      <c r="O415" s="171"/>
      <c r="P415" s="171"/>
      <c r="Q415" s="171"/>
      <c r="R415" s="172"/>
      <c r="T415" s="171"/>
    </row>
    <row r="416" spans="1:20" s="170" customFormat="1" ht="24" hidden="1" customHeight="1">
      <c r="A416" s="169">
        <v>6</v>
      </c>
      <c r="B416" s="259" t="s">
        <v>728</v>
      </c>
      <c r="C416" s="201" t="s">
        <v>175</v>
      </c>
      <c r="D416" s="200" t="s">
        <v>176</v>
      </c>
      <c r="E416" s="200" t="s">
        <v>177</v>
      </c>
      <c r="F416" s="199" t="s">
        <v>720</v>
      </c>
      <c r="G416" s="198"/>
      <c r="H416" s="197" t="s">
        <v>178</v>
      </c>
      <c r="I416" s="258"/>
      <c r="J416" s="195"/>
      <c r="K416" s="257"/>
      <c r="L416" s="257"/>
      <c r="M416" s="193"/>
      <c r="N416" s="171"/>
      <c r="O416" s="171"/>
      <c r="P416" s="171"/>
      <c r="Q416" s="171"/>
      <c r="R416" s="172"/>
      <c r="T416" s="171"/>
    </row>
    <row r="417" spans="1:20" s="170" customFormat="1" ht="24" hidden="1" customHeight="1" thickBot="1">
      <c r="A417" s="169">
        <v>6</v>
      </c>
      <c r="B417" s="278" t="s">
        <v>728</v>
      </c>
      <c r="C417" s="191" t="s">
        <v>175</v>
      </c>
      <c r="D417" s="190" t="s">
        <v>176</v>
      </c>
      <c r="E417" s="190" t="s">
        <v>177</v>
      </c>
      <c r="F417" s="189" t="s">
        <v>720</v>
      </c>
      <c r="G417" s="188"/>
      <c r="H417" s="187" t="s">
        <v>178</v>
      </c>
      <c r="I417" s="256"/>
      <c r="J417" s="185"/>
      <c r="K417" s="255"/>
      <c r="L417" s="255"/>
      <c r="M417" s="183"/>
      <c r="N417" s="171"/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/>
      <c r="M418" s="213"/>
      <c r="N418" s="171"/>
      <c r="O418" s="171"/>
      <c r="P418" s="171"/>
      <c r="Q418" s="171"/>
      <c r="R418" s="172"/>
      <c r="T418" s="171"/>
    </row>
    <row r="419" spans="1:20" s="170" customFormat="1" ht="24" hidden="1" customHeight="1">
      <c r="A419" s="169">
        <v>7</v>
      </c>
      <c r="B419" s="276" t="s">
        <v>728</v>
      </c>
      <c r="C419" s="251" t="s">
        <v>175</v>
      </c>
      <c r="D419" s="250" t="s">
        <v>176</v>
      </c>
      <c r="E419" s="250" t="s">
        <v>177</v>
      </c>
      <c r="F419" s="249" t="s">
        <v>720</v>
      </c>
      <c r="G419" s="248"/>
      <c r="H419" s="247" t="s">
        <v>178</v>
      </c>
      <c r="I419" s="275"/>
      <c r="J419" s="245"/>
      <c r="K419" s="274"/>
      <c r="L419" s="274"/>
      <c r="M419" s="243"/>
      <c r="N419" s="171"/>
      <c r="O419" s="171"/>
      <c r="P419" s="171"/>
      <c r="Q419" s="171"/>
      <c r="R419" s="172"/>
      <c r="T419" s="171"/>
    </row>
    <row r="420" spans="1:20" s="170" customFormat="1" ht="24" hidden="1" customHeight="1">
      <c r="A420" s="169">
        <v>7</v>
      </c>
      <c r="B420" s="273" t="s">
        <v>728</v>
      </c>
      <c r="C420" s="241" t="s">
        <v>175</v>
      </c>
      <c r="D420" s="240" t="s">
        <v>176</v>
      </c>
      <c r="E420" s="240" t="s">
        <v>177</v>
      </c>
      <c r="F420" s="239" t="s">
        <v>720</v>
      </c>
      <c r="G420" s="238"/>
      <c r="H420" s="237" t="s">
        <v>178</v>
      </c>
      <c r="I420" s="272"/>
      <c r="J420" s="235"/>
      <c r="K420" s="271"/>
      <c r="L420" s="271"/>
      <c r="M420" s="233"/>
      <c r="N420" s="171"/>
      <c r="O420" s="171"/>
      <c r="P420" s="171"/>
      <c r="Q420" s="171"/>
      <c r="R420" s="172"/>
      <c r="T420" s="171"/>
    </row>
    <row r="421" spans="1:20" s="170" customFormat="1" ht="24" hidden="1" customHeight="1" thickBot="1">
      <c r="A421" s="169">
        <v>7</v>
      </c>
      <c r="B421" s="270" t="s">
        <v>728</v>
      </c>
      <c r="C421" s="231" t="s">
        <v>175</v>
      </c>
      <c r="D421" s="230" t="s">
        <v>176</v>
      </c>
      <c r="E421" s="230" t="s">
        <v>177</v>
      </c>
      <c r="F421" s="229" t="s">
        <v>720</v>
      </c>
      <c r="G421" s="228"/>
      <c r="H421" s="227" t="s">
        <v>178</v>
      </c>
      <c r="I421" s="269"/>
      <c r="J421" s="225"/>
      <c r="K421" s="268"/>
      <c r="L421" s="268"/>
      <c r="M421" s="223"/>
      <c r="N421" s="171"/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/>
      <c r="M422" s="213"/>
      <c r="N422" s="171"/>
      <c r="O422" s="171"/>
      <c r="P422" s="171"/>
      <c r="Q422" s="171"/>
      <c r="R422" s="172"/>
      <c r="T422" s="171"/>
    </row>
    <row r="423" spans="1:20" s="170" customFormat="1" ht="24" hidden="1" customHeight="1">
      <c r="A423" s="169">
        <v>8</v>
      </c>
      <c r="B423" s="262" t="s">
        <v>728</v>
      </c>
      <c r="C423" s="211" t="s">
        <v>175</v>
      </c>
      <c r="D423" s="210" t="s">
        <v>176</v>
      </c>
      <c r="E423" s="210" t="s">
        <v>177</v>
      </c>
      <c r="F423" s="209" t="s">
        <v>720</v>
      </c>
      <c r="G423" s="208"/>
      <c r="H423" s="207" t="s">
        <v>178</v>
      </c>
      <c r="I423" s="261"/>
      <c r="J423" s="205"/>
      <c r="K423" s="260"/>
      <c r="L423" s="260"/>
      <c r="M423" s="203"/>
      <c r="N423" s="171"/>
      <c r="O423" s="171"/>
      <c r="P423" s="171"/>
      <c r="Q423" s="171"/>
      <c r="R423" s="172"/>
      <c r="T423" s="171"/>
    </row>
    <row r="424" spans="1:20" s="170" customFormat="1" ht="24" hidden="1" customHeight="1">
      <c r="A424" s="169">
        <v>8</v>
      </c>
      <c r="B424" s="259" t="s">
        <v>728</v>
      </c>
      <c r="C424" s="201" t="s">
        <v>175</v>
      </c>
      <c r="D424" s="200" t="s">
        <v>176</v>
      </c>
      <c r="E424" s="200" t="s">
        <v>177</v>
      </c>
      <c r="F424" s="199" t="s">
        <v>720</v>
      </c>
      <c r="G424" s="198"/>
      <c r="H424" s="197" t="s">
        <v>178</v>
      </c>
      <c r="I424" s="258"/>
      <c r="J424" s="195"/>
      <c r="K424" s="257"/>
      <c r="L424" s="257"/>
      <c r="M424" s="193"/>
      <c r="N424" s="171"/>
      <c r="O424" s="171"/>
      <c r="P424" s="171"/>
      <c r="Q424" s="171"/>
      <c r="R424" s="172"/>
      <c r="T424" s="171"/>
    </row>
    <row r="425" spans="1:20" s="170" customFormat="1" ht="24" hidden="1" customHeight="1" thickBot="1">
      <c r="A425" s="169">
        <v>8</v>
      </c>
      <c r="B425" s="278" t="s">
        <v>728</v>
      </c>
      <c r="C425" s="191" t="s">
        <v>175</v>
      </c>
      <c r="D425" s="190" t="s">
        <v>176</v>
      </c>
      <c r="E425" s="190" t="s">
        <v>177</v>
      </c>
      <c r="F425" s="189" t="s">
        <v>720</v>
      </c>
      <c r="G425" s="188"/>
      <c r="H425" s="187" t="s">
        <v>178</v>
      </c>
      <c r="I425" s="256"/>
      <c r="J425" s="185"/>
      <c r="K425" s="255"/>
      <c r="L425" s="255"/>
      <c r="M425" s="183"/>
      <c r="N425" s="171"/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/>
      <c r="M426" s="213"/>
      <c r="N426" s="171"/>
      <c r="O426" s="171"/>
      <c r="P426" s="171"/>
      <c r="Q426" s="171"/>
      <c r="R426" s="172"/>
      <c r="T426" s="171"/>
    </row>
    <row r="427" spans="1:20" s="170" customFormat="1" ht="24" hidden="1" customHeight="1">
      <c r="A427" s="169">
        <v>9</v>
      </c>
      <c r="B427" s="276" t="s">
        <v>728</v>
      </c>
      <c r="C427" s="251" t="s">
        <v>175</v>
      </c>
      <c r="D427" s="250" t="s">
        <v>176</v>
      </c>
      <c r="E427" s="250" t="s">
        <v>177</v>
      </c>
      <c r="F427" s="249" t="s">
        <v>720</v>
      </c>
      <c r="G427" s="248"/>
      <c r="H427" s="247" t="s">
        <v>178</v>
      </c>
      <c r="I427" s="275"/>
      <c r="J427" s="245"/>
      <c r="K427" s="274"/>
      <c r="L427" s="274"/>
      <c r="M427" s="243"/>
      <c r="N427" s="171"/>
      <c r="O427" s="171"/>
      <c r="P427" s="171"/>
      <c r="Q427" s="171"/>
      <c r="R427" s="172"/>
      <c r="T427" s="171"/>
    </row>
    <row r="428" spans="1:20" s="170" customFormat="1" ht="24" hidden="1" customHeight="1">
      <c r="A428" s="169">
        <v>9</v>
      </c>
      <c r="B428" s="273" t="s">
        <v>728</v>
      </c>
      <c r="C428" s="241" t="s">
        <v>175</v>
      </c>
      <c r="D428" s="240" t="s">
        <v>176</v>
      </c>
      <c r="E428" s="240" t="s">
        <v>177</v>
      </c>
      <c r="F428" s="239" t="s">
        <v>720</v>
      </c>
      <c r="G428" s="238"/>
      <c r="H428" s="237" t="s">
        <v>178</v>
      </c>
      <c r="I428" s="272"/>
      <c r="J428" s="235"/>
      <c r="K428" s="271"/>
      <c r="L428" s="271"/>
      <c r="M428" s="233"/>
      <c r="N428" s="171"/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v>9</v>
      </c>
      <c r="B429" s="270" t="s">
        <v>728</v>
      </c>
      <c r="C429" s="231" t="s">
        <v>175</v>
      </c>
      <c r="D429" s="230" t="s">
        <v>176</v>
      </c>
      <c r="E429" s="230" t="s">
        <v>177</v>
      </c>
      <c r="F429" s="229" t="s">
        <v>720</v>
      </c>
      <c r="G429" s="228"/>
      <c r="H429" s="227" t="s">
        <v>178</v>
      </c>
      <c r="I429" s="269"/>
      <c r="J429" s="225"/>
      <c r="K429" s="268"/>
      <c r="L429" s="268"/>
      <c r="M429" s="223"/>
      <c r="N429" s="171"/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/>
      <c r="M430" s="213"/>
      <c r="N430" s="171"/>
      <c r="O430" s="171"/>
      <c r="P430" s="171"/>
      <c r="Q430" s="171"/>
      <c r="R430" s="172"/>
      <c r="T430" s="171"/>
    </row>
    <row r="431" spans="1:20" s="170" customFormat="1" ht="24" hidden="1" customHeight="1">
      <c r="A431" s="169">
        <v>10</v>
      </c>
      <c r="B431" s="262" t="s">
        <v>728</v>
      </c>
      <c r="C431" s="211" t="s">
        <v>175</v>
      </c>
      <c r="D431" s="210" t="s">
        <v>176</v>
      </c>
      <c r="E431" s="210" t="s">
        <v>177</v>
      </c>
      <c r="F431" s="209" t="s">
        <v>720</v>
      </c>
      <c r="G431" s="208"/>
      <c r="H431" s="207" t="s">
        <v>178</v>
      </c>
      <c r="I431" s="261"/>
      <c r="J431" s="205"/>
      <c r="K431" s="260"/>
      <c r="L431" s="260"/>
      <c r="M431" s="203"/>
      <c r="N431" s="171"/>
      <c r="O431" s="171"/>
      <c r="P431" s="171"/>
      <c r="Q431" s="171"/>
      <c r="R431" s="172"/>
      <c r="T431" s="171"/>
    </row>
    <row r="432" spans="1:20" s="170" customFormat="1" ht="24" hidden="1" customHeight="1">
      <c r="A432" s="169">
        <v>10</v>
      </c>
      <c r="B432" s="259" t="s">
        <v>728</v>
      </c>
      <c r="C432" s="201" t="s">
        <v>175</v>
      </c>
      <c r="D432" s="200" t="s">
        <v>176</v>
      </c>
      <c r="E432" s="200" t="s">
        <v>177</v>
      </c>
      <c r="F432" s="199" t="s">
        <v>720</v>
      </c>
      <c r="G432" s="198"/>
      <c r="H432" s="197" t="s">
        <v>178</v>
      </c>
      <c r="I432" s="258"/>
      <c r="J432" s="195"/>
      <c r="K432" s="257"/>
      <c r="L432" s="257"/>
      <c r="M432" s="193"/>
      <c r="N432" s="171"/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v>10</v>
      </c>
      <c r="B433" s="278" t="s">
        <v>728</v>
      </c>
      <c r="C433" s="191" t="s">
        <v>175</v>
      </c>
      <c r="D433" s="190" t="s">
        <v>176</v>
      </c>
      <c r="E433" s="190" t="s">
        <v>177</v>
      </c>
      <c r="F433" s="189" t="s">
        <v>720</v>
      </c>
      <c r="G433" s="188"/>
      <c r="H433" s="187" t="s">
        <v>178</v>
      </c>
      <c r="I433" s="256"/>
      <c r="J433" s="185"/>
      <c r="K433" s="255"/>
      <c r="L433" s="255"/>
      <c r="M433" s="183"/>
      <c r="N433" s="171"/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/>
      <c r="M434" s="213"/>
      <c r="N434" s="171"/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v>11</v>
      </c>
      <c r="B435" s="276" t="s">
        <v>728</v>
      </c>
      <c r="C435" s="251" t="s">
        <v>175</v>
      </c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/>
      <c r="M435" s="243"/>
      <c r="N435" s="171"/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v>11</v>
      </c>
      <c r="B436" s="273" t="s">
        <v>728</v>
      </c>
      <c r="C436" s="241" t="s">
        <v>175</v>
      </c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/>
      <c r="M436" s="233"/>
      <c r="N436" s="171"/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v>11</v>
      </c>
      <c r="B437" s="270" t="s">
        <v>728</v>
      </c>
      <c r="C437" s="231" t="s">
        <v>175</v>
      </c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/>
      <c r="M437" s="223"/>
      <c r="N437" s="171"/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/>
      <c r="M438" s="213"/>
      <c r="N438" s="171"/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/>
      <c r="M439" s="203"/>
      <c r="N439" s="171"/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/>
      <c r="M440" s="193"/>
      <c r="N440" s="171"/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/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/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/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/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/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/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/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/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/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/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/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/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/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/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/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/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/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/>
      <c r="M458" s="213"/>
      <c r="N458" s="171"/>
      <c r="O458" s="171"/>
      <c r="P458" s="171"/>
      <c r="Q458" s="171"/>
      <c r="R458" s="172"/>
      <c r="T458" s="171"/>
    </row>
    <row r="459" spans="1:20" s="170" customFormat="1" ht="24" hidden="1" customHeight="1">
      <c r="A459" s="169">
        <v>1</v>
      </c>
      <c r="B459" s="276"/>
      <c r="C459" s="251"/>
      <c r="D459" s="250" t="e">
        <v>#N/A</v>
      </c>
      <c r="E459" s="250" t="e">
        <v>#N/A</v>
      </c>
      <c r="F459" s="249" t="s">
        <v>720</v>
      </c>
      <c r="G459" s="248"/>
      <c r="H459" s="247" t="e">
        <v>#N/A</v>
      </c>
      <c r="I459" s="275"/>
      <c r="J459" s="245"/>
      <c r="K459" s="274"/>
      <c r="L459" s="274"/>
      <c r="M459" s="243"/>
      <c r="N459" s="171"/>
      <c r="O459" s="171"/>
      <c r="P459" s="171"/>
      <c r="Q459" s="171"/>
      <c r="R459" s="172"/>
      <c r="T459" s="171"/>
    </row>
    <row r="460" spans="1:20" s="170" customFormat="1" ht="24" customHeight="1">
      <c r="A460" s="169">
        <v>1</v>
      </c>
      <c r="B460" s="273" t="s">
        <v>726</v>
      </c>
      <c r="C460" s="241">
        <v>6902002</v>
      </c>
      <c r="D460" s="240" t="s">
        <v>345</v>
      </c>
      <c r="E460" s="240" t="s">
        <v>0</v>
      </c>
      <c r="F460" s="239" t="s">
        <v>720</v>
      </c>
      <c r="G460" s="238">
        <v>2</v>
      </c>
      <c r="H460" s="237" t="s">
        <v>179</v>
      </c>
      <c r="I460" s="272"/>
      <c r="J460" s="235"/>
      <c r="K460" s="271"/>
      <c r="L460" s="271"/>
      <c r="M460" s="233"/>
      <c r="N460" s="171" t="str">
        <f>VLOOKUP(C460,'Points-2015'!D:E,2,FALSE)</f>
        <v>ALSTOM</v>
      </c>
      <c r="O460" s="171"/>
      <c r="P460" s="171"/>
      <c r="Q460" s="171"/>
      <c r="R460" s="172"/>
      <c r="T460" s="171"/>
    </row>
    <row r="461" spans="1:20" s="170" customFormat="1" ht="24" hidden="1" customHeight="1" thickBot="1">
      <c r="A461" s="169">
        <v>1</v>
      </c>
      <c r="B461" s="270"/>
      <c r="C461" s="231"/>
      <c r="D461" s="230" t="e">
        <v>#N/A</v>
      </c>
      <c r="E461" s="230" t="e">
        <v>#N/A</v>
      </c>
      <c r="F461" s="229" t="s">
        <v>720</v>
      </c>
      <c r="G461" s="228"/>
      <c r="H461" s="227" t="e">
        <v>#N/A</v>
      </c>
      <c r="I461" s="269"/>
      <c r="J461" s="225"/>
      <c r="K461" s="268"/>
      <c r="L461" s="268"/>
      <c r="M461" s="223"/>
      <c r="N461" s="171"/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/>
      <c r="M462" s="213"/>
      <c r="N462" s="171"/>
      <c r="O462" s="171"/>
      <c r="P462" s="171"/>
      <c r="Q462" s="171"/>
      <c r="R462" s="172"/>
      <c r="T462" s="171"/>
    </row>
    <row r="463" spans="1:20" s="170" customFormat="1" ht="24" hidden="1" customHeight="1">
      <c r="A463" s="169">
        <v>2</v>
      </c>
      <c r="B463" s="262"/>
      <c r="C463" s="211"/>
      <c r="D463" s="210" t="e">
        <v>#N/A</v>
      </c>
      <c r="E463" s="210" t="e">
        <v>#N/A</v>
      </c>
      <c r="F463" s="209" t="s">
        <v>720</v>
      </c>
      <c r="G463" s="208"/>
      <c r="H463" s="207" t="e">
        <v>#N/A</v>
      </c>
      <c r="I463" s="261"/>
      <c r="J463" s="205"/>
      <c r="K463" s="260"/>
      <c r="L463" s="260"/>
      <c r="M463" s="203"/>
      <c r="N463" s="171"/>
      <c r="O463" s="171"/>
      <c r="P463" s="171"/>
      <c r="Q463" s="171"/>
      <c r="R463" s="172"/>
      <c r="T463" s="171"/>
    </row>
    <row r="464" spans="1:20" s="170" customFormat="1" ht="24" customHeight="1">
      <c r="A464" s="169">
        <v>2</v>
      </c>
      <c r="B464" s="259" t="s">
        <v>726</v>
      </c>
      <c r="C464" s="201">
        <v>6919953</v>
      </c>
      <c r="D464" s="200" t="s">
        <v>253</v>
      </c>
      <c r="E464" s="200" t="s">
        <v>0</v>
      </c>
      <c r="F464" s="199" t="s">
        <v>720</v>
      </c>
      <c r="G464" s="198">
        <v>2</v>
      </c>
      <c r="H464" s="197" t="s">
        <v>179</v>
      </c>
      <c r="I464" s="258"/>
      <c r="J464" s="195"/>
      <c r="K464" s="257"/>
      <c r="L464" s="257"/>
      <c r="M464" s="193"/>
      <c r="N464" s="171" t="str">
        <f>VLOOKUP(C464,'Points-2015'!D:E,2,FALSE)</f>
        <v>ALSTOM</v>
      </c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v>2</v>
      </c>
      <c r="B465" s="278"/>
      <c r="C465" s="191"/>
      <c r="D465" s="190" t="e">
        <v>#N/A</v>
      </c>
      <c r="E465" s="190" t="e">
        <v>#N/A</v>
      </c>
      <c r="F465" s="189" t="s">
        <v>720</v>
      </c>
      <c r="G465" s="188"/>
      <c r="H465" s="187" t="e">
        <v>#N/A</v>
      </c>
      <c r="I465" s="256"/>
      <c r="J465" s="185"/>
      <c r="K465" s="255"/>
      <c r="L465" s="255"/>
      <c r="M465" s="183"/>
      <c r="N465" s="171"/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/>
      <c r="M466" s="213"/>
      <c r="N466" s="171"/>
      <c r="O466" s="171"/>
      <c r="P466" s="171"/>
      <c r="Q466" s="171"/>
      <c r="R466" s="172"/>
      <c r="T466" s="171"/>
    </row>
    <row r="467" spans="1:20" s="170" customFormat="1" ht="24" hidden="1" customHeight="1">
      <c r="A467" s="169">
        <v>3</v>
      </c>
      <c r="B467" s="276"/>
      <c r="C467" s="251"/>
      <c r="D467" s="250" t="e">
        <v>#N/A</v>
      </c>
      <c r="E467" s="250" t="e">
        <v>#N/A</v>
      </c>
      <c r="F467" s="249" t="s">
        <v>720</v>
      </c>
      <c r="G467" s="248"/>
      <c r="H467" s="247" t="e">
        <v>#N/A</v>
      </c>
      <c r="I467" s="275"/>
      <c r="J467" s="245"/>
      <c r="K467" s="274"/>
      <c r="L467" s="274"/>
      <c r="M467" s="243"/>
      <c r="N467" s="171"/>
      <c r="O467" s="171"/>
      <c r="P467" s="171"/>
      <c r="Q467" s="171"/>
      <c r="R467" s="172"/>
      <c r="T467" s="171"/>
    </row>
    <row r="468" spans="1:20" s="170" customFormat="1" ht="24" customHeight="1">
      <c r="A468" s="169">
        <v>3</v>
      </c>
      <c r="B468" s="273" t="s">
        <v>726</v>
      </c>
      <c r="C468" s="241">
        <v>6920770</v>
      </c>
      <c r="D468" s="240" t="s">
        <v>261</v>
      </c>
      <c r="E468" s="240" t="s">
        <v>2</v>
      </c>
      <c r="F468" s="239" t="s">
        <v>720</v>
      </c>
      <c r="G468" s="238">
        <v>2</v>
      </c>
      <c r="H468" s="237" t="s">
        <v>179</v>
      </c>
      <c r="I468" s="272"/>
      <c r="J468" s="235"/>
      <c r="K468" s="271"/>
      <c r="L468" s="271"/>
      <c r="M468" s="233"/>
      <c r="N468" s="171" t="str">
        <f>VLOOKUP(C468,'Points-2015'!D:E,2,FALSE)</f>
        <v>ASCSP</v>
      </c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v>3</v>
      </c>
      <c r="B469" s="270"/>
      <c r="C469" s="231"/>
      <c r="D469" s="230" t="e">
        <v>#N/A</v>
      </c>
      <c r="E469" s="230" t="e">
        <v>#N/A</v>
      </c>
      <c r="F469" s="229" t="s">
        <v>720</v>
      </c>
      <c r="G469" s="228"/>
      <c r="H469" s="227" t="e">
        <v>#N/A</v>
      </c>
      <c r="I469" s="269"/>
      <c r="J469" s="225"/>
      <c r="K469" s="268"/>
      <c r="L469" s="268"/>
      <c r="M469" s="223"/>
      <c r="N469" s="171"/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/>
      <c r="M470" s="213"/>
      <c r="N470" s="171"/>
      <c r="O470" s="171"/>
      <c r="P470" s="171"/>
      <c r="Q470" s="171"/>
      <c r="R470" s="172"/>
      <c r="T470" s="171"/>
    </row>
    <row r="471" spans="1:20" s="170" customFormat="1" ht="24" hidden="1" customHeight="1">
      <c r="A471" s="169">
        <v>4</v>
      </c>
      <c r="B471" s="262"/>
      <c r="C471" s="211"/>
      <c r="D471" s="210" t="e">
        <v>#N/A</v>
      </c>
      <c r="E471" s="210" t="e">
        <v>#N/A</v>
      </c>
      <c r="F471" s="209" t="s">
        <v>720</v>
      </c>
      <c r="G471" s="208"/>
      <c r="H471" s="207" t="e">
        <v>#N/A</v>
      </c>
      <c r="I471" s="261"/>
      <c r="J471" s="205"/>
      <c r="K471" s="260"/>
      <c r="L471" s="260"/>
      <c r="M471" s="203"/>
      <c r="N471" s="171"/>
      <c r="O471" s="171"/>
      <c r="P471" s="171"/>
      <c r="Q471" s="171"/>
      <c r="R471" s="172"/>
      <c r="T471" s="171"/>
    </row>
    <row r="472" spans="1:20" s="170" customFormat="1" ht="24" customHeight="1">
      <c r="A472" s="169">
        <v>4</v>
      </c>
      <c r="B472" s="259" t="s">
        <v>726</v>
      </c>
      <c r="C472" s="201">
        <v>6925844</v>
      </c>
      <c r="D472" s="200" t="s">
        <v>315</v>
      </c>
      <c r="E472" s="200" t="s">
        <v>350</v>
      </c>
      <c r="F472" s="199" t="s">
        <v>720</v>
      </c>
      <c r="G472" s="198">
        <v>2</v>
      </c>
      <c r="H472" s="197" t="s">
        <v>179</v>
      </c>
      <c r="I472" s="258"/>
      <c r="J472" s="195"/>
      <c r="K472" s="257"/>
      <c r="L472" s="257"/>
      <c r="M472" s="193"/>
      <c r="N472" s="171" t="str">
        <f>VLOOKUP(C472,'Points-2015'!D:E,2,FALSE)</f>
        <v>S A L</v>
      </c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v>4</v>
      </c>
      <c r="B473" s="278"/>
      <c r="C473" s="191"/>
      <c r="D473" s="190" t="e">
        <v>#N/A</v>
      </c>
      <c r="E473" s="190" t="e">
        <v>#N/A</v>
      </c>
      <c r="F473" s="189" t="s">
        <v>720</v>
      </c>
      <c r="G473" s="188"/>
      <c r="H473" s="187" t="e">
        <v>#N/A</v>
      </c>
      <c r="I473" s="256"/>
      <c r="J473" s="185"/>
      <c r="K473" s="255"/>
      <c r="L473" s="255"/>
      <c r="M473" s="183"/>
      <c r="N473" s="171"/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/>
      <c r="M474" s="213"/>
      <c r="N474" s="171"/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v>5</v>
      </c>
      <c r="B475" s="276"/>
      <c r="C475" s="251"/>
      <c r="D475" s="250" t="e">
        <v>#N/A</v>
      </c>
      <c r="E475" s="250" t="e">
        <v>#N/A</v>
      </c>
      <c r="F475" s="249" t="s">
        <v>720</v>
      </c>
      <c r="G475" s="248"/>
      <c r="H475" s="247" t="e">
        <v>#N/A</v>
      </c>
      <c r="I475" s="275"/>
      <c r="J475" s="245"/>
      <c r="K475" s="274"/>
      <c r="L475" s="274"/>
      <c r="M475" s="243"/>
      <c r="N475" s="171"/>
      <c r="O475" s="171"/>
      <c r="P475" s="171"/>
      <c r="Q475" s="171"/>
      <c r="R475" s="172"/>
      <c r="T475" s="171"/>
    </row>
    <row r="476" spans="1:20" s="170" customFormat="1" ht="24" customHeight="1">
      <c r="A476" s="169">
        <v>5</v>
      </c>
      <c r="B476" s="273" t="s">
        <v>726</v>
      </c>
      <c r="C476" s="241">
        <v>6923754</v>
      </c>
      <c r="D476" s="240" t="s">
        <v>139</v>
      </c>
      <c r="E476" s="240" t="s">
        <v>350</v>
      </c>
      <c r="F476" s="239" t="s">
        <v>720</v>
      </c>
      <c r="G476" s="238">
        <v>2</v>
      </c>
      <c r="H476" s="237" t="s">
        <v>179</v>
      </c>
      <c r="I476" s="272"/>
      <c r="J476" s="235"/>
      <c r="K476" s="271"/>
      <c r="L476" s="271"/>
      <c r="M476" s="233"/>
      <c r="N476" s="171" t="str">
        <f>VLOOKUP(C476,'Points-2015'!D:E,2,FALSE)</f>
        <v>S A L</v>
      </c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v>5</v>
      </c>
      <c r="B477" s="270"/>
      <c r="C477" s="231"/>
      <c r="D477" s="230" t="e">
        <v>#N/A</v>
      </c>
      <c r="E477" s="230" t="e">
        <v>#N/A</v>
      </c>
      <c r="F477" s="229" t="s">
        <v>720</v>
      </c>
      <c r="G477" s="228"/>
      <c r="H477" s="227" t="e">
        <v>#N/A</v>
      </c>
      <c r="I477" s="269"/>
      <c r="J477" s="225"/>
      <c r="K477" s="268"/>
      <c r="L477" s="268"/>
      <c r="M477" s="223"/>
      <c r="N477" s="171"/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/>
      <c r="M478" s="213"/>
      <c r="N478" s="171"/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v>6</v>
      </c>
      <c r="B479" s="262"/>
      <c r="C479" s="211"/>
      <c r="D479" s="210" t="e">
        <v>#N/A</v>
      </c>
      <c r="E479" s="210" t="e">
        <v>#N/A</v>
      </c>
      <c r="F479" s="209" t="s">
        <v>720</v>
      </c>
      <c r="G479" s="208"/>
      <c r="H479" s="207" t="e">
        <v>#N/A</v>
      </c>
      <c r="I479" s="261"/>
      <c r="J479" s="205"/>
      <c r="K479" s="260"/>
      <c r="L479" s="260"/>
      <c r="M479" s="203"/>
      <c r="N479" s="171"/>
      <c r="O479" s="171"/>
      <c r="P479" s="171"/>
      <c r="Q479" s="171"/>
      <c r="R479" s="172"/>
      <c r="T479" s="171"/>
    </row>
    <row r="480" spans="1:20" s="170" customFormat="1" ht="24" customHeight="1">
      <c r="A480" s="169">
        <v>6</v>
      </c>
      <c r="B480" s="259" t="s">
        <v>726</v>
      </c>
      <c r="C480" s="201">
        <v>6925190</v>
      </c>
      <c r="D480" s="200" t="s">
        <v>293</v>
      </c>
      <c r="E480" s="200" t="s">
        <v>554</v>
      </c>
      <c r="F480" s="199" t="s">
        <v>720</v>
      </c>
      <c r="G480" s="198">
        <v>2</v>
      </c>
      <c r="H480" s="197" t="s">
        <v>179</v>
      </c>
      <c r="I480" s="258"/>
      <c r="J480" s="195"/>
      <c r="K480" s="257"/>
      <c r="L480" s="257"/>
      <c r="M480" s="193"/>
      <c r="N480" s="171" t="str">
        <f>VLOOKUP(C480,'Points-2015'!D:E,2,FALSE)</f>
        <v>TROLLSPORT</v>
      </c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v>6</v>
      </c>
      <c r="B481" s="278"/>
      <c r="C481" s="191"/>
      <c r="D481" s="190" t="e">
        <v>#N/A</v>
      </c>
      <c r="E481" s="190" t="e">
        <v>#N/A</v>
      </c>
      <c r="F481" s="189" t="s">
        <v>720</v>
      </c>
      <c r="G481" s="188"/>
      <c r="H481" s="187" t="e">
        <v>#N/A</v>
      </c>
      <c r="I481" s="256"/>
      <c r="J481" s="185"/>
      <c r="K481" s="255"/>
      <c r="L481" s="255"/>
      <c r="M481" s="183"/>
      <c r="N481" s="171"/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/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v>7</v>
      </c>
      <c r="B483" s="276"/>
      <c r="C483" s="251"/>
      <c r="D483" s="250" t="e">
        <v>#N/A</v>
      </c>
      <c r="E483" s="250" t="e">
        <v>#N/A</v>
      </c>
      <c r="F483" s="249" t="s">
        <v>720</v>
      </c>
      <c r="G483" s="248"/>
      <c r="H483" s="247" t="e">
        <v>#N/A</v>
      </c>
      <c r="I483" s="275"/>
      <c r="J483" s="245"/>
      <c r="K483" s="274"/>
      <c r="L483" s="274"/>
      <c r="M483" s="243"/>
      <c r="N483" s="171"/>
      <c r="O483" s="171"/>
      <c r="P483" s="171"/>
      <c r="Q483" s="171"/>
      <c r="R483" s="172"/>
      <c r="T483" s="171"/>
    </row>
    <row r="484" spans="1:20" s="170" customFormat="1" ht="24" customHeight="1">
      <c r="A484" s="169">
        <v>7</v>
      </c>
      <c r="B484" s="273" t="s">
        <v>726</v>
      </c>
      <c r="C484" s="241">
        <v>6913757</v>
      </c>
      <c r="D484" s="240" t="s">
        <v>44</v>
      </c>
      <c r="E484" s="240" t="s">
        <v>554</v>
      </c>
      <c r="F484" s="239" t="s">
        <v>720</v>
      </c>
      <c r="G484" s="238">
        <v>2</v>
      </c>
      <c r="H484" s="237" t="s">
        <v>179</v>
      </c>
      <c r="I484" s="272"/>
      <c r="J484" s="235"/>
      <c r="K484" s="271"/>
      <c r="L484" s="271"/>
      <c r="M484" s="233"/>
      <c r="N484" s="171" t="str">
        <f>VLOOKUP(C484,'Points-2015'!D:E,2,FALSE)</f>
        <v>TROLLSPORT</v>
      </c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v>7</v>
      </c>
      <c r="B485" s="270"/>
      <c r="C485" s="231"/>
      <c r="D485" s="230" t="e">
        <v>#N/A</v>
      </c>
      <c r="E485" s="230" t="e">
        <v>#N/A</v>
      </c>
      <c r="F485" s="229" t="s">
        <v>720</v>
      </c>
      <c r="G485" s="228"/>
      <c r="H485" s="227" t="e">
        <v>#N/A</v>
      </c>
      <c r="I485" s="269"/>
      <c r="J485" s="225"/>
      <c r="K485" s="268"/>
      <c r="L485" s="268"/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/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v>8</v>
      </c>
      <c r="B487" s="262"/>
      <c r="C487" s="211"/>
      <c r="D487" s="210" t="e">
        <v>#N/A</v>
      </c>
      <c r="E487" s="210" t="e">
        <v>#N/A</v>
      </c>
      <c r="F487" s="209" t="s">
        <v>720</v>
      </c>
      <c r="G487" s="208"/>
      <c r="H487" s="207" t="e">
        <v>#N/A</v>
      </c>
      <c r="I487" s="261"/>
      <c r="J487" s="205"/>
      <c r="K487" s="260"/>
      <c r="L487" s="260"/>
      <c r="M487" s="203"/>
      <c r="N487" s="171"/>
      <c r="O487" s="171"/>
      <c r="P487" s="171"/>
      <c r="Q487" s="171"/>
      <c r="R487" s="172"/>
      <c r="T487" s="171"/>
    </row>
    <row r="488" spans="1:20" s="170" customFormat="1" ht="24" customHeight="1">
      <c r="A488" s="169">
        <v>8</v>
      </c>
      <c r="B488" s="259" t="s">
        <v>726</v>
      </c>
      <c r="C488" s="201">
        <v>6925256</v>
      </c>
      <c r="D488" s="200" t="s">
        <v>72</v>
      </c>
      <c r="E488" s="200" t="s">
        <v>554</v>
      </c>
      <c r="F488" s="199" t="s">
        <v>720</v>
      </c>
      <c r="G488" s="198">
        <v>2</v>
      </c>
      <c r="H488" s="197" t="s">
        <v>179</v>
      </c>
      <c r="I488" s="258"/>
      <c r="J488" s="195"/>
      <c r="K488" s="257"/>
      <c r="L488" s="257"/>
      <c r="M488" s="193"/>
      <c r="N488" s="171" t="str">
        <f>VLOOKUP(C488,'Points-2015'!D:E,2,FALSE)</f>
        <v>TROLLSPORT</v>
      </c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v>8</v>
      </c>
      <c r="B489" s="278"/>
      <c r="C489" s="191"/>
      <c r="D489" s="190" t="e">
        <v>#N/A</v>
      </c>
      <c r="E489" s="190" t="e">
        <v>#N/A</v>
      </c>
      <c r="F489" s="189" t="s">
        <v>720</v>
      </c>
      <c r="G489" s="188"/>
      <c r="H489" s="187" t="e">
        <v>#N/A</v>
      </c>
      <c r="I489" s="256"/>
      <c r="J489" s="185"/>
      <c r="K489" s="255"/>
      <c r="L489" s="255"/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/>
      <c r="M490" s="213"/>
      <c r="N490" s="171"/>
      <c r="O490" s="171"/>
      <c r="P490" s="171"/>
      <c r="Q490" s="171"/>
      <c r="R490" s="172"/>
      <c r="T490" s="171"/>
    </row>
    <row r="491" spans="1:20" s="170" customFormat="1" ht="24" hidden="1" customHeight="1">
      <c r="A491" s="169">
        <v>1</v>
      </c>
      <c r="B491" s="276"/>
      <c r="C491" s="251"/>
      <c r="D491" s="250" t="e">
        <v>#N/A</v>
      </c>
      <c r="E491" s="250" t="e">
        <v>#N/A</v>
      </c>
      <c r="F491" s="249" t="s">
        <v>720</v>
      </c>
      <c r="G491" s="248"/>
      <c r="H491" s="247" t="e">
        <v>#N/A</v>
      </c>
      <c r="I491" s="275"/>
      <c r="J491" s="245"/>
      <c r="K491" s="274"/>
      <c r="L491" s="274"/>
      <c r="M491" s="243"/>
      <c r="N491" s="171"/>
      <c r="O491" s="171"/>
      <c r="P491" s="171"/>
      <c r="Q491" s="171"/>
      <c r="R491" s="172"/>
      <c r="T491" s="171"/>
    </row>
    <row r="492" spans="1:20" s="170" customFormat="1" ht="24" customHeight="1">
      <c r="A492" s="169">
        <v>1</v>
      </c>
      <c r="B492" s="273" t="s">
        <v>725</v>
      </c>
      <c r="C492" s="241">
        <v>6919338</v>
      </c>
      <c r="D492" s="240" t="s">
        <v>93</v>
      </c>
      <c r="E492" s="240" t="s">
        <v>350</v>
      </c>
      <c r="F492" s="239" t="s">
        <v>720</v>
      </c>
      <c r="G492" s="238">
        <v>3</v>
      </c>
      <c r="H492" s="237" t="s">
        <v>179</v>
      </c>
      <c r="I492" s="272"/>
      <c r="J492" s="235"/>
      <c r="K492" s="271"/>
      <c r="L492" s="271"/>
      <c r="M492" s="233"/>
      <c r="N492" s="171" t="str">
        <f>VLOOKUP(C492,'Points-2015'!D:E,2,FALSE)</f>
        <v>S A L</v>
      </c>
      <c r="O492" s="171"/>
      <c r="P492" s="171"/>
      <c r="Q492" s="171"/>
      <c r="R492" s="172"/>
      <c r="T492" s="171"/>
    </row>
    <row r="493" spans="1:20" s="170" customFormat="1" ht="24" hidden="1" customHeight="1" thickBot="1">
      <c r="A493" s="169">
        <v>1</v>
      </c>
      <c r="B493" s="270"/>
      <c r="C493" s="231"/>
      <c r="D493" s="230" t="e">
        <v>#N/A</v>
      </c>
      <c r="E493" s="230" t="e">
        <v>#N/A</v>
      </c>
      <c r="F493" s="229" t="s">
        <v>720</v>
      </c>
      <c r="G493" s="228"/>
      <c r="H493" s="227" t="e">
        <v>#N/A</v>
      </c>
      <c r="I493" s="269"/>
      <c r="J493" s="225"/>
      <c r="K493" s="268"/>
      <c r="L493" s="268"/>
      <c r="M493" s="223"/>
      <c r="N493" s="171"/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/>
      <c r="M494" s="213"/>
      <c r="N494" s="171"/>
      <c r="O494" s="171"/>
      <c r="P494" s="171"/>
      <c r="Q494" s="171"/>
      <c r="R494" s="172"/>
      <c r="T494" s="171"/>
    </row>
    <row r="495" spans="1:20" s="170" customFormat="1" ht="24" hidden="1" customHeight="1">
      <c r="A495" s="169">
        <v>2</v>
      </c>
      <c r="B495" s="262"/>
      <c r="C495" s="211"/>
      <c r="D495" s="210" t="e">
        <v>#N/A</v>
      </c>
      <c r="E495" s="210" t="e">
        <v>#N/A</v>
      </c>
      <c r="F495" s="209" t="s">
        <v>720</v>
      </c>
      <c r="G495" s="208"/>
      <c r="H495" s="207" t="e">
        <v>#N/A</v>
      </c>
      <c r="I495" s="261"/>
      <c r="J495" s="205"/>
      <c r="K495" s="260"/>
      <c r="L495" s="260"/>
      <c r="M495" s="203"/>
      <c r="N495" s="171"/>
      <c r="O495" s="171"/>
      <c r="P495" s="171"/>
      <c r="Q495" s="171"/>
      <c r="R495" s="172"/>
      <c r="T495" s="171"/>
    </row>
    <row r="496" spans="1:20" s="170" customFormat="1" ht="24" customHeight="1">
      <c r="A496" s="169">
        <v>2</v>
      </c>
      <c r="B496" s="259" t="s">
        <v>725</v>
      </c>
      <c r="C496" s="201">
        <v>6903133</v>
      </c>
      <c r="D496" s="200" t="s">
        <v>105</v>
      </c>
      <c r="E496" s="200" t="s">
        <v>350</v>
      </c>
      <c r="F496" s="199" t="s">
        <v>720</v>
      </c>
      <c r="G496" s="198">
        <v>4</v>
      </c>
      <c r="H496" s="197" t="s">
        <v>179</v>
      </c>
      <c r="I496" s="258"/>
      <c r="J496" s="195" t="s">
        <v>793</v>
      </c>
      <c r="K496" s="257"/>
      <c r="L496" s="257"/>
      <c r="M496" s="193"/>
      <c r="N496" s="171" t="str">
        <f>VLOOKUP(C496,'Points-2015'!D:E,2,FALSE)</f>
        <v>S A L</v>
      </c>
      <c r="O496" s="171"/>
      <c r="P496" s="171"/>
      <c r="Q496" s="171"/>
      <c r="R496" s="172"/>
      <c r="T496" s="171"/>
    </row>
    <row r="497" spans="1:20" s="170" customFormat="1" ht="24" hidden="1" customHeight="1" thickBot="1">
      <c r="A497" s="169">
        <v>2</v>
      </c>
      <c r="B497" s="278"/>
      <c r="C497" s="191"/>
      <c r="D497" s="190" t="e">
        <v>#N/A</v>
      </c>
      <c r="E497" s="190" t="e">
        <v>#N/A</v>
      </c>
      <c r="F497" s="189" t="s">
        <v>720</v>
      </c>
      <c r="G497" s="188"/>
      <c r="H497" s="187" t="e">
        <v>#N/A</v>
      </c>
      <c r="I497" s="256"/>
      <c r="J497" s="185"/>
      <c r="K497" s="255"/>
      <c r="L497" s="255"/>
      <c r="M497" s="183"/>
      <c r="N497" s="171"/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/>
      <c r="M498" s="213"/>
      <c r="N498" s="171"/>
      <c r="O498" s="171"/>
      <c r="P498" s="171"/>
      <c r="Q498" s="171"/>
      <c r="R498" s="172"/>
      <c r="T498" s="171"/>
    </row>
    <row r="499" spans="1:20" s="170" customFormat="1" ht="24" hidden="1" customHeight="1">
      <c r="A499" s="169">
        <v>3</v>
      </c>
      <c r="B499" s="276"/>
      <c r="C499" s="251"/>
      <c r="D499" s="250" t="e">
        <v>#N/A</v>
      </c>
      <c r="E499" s="250" t="e">
        <v>#N/A</v>
      </c>
      <c r="F499" s="249" t="s">
        <v>720</v>
      </c>
      <c r="G499" s="248"/>
      <c r="H499" s="247" t="e">
        <v>#N/A</v>
      </c>
      <c r="I499" s="275"/>
      <c r="J499" s="245"/>
      <c r="K499" s="274"/>
      <c r="L499" s="274"/>
      <c r="M499" s="243"/>
      <c r="N499" s="171"/>
      <c r="O499" s="171"/>
      <c r="P499" s="171"/>
      <c r="Q499" s="171"/>
      <c r="R499" s="172"/>
      <c r="T499" s="171"/>
    </row>
    <row r="500" spans="1:20" s="170" customFormat="1" ht="24" customHeight="1">
      <c r="A500" s="169">
        <v>3</v>
      </c>
      <c r="B500" s="273" t="s">
        <v>725</v>
      </c>
      <c r="C500" s="241">
        <v>6923030</v>
      </c>
      <c r="D500" s="240" t="s">
        <v>54</v>
      </c>
      <c r="E500" s="240" t="s">
        <v>350</v>
      </c>
      <c r="F500" s="239" t="s">
        <v>720</v>
      </c>
      <c r="G500" s="238">
        <v>3</v>
      </c>
      <c r="H500" s="237" t="s">
        <v>179</v>
      </c>
      <c r="I500" s="272"/>
      <c r="J500" s="235"/>
      <c r="K500" s="271"/>
      <c r="L500" s="271"/>
      <c r="M500" s="233"/>
      <c r="N500" s="171" t="str">
        <f>VLOOKUP(C500,'Points-2015'!D:E,2,FALSE)</f>
        <v>S A L</v>
      </c>
      <c r="O500" s="171"/>
      <c r="P500" s="171"/>
      <c r="Q500" s="171"/>
      <c r="R500" s="172"/>
      <c r="T500" s="171"/>
    </row>
    <row r="501" spans="1:20" s="170" customFormat="1" ht="24" hidden="1" customHeight="1" thickBot="1">
      <c r="A501" s="169">
        <v>3</v>
      </c>
      <c r="B501" s="270"/>
      <c r="C501" s="231"/>
      <c r="D501" s="230" t="e">
        <v>#N/A</v>
      </c>
      <c r="E501" s="230" t="e">
        <v>#N/A</v>
      </c>
      <c r="F501" s="229" t="s">
        <v>720</v>
      </c>
      <c r="G501" s="228"/>
      <c r="H501" s="227" t="e">
        <v>#N/A</v>
      </c>
      <c r="I501" s="269"/>
      <c r="J501" s="225"/>
      <c r="K501" s="268"/>
      <c r="L501" s="268"/>
      <c r="M501" s="223"/>
      <c r="N501" s="171"/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/>
      <c r="M502" s="213"/>
      <c r="N502" s="171"/>
      <c r="O502" s="171"/>
      <c r="P502" s="171"/>
      <c r="Q502" s="171"/>
      <c r="R502" s="172"/>
      <c r="T502" s="171"/>
    </row>
    <row r="503" spans="1:20" s="170" customFormat="1" ht="24" hidden="1" customHeight="1">
      <c r="A503" s="169">
        <v>4</v>
      </c>
      <c r="B503" s="262"/>
      <c r="C503" s="211"/>
      <c r="D503" s="210" t="e">
        <v>#N/A</v>
      </c>
      <c r="E503" s="210" t="e">
        <v>#N/A</v>
      </c>
      <c r="F503" s="209" t="s">
        <v>720</v>
      </c>
      <c r="G503" s="208"/>
      <c r="H503" s="207" t="e">
        <v>#N/A</v>
      </c>
      <c r="I503" s="261"/>
      <c r="J503" s="205"/>
      <c r="K503" s="260"/>
      <c r="L503" s="260"/>
      <c r="M503" s="203"/>
      <c r="N503" s="171"/>
      <c r="O503" s="171"/>
      <c r="P503" s="171"/>
      <c r="Q503" s="171"/>
      <c r="R503" s="172"/>
      <c r="T503" s="171"/>
    </row>
    <row r="504" spans="1:20" s="170" customFormat="1" ht="24" customHeight="1">
      <c r="A504" s="169">
        <v>4</v>
      </c>
      <c r="B504" s="259" t="s">
        <v>725</v>
      </c>
      <c r="C504" s="201">
        <v>6913454</v>
      </c>
      <c r="D504" s="200" t="s">
        <v>25</v>
      </c>
      <c r="E504" s="200" t="s">
        <v>350</v>
      </c>
      <c r="F504" s="199" t="s">
        <v>720</v>
      </c>
      <c r="G504" s="198">
        <v>3</v>
      </c>
      <c r="H504" s="197" t="s">
        <v>179</v>
      </c>
      <c r="I504" s="258"/>
      <c r="J504" s="195"/>
      <c r="K504" s="257"/>
      <c r="L504" s="257"/>
      <c r="M504" s="193"/>
      <c r="N504" s="171" t="str">
        <f>VLOOKUP(C504,'Points-2015'!D:E,2,FALSE)</f>
        <v>S A L</v>
      </c>
      <c r="O504" s="171"/>
      <c r="P504" s="171"/>
      <c r="Q504" s="171"/>
      <c r="R504" s="172"/>
      <c r="T504" s="171"/>
    </row>
    <row r="505" spans="1:20" s="170" customFormat="1" ht="24" hidden="1" customHeight="1" thickBot="1">
      <c r="A505" s="169">
        <v>4</v>
      </c>
      <c r="B505" s="278"/>
      <c r="C505" s="191"/>
      <c r="D505" s="190" t="e">
        <v>#N/A</v>
      </c>
      <c r="E505" s="190" t="e">
        <v>#N/A</v>
      </c>
      <c r="F505" s="189" t="s">
        <v>720</v>
      </c>
      <c r="G505" s="188"/>
      <c r="H505" s="187" t="e">
        <v>#N/A</v>
      </c>
      <c r="I505" s="256"/>
      <c r="J505" s="185"/>
      <c r="K505" s="255"/>
      <c r="L505" s="255"/>
      <c r="M505" s="183"/>
      <c r="N505" s="171"/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/>
      <c r="O506" s="171"/>
      <c r="P506" s="171"/>
      <c r="Q506" s="171"/>
      <c r="R506" s="172"/>
      <c r="T506" s="171"/>
    </row>
    <row r="507" spans="1:20" s="170" customFormat="1" ht="24" hidden="1" customHeight="1">
      <c r="A507" s="169">
        <v>1</v>
      </c>
      <c r="B507" s="276"/>
      <c r="C507" s="251"/>
      <c r="D507" s="250" t="e">
        <v>#N/A</v>
      </c>
      <c r="E507" s="250" t="e">
        <v>#N/A</v>
      </c>
      <c r="F507" s="249" t="s">
        <v>720</v>
      </c>
      <c r="G507" s="248"/>
      <c r="H507" s="247" t="e">
        <v>#N/A</v>
      </c>
      <c r="I507" s="275"/>
      <c r="J507" s="245"/>
      <c r="K507" s="274"/>
      <c r="L507" s="274"/>
      <c r="M507" s="243"/>
      <c r="N507" s="171"/>
      <c r="O507" s="171"/>
      <c r="P507" s="171"/>
      <c r="Q507" s="171"/>
      <c r="R507" s="172"/>
      <c r="T507" s="171"/>
    </row>
    <row r="508" spans="1:20" s="170" customFormat="1" ht="24" customHeight="1">
      <c r="A508" s="169">
        <v>1</v>
      </c>
      <c r="B508" s="273" t="s">
        <v>723</v>
      </c>
      <c r="C508" s="241">
        <v>6901411</v>
      </c>
      <c r="D508" s="240" t="s">
        <v>151</v>
      </c>
      <c r="E508" s="240" t="s">
        <v>3</v>
      </c>
      <c r="F508" s="239" t="s">
        <v>720</v>
      </c>
      <c r="G508" s="238">
        <v>4</v>
      </c>
      <c r="H508" s="237" t="s">
        <v>179</v>
      </c>
      <c r="I508" s="272"/>
      <c r="J508" s="235"/>
      <c r="K508" s="271"/>
      <c r="L508" s="271"/>
      <c r="M508" s="233"/>
      <c r="N508" s="171" t="str">
        <f>VLOOKUP(C508,'Points-2015'!D:E,2,FALSE)</f>
        <v>ASPTT</v>
      </c>
      <c r="O508" s="171"/>
      <c r="P508" s="171"/>
      <c r="Q508" s="171"/>
      <c r="R508" s="172"/>
      <c r="T508" s="171"/>
    </row>
    <row r="509" spans="1:20" s="170" customFormat="1" ht="24" hidden="1" customHeight="1" thickBot="1">
      <c r="A509" s="169">
        <v>1</v>
      </c>
      <c r="B509" s="270"/>
      <c r="C509" s="231"/>
      <c r="D509" s="230" t="e">
        <v>#N/A</v>
      </c>
      <c r="E509" s="230" t="e">
        <v>#N/A</v>
      </c>
      <c r="F509" s="229" t="s">
        <v>720</v>
      </c>
      <c r="G509" s="228"/>
      <c r="H509" s="227" t="e">
        <v>#N/A</v>
      </c>
      <c r="I509" s="269"/>
      <c r="J509" s="225"/>
      <c r="K509" s="268"/>
      <c r="L509" s="268"/>
      <c r="M509" s="223"/>
      <c r="N509" s="171"/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/>
      <c r="O510" s="171"/>
      <c r="P510" s="171"/>
      <c r="Q510" s="171"/>
      <c r="R510" s="172"/>
      <c r="T510" s="171"/>
    </row>
    <row r="511" spans="1:20" s="170" customFormat="1" ht="24" hidden="1" customHeight="1">
      <c r="A511" s="169">
        <v>2</v>
      </c>
      <c r="B511" s="262"/>
      <c r="C511" s="211"/>
      <c r="D511" s="210" t="e">
        <v>#N/A</v>
      </c>
      <c r="E511" s="210" t="e">
        <v>#N/A</v>
      </c>
      <c r="F511" s="209" t="s">
        <v>720</v>
      </c>
      <c r="G511" s="208"/>
      <c r="H511" s="207" t="e">
        <v>#N/A</v>
      </c>
      <c r="I511" s="261"/>
      <c r="J511" s="205"/>
      <c r="K511" s="260"/>
      <c r="L511" s="260"/>
      <c r="M511" s="203"/>
      <c r="N511" s="171"/>
      <c r="O511" s="171"/>
      <c r="P511" s="171"/>
      <c r="Q511" s="171"/>
      <c r="R511" s="172"/>
      <c r="T511" s="171"/>
    </row>
    <row r="512" spans="1:20" s="170" customFormat="1" ht="24" customHeight="1">
      <c r="A512" s="169">
        <v>2</v>
      </c>
      <c r="B512" s="259" t="s">
        <v>723</v>
      </c>
      <c r="C512" s="201">
        <v>6924827</v>
      </c>
      <c r="D512" s="200" t="s">
        <v>164</v>
      </c>
      <c r="E512" s="200" t="s">
        <v>554</v>
      </c>
      <c r="F512" s="199" t="s">
        <v>720</v>
      </c>
      <c r="G512" s="198">
        <v>4</v>
      </c>
      <c r="H512" s="197" t="s">
        <v>179</v>
      </c>
      <c r="I512" s="258"/>
      <c r="J512" s="195"/>
      <c r="K512" s="257"/>
      <c r="L512" s="257"/>
      <c r="M512" s="193"/>
      <c r="N512" s="171" t="str">
        <f>VLOOKUP(C512,'Points-2015'!D:E,2,FALSE)</f>
        <v>TROLLSPORT</v>
      </c>
      <c r="O512" s="171"/>
      <c r="P512" s="171"/>
      <c r="Q512" s="171"/>
      <c r="R512" s="172"/>
      <c r="T512" s="171"/>
    </row>
    <row r="513" spans="1:20" s="170" customFormat="1" ht="24" hidden="1" customHeight="1" thickBot="1">
      <c r="A513" s="169">
        <v>2</v>
      </c>
      <c r="B513" s="192"/>
      <c r="C513" s="191"/>
      <c r="D513" s="190" t="e">
        <v>#N/A</v>
      </c>
      <c r="E513" s="190" t="e">
        <v>#N/A</v>
      </c>
      <c r="F513" s="189" t="s">
        <v>720</v>
      </c>
      <c r="G513" s="188"/>
      <c r="H513" s="187" t="e">
        <v>#N/A</v>
      </c>
      <c r="I513" s="256"/>
      <c r="J513" s="185"/>
      <c r="K513" s="255"/>
      <c r="L513" s="255"/>
      <c r="M513" s="183"/>
      <c r="N513" s="171"/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/>
      <c r="O514" s="171"/>
      <c r="P514" s="171"/>
      <c r="Q514" s="171"/>
      <c r="R514" s="172"/>
      <c r="T514" s="171"/>
    </row>
    <row r="515" spans="1:20" s="170" customFormat="1" ht="24" hidden="1" customHeight="1">
      <c r="A515" s="169">
        <v>1</v>
      </c>
      <c r="B515" s="252"/>
      <c r="C515" s="251"/>
      <c r="D515" s="250" t="e">
        <v>#N/A</v>
      </c>
      <c r="E515" s="250" t="e">
        <v>#N/A</v>
      </c>
      <c r="F515" s="249" t="s">
        <v>720</v>
      </c>
      <c r="G515" s="248"/>
      <c r="H515" s="247" t="e">
        <v>#N/A</v>
      </c>
      <c r="I515" s="246" t="s">
        <v>8</v>
      </c>
      <c r="J515" s="245"/>
      <c r="K515" s="244"/>
      <c r="L515" s="244"/>
      <c r="M515" s="243"/>
      <c r="N515" s="171"/>
      <c r="O515" s="171"/>
      <c r="P515" s="171"/>
      <c r="Q515" s="171"/>
      <c r="R515" s="172"/>
      <c r="T515" s="171"/>
    </row>
    <row r="516" spans="1:20" s="170" customFormat="1" ht="24" customHeight="1">
      <c r="A516" s="169">
        <v>1</v>
      </c>
      <c r="B516" s="242" t="s">
        <v>722</v>
      </c>
      <c r="C516" s="241">
        <v>6924535</v>
      </c>
      <c r="D516" s="240" t="s">
        <v>84</v>
      </c>
      <c r="E516" s="240" t="s">
        <v>554</v>
      </c>
      <c r="F516" s="239" t="s">
        <v>720</v>
      </c>
      <c r="G516" s="238">
        <v>5</v>
      </c>
      <c r="H516" s="237" t="s">
        <v>179</v>
      </c>
      <c r="I516" s="236" t="s">
        <v>8</v>
      </c>
      <c r="J516" s="235"/>
      <c r="K516" s="234"/>
      <c r="L516" s="234"/>
      <c r="M516" s="233"/>
      <c r="N516" s="171" t="str">
        <f>VLOOKUP(C516,'Points-2015'!D:E,2,FALSE)</f>
        <v>TROLLSPORT</v>
      </c>
      <c r="O516" s="171"/>
      <c r="P516" s="171"/>
      <c r="Q516" s="171"/>
      <c r="R516" s="172"/>
      <c r="T516" s="171"/>
    </row>
    <row r="517" spans="1:20" s="170" customFormat="1" ht="24" hidden="1" customHeight="1" thickBot="1">
      <c r="A517" s="169">
        <v>1</v>
      </c>
      <c r="B517" s="232"/>
      <c r="C517" s="231"/>
      <c r="D517" s="230" t="e">
        <v>#N/A</v>
      </c>
      <c r="E517" s="230" t="e">
        <v>#N/A</v>
      </c>
      <c r="F517" s="229" t="s">
        <v>720</v>
      </c>
      <c r="G517" s="228"/>
      <c r="H517" s="227" t="e">
        <v>#N/A</v>
      </c>
      <c r="I517" s="226" t="s">
        <v>8</v>
      </c>
      <c r="J517" s="225"/>
      <c r="K517" s="224"/>
      <c r="L517" s="224"/>
      <c r="M517" s="223"/>
      <c r="N517" s="171"/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hidden="1" customHeight="1">
      <c r="A519" s="169">
        <v>1</v>
      </c>
      <c r="B519" s="212"/>
      <c r="C519" s="211"/>
      <c r="D519" s="210" t="e">
        <v>#N/A</v>
      </c>
      <c r="E519" s="210" t="e">
        <v>#N/A</v>
      </c>
      <c r="F519" s="209" t="s">
        <v>720</v>
      </c>
      <c r="G519" s="208"/>
      <c r="H519" s="207" t="e">
        <v>#N/A</v>
      </c>
      <c r="I519" s="206" t="s">
        <v>719</v>
      </c>
      <c r="J519" s="205"/>
      <c r="K519" s="204"/>
      <c r="L519" s="204"/>
      <c r="M519" s="203"/>
      <c r="N519" s="171"/>
      <c r="O519" s="171"/>
      <c r="P519" s="171"/>
      <c r="Q519" s="171"/>
      <c r="R519" s="172"/>
      <c r="T519" s="171"/>
    </row>
    <row r="520" spans="1:20" s="170" customFormat="1" ht="24" customHeight="1">
      <c r="A520" s="169">
        <v>1</v>
      </c>
      <c r="B520" s="202" t="s">
        <v>721</v>
      </c>
      <c r="C520" s="201">
        <v>6904949</v>
      </c>
      <c r="D520" s="200" t="s">
        <v>217</v>
      </c>
      <c r="E520" s="200" t="s">
        <v>0</v>
      </c>
      <c r="F520" s="199" t="s">
        <v>720</v>
      </c>
      <c r="G520" s="198">
        <v>6</v>
      </c>
      <c r="H520" s="197" t="s">
        <v>179</v>
      </c>
      <c r="I520" s="196" t="s">
        <v>719</v>
      </c>
      <c r="J520" s="195"/>
      <c r="K520" s="194"/>
      <c r="L520" s="194"/>
      <c r="M520" s="193"/>
      <c r="N520" s="171" t="str">
        <f>VLOOKUP(C520,'Points-2015'!D:E,2,FALSE)</f>
        <v>ALSTOM</v>
      </c>
      <c r="O520" s="171"/>
      <c r="P520" s="171"/>
      <c r="Q520" s="171"/>
      <c r="R520" s="172"/>
      <c r="T520" s="171"/>
    </row>
    <row r="521" spans="1:20" s="170" customFormat="1" ht="24" hidden="1" customHeight="1" thickBot="1">
      <c r="A521" s="169">
        <v>1</v>
      </c>
      <c r="B521" s="192"/>
      <c r="C521" s="191"/>
      <c r="D521" s="190" t="e">
        <v>#N/A</v>
      </c>
      <c r="E521" s="190" t="e">
        <v>#N/A</v>
      </c>
      <c r="F521" s="189" t="s">
        <v>720</v>
      </c>
      <c r="G521" s="188"/>
      <c r="H521" s="187" t="e">
        <v>#N/A</v>
      </c>
      <c r="I521" s="186" t="s">
        <v>719</v>
      </c>
      <c r="J521" s="185"/>
      <c r="K521" s="184"/>
      <c r="L521" s="184"/>
      <c r="M521" s="183"/>
      <c r="N521" s="171"/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filters>
        <filter val="103628"/>
        <filter val="3816803"/>
        <filter val="3825314"/>
        <filter val="6900182"/>
        <filter val="6901249"/>
        <filter val="6901411"/>
        <filter val="6901617"/>
        <filter val="6901715"/>
        <filter val="6901799"/>
        <filter val="6901930"/>
        <filter val="6901946"/>
        <filter val="6901983"/>
        <filter val="6902002"/>
        <filter val="6902027"/>
        <filter val="6903133"/>
        <filter val="6904949"/>
        <filter val="6905637"/>
        <filter val="6906342"/>
        <filter val="6908870"/>
        <filter val="6912129"/>
        <filter val="6913454"/>
        <filter val="6913614"/>
        <filter val="6913757"/>
        <filter val="6914560"/>
        <filter val="6914765"/>
        <filter val="6915606"/>
        <filter val="6917211"/>
        <filter val="6917605"/>
        <filter val="6917755"/>
        <filter val="6917996"/>
        <filter val="6918036"/>
        <filter val="6918501"/>
        <filter val="6919338"/>
        <filter val="6919949"/>
        <filter val="6919953"/>
        <filter val="6919988"/>
        <filter val="6920770"/>
        <filter val="6920890"/>
        <filter val="6921433"/>
        <filter val="6921525"/>
        <filter val="6921537"/>
        <filter val="6921746"/>
        <filter val="6921762"/>
        <filter val="6921860"/>
        <filter val="6921863"/>
        <filter val="6922115"/>
        <filter val="6922743"/>
        <filter val="6923029"/>
        <filter val="6923030"/>
        <filter val="6923165"/>
        <filter val="6923503"/>
        <filter val="6923754"/>
        <filter val="6924426"/>
        <filter val="6924535"/>
        <filter val="6924629"/>
        <filter val="6924827"/>
        <filter val="6925190"/>
        <filter val="6925191"/>
        <filter val="6925199"/>
        <filter val="6925256"/>
        <filter val="6925358"/>
        <filter val="6925448"/>
        <filter val="6925542"/>
        <filter val="6925624"/>
        <filter val="6925844"/>
        <filter val="6925867"/>
        <filter val="711309"/>
      </filters>
    </filterColumn>
    <filterColumn colId="9"/>
    <filterColumn colId="12"/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5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8203" r:id="rId3"/>
  </oleObjects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199" sqref="L199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42252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837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836</v>
      </c>
      <c r="E4" s="379" t="s">
        <v>763</v>
      </c>
      <c r="F4" s="379"/>
      <c r="G4" s="378">
        <v>6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/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str">
        <f>VLOOKUP($Q11,[9]BASE!$A:$D,2,FALSE)</f>
        <v>noms AUTOMATIQUE</v>
      </c>
      <c r="S11" s="250" t="str">
        <f>VLOOKUP($Q11,[9]BASE!$A:$D,3,FALSE)</f>
        <v>Automatique</v>
      </c>
      <c r="T11" s="249" t="s">
        <v>740</v>
      </c>
      <c r="U11" s="328">
        <f>U12</f>
        <v>2</v>
      </c>
      <c r="V11" s="327" t="str">
        <f>VLOOKUP($Q11,[9]BASE!$A:$D,4,FALSE)</f>
        <v>Auto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/>
      <c r="O12" s="169">
        <v>1</v>
      </c>
      <c r="P12" s="273" t="s">
        <v>730</v>
      </c>
      <c r="Q12" s="323">
        <v>6900182</v>
      </c>
      <c r="R12" s="240" t="str">
        <f>VLOOKUP($Q12,[9]BASE!$A:$D,2,FALSE)</f>
        <v>DUMOULIN Alain</v>
      </c>
      <c r="S12" s="240" t="str">
        <f>VLOOKUP($Q12,[9]BASE!$A:$D,3,FALSE)</f>
        <v>ATSCAF</v>
      </c>
      <c r="T12" s="239" t="s">
        <v>740</v>
      </c>
      <c r="U12" s="322">
        <v>2</v>
      </c>
      <c r="V12" s="321" t="str">
        <f>VLOOKUP($Q12,[9]BASE!$A:$D,4,FALSE)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tr">
        <f>VLOOKUP($Q13,[9]BASE!$A:$D,2,FALSE)</f>
        <v>noms AUTOMATIQUE</v>
      </c>
      <c r="S13" s="230" t="str">
        <f>VLOOKUP($Q13,[9]BASE!$A:$D,3,FALSE)</f>
        <v>Automatique</v>
      </c>
      <c r="T13" s="229" t="s">
        <v>740</v>
      </c>
      <c r="U13" s="316">
        <f>U12</f>
        <v>2</v>
      </c>
      <c r="V13" s="315" t="str">
        <f>VLOOKUP($Q13,[9]BASE!$A:$D,4,FALSE)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hidden="1" customHeight="1">
      <c r="A16" s="169"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/>
      <c r="Q16" s="331"/>
      <c r="R16" s="331"/>
      <c r="S16" s="331"/>
      <c r="X16" s="330"/>
    </row>
    <row r="17" spans="1:27" s="170" customFormat="1" ht="24" hidden="1" customHeight="1" thickBot="1">
      <c r="A17" s="169"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str">
        <f>VLOOKUP($Q19,[9]BASE!$A:$D,2,FALSE)</f>
        <v>MURON Alain</v>
      </c>
      <c r="S19" s="250" t="str">
        <f>VLOOKUP($Q19,[9]BASE!$A:$D,3,FALSE)</f>
        <v>ATSCAF</v>
      </c>
      <c r="T19" s="249" t="s">
        <v>740</v>
      </c>
      <c r="U19" s="328">
        <f>U20</f>
        <v>2</v>
      </c>
      <c r="V19" s="327" t="str">
        <f>VLOOKUP($Q19,[9]BASE!$A:$D,4,FALSE)</f>
        <v>M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/>
      <c r="O20" s="169">
        <v>1</v>
      </c>
      <c r="P20" s="273" t="s">
        <v>730</v>
      </c>
      <c r="Q20" s="323">
        <v>6900182</v>
      </c>
      <c r="R20" s="240" t="str">
        <f>VLOOKUP($Q20,[9]BASE!$A:$D,2,FALSE)</f>
        <v>DUMOULIN Alain</v>
      </c>
      <c r="S20" s="240" t="str">
        <f>VLOOKUP($Q20,[9]BASE!$A:$D,3,FALSE)</f>
        <v>ATSCAF</v>
      </c>
      <c r="T20" s="239" t="s">
        <v>740</v>
      </c>
      <c r="U20" s="322">
        <v>2</v>
      </c>
      <c r="V20" s="321" t="str">
        <f>VLOOKUP($Q20,[9]BASE!$A:$D,4,FALSE)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tr">
        <f>VLOOKUP($Q21,[9]BASE!$A:$D,2,FALSE)</f>
        <v>noms AUTOMATIQUE</v>
      </c>
      <c r="S21" s="230" t="str">
        <f>VLOOKUP($Q21,[9]BASE!$A:$D,3,FALSE)</f>
        <v>Automatique</v>
      </c>
      <c r="T21" s="229" t="s">
        <v>740</v>
      </c>
      <c r="U21" s="316">
        <f>U20</f>
        <v>2</v>
      </c>
      <c r="V21" s="315" t="str">
        <f>VLOOKUP($Q21,[9]BASE!$A:$D,4,FALSE)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hidden="1" customHeight="1">
      <c r="A24" s="169"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/>
      <c r="Q24" s="331"/>
      <c r="R24" s="331"/>
      <c r="S24" s="331"/>
      <c r="X24" s="330"/>
    </row>
    <row r="25" spans="1:27" s="170" customFormat="1" ht="24" hidden="1" customHeight="1" thickBot="1">
      <c r="A25" s="169"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str">
        <f>VLOOKUP($Q27,[9]BASE!$A:$D,2,FALSE)</f>
        <v>MURON Alain</v>
      </c>
      <c r="S27" s="250" t="str">
        <f>VLOOKUP($Q27,[9]BASE!$A:$D,3,FALSE)</f>
        <v>ATSCAF</v>
      </c>
      <c r="T27" s="249" t="s">
        <v>740</v>
      </c>
      <c r="U27" s="328">
        <f>U28</f>
        <v>2</v>
      </c>
      <c r="V27" s="327" t="str">
        <f>VLOOKUP($Q27,[9]BASE!$A:$D,4,FALSE)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/>
      <c r="O28" s="169">
        <v>1</v>
      </c>
      <c r="P28" s="273" t="s">
        <v>728</v>
      </c>
      <c r="Q28" s="323">
        <v>6900182</v>
      </c>
      <c r="R28" s="240" t="str">
        <f>VLOOKUP($Q28,[9]BASE!$A:$D,2,FALSE)</f>
        <v>DUMOULIN Alain</v>
      </c>
      <c r="S28" s="240" t="str">
        <f>VLOOKUP($Q28,[9]BASE!$A:$D,3,FALSE)</f>
        <v>ATSCAF</v>
      </c>
      <c r="T28" s="239" t="s">
        <v>740</v>
      </c>
      <c r="U28" s="322">
        <v>2</v>
      </c>
      <c r="V28" s="321" t="str">
        <f>VLOOKUP($Q28,[9]BASE!$A:$D,4,FALSE)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tr">
        <f>VLOOKUP($Q29,[9]BASE!$A:$D,2,FALSE)</f>
        <v>MURON Michèle</v>
      </c>
      <c r="S29" s="230" t="str">
        <f>VLOOKUP($Q29,[9]BASE!$A:$D,3,FALSE)</f>
        <v>ATSCAF</v>
      </c>
      <c r="T29" s="229" t="s">
        <v>740</v>
      </c>
      <c r="U29" s="316">
        <f>U28</f>
        <v>2</v>
      </c>
      <c r="V29" s="315" t="str">
        <f>VLOOKUP($Q29,[9]BASE!$A:$D,4,FALSE)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/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str">
        <f>VLOOKUP($Q35,[9]BASE!$A:$D,2,FALSE)</f>
        <v>HANSI Gilles</v>
      </c>
      <c r="S35" s="250" t="str">
        <f>VLOOKUP($Q35,[9]BASE!$A:$D,3,FALSE)</f>
        <v>S A L</v>
      </c>
      <c r="T35" s="249" t="s">
        <v>740</v>
      </c>
      <c r="U35" s="328">
        <f>U36</f>
        <v>2</v>
      </c>
      <c r="V35" s="327" t="str">
        <f>VLOOKUP($Q35,[9]BASE!$A:$D,4,FALSE)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/>
      <c r="O36" s="169">
        <v>1</v>
      </c>
      <c r="P36" s="273" t="s">
        <v>728</v>
      </c>
      <c r="Q36" s="323">
        <v>6900182</v>
      </c>
      <c r="R36" s="240" t="str">
        <f>VLOOKUP($Q36,[9]BASE!$A:$D,2,FALSE)</f>
        <v>DUMOULIN Alain</v>
      </c>
      <c r="S36" s="240" t="str">
        <f>VLOOKUP($Q36,[9]BASE!$A:$D,3,FALSE)</f>
        <v>ATSCAF</v>
      </c>
      <c r="T36" s="239" t="s">
        <v>740</v>
      </c>
      <c r="U36" s="322">
        <v>2</v>
      </c>
      <c r="V36" s="321" t="str">
        <f>VLOOKUP($Q36,[9]BASE!$A:$D,4,FALSE)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tr">
        <f>VLOOKUP($Q37,[9]BASE!$A:$D,2,FALSE)</f>
        <v>MURON Michèle</v>
      </c>
      <c r="S37" s="230" t="str">
        <f>VLOOKUP($Q37,[9]BASE!$A:$D,3,FALSE)</f>
        <v>ATSCAF</v>
      </c>
      <c r="T37" s="229" t="s">
        <v>740</v>
      </c>
      <c r="U37" s="316">
        <f>U36</f>
        <v>2</v>
      </c>
      <c r="V37" s="315" t="str">
        <f>VLOOKUP($Q37,[9]BASE!$A:$D,4,FALSE)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hidden="1" customHeight="1">
      <c r="A40" s="169"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/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hidden="1" customHeight="1">
      <c r="A44" s="169"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/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hidden="1" customHeight="1">
      <c r="A48" s="169"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/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hidden="1" customHeight="1">
      <c r="A52" s="169"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/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hidden="1" customHeight="1">
      <c r="A56" s="169"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/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hidden="1" customHeight="1">
      <c r="A60" s="169"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/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hidden="1" customHeight="1">
      <c r="A64" s="169"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/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hidden="1" customHeight="1">
      <c r="A68" s="169"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/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hidden="1" customHeight="1">
      <c r="A72" s="169"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/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hidden="1" customHeight="1">
      <c r="A135" s="169">
        <v>1</v>
      </c>
      <c r="B135" s="276" t="s">
        <v>728</v>
      </c>
      <c r="C135" s="251" t="s">
        <v>175</v>
      </c>
      <c r="D135" s="250" t="s">
        <v>176</v>
      </c>
      <c r="E135" s="250" t="s">
        <v>177</v>
      </c>
      <c r="F135" s="249" t="s">
        <v>740</v>
      </c>
      <c r="G135" s="409"/>
      <c r="H135" s="247" t="s">
        <v>178</v>
      </c>
      <c r="I135" s="275"/>
      <c r="J135" s="245"/>
      <c r="K135" s="274"/>
      <c r="L135" s="274"/>
      <c r="M135" s="243"/>
      <c r="N135" s="171"/>
      <c r="O135" s="171"/>
      <c r="P135" s="171"/>
      <c r="Q135" s="171"/>
      <c r="R135" s="172"/>
      <c r="T135" s="171"/>
    </row>
    <row r="136" spans="1:20" s="170" customFormat="1" ht="24" hidden="1" customHeight="1">
      <c r="A136" s="169">
        <v>1</v>
      </c>
      <c r="B136" s="273" t="s">
        <v>728</v>
      </c>
      <c r="C136" s="241" t="s">
        <v>175</v>
      </c>
      <c r="D136" s="240" t="s">
        <v>176</v>
      </c>
      <c r="E136" s="240" t="s">
        <v>177</v>
      </c>
      <c r="F136" s="239" t="s">
        <v>740</v>
      </c>
      <c r="G136" s="408"/>
      <c r="H136" s="237" t="s">
        <v>178</v>
      </c>
      <c r="I136" s="272"/>
      <c r="J136" s="235"/>
      <c r="K136" s="271"/>
      <c r="L136" s="271"/>
      <c r="M136" s="233"/>
      <c r="N136" s="171"/>
      <c r="O136" s="171"/>
      <c r="P136" s="171"/>
      <c r="Q136" s="171"/>
      <c r="R136" s="172"/>
      <c r="T136" s="171"/>
    </row>
    <row r="137" spans="1:20" s="170" customFormat="1" ht="24" hidden="1" customHeight="1" thickBot="1">
      <c r="A137" s="169">
        <v>1</v>
      </c>
      <c r="B137" s="270" t="s">
        <v>728</v>
      </c>
      <c r="C137" s="231" t="s">
        <v>175</v>
      </c>
      <c r="D137" s="230" t="s">
        <v>176</v>
      </c>
      <c r="E137" s="230" t="s">
        <v>177</v>
      </c>
      <c r="F137" s="229" t="s">
        <v>740</v>
      </c>
      <c r="G137" s="310"/>
      <c r="H137" s="227" t="s">
        <v>178</v>
      </c>
      <c r="I137" s="269"/>
      <c r="J137" s="225"/>
      <c r="K137" s="268"/>
      <c r="L137" s="268"/>
      <c r="M137" s="223"/>
      <c r="N137" s="171"/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hidden="1" customHeight="1">
      <c r="A139" s="169">
        <v>2</v>
      </c>
      <c r="B139" s="262" t="s">
        <v>728</v>
      </c>
      <c r="C139" s="211" t="s">
        <v>175</v>
      </c>
      <c r="D139" s="210" t="s">
        <v>176</v>
      </c>
      <c r="E139" s="210" t="s">
        <v>177</v>
      </c>
      <c r="F139" s="209" t="s">
        <v>740</v>
      </c>
      <c r="G139" s="208">
        <v>0</v>
      </c>
      <c r="H139" s="207" t="s">
        <v>178</v>
      </c>
      <c r="I139" s="261"/>
      <c r="J139" s="205"/>
      <c r="K139" s="260"/>
      <c r="L139" s="260"/>
      <c r="M139" s="203"/>
      <c r="N139" s="171"/>
      <c r="O139" s="171"/>
      <c r="P139" s="171"/>
      <c r="Q139" s="171"/>
      <c r="R139" s="172"/>
      <c r="T139" s="171"/>
    </row>
    <row r="140" spans="1:20" s="170" customFormat="1" ht="24" hidden="1" customHeight="1">
      <c r="A140" s="169">
        <v>2</v>
      </c>
      <c r="B140" s="259" t="s">
        <v>728</v>
      </c>
      <c r="C140" s="201" t="s">
        <v>175</v>
      </c>
      <c r="D140" s="200" t="s">
        <v>176</v>
      </c>
      <c r="E140" s="200" t="s">
        <v>177</v>
      </c>
      <c r="F140" s="199" t="s">
        <v>740</v>
      </c>
      <c r="G140" s="198">
        <v>0</v>
      </c>
      <c r="H140" s="197" t="s">
        <v>178</v>
      </c>
      <c r="I140" s="258"/>
      <c r="J140" s="195"/>
      <c r="K140" s="257"/>
      <c r="L140" s="257"/>
      <c r="M140" s="193"/>
      <c r="N140" s="171"/>
      <c r="O140" s="171"/>
      <c r="P140" s="171"/>
      <c r="Q140" s="171"/>
      <c r="R140" s="172"/>
      <c r="T140" s="171"/>
    </row>
    <row r="141" spans="1:20" s="170" customFormat="1" ht="24" hidden="1" customHeight="1" thickBot="1">
      <c r="A141" s="169">
        <v>2</v>
      </c>
      <c r="B141" s="278" t="s">
        <v>728</v>
      </c>
      <c r="C141" s="191" t="s">
        <v>175</v>
      </c>
      <c r="D141" s="190" t="s">
        <v>176</v>
      </c>
      <c r="E141" s="190" t="s">
        <v>177</v>
      </c>
      <c r="F141" s="189" t="s">
        <v>740</v>
      </c>
      <c r="G141" s="188">
        <v>0</v>
      </c>
      <c r="H141" s="187" t="s">
        <v>178</v>
      </c>
      <c r="I141" s="256"/>
      <c r="J141" s="185"/>
      <c r="K141" s="255"/>
      <c r="L141" s="255"/>
      <c r="M141" s="183"/>
      <c r="N141" s="171"/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/>
      <c r="O142" s="171"/>
      <c r="P142" s="171"/>
      <c r="Q142" s="171"/>
      <c r="R142" s="172"/>
      <c r="T142" s="171"/>
    </row>
    <row r="143" spans="1:20" s="170" customFormat="1" ht="24" hidden="1" customHeight="1">
      <c r="A143" s="169">
        <v>3</v>
      </c>
      <c r="B143" s="276" t="s">
        <v>728</v>
      </c>
      <c r="C143" s="251" t="s">
        <v>175</v>
      </c>
      <c r="D143" s="250" t="s">
        <v>176</v>
      </c>
      <c r="E143" s="250" t="s">
        <v>177</v>
      </c>
      <c r="F143" s="249" t="s">
        <v>740</v>
      </c>
      <c r="G143" s="248">
        <v>0</v>
      </c>
      <c r="H143" s="247" t="s">
        <v>178</v>
      </c>
      <c r="I143" s="275"/>
      <c r="J143" s="245"/>
      <c r="K143" s="274"/>
      <c r="L143" s="274"/>
      <c r="M143" s="243"/>
      <c r="N143" s="171"/>
      <c r="O143" s="171"/>
      <c r="P143" s="171"/>
      <c r="Q143" s="171"/>
      <c r="R143" s="172"/>
      <c r="T143" s="171"/>
    </row>
    <row r="144" spans="1:20" s="170" customFormat="1" ht="24" hidden="1" customHeight="1">
      <c r="A144" s="169">
        <v>3</v>
      </c>
      <c r="B144" s="273" t="s">
        <v>728</v>
      </c>
      <c r="C144" s="241" t="s">
        <v>175</v>
      </c>
      <c r="D144" s="240" t="s">
        <v>176</v>
      </c>
      <c r="E144" s="240" t="s">
        <v>177</v>
      </c>
      <c r="F144" s="239" t="s">
        <v>740</v>
      </c>
      <c r="G144" s="238">
        <v>0</v>
      </c>
      <c r="H144" s="237" t="s">
        <v>178</v>
      </c>
      <c r="I144" s="272"/>
      <c r="J144" s="235"/>
      <c r="K144" s="271"/>
      <c r="L144" s="271"/>
      <c r="M144" s="233"/>
      <c r="N144" s="171"/>
      <c r="O144" s="171"/>
      <c r="P144" s="171"/>
      <c r="Q144" s="171"/>
      <c r="R144" s="172"/>
      <c r="T144" s="171"/>
    </row>
    <row r="145" spans="1:20" s="170" customFormat="1" ht="24" hidden="1" customHeight="1" thickBot="1">
      <c r="A145" s="169">
        <v>3</v>
      </c>
      <c r="B145" s="270" t="s">
        <v>728</v>
      </c>
      <c r="C145" s="231" t="s">
        <v>175</v>
      </c>
      <c r="D145" s="230" t="s">
        <v>176</v>
      </c>
      <c r="E145" s="230" t="s">
        <v>177</v>
      </c>
      <c r="F145" s="229" t="s">
        <v>740</v>
      </c>
      <c r="G145" s="228">
        <v>0</v>
      </c>
      <c r="H145" s="227" t="s">
        <v>178</v>
      </c>
      <c r="I145" s="269"/>
      <c r="J145" s="225"/>
      <c r="K145" s="268"/>
      <c r="L145" s="268"/>
      <c r="M145" s="223"/>
      <c r="N145" s="171"/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/>
      <c r="O146" s="171"/>
      <c r="P146" s="171"/>
      <c r="Q146" s="171"/>
      <c r="R146" s="172"/>
      <c r="T146" s="171"/>
    </row>
    <row r="147" spans="1:20" s="170" customFormat="1" ht="24" hidden="1" customHeight="1">
      <c r="A147" s="169">
        <v>4</v>
      </c>
      <c r="B147" s="262" t="s">
        <v>728</v>
      </c>
      <c r="C147" s="211" t="s">
        <v>175</v>
      </c>
      <c r="D147" s="210" t="s">
        <v>176</v>
      </c>
      <c r="E147" s="210" t="s">
        <v>177</v>
      </c>
      <c r="F147" s="209" t="s">
        <v>740</v>
      </c>
      <c r="G147" s="208">
        <v>0</v>
      </c>
      <c r="H147" s="207" t="s">
        <v>178</v>
      </c>
      <c r="I147" s="261"/>
      <c r="J147" s="205"/>
      <c r="K147" s="260"/>
      <c r="L147" s="260"/>
      <c r="M147" s="203"/>
      <c r="N147" s="171"/>
      <c r="O147" s="171"/>
      <c r="P147" s="171"/>
      <c r="Q147" s="171"/>
      <c r="R147" s="172"/>
      <c r="T147" s="171"/>
    </row>
    <row r="148" spans="1:20" s="170" customFormat="1" ht="24" hidden="1" customHeight="1">
      <c r="A148" s="169">
        <v>4</v>
      </c>
      <c r="B148" s="259" t="s">
        <v>728</v>
      </c>
      <c r="C148" s="201" t="s">
        <v>175</v>
      </c>
      <c r="D148" s="200" t="s">
        <v>176</v>
      </c>
      <c r="E148" s="200" t="s">
        <v>177</v>
      </c>
      <c r="F148" s="199" t="s">
        <v>740</v>
      </c>
      <c r="G148" s="198">
        <v>0</v>
      </c>
      <c r="H148" s="197" t="s">
        <v>178</v>
      </c>
      <c r="I148" s="258"/>
      <c r="J148" s="195"/>
      <c r="K148" s="257"/>
      <c r="L148" s="257"/>
      <c r="M148" s="193"/>
      <c r="N148" s="171"/>
      <c r="O148" s="171"/>
      <c r="P148" s="171"/>
      <c r="Q148" s="171"/>
      <c r="R148" s="172"/>
      <c r="T148" s="171"/>
    </row>
    <row r="149" spans="1:20" s="170" customFormat="1" ht="24" hidden="1" customHeight="1" thickBot="1">
      <c r="A149" s="169">
        <v>4</v>
      </c>
      <c r="B149" s="278" t="s">
        <v>728</v>
      </c>
      <c r="C149" s="191" t="s">
        <v>175</v>
      </c>
      <c r="D149" s="190" t="s">
        <v>176</v>
      </c>
      <c r="E149" s="190" t="s">
        <v>177</v>
      </c>
      <c r="F149" s="189" t="s">
        <v>740</v>
      </c>
      <c r="G149" s="188">
        <v>0</v>
      </c>
      <c r="H149" s="187" t="s">
        <v>178</v>
      </c>
      <c r="I149" s="256"/>
      <c r="J149" s="185"/>
      <c r="K149" s="255"/>
      <c r="L149" s="255"/>
      <c r="M149" s="183"/>
      <c r="N149" s="171"/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/>
      <c r="O150" s="171"/>
      <c r="P150" s="171"/>
      <c r="Q150" s="171"/>
      <c r="R150" s="172"/>
      <c r="T150" s="171"/>
    </row>
    <row r="151" spans="1:20" s="170" customFormat="1" ht="24" hidden="1" customHeight="1">
      <c r="A151" s="169">
        <v>5</v>
      </c>
      <c r="B151" s="276" t="s">
        <v>728</v>
      </c>
      <c r="C151" s="251" t="s">
        <v>175</v>
      </c>
      <c r="D151" s="250" t="s">
        <v>176</v>
      </c>
      <c r="E151" s="250" t="s">
        <v>177</v>
      </c>
      <c r="F151" s="249" t="s">
        <v>740</v>
      </c>
      <c r="G151" s="248">
        <v>0</v>
      </c>
      <c r="H151" s="247" t="s">
        <v>178</v>
      </c>
      <c r="I151" s="275"/>
      <c r="J151" s="245"/>
      <c r="K151" s="274"/>
      <c r="L151" s="274"/>
      <c r="M151" s="243"/>
      <c r="N151" s="171"/>
      <c r="O151" s="171"/>
      <c r="P151" s="171"/>
      <c r="Q151" s="171"/>
      <c r="R151" s="172"/>
      <c r="T151" s="171"/>
    </row>
    <row r="152" spans="1:20" s="170" customFormat="1" ht="24" hidden="1" customHeight="1">
      <c r="A152" s="169">
        <v>5</v>
      </c>
      <c r="B152" s="273" t="s">
        <v>728</v>
      </c>
      <c r="C152" s="241" t="s">
        <v>175</v>
      </c>
      <c r="D152" s="240" t="s">
        <v>176</v>
      </c>
      <c r="E152" s="240" t="s">
        <v>177</v>
      </c>
      <c r="F152" s="239" t="s">
        <v>740</v>
      </c>
      <c r="G152" s="238">
        <v>0</v>
      </c>
      <c r="H152" s="237" t="s">
        <v>178</v>
      </c>
      <c r="I152" s="272"/>
      <c r="J152" s="235"/>
      <c r="K152" s="271"/>
      <c r="L152" s="271"/>
      <c r="M152" s="233"/>
      <c r="N152" s="171"/>
      <c r="O152" s="171"/>
      <c r="P152" s="171"/>
      <c r="Q152" s="171"/>
      <c r="R152" s="172"/>
      <c r="T152" s="171"/>
    </row>
    <row r="153" spans="1:20" s="170" customFormat="1" ht="24" hidden="1" customHeight="1" thickBot="1">
      <c r="A153" s="169">
        <v>5</v>
      </c>
      <c r="B153" s="270" t="s">
        <v>728</v>
      </c>
      <c r="C153" s="231" t="s">
        <v>175</v>
      </c>
      <c r="D153" s="230" t="s">
        <v>176</v>
      </c>
      <c r="E153" s="230" t="s">
        <v>177</v>
      </c>
      <c r="F153" s="229" t="s">
        <v>740</v>
      </c>
      <c r="G153" s="228">
        <v>0</v>
      </c>
      <c r="H153" s="227" t="s">
        <v>178</v>
      </c>
      <c r="I153" s="269"/>
      <c r="J153" s="225"/>
      <c r="K153" s="268"/>
      <c r="L153" s="268"/>
      <c r="M153" s="223"/>
      <c r="N153" s="171"/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/>
      <c r="M154" s="213"/>
      <c r="N154" s="171"/>
      <c r="O154" s="171"/>
      <c r="P154" s="171"/>
      <c r="Q154" s="171"/>
      <c r="R154" s="172"/>
      <c r="T154" s="171"/>
    </row>
    <row r="155" spans="1:20" s="170" customFormat="1" ht="24" hidden="1" customHeight="1">
      <c r="A155" s="169">
        <v>6</v>
      </c>
      <c r="B155" s="262" t="s">
        <v>728</v>
      </c>
      <c r="C155" s="211" t="s">
        <v>175</v>
      </c>
      <c r="D155" s="210" t="s">
        <v>176</v>
      </c>
      <c r="E155" s="210" t="s">
        <v>177</v>
      </c>
      <c r="F155" s="209" t="s">
        <v>740</v>
      </c>
      <c r="G155" s="208">
        <v>0</v>
      </c>
      <c r="H155" s="207" t="s">
        <v>178</v>
      </c>
      <c r="I155" s="261"/>
      <c r="J155" s="205"/>
      <c r="K155" s="260"/>
      <c r="L155" s="260"/>
      <c r="M155" s="203"/>
      <c r="N155" s="171"/>
      <c r="O155" s="171"/>
      <c r="P155" s="171"/>
      <c r="Q155" s="171"/>
      <c r="R155" s="172"/>
      <c r="T155" s="171"/>
    </row>
    <row r="156" spans="1:20" s="170" customFormat="1" ht="24" hidden="1" customHeight="1">
      <c r="A156" s="169">
        <v>6</v>
      </c>
      <c r="B156" s="259" t="s">
        <v>728</v>
      </c>
      <c r="C156" s="201" t="s">
        <v>175</v>
      </c>
      <c r="D156" s="200" t="s">
        <v>176</v>
      </c>
      <c r="E156" s="200" t="s">
        <v>177</v>
      </c>
      <c r="F156" s="199" t="s">
        <v>740</v>
      </c>
      <c r="G156" s="198">
        <v>0</v>
      </c>
      <c r="H156" s="197" t="s">
        <v>178</v>
      </c>
      <c r="I156" s="258"/>
      <c r="J156" s="195"/>
      <c r="K156" s="257"/>
      <c r="L156" s="257"/>
      <c r="M156" s="193"/>
      <c r="N156" s="171"/>
      <c r="O156" s="171"/>
      <c r="P156" s="171"/>
      <c r="Q156" s="171"/>
      <c r="R156" s="172"/>
      <c r="T156" s="171"/>
    </row>
    <row r="157" spans="1:20" s="170" customFormat="1" ht="24" hidden="1" customHeight="1" thickBot="1">
      <c r="A157" s="169">
        <v>6</v>
      </c>
      <c r="B157" s="278" t="s">
        <v>728</v>
      </c>
      <c r="C157" s="191" t="s">
        <v>175</v>
      </c>
      <c r="D157" s="190" t="s">
        <v>176</v>
      </c>
      <c r="E157" s="190" t="s">
        <v>177</v>
      </c>
      <c r="F157" s="189" t="s">
        <v>740</v>
      </c>
      <c r="G157" s="188">
        <v>0</v>
      </c>
      <c r="H157" s="187" t="s">
        <v>178</v>
      </c>
      <c r="I157" s="256"/>
      <c r="J157" s="185"/>
      <c r="K157" s="255"/>
      <c r="L157" s="255"/>
      <c r="M157" s="183"/>
      <c r="N157" s="171"/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/>
      <c r="M158" s="213"/>
      <c r="N158" s="171"/>
      <c r="O158" s="171"/>
      <c r="P158" s="171"/>
      <c r="Q158" s="171"/>
      <c r="R158" s="172"/>
      <c r="T158" s="171"/>
    </row>
    <row r="159" spans="1:20" s="170" customFormat="1" ht="24" hidden="1" customHeight="1">
      <c r="A159" s="169">
        <v>7</v>
      </c>
      <c r="B159" s="276" t="s">
        <v>728</v>
      </c>
      <c r="C159" s="251" t="s">
        <v>175</v>
      </c>
      <c r="D159" s="250" t="s">
        <v>176</v>
      </c>
      <c r="E159" s="250" t="s">
        <v>177</v>
      </c>
      <c r="F159" s="249" t="s">
        <v>740</v>
      </c>
      <c r="G159" s="248">
        <v>0</v>
      </c>
      <c r="H159" s="247" t="s">
        <v>178</v>
      </c>
      <c r="I159" s="275"/>
      <c r="J159" s="245"/>
      <c r="K159" s="274"/>
      <c r="L159" s="274"/>
      <c r="M159" s="243"/>
      <c r="N159" s="171"/>
      <c r="O159" s="171"/>
      <c r="P159" s="171"/>
      <c r="Q159" s="171"/>
      <c r="R159" s="172"/>
      <c r="T159" s="171"/>
    </row>
    <row r="160" spans="1:20" s="170" customFormat="1" ht="24" hidden="1" customHeight="1">
      <c r="A160" s="169">
        <v>7</v>
      </c>
      <c r="B160" s="273" t="s">
        <v>728</v>
      </c>
      <c r="C160" s="241" t="s">
        <v>175</v>
      </c>
      <c r="D160" s="240" t="s">
        <v>176</v>
      </c>
      <c r="E160" s="240" t="s">
        <v>177</v>
      </c>
      <c r="F160" s="239" t="s">
        <v>740</v>
      </c>
      <c r="G160" s="238">
        <v>0</v>
      </c>
      <c r="H160" s="237" t="s">
        <v>178</v>
      </c>
      <c r="I160" s="272"/>
      <c r="J160" s="235"/>
      <c r="K160" s="271"/>
      <c r="L160" s="271"/>
      <c r="M160" s="233"/>
      <c r="N160" s="171"/>
      <c r="O160" s="171"/>
      <c r="P160" s="171"/>
      <c r="Q160" s="171"/>
      <c r="R160" s="172"/>
      <c r="T160" s="171"/>
    </row>
    <row r="161" spans="1:20" s="170" customFormat="1" ht="24" hidden="1" customHeight="1" thickBot="1">
      <c r="A161" s="169">
        <v>7</v>
      </c>
      <c r="B161" s="270" t="s">
        <v>728</v>
      </c>
      <c r="C161" s="231" t="s">
        <v>175</v>
      </c>
      <c r="D161" s="230" t="s">
        <v>176</v>
      </c>
      <c r="E161" s="230" t="s">
        <v>177</v>
      </c>
      <c r="F161" s="229" t="s">
        <v>740</v>
      </c>
      <c r="G161" s="228">
        <v>0</v>
      </c>
      <c r="H161" s="227" t="s">
        <v>178</v>
      </c>
      <c r="I161" s="269"/>
      <c r="J161" s="225"/>
      <c r="K161" s="268"/>
      <c r="L161" s="268"/>
      <c r="M161" s="223"/>
      <c r="N161" s="171"/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/>
      <c r="M162" s="213"/>
      <c r="N162" s="171"/>
      <c r="O162" s="171"/>
      <c r="P162" s="171"/>
      <c r="Q162" s="171"/>
      <c r="R162" s="172"/>
      <c r="T162" s="171"/>
    </row>
    <row r="163" spans="1:20" s="170" customFormat="1" ht="24" hidden="1" customHeight="1">
      <c r="A163" s="169">
        <v>8</v>
      </c>
      <c r="B163" s="262" t="s">
        <v>728</v>
      </c>
      <c r="C163" s="211" t="s">
        <v>175</v>
      </c>
      <c r="D163" s="210" t="s">
        <v>176</v>
      </c>
      <c r="E163" s="210" t="s">
        <v>177</v>
      </c>
      <c r="F163" s="209" t="s">
        <v>740</v>
      </c>
      <c r="G163" s="208">
        <v>0</v>
      </c>
      <c r="H163" s="207" t="s">
        <v>178</v>
      </c>
      <c r="I163" s="261"/>
      <c r="J163" s="205"/>
      <c r="K163" s="260"/>
      <c r="L163" s="260"/>
      <c r="M163" s="203"/>
      <c r="N163" s="171"/>
      <c r="O163" s="171"/>
      <c r="P163" s="171"/>
      <c r="Q163" s="171"/>
      <c r="R163" s="172"/>
      <c r="T163" s="171"/>
    </row>
    <row r="164" spans="1:20" s="170" customFormat="1" ht="24" hidden="1" customHeight="1">
      <c r="A164" s="169">
        <v>8</v>
      </c>
      <c r="B164" s="259" t="s">
        <v>728</v>
      </c>
      <c r="C164" s="201" t="s">
        <v>175</v>
      </c>
      <c r="D164" s="200" t="s">
        <v>176</v>
      </c>
      <c r="E164" s="200" t="s">
        <v>177</v>
      </c>
      <c r="F164" s="199" t="s">
        <v>740</v>
      </c>
      <c r="G164" s="198">
        <v>0</v>
      </c>
      <c r="H164" s="197" t="s">
        <v>178</v>
      </c>
      <c r="I164" s="258"/>
      <c r="J164" s="195"/>
      <c r="K164" s="257"/>
      <c r="L164" s="257"/>
      <c r="M164" s="193"/>
      <c r="N164" s="171"/>
      <c r="O164" s="171"/>
      <c r="P164" s="171"/>
      <c r="Q164" s="171"/>
      <c r="R164" s="172"/>
      <c r="T164" s="171"/>
    </row>
    <row r="165" spans="1:20" s="170" customFormat="1" ht="24" hidden="1" customHeight="1" thickBot="1">
      <c r="A165" s="169">
        <v>8</v>
      </c>
      <c r="B165" s="278" t="s">
        <v>728</v>
      </c>
      <c r="C165" s="191" t="s">
        <v>175</v>
      </c>
      <c r="D165" s="190" t="s">
        <v>176</v>
      </c>
      <c r="E165" s="190" t="s">
        <v>177</v>
      </c>
      <c r="F165" s="189" t="s">
        <v>740</v>
      </c>
      <c r="G165" s="188">
        <v>0</v>
      </c>
      <c r="H165" s="187" t="s">
        <v>178</v>
      </c>
      <c r="I165" s="256"/>
      <c r="J165" s="185"/>
      <c r="K165" s="255"/>
      <c r="L165" s="255"/>
      <c r="M165" s="183"/>
      <c r="N165" s="171"/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/>
      <c r="M166" s="213"/>
      <c r="N166" s="171"/>
      <c r="O166" s="171"/>
      <c r="P166" s="171"/>
      <c r="Q166" s="171"/>
      <c r="R166" s="172"/>
      <c r="T166" s="171"/>
    </row>
    <row r="167" spans="1:20" s="170" customFormat="1" ht="24" hidden="1" customHeight="1">
      <c r="A167" s="169">
        <v>9</v>
      </c>
      <c r="B167" s="276" t="s">
        <v>728</v>
      </c>
      <c r="C167" s="251" t="s">
        <v>175</v>
      </c>
      <c r="D167" s="250" t="s">
        <v>176</v>
      </c>
      <c r="E167" s="250" t="s">
        <v>177</v>
      </c>
      <c r="F167" s="249" t="s">
        <v>740</v>
      </c>
      <c r="G167" s="248">
        <v>0</v>
      </c>
      <c r="H167" s="247" t="s">
        <v>178</v>
      </c>
      <c r="I167" s="275"/>
      <c r="J167" s="245"/>
      <c r="K167" s="274"/>
      <c r="L167" s="274"/>
      <c r="M167" s="243"/>
      <c r="N167" s="171"/>
      <c r="O167" s="171"/>
      <c r="P167" s="171"/>
      <c r="Q167" s="171"/>
      <c r="R167" s="172"/>
      <c r="T167" s="171"/>
    </row>
    <row r="168" spans="1:20" s="170" customFormat="1" ht="24" hidden="1" customHeight="1">
      <c r="A168" s="169">
        <v>9</v>
      </c>
      <c r="B168" s="273" t="s">
        <v>728</v>
      </c>
      <c r="C168" s="241" t="s">
        <v>175</v>
      </c>
      <c r="D168" s="240" t="s">
        <v>176</v>
      </c>
      <c r="E168" s="240" t="s">
        <v>177</v>
      </c>
      <c r="F168" s="239" t="s">
        <v>740</v>
      </c>
      <c r="G168" s="238">
        <v>0</v>
      </c>
      <c r="H168" s="237" t="s">
        <v>178</v>
      </c>
      <c r="I168" s="272"/>
      <c r="J168" s="235"/>
      <c r="K168" s="271"/>
      <c r="L168" s="271"/>
      <c r="M168" s="233"/>
      <c r="N168" s="171"/>
      <c r="O168" s="171"/>
      <c r="P168" s="171"/>
      <c r="Q168" s="171"/>
      <c r="R168" s="172"/>
      <c r="T168" s="171"/>
    </row>
    <row r="169" spans="1:20" s="170" customFormat="1" ht="24" hidden="1" customHeight="1" thickBot="1">
      <c r="A169" s="169">
        <v>9</v>
      </c>
      <c r="B169" s="270" t="s">
        <v>728</v>
      </c>
      <c r="C169" s="231" t="s">
        <v>175</v>
      </c>
      <c r="D169" s="230" t="s">
        <v>176</v>
      </c>
      <c r="E169" s="230" t="s">
        <v>177</v>
      </c>
      <c r="F169" s="229" t="s">
        <v>740</v>
      </c>
      <c r="G169" s="228">
        <v>0</v>
      </c>
      <c r="H169" s="227" t="s">
        <v>178</v>
      </c>
      <c r="I169" s="269"/>
      <c r="J169" s="225"/>
      <c r="K169" s="268"/>
      <c r="L169" s="268"/>
      <c r="M169" s="223"/>
      <c r="N169" s="171"/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/>
      <c r="M170" s="213"/>
      <c r="N170" s="171"/>
      <c r="O170" s="171"/>
      <c r="P170" s="171"/>
      <c r="Q170" s="171"/>
      <c r="R170" s="172"/>
      <c r="T170" s="171"/>
    </row>
    <row r="171" spans="1:20" s="170" customFormat="1" ht="24" hidden="1" customHeight="1">
      <c r="A171" s="169">
        <v>10</v>
      </c>
      <c r="B171" s="262" t="s">
        <v>728</v>
      </c>
      <c r="C171" s="211" t="s">
        <v>175</v>
      </c>
      <c r="D171" s="210" t="s">
        <v>176</v>
      </c>
      <c r="E171" s="210" t="s">
        <v>177</v>
      </c>
      <c r="F171" s="209" t="s">
        <v>740</v>
      </c>
      <c r="G171" s="208">
        <v>0</v>
      </c>
      <c r="H171" s="207" t="s">
        <v>178</v>
      </c>
      <c r="I171" s="261"/>
      <c r="J171" s="205"/>
      <c r="K171" s="260"/>
      <c r="L171" s="260"/>
      <c r="M171" s="203"/>
      <c r="N171" s="171"/>
      <c r="O171" s="171"/>
      <c r="P171" s="171"/>
      <c r="Q171" s="171"/>
      <c r="R171" s="172"/>
      <c r="T171" s="171"/>
    </row>
    <row r="172" spans="1:20" s="170" customFormat="1" ht="24" hidden="1" customHeight="1">
      <c r="A172" s="169">
        <v>10</v>
      </c>
      <c r="B172" s="259" t="s">
        <v>728</v>
      </c>
      <c r="C172" s="201" t="s">
        <v>175</v>
      </c>
      <c r="D172" s="200" t="s">
        <v>176</v>
      </c>
      <c r="E172" s="200" t="s">
        <v>177</v>
      </c>
      <c r="F172" s="199" t="s">
        <v>740</v>
      </c>
      <c r="G172" s="198">
        <v>0</v>
      </c>
      <c r="H172" s="197" t="s">
        <v>178</v>
      </c>
      <c r="I172" s="258"/>
      <c r="J172" s="195"/>
      <c r="K172" s="257"/>
      <c r="L172" s="257"/>
      <c r="M172" s="193"/>
      <c r="N172" s="171"/>
      <c r="O172" s="171"/>
      <c r="P172" s="171"/>
      <c r="Q172" s="171"/>
      <c r="R172" s="172"/>
      <c r="T172" s="171"/>
    </row>
    <row r="173" spans="1:20" s="170" customFormat="1" ht="24" hidden="1" customHeight="1" thickBot="1">
      <c r="A173" s="169">
        <v>10</v>
      </c>
      <c r="B173" s="278" t="s">
        <v>728</v>
      </c>
      <c r="C173" s="191" t="s">
        <v>175</v>
      </c>
      <c r="D173" s="190" t="s">
        <v>176</v>
      </c>
      <c r="E173" s="190" t="s">
        <v>177</v>
      </c>
      <c r="F173" s="189" t="s">
        <v>740</v>
      </c>
      <c r="G173" s="188">
        <v>0</v>
      </c>
      <c r="H173" s="187" t="s">
        <v>178</v>
      </c>
      <c r="I173" s="256"/>
      <c r="J173" s="185"/>
      <c r="K173" s="255"/>
      <c r="L173" s="255"/>
      <c r="M173" s="183"/>
      <c r="N173" s="171"/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/>
      <c r="M174" s="213"/>
      <c r="N174" s="171"/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v>11</v>
      </c>
      <c r="B175" s="276" t="s">
        <v>728</v>
      </c>
      <c r="C175" s="251" t="s">
        <v>175</v>
      </c>
      <c r="D175" s="250" t="s">
        <v>176</v>
      </c>
      <c r="E175" s="250" t="s">
        <v>177</v>
      </c>
      <c r="F175" s="249" t="s">
        <v>740</v>
      </c>
      <c r="G175" s="248">
        <v>0</v>
      </c>
      <c r="H175" s="247" t="s">
        <v>178</v>
      </c>
      <c r="I175" s="275"/>
      <c r="J175" s="245"/>
      <c r="K175" s="274"/>
      <c r="L175" s="274"/>
      <c r="M175" s="243"/>
      <c r="N175" s="171"/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v>11</v>
      </c>
      <c r="B176" s="273" t="s">
        <v>728</v>
      </c>
      <c r="C176" s="241" t="s">
        <v>175</v>
      </c>
      <c r="D176" s="240" t="s">
        <v>176</v>
      </c>
      <c r="E176" s="240" t="s">
        <v>177</v>
      </c>
      <c r="F176" s="239" t="s">
        <v>740</v>
      </c>
      <c r="G176" s="238">
        <v>0</v>
      </c>
      <c r="H176" s="237" t="s">
        <v>178</v>
      </c>
      <c r="I176" s="272"/>
      <c r="J176" s="235"/>
      <c r="K176" s="271"/>
      <c r="L176" s="271"/>
      <c r="M176" s="233"/>
      <c r="N176" s="171"/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v>11</v>
      </c>
      <c r="B177" s="270" t="s">
        <v>728</v>
      </c>
      <c r="C177" s="231" t="s">
        <v>175</v>
      </c>
      <c r="D177" s="230" t="s">
        <v>176</v>
      </c>
      <c r="E177" s="230" t="s">
        <v>177</v>
      </c>
      <c r="F177" s="229" t="s">
        <v>740</v>
      </c>
      <c r="G177" s="228">
        <v>0</v>
      </c>
      <c r="H177" s="227" t="s">
        <v>178</v>
      </c>
      <c r="I177" s="269"/>
      <c r="J177" s="225"/>
      <c r="K177" s="268"/>
      <c r="L177" s="268"/>
      <c r="M177" s="223"/>
      <c r="N177" s="171"/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/>
      <c r="M178" s="213"/>
      <c r="N178" s="171"/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v>12</v>
      </c>
      <c r="B179" s="262" t="s">
        <v>728</v>
      </c>
      <c r="C179" s="211" t="s">
        <v>175</v>
      </c>
      <c r="D179" s="210" t="s">
        <v>176</v>
      </c>
      <c r="E179" s="210" t="s">
        <v>177</v>
      </c>
      <c r="F179" s="209" t="s">
        <v>740</v>
      </c>
      <c r="G179" s="208">
        <v>0</v>
      </c>
      <c r="H179" s="207" t="s">
        <v>178</v>
      </c>
      <c r="I179" s="261"/>
      <c r="J179" s="205"/>
      <c r="K179" s="260"/>
      <c r="L179" s="260"/>
      <c r="M179" s="203"/>
      <c r="N179" s="171"/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v>12</v>
      </c>
      <c r="B180" s="259" t="s">
        <v>728</v>
      </c>
      <c r="C180" s="201" t="s">
        <v>175</v>
      </c>
      <c r="D180" s="200" t="s">
        <v>176</v>
      </c>
      <c r="E180" s="200" t="s">
        <v>177</v>
      </c>
      <c r="F180" s="199" t="s">
        <v>740</v>
      </c>
      <c r="G180" s="198">
        <v>0</v>
      </c>
      <c r="H180" s="197" t="s">
        <v>178</v>
      </c>
      <c r="I180" s="258"/>
      <c r="J180" s="195"/>
      <c r="K180" s="257"/>
      <c r="L180" s="257"/>
      <c r="M180" s="193"/>
      <c r="N180" s="171"/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v>12</v>
      </c>
      <c r="B181" s="278" t="s">
        <v>728</v>
      </c>
      <c r="C181" s="191" t="s">
        <v>175</v>
      </c>
      <c r="D181" s="190" t="s">
        <v>176</v>
      </c>
      <c r="E181" s="190" t="s">
        <v>177</v>
      </c>
      <c r="F181" s="189" t="s">
        <v>740</v>
      </c>
      <c r="G181" s="188">
        <v>0</v>
      </c>
      <c r="H181" s="187" t="s">
        <v>178</v>
      </c>
      <c r="I181" s="256"/>
      <c r="J181" s="185"/>
      <c r="K181" s="255"/>
      <c r="L181" s="255"/>
      <c r="M181" s="183"/>
      <c r="N181" s="171"/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/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0</v>
      </c>
      <c r="H183" s="247" t="s">
        <v>178</v>
      </c>
      <c r="I183" s="275"/>
      <c r="J183" s="245"/>
      <c r="K183" s="274"/>
      <c r="L183" s="274"/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0</v>
      </c>
      <c r="H184" s="237" t="s">
        <v>178</v>
      </c>
      <c r="I184" s="272"/>
      <c r="J184" s="235"/>
      <c r="K184" s="271"/>
      <c r="L184" s="271"/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0</v>
      </c>
      <c r="H185" s="227" t="s">
        <v>178</v>
      </c>
      <c r="I185" s="269"/>
      <c r="J185" s="225"/>
      <c r="K185" s="268"/>
      <c r="L185" s="268"/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/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0</v>
      </c>
      <c r="H187" s="207" t="s">
        <v>178</v>
      </c>
      <c r="I187" s="261"/>
      <c r="J187" s="205"/>
      <c r="K187" s="260"/>
      <c r="L187" s="260"/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0</v>
      </c>
      <c r="H188" s="197" t="s">
        <v>178</v>
      </c>
      <c r="I188" s="258"/>
      <c r="J188" s="195"/>
      <c r="K188" s="257"/>
      <c r="L188" s="257"/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0</v>
      </c>
      <c r="H189" s="187" t="s">
        <v>178</v>
      </c>
      <c r="I189" s="256"/>
      <c r="J189" s="185"/>
      <c r="K189" s="255"/>
      <c r="L189" s="255"/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/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0</v>
      </c>
      <c r="H191" s="247" t="s">
        <v>178</v>
      </c>
      <c r="I191" s="275"/>
      <c r="J191" s="245"/>
      <c r="K191" s="274"/>
      <c r="L191" s="274"/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0</v>
      </c>
      <c r="H192" s="237" t="s">
        <v>178</v>
      </c>
      <c r="I192" s="272"/>
      <c r="J192" s="235"/>
      <c r="K192" s="271"/>
      <c r="L192" s="271"/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0</v>
      </c>
      <c r="H193" s="227" t="s">
        <v>178</v>
      </c>
      <c r="I193" s="269"/>
      <c r="J193" s="225"/>
      <c r="K193" s="268"/>
      <c r="L193" s="268"/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/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0</v>
      </c>
      <c r="H195" s="207" t="s">
        <v>178</v>
      </c>
      <c r="I195" s="261"/>
      <c r="J195" s="205"/>
      <c r="K195" s="260"/>
      <c r="L195" s="260"/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0</v>
      </c>
      <c r="H196" s="197" t="s">
        <v>178</v>
      </c>
      <c r="I196" s="258"/>
      <c r="J196" s="195"/>
      <c r="K196" s="257"/>
      <c r="L196" s="257"/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0</v>
      </c>
      <c r="H197" s="187" t="s">
        <v>178</v>
      </c>
      <c r="I197" s="256"/>
      <c r="J197" s="185"/>
      <c r="K197" s="255"/>
      <c r="L197" s="255"/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/>
      <c r="M198" s="213"/>
      <c r="N198" s="171"/>
      <c r="O198" s="171"/>
      <c r="P198" s="171"/>
      <c r="Q198" s="171"/>
      <c r="R198" s="172"/>
      <c r="T198" s="171"/>
    </row>
    <row r="199" spans="1:20" s="170" customFormat="1" ht="24" customHeight="1">
      <c r="A199" s="169">
        <v>1</v>
      </c>
      <c r="B199" s="276"/>
      <c r="C199" s="251">
        <v>6921170</v>
      </c>
      <c r="D199" s="250" t="s">
        <v>620</v>
      </c>
      <c r="E199" s="250" t="s">
        <v>0</v>
      </c>
      <c r="F199" s="249" t="s">
        <v>740</v>
      </c>
      <c r="G199" s="309">
        <v>2</v>
      </c>
      <c r="H199" s="247" t="s">
        <v>8</v>
      </c>
      <c r="I199" s="275"/>
      <c r="J199" s="245"/>
      <c r="K199" s="274"/>
      <c r="L199" s="274"/>
      <c r="M199" s="243"/>
      <c r="N199" s="171" t="str">
        <f>VLOOKUP(C199,'Points-2015'!D:E,2,FALSE)</f>
        <v>ALSTOM</v>
      </c>
      <c r="O199" s="171"/>
      <c r="P199" s="171"/>
      <c r="Q199" s="171"/>
      <c r="R199" s="172"/>
      <c r="T199" s="171"/>
    </row>
    <row r="200" spans="1:20" s="170" customFormat="1" ht="24" customHeight="1">
      <c r="A200" s="169">
        <v>1</v>
      </c>
      <c r="B200" s="273" t="s">
        <v>744</v>
      </c>
      <c r="C200" s="241">
        <v>6907646</v>
      </c>
      <c r="D200" s="240" t="s">
        <v>142</v>
      </c>
      <c r="E200" s="240" t="s">
        <v>0</v>
      </c>
      <c r="F200" s="239" t="s">
        <v>740</v>
      </c>
      <c r="G200" s="309">
        <v>2</v>
      </c>
      <c r="H200" s="237" t="s">
        <v>179</v>
      </c>
      <c r="I200" s="272"/>
      <c r="J200" s="235"/>
      <c r="K200" s="271"/>
      <c r="L200" s="271" t="s">
        <v>747</v>
      </c>
      <c r="M200" s="233"/>
      <c r="N200" s="171" t="str">
        <f>VLOOKUP(C200,'Points-2015'!D:E,2,FALSE)</f>
        <v>ALSTOM</v>
      </c>
      <c r="O200" s="171"/>
      <c r="P200" s="171"/>
      <c r="Q200" s="171"/>
      <c r="R200" s="172"/>
      <c r="T200" s="171"/>
    </row>
    <row r="201" spans="1:20" s="170" customFormat="1" ht="24" customHeight="1" thickBot="1">
      <c r="A201" s="169">
        <v>1</v>
      </c>
      <c r="B201" s="270"/>
      <c r="C201" s="231">
        <v>6900710</v>
      </c>
      <c r="D201" s="230" t="s">
        <v>41</v>
      </c>
      <c r="E201" s="230" t="s">
        <v>0</v>
      </c>
      <c r="F201" s="229" t="s">
        <v>740</v>
      </c>
      <c r="G201" s="309">
        <v>2</v>
      </c>
      <c r="H201" s="227" t="s">
        <v>179</v>
      </c>
      <c r="I201" s="269"/>
      <c r="J201" s="225"/>
      <c r="K201" s="268"/>
      <c r="L201" s="268" t="s">
        <v>747</v>
      </c>
      <c r="M201" s="223"/>
      <c r="N201" s="171" t="str">
        <f>VLOOKUP(C201,'Points-2015'!D:E,2,FALSE)</f>
        <v>ALSTOM</v>
      </c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/>
      <c r="M202" s="213"/>
      <c r="N202" s="171"/>
      <c r="O202" s="171"/>
      <c r="P202" s="171"/>
      <c r="Q202" s="171"/>
      <c r="R202" s="172"/>
      <c r="T202" s="171"/>
    </row>
    <row r="203" spans="1:20" s="170" customFormat="1" ht="24" customHeight="1">
      <c r="A203" s="169">
        <v>2</v>
      </c>
      <c r="B203" s="262"/>
      <c r="C203" s="211">
        <v>6919954</v>
      </c>
      <c r="D203" s="210" t="s">
        <v>254</v>
      </c>
      <c r="E203" s="210" t="s">
        <v>0</v>
      </c>
      <c r="F203" s="209" t="s">
        <v>740</v>
      </c>
      <c r="G203" s="309">
        <v>2</v>
      </c>
      <c r="H203" s="207" t="s">
        <v>8</v>
      </c>
      <c r="I203" s="261"/>
      <c r="J203" s="205"/>
      <c r="K203" s="260"/>
      <c r="L203" s="260"/>
      <c r="M203" s="203"/>
      <c r="N203" s="171" t="str">
        <f>VLOOKUP(C203,'Points-2015'!D:E,2,FALSE)</f>
        <v>ALSTOM</v>
      </c>
      <c r="O203" s="171"/>
      <c r="P203" s="171"/>
      <c r="Q203" s="171"/>
      <c r="R203" s="172"/>
      <c r="T203" s="171"/>
    </row>
    <row r="204" spans="1:20" s="170" customFormat="1" ht="24" customHeight="1">
      <c r="A204" s="169">
        <v>2</v>
      </c>
      <c r="B204" s="259" t="s">
        <v>726</v>
      </c>
      <c r="C204" s="201">
        <v>6919953</v>
      </c>
      <c r="D204" s="200" t="s">
        <v>253</v>
      </c>
      <c r="E204" s="200" t="s">
        <v>0</v>
      </c>
      <c r="F204" s="199" t="s">
        <v>740</v>
      </c>
      <c r="G204" s="309">
        <v>2</v>
      </c>
      <c r="H204" s="197" t="s">
        <v>179</v>
      </c>
      <c r="I204" s="258"/>
      <c r="J204" s="195"/>
      <c r="K204" s="257"/>
      <c r="L204" s="257" t="s">
        <v>747</v>
      </c>
      <c r="M204" s="193"/>
      <c r="N204" s="171" t="str">
        <f>VLOOKUP(C204,'Points-2015'!D:E,2,FALSE)</f>
        <v>ALSTOM</v>
      </c>
      <c r="O204" s="171"/>
      <c r="P204" s="171"/>
      <c r="Q204" s="171"/>
      <c r="R204" s="172"/>
      <c r="T204" s="171"/>
    </row>
    <row r="205" spans="1:20" s="170" customFormat="1" ht="24" customHeight="1" thickBot="1">
      <c r="A205" s="169">
        <v>2</v>
      </c>
      <c r="B205" s="270"/>
      <c r="C205" s="191">
        <v>6923503</v>
      </c>
      <c r="D205" s="190" t="s">
        <v>281</v>
      </c>
      <c r="E205" s="190" t="s">
        <v>0</v>
      </c>
      <c r="F205" s="189" t="s">
        <v>740</v>
      </c>
      <c r="G205" s="309">
        <v>2</v>
      </c>
      <c r="H205" s="187" t="s">
        <v>179</v>
      </c>
      <c r="I205" s="256"/>
      <c r="J205" s="185"/>
      <c r="K205" s="255"/>
      <c r="L205" s="255" t="s">
        <v>747</v>
      </c>
      <c r="M205" s="183"/>
      <c r="N205" s="171" t="str">
        <f>VLOOKUP(C205,'Points-2015'!D:E,2,FALSE)</f>
        <v>ALSTOM</v>
      </c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/>
      <c r="M206" s="213"/>
      <c r="N206" s="171"/>
      <c r="O206" s="171"/>
      <c r="P206" s="171"/>
      <c r="Q206" s="171"/>
      <c r="R206" s="172"/>
      <c r="T206" s="171"/>
    </row>
    <row r="207" spans="1:20" s="170" customFormat="1" ht="24" customHeight="1">
      <c r="A207" s="169">
        <v>3</v>
      </c>
      <c r="B207" s="276"/>
      <c r="C207" s="251">
        <v>6926293</v>
      </c>
      <c r="D207" s="250" t="s">
        <v>368</v>
      </c>
      <c r="E207" s="250" t="s">
        <v>2</v>
      </c>
      <c r="F207" s="249" t="s">
        <v>740</v>
      </c>
      <c r="G207" s="309">
        <v>2</v>
      </c>
      <c r="H207" s="247" t="s">
        <v>8</v>
      </c>
      <c r="I207" s="275"/>
      <c r="J207" s="245"/>
      <c r="K207" s="274"/>
      <c r="L207" s="274"/>
      <c r="M207" s="243"/>
      <c r="N207" s="171" t="str">
        <f>VLOOKUP(C207,'Points-2015'!D:E,2,FALSE)</f>
        <v>ASCSP</v>
      </c>
      <c r="O207" s="171"/>
      <c r="P207" s="171"/>
      <c r="Q207" s="171"/>
      <c r="R207" s="172"/>
      <c r="T207" s="171"/>
    </row>
    <row r="208" spans="1:20" s="170" customFormat="1" ht="24" customHeight="1">
      <c r="A208" s="169">
        <v>3</v>
      </c>
      <c r="B208" s="273" t="s">
        <v>726</v>
      </c>
      <c r="C208" s="241">
        <v>6923165</v>
      </c>
      <c r="D208" s="240" t="s">
        <v>377</v>
      </c>
      <c r="E208" s="240" t="s">
        <v>2</v>
      </c>
      <c r="F208" s="239" t="s">
        <v>740</v>
      </c>
      <c r="G208" s="309">
        <v>2</v>
      </c>
      <c r="H208" s="237" t="s">
        <v>179</v>
      </c>
      <c r="I208" s="272"/>
      <c r="J208" s="235"/>
      <c r="K208" s="271"/>
      <c r="L208" s="271" t="s">
        <v>747</v>
      </c>
      <c r="M208" s="233"/>
      <c r="N208" s="171" t="str">
        <f>VLOOKUP(C208,'Points-2015'!D:E,2,FALSE)</f>
        <v>ASCSP</v>
      </c>
      <c r="O208" s="171"/>
      <c r="P208" s="171"/>
      <c r="Q208" s="171"/>
      <c r="R208" s="172"/>
      <c r="T208" s="171"/>
    </row>
    <row r="209" spans="1:20" s="170" customFormat="1" ht="24" customHeight="1" thickBot="1">
      <c r="A209" s="169">
        <v>3</v>
      </c>
      <c r="B209" s="270"/>
      <c r="C209" s="231">
        <v>6914560</v>
      </c>
      <c r="D209" s="230" t="s">
        <v>131</v>
      </c>
      <c r="E209" s="230" t="s">
        <v>2</v>
      </c>
      <c r="F209" s="229" t="s">
        <v>740</v>
      </c>
      <c r="G209" s="309">
        <v>2</v>
      </c>
      <c r="H209" s="227" t="s">
        <v>179</v>
      </c>
      <c r="I209" s="269"/>
      <c r="J209" s="225"/>
      <c r="K209" s="268"/>
      <c r="L209" s="268" t="s">
        <v>747</v>
      </c>
      <c r="M209" s="223"/>
      <c r="N209" s="171" t="str">
        <f>VLOOKUP(C209,'Points-2015'!D:E,2,FALSE)</f>
        <v>ASCSP</v>
      </c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/>
      <c r="M210" s="213"/>
      <c r="N210" s="171"/>
      <c r="O210" s="171"/>
      <c r="P210" s="171"/>
      <c r="Q210" s="171"/>
      <c r="R210" s="172"/>
      <c r="T210" s="171"/>
    </row>
    <row r="211" spans="1:20" s="170" customFormat="1" ht="24" customHeight="1">
      <c r="A211" s="169">
        <v>4</v>
      </c>
      <c r="B211" s="262"/>
      <c r="C211" s="211">
        <v>6925111</v>
      </c>
      <c r="D211" s="210" t="s">
        <v>121</v>
      </c>
      <c r="E211" s="210" t="s">
        <v>1</v>
      </c>
      <c r="F211" s="209" t="s">
        <v>740</v>
      </c>
      <c r="G211" s="309">
        <v>2</v>
      </c>
      <c r="H211" s="207" t="s">
        <v>8</v>
      </c>
      <c r="I211" s="261"/>
      <c r="J211" s="205"/>
      <c r="K211" s="260"/>
      <c r="L211" s="260"/>
      <c r="M211" s="203"/>
      <c r="N211" s="171" t="str">
        <f>VLOOKUP(C211,'Points-2015'!D:E,2,FALSE)</f>
        <v>ATSCAF</v>
      </c>
      <c r="O211" s="171"/>
      <c r="P211" s="171"/>
      <c r="Q211" s="171"/>
      <c r="R211" s="172"/>
      <c r="T211" s="171"/>
    </row>
    <row r="212" spans="1:20" s="170" customFormat="1" ht="24" customHeight="1">
      <c r="A212" s="169">
        <v>4</v>
      </c>
      <c r="B212" s="259" t="s">
        <v>726</v>
      </c>
      <c r="C212" s="201">
        <v>6900182</v>
      </c>
      <c r="D212" s="200" t="s">
        <v>97</v>
      </c>
      <c r="E212" s="200" t="s">
        <v>1</v>
      </c>
      <c r="F212" s="199" t="s">
        <v>740</v>
      </c>
      <c r="G212" s="309">
        <v>2</v>
      </c>
      <c r="H212" s="197" t="s">
        <v>179</v>
      </c>
      <c r="I212" s="258"/>
      <c r="J212" s="195"/>
      <c r="K212" s="257"/>
      <c r="L212" s="257" t="s">
        <v>747</v>
      </c>
      <c r="M212" s="193"/>
      <c r="N212" s="171" t="str">
        <f>VLOOKUP(C212,'Points-2015'!D:E,2,FALSE)</f>
        <v>ATSCAF</v>
      </c>
      <c r="O212" s="171"/>
      <c r="P212" s="171"/>
      <c r="Q212" s="171"/>
      <c r="R212" s="172"/>
      <c r="T212" s="171"/>
    </row>
    <row r="213" spans="1:20" s="170" customFormat="1" ht="24" customHeight="1" thickBot="1">
      <c r="A213" s="169">
        <v>4</v>
      </c>
      <c r="B213" s="278"/>
      <c r="C213" s="191">
        <v>6917605</v>
      </c>
      <c r="D213" s="190" t="s">
        <v>242</v>
      </c>
      <c r="E213" s="190" t="s">
        <v>1</v>
      </c>
      <c r="F213" s="189" t="s">
        <v>740</v>
      </c>
      <c r="G213" s="309">
        <v>2</v>
      </c>
      <c r="H213" s="187" t="s">
        <v>179</v>
      </c>
      <c r="I213" s="256"/>
      <c r="J213" s="185"/>
      <c r="K213" s="255"/>
      <c r="L213" s="255" t="s">
        <v>747</v>
      </c>
      <c r="M213" s="183"/>
      <c r="N213" s="171" t="str">
        <f>VLOOKUP(C213,'Points-2015'!D:E,2,FALSE)</f>
        <v>ATSCAF</v>
      </c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/>
      <c r="M214" s="213"/>
      <c r="N214" s="171"/>
      <c r="O214" s="171"/>
      <c r="P214" s="171"/>
      <c r="Q214" s="171"/>
      <c r="R214" s="172"/>
      <c r="T214" s="171"/>
    </row>
    <row r="215" spans="1:20" s="170" customFormat="1" ht="24" customHeight="1">
      <c r="A215" s="169">
        <v>5</v>
      </c>
      <c r="B215" s="276"/>
      <c r="C215" s="251">
        <v>6903022</v>
      </c>
      <c r="D215" s="250" t="s">
        <v>215</v>
      </c>
      <c r="E215" s="250" t="s">
        <v>1</v>
      </c>
      <c r="F215" s="249" t="s">
        <v>740</v>
      </c>
      <c r="G215" s="309">
        <v>2</v>
      </c>
      <c r="H215" s="247" t="s">
        <v>8</v>
      </c>
      <c r="I215" s="275"/>
      <c r="J215" s="245"/>
      <c r="K215" s="274"/>
      <c r="L215" s="274"/>
      <c r="M215" s="243"/>
      <c r="N215" s="171" t="str">
        <f>VLOOKUP(C215,'Points-2015'!D:E,2,FALSE)</f>
        <v>ATSCAF</v>
      </c>
      <c r="O215" s="171"/>
      <c r="P215" s="171"/>
      <c r="Q215" s="171"/>
      <c r="R215" s="172"/>
      <c r="T215" s="171"/>
    </row>
    <row r="216" spans="1:20" s="170" customFormat="1" ht="24" customHeight="1">
      <c r="A216" s="169">
        <v>5</v>
      </c>
      <c r="B216" s="273" t="s">
        <v>726</v>
      </c>
      <c r="C216" s="241">
        <v>6922115</v>
      </c>
      <c r="D216" s="240" t="s">
        <v>114</v>
      </c>
      <c r="E216" s="240" t="s">
        <v>1</v>
      </c>
      <c r="F216" s="239" t="s">
        <v>740</v>
      </c>
      <c r="G216" s="309">
        <v>2</v>
      </c>
      <c r="H216" s="237" t="s">
        <v>179</v>
      </c>
      <c r="I216" s="272"/>
      <c r="J216" s="235"/>
      <c r="K216" s="271"/>
      <c r="L216" s="271" t="s">
        <v>747</v>
      </c>
      <c r="M216" s="233"/>
      <c r="N216" s="171" t="str">
        <f>VLOOKUP(C216,'Points-2015'!D:E,2,FALSE)</f>
        <v>ATSCAF</v>
      </c>
      <c r="O216" s="171"/>
      <c r="P216" s="171"/>
      <c r="Q216" s="171"/>
      <c r="R216" s="172"/>
      <c r="T216" s="171"/>
    </row>
    <row r="217" spans="1:20" s="170" customFormat="1" ht="24" customHeight="1" thickBot="1">
      <c r="A217" s="169">
        <v>5</v>
      </c>
      <c r="B217" s="270"/>
      <c r="C217" s="231">
        <v>6918443</v>
      </c>
      <c r="D217" s="230" t="s">
        <v>65</v>
      </c>
      <c r="E217" s="230" t="s">
        <v>1</v>
      </c>
      <c r="F217" s="229" t="s">
        <v>740</v>
      </c>
      <c r="G217" s="309">
        <v>2</v>
      </c>
      <c r="H217" s="227" t="s">
        <v>179</v>
      </c>
      <c r="I217" s="269"/>
      <c r="J217" s="225"/>
      <c r="K217" s="268"/>
      <c r="L217" s="268" t="s">
        <v>747</v>
      </c>
      <c r="M217" s="223"/>
      <c r="N217" s="171" t="str">
        <f>VLOOKUP(C217,'Points-2015'!D:E,2,FALSE)</f>
        <v>ATSCAF</v>
      </c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/>
      <c r="M218" s="213"/>
      <c r="N218" s="171"/>
      <c r="O218" s="171"/>
      <c r="P218" s="171"/>
      <c r="Q218" s="171"/>
      <c r="R218" s="172"/>
      <c r="T218" s="171"/>
    </row>
    <row r="219" spans="1:20" s="170" customFormat="1" ht="24" customHeight="1">
      <c r="A219" s="169">
        <v>6</v>
      </c>
      <c r="B219" s="262"/>
      <c r="C219" s="211">
        <v>6924842</v>
      </c>
      <c r="D219" s="210" t="s">
        <v>288</v>
      </c>
      <c r="E219" s="210" t="s">
        <v>554</v>
      </c>
      <c r="F219" s="209" t="s">
        <v>740</v>
      </c>
      <c r="G219" s="309">
        <v>2</v>
      </c>
      <c r="H219" s="207" t="s">
        <v>8</v>
      </c>
      <c r="I219" s="261"/>
      <c r="J219" s="205"/>
      <c r="K219" s="260"/>
      <c r="L219" s="260"/>
      <c r="M219" s="203"/>
      <c r="N219" s="171" t="str">
        <f>VLOOKUP(C219,'Points-2015'!D:E,2,FALSE)</f>
        <v>TROLLSPORT</v>
      </c>
      <c r="O219" s="171"/>
      <c r="P219" s="171"/>
      <c r="Q219" s="171"/>
      <c r="R219" s="172"/>
      <c r="T219" s="171"/>
    </row>
    <row r="220" spans="1:20" s="170" customFormat="1" ht="24" customHeight="1">
      <c r="A220" s="169">
        <v>6</v>
      </c>
      <c r="B220" s="259" t="s">
        <v>726</v>
      </c>
      <c r="C220" s="201">
        <v>6921762</v>
      </c>
      <c r="D220" s="200" t="s">
        <v>24</v>
      </c>
      <c r="E220" s="200" t="s">
        <v>554</v>
      </c>
      <c r="F220" s="199" t="s">
        <v>740</v>
      </c>
      <c r="G220" s="309">
        <v>2</v>
      </c>
      <c r="H220" s="197" t="s">
        <v>179</v>
      </c>
      <c r="I220" s="258"/>
      <c r="J220" s="195"/>
      <c r="K220" s="257"/>
      <c r="L220" s="257" t="s">
        <v>747</v>
      </c>
      <c r="M220" s="193"/>
      <c r="N220" s="171" t="str">
        <f>VLOOKUP(C220,'Points-2015'!D:E,2,FALSE)</f>
        <v>TROLLSPORT</v>
      </c>
      <c r="O220" s="171"/>
      <c r="P220" s="171"/>
      <c r="Q220" s="171"/>
      <c r="R220" s="172"/>
      <c r="T220" s="171"/>
    </row>
    <row r="221" spans="1:20" s="170" customFormat="1" ht="24" customHeight="1" thickBot="1">
      <c r="A221" s="169">
        <v>6</v>
      </c>
      <c r="B221" s="278"/>
      <c r="C221" s="191">
        <v>6925191</v>
      </c>
      <c r="D221" s="190" t="s">
        <v>294</v>
      </c>
      <c r="E221" s="190" t="s">
        <v>554</v>
      </c>
      <c r="F221" s="189" t="s">
        <v>740</v>
      </c>
      <c r="G221" s="309">
        <v>2</v>
      </c>
      <c r="H221" s="187" t="s">
        <v>179</v>
      </c>
      <c r="I221" s="256"/>
      <c r="J221" s="185"/>
      <c r="K221" s="255"/>
      <c r="L221" s="255" t="s">
        <v>747</v>
      </c>
      <c r="M221" s="183"/>
      <c r="N221" s="171" t="str">
        <f>VLOOKUP(C221,'Points-2015'!D:E,2,FALSE)</f>
        <v>TROLLSPORT</v>
      </c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/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2</v>
      </c>
      <c r="H223" s="247" t="s">
        <v>178</v>
      </c>
      <c r="I223" s="275"/>
      <c r="J223" s="245"/>
      <c r="K223" s="274"/>
      <c r="L223" s="274"/>
      <c r="M223" s="243"/>
      <c r="N223" s="171"/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2</v>
      </c>
      <c r="H224" s="237" t="s">
        <v>178</v>
      </c>
      <c r="I224" s="272"/>
      <c r="J224" s="235"/>
      <c r="K224" s="271"/>
      <c r="L224" s="271"/>
      <c r="M224" s="233"/>
      <c r="N224" s="171"/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2</v>
      </c>
      <c r="H225" s="227" t="s">
        <v>178</v>
      </c>
      <c r="I225" s="269"/>
      <c r="J225" s="225"/>
      <c r="K225" s="268"/>
      <c r="L225" s="268"/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/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2</v>
      </c>
      <c r="H227" s="207" t="s">
        <v>178</v>
      </c>
      <c r="I227" s="261"/>
      <c r="J227" s="205"/>
      <c r="K227" s="260"/>
      <c r="L227" s="260"/>
      <c r="M227" s="203"/>
      <c r="N227" s="171"/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2</v>
      </c>
      <c r="H228" s="197" t="s">
        <v>178</v>
      </c>
      <c r="I228" s="258"/>
      <c r="J228" s="195"/>
      <c r="K228" s="257"/>
      <c r="L228" s="257"/>
      <c r="M228" s="193"/>
      <c r="N228" s="171"/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2</v>
      </c>
      <c r="H229" s="187" t="s">
        <v>178</v>
      </c>
      <c r="I229" s="256"/>
      <c r="J229" s="185"/>
      <c r="K229" s="255"/>
      <c r="L229" s="255"/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/>
      <c r="M230" s="213"/>
      <c r="N230" s="171"/>
      <c r="O230" s="171"/>
      <c r="P230" s="171"/>
      <c r="Q230" s="171"/>
      <c r="R230" s="172"/>
      <c r="T230" s="171"/>
    </row>
    <row r="231" spans="1:20" s="170" customFormat="1" ht="24" customHeight="1">
      <c r="A231" s="169">
        <v>1</v>
      </c>
      <c r="B231" s="276"/>
      <c r="C231" s="251">
        <v>6923494</v>
      </c>
      <c r="D231" s="250" t="s">
        <v>280</v>
      </c>
      <c r="E231" s="250" t="s">
        <v>1</v>
      </c>
      <c r="F231" s="249" t="s">
        <v>740</v>
      </c>
      <c r="G231" s="309">
        <v>4</v>
      </c>
      <c r="H231" s="247" t="s">
        <v>8</v>
      </c>
      <c r="I231" s="275"/>
      <c r="J231" s="245" t="s">
        <v>792</v>
      </c>
      <c r="K231" s="274"/>
      <c r="L231" s="274"/>
      <c r="M231" s="243"/>
      <c r="N231" s="171" t="str">
        <f>VLOOKUP(C231,'Points-2015'!D:E,2,FALSE)</f>
        <v>ATSCAF</v>
      </c>
      <c r="O231" s="171"/>
      <c r="P231" s="171"/>
      <c r="Q231" s="171"/>
      <c r="R231" s="172"/>
      <c r="T231" s="171"/>
    </row>
    <row r="232" spans="1:20" s="170" customFormat="1" ht="24" customHeight="1">
      <c r="A232" s="169">
        <v>1</v>
      </c>
      <c r="B232" s="273" t="s">
        <v>725</v>
      </c>
      <c r="C232" s="241">
        <v>6924426</v>
      </c>
      <c r="D232" s="240" t="s">
        <v>40</v>
      </c>
      <c r="E232" s="240" t="s">
        <v>1</v>
      </c>
      <c r="F232" s="239" t="s">
        <v>740</v>
      </c>
      <c r="G232" s="309">
        <v>4</v>
      </c>
      <c r="H232" s="237" t="s">
        <v>179</v>
      </c>
      <c r="I232" s="272"/>
      <c r="J232" s="235" t="s">
        <v>792</v>
      </c>
      <c r="K232" s="271"/>
      <c r="L232" s="271" t="s">
        <v>747</v>
      </c>
      <c r="M232" s="233"/>
      <c r="N232" s="171" t="str">
        <f>VLOOKUP(C232,'Points-2015'!D:E,2,FALSE)</f>
        <v>ATSCAF</v>
      </c>
      <c r="O232" s="171"/>
      <c r="P232" s="171"/>
      <c r="Q232" s="171"/>
      <c r="R232" s="172"/>
      <c r="T232" s="171"/>
    </row>
    <row r="233" spans="1:20" s="170" customFormat="1" ht="24" customHeight="1" thickBot="1">
      <c r="A233" s="169">
        <v>1</v>
      </c>
      <c r="B233" s="270"/>
      <c r="C233" s="231">
        <v>6901149</v>
      </c>
      <c r="D233" s="230" t="s">
        <v>141</v>
      </c>
      <c r="E233" s="230" t="s">
        <v>1</v>
      </c>
      <c r="F233" s="229" t="s">
        <v>740</v>
      </c>
      <c r="G233" s="309">
        <v>4</v>
      </c>
      <c r="H233" s="227" t="s">
        <v>179</v>
      </c>
      <c r="I233" s="269"/>
      <c r="J233" s="225" t="s">
        <v>792</v>
      </c>
      <c r="K233" s="268"/>
      <c r="L233" s="268" t="s">
        <v>747</v>
      </c>
      <c r="M233" s="223"/>
      <c r="N233" s="171" t="str">
        <f>VLOOKUP(C233,'Points-2015'!D:E,2,FALSE)</f>
        <v>ATSCAF</v>
      </c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/>
      <c r="M234" s="213"/>
      <c r="N234" s="171"/>
      <c r="O234" s="171"/>
      <c r="P234" s="171"/>
      <c r="Q234" s="171"/>
      <c r="R234" s="172"/>
      <c r="T234" s="171"/>
    </row>
    <row r="235" spans="1:20" s="170" customFormat="1" ht="24" customHeight="1">
      <c r="A235" s="169">
        <v>2</v>
      </c>
      <c r="B235" s="262"/>
      <c r="C235" s="211">
        <v>6925894</v>
      </c>
      <c r="D235" s="210" t="s">
        <v>316</v>
      </c>
      <c r="E235" s="210" t="s">
        <v>350</v>
      </c>
      <c r="F235" s="209" t="s">
        <v>740</v>
      </c>
      <c r="G235" s="309">
        <v>4</v>
      </c>
      <c r="H235" s="207" t="s">
        <v>8</v>
      </c>
      <c r="I235" s="261"/>
      <c r="J235" s="205" t="s">
        <v>792</v>
      </c>
      <c r="K235" s="260"/>
      <c r="L235" s="260"/>
      <c r="M235" s="203"/>
      <c r="N235" s="171" t="str">
        <f>VLOOKUP(C235,'Points-2015'!D:E,2,FALSE)</f>
        <v>S A L</v>
      </c>
      <c r="O235" s="171"/>
      <c r="P235" s="171"/>
      <c r="Q235" s="171"/>
      <c r="R235" s="172"/>
      <c r="T235" s="171"/>
    </row>
    <row r="236" spans="1:20" s="170" customFormat="1" ht="24" customHeight="1">
      <c r="A236" s="169">
        <v>2</v>
      </c>
      <c r="B236" s="259" t="s">
        <v>725</v>
      </c>
      <c r="C236" s="201">
        <v>6923754</v>
      </c>
      <c r="D236" s="200" t="s">
        <v>139</v>
      </c>
      <c r="E236" s="200" t="s">
        <v>350</v>
      </c>
      <c r="F236" s="199" t="s">
        <v>740</v>
      </c>
      <c r="G236" s="309">
        <v>4</v>
      </c>
      <c r="H236" s="197" t="s">
        <v>179</v>
      </c>
      <c r="I236" s="258"/>
      <c r="J236" s="195" t="s">
        <v>792</v>
      </c>
      <c r="K236" s="257"/>
      <c r="L236" s="257" t="s">
        <v>747</v>
      </c>
      <c r="M236" s="193"/>
      <c r="N236" s="171" t="str">
        <f>VLOOKUP(C236,'Points-2015'!D:E,2,FALSE)</f>
        <v>S A L</v>
      </c>
      <c r="O236" s="171"/>
      <c r="P236" s="171"/>
      <c r="Q236" s="171"/>
      <c r="R236" s="172"/>
      <c r="T236" s="171"/>
    </row>
    <row r="237" spans="1:20" s="170" customFormat="1" ht="24" customHeight="1" thickBot="1">
      <c r="A237" s="169">
        <v>2</v>
      </c>
      <c r="B237" s="278"/>
      <c r="C237" s="191">
        <v>6922450</v>
      </c>
      <c r="D237" s="190" t="s">
        <v>163</v>
      </c>
      <c r="E237" s="190" t="s">
        <v>350</v>
      </c>
      <c r="F237" s="189" t="s">
        <v>740</v>
      </c>
      <c r="G237" s="309">
        <v>4</v>
      </c>
      <c r="H237" s="187" t="s">
        <v>179</v>
      </c>
      <c r="I237" s="256"/>
      <c r="J237" s="185" t="s">
        <v>792</v>
      </c>
      <c r="K237" s="255"/>
      <c r="L237" s="255" t="s">
        <v>747</v>
      </c>
      <c r="M237" s="183"/>
      <c r="N237" s="171" t="str">
        <f>VLOOKUP(C237,'Points-2015'!D:E,2,FALSE)</f>
        <v>S A L</v>
      </c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/>
      <c r="M238" s="213"/>
      <c r="N238" s="171"/>
      <c r="O238" s="171"/>
      <c r="P238" s="171"/>
      <c r="Q238" s="171"/>
      <c r="R238" s="172"/>
      <c r="T238" s="171"/>
    </row>
    <row r="239" spans="1:20" s="170" customFormat="1" ht="24" hidden="1" customHeight="1">
      <c r="A239" s="169">
        <v>3</v>
      </c>
      <c r="B239" s="276"/>
      <c r="C239" s="251" t="s">
        <v>175</v>
      </c>
      <c r="D239" s="250" t="s">
        <v>176</v>
      </c>
      <c r="E239" s="250" t="s">
        <v>177</v>
      </c>
      <c r="F239" s="249" t="s">
        <v>740</v>
      </c>
      <c r="G239" s="248">
        <v>4</v>
      </c>
      <c r="H239" s="247" t="s">
        <v>178</v>
      </c>
      <c r="I239" s="275"/>
      <c r="J239" s="245"/>
      <c r="K239" s="274"/>
      <c r="L239" s="274"/>
      <c r="M239" s="243"/>
      <c r="N239" s="171"/>
      <c r="O239" s="171"/>
      <c r="P239" s="171"/>
      <c r="Q239" s="171"/>
      <c r="R239" s="172"/>
      <c r="T239" s="171"/>
    </row>
    <row r="240" spans="1:20" s="170" customFormat="1" ht="24" hidden="1" customHeight="1">
      <c r="A240" s="169">
        <v>3</v>
      </c>
      <c r="B240" s="273" t="s">
        <v>725</v>
      </c>
      <c r="C240" s="241" t="s">
        <v>175</v>
      </c>
      <c r="D240" s="240" t="s">
        <v>176</v>
      </c>
      <c r="E240" s="240" t="s">
        <v>177</v>
      </c>
      <c r="F240" s="239" t="s">
        <v>740</v>
      </c>
      <c r="G240" s="238">
        <v>4</v>
      </c>
      <c r="H240" s="237" t="s">
        <v>178</v>
      </c>
      <c r="I240" s="272"/>
      <c r="J240" s="235"/>
      <c r="K240" s="271"/>
      <c r="L240" s="271"/>
      <c r="M240" s="233"/>
      <c r="N240" s="171"/>
      <c r="O240" s="171"/>
      <c r="P240" s="171"/>
      <c r="Q240" s="171"/>
      <c r="R240" s="172"/>
      <c r="T240" s="171"/>
    </row>
    <row r="241" spans="1:20" s="170" customFormat="1" ht="24" hidden="1" customHeight="1" thickBot="1">
      <c r="A241" s="169">
        <v>3</v>
      </c>
      <c r="B241" s="270"/>
      <c r="C241" s="231" t="s">
        <v>175</v>
      </c>
      <c r="D241" s="230" t="s">
        <v>176</v>
      </c>
      <c r="E241" s="230" t="s">
        <v>177</v>
      </c>
      <c r="F241" s="229" t="s">
        <v>740</v>
      </c>
      <c r="G241" s="228">
        <v>4</v>
      </c>
      <c r="H241" s="227" t="s">
        <v>178</v>
      </c>
      <c r="I241" s="269"/>
      <c r="J241" s="225"/>
      <c r="K241" s="268"/>
      <c r="L241" s="268"/>
      <c r="M241" s="223"/>
      <c r="N241" s="171"/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/>
      <c r="M242" s="213"/>
      <c r="N242" s="171"/>
      <c r="O242" s="171"/>
      <c r="P242" s="171"/>
      <c r="Q242" s="171"/>
      <c r="R242" s="172"/>
      <c r="T242" s="171"/>
    </row>
    <row r="243" spans="1:20" s="170" customFormat="1" ht="24" hidden="1" customHeight="1">
      <c r="A243" s="169">
        <v>4</v>
      </c>
      <c r="B243" s="262"/>
      <c r="C243" s="211" t="s">
        <v>175</v>
      </c>
      <c r="D243" s="210" t="s">
        <v>176</v>
      </c>
      <c r="E243" s="210" t="s">
        <v>177</v>
      </c>
      <c r="F243" s="209" t="s">
        <v>740</v>
      </c>
      <c r="G243" s="208">
        <v>4</v>
      </c>
      <c r="H243" s="207" t="s">
        <v>178</v>
      </c>
      <c r="I243" s="261"/>
      <c r="J243" s="205"/>
      <c r="K243" s="260"/>
      <c r="L243" s="260"/>
      <c r="M243" s="203"/>
      <c r="N243" s="171"/>
      <c r="O243" s="171"/>
      <c r="P243" s="171"/>
      <c r="Q243" s="171"/>
      <c r="R243" s="172"/>
      <c r="T243" s="171"/>
    </row>
    <row r="244" spans="1:20" s="170" customFormat="1" ht="24" hidden="1" customHeight="1">
      <c r="A244" s="169">
        <v>4</v>
      </c>
      <c r="B244" s="259" t="s">
        <v>725</v>
      </c>
      <c r="C244" s="201" t="s">
        <v>175</v>
      </c>
      <c r="D244" s="200" t="s">
        <v>176</v>
      </c>
      <c r="E244" s="200" t="s">
        <v>177</v>
      </c>
      <c r="F244" s="199" t="s">
        <v>740</v>
      </c>
      <c r="G244" s="198">
        <v>4</v>
      </c>
      <c r="H244" s="197" t="s">
        <v>178</v>
      </c>
      <c r="I244" s="258"/>
      <c r="J244" s="195"/>
      <c r="K244" s="257"/>
      <c r="L244" s="257"/>
      <c r="M244" s="193"/>
      <c r="N244" s="171"/>
      <c r="O244" s="171"/>
      <c r="P244" s="171"/>
      <c r="Q244" s="171"/>
      <c r="R244" s="172"/>
      <c r="T244" s="171"/>
    </row>
    <row r="245" spans="1:20" s="170" customFormat="1" ht="24" hidden="1" customHeight="1" thickBot="1">
      <c r="A245" s="169">
        <v>4</v>
      </c>
      <c r="B245" s="278"/>
      <c r="C245" s="191" t="s">
        <v>175</v>
      </c>
      <c r="D245" s="190" t="s">
        <v>176</v>
      </c>
      <c r="E245" s="190" t="s">
        <v>177</v>
      </c>
      <c r="F245" s="189" t="s">
        <v>740</v>
      </c>
      <c r="G245" s="188">
        <v>4</v>
      </c>
      <c r="H245" s="187" t="s">
        <v>178</v>
      </c>
      <c r="I245" s="256"/>
      <c r="J245" s="185"/>
      <c r="K245" s="255"/>
      <c r="L245" s="255"/>
      <c r="M245" s="183"/>
      <c r="N245" s="171"/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/>
      <c r="M246" s="213"/>
      <c r="N246" s="171"/>
      <c r="O246" s="171"/>
      <c r="P246" s="171"/>
      <c r="Q246" s="171"/>
      <c r="R246" s="172"/>
      <c r="T246" s="171"/>
    </row>
    <row r="247" spans="1:20" s="170" customFormat="1" ht="24" customHeight="1">
      <c r="A247" s="169">
        <v>1</v>
      </c>
      <c r="B247" s="276"/>
      <c r="C247" s="251">
        <v>6900544</v>
      </c>
      <c r="D247" s="250" t="s">
        <v>190</v>
      </c>
      <c r="E247" s="250" t="s">
        <v>350</v>
      </c>
      <c r="F247" s="249" t="s">
        <v>740</v>
      </c>
      <c r="G247" s="309">
        <v>6</v>
      </c>
      <c r="H247" s="247" t="s">
        <v>8</v>
      </c>
      <c r="I247" s="275"/>
      <c r="J247" s="245" t="s">
        <v>793</v>
      </c>
      <c r="K247" s="274"/>
      <c r="L247" s="274"/>
      <c r="M247" s="243"/>
      <c r="N247" s="171" t="str">
        <f>VLOOKUP(C247,'Points-2015'!D:E,2,FALSE)</f>
        <v>S A L</v>
      </c>
      <c r="O247" s="171"/>
      <c r="P247" s="171"/>
      <c r="Q247" s="171"/>
      <c r="R247" s="172"/>
      <c r="T247" s="171"/>
    </row>
    <row r="248" spans="1:20" s="170" customFormat="1" ht="24" customHeight="1">
      <c r="A248" s="169">
        <v>1</v>
      </c>
      <c r="B248" s="273" t="s">
        <v>723</v>
      </c>
      <c r="C248" s="241">
        <v>6919338</v>
      </c>
      <c r="D248" s="240" t="s">
        <v>93</v>
      </c>
      <c r="E248" s="240" t="s">
        <v>350</v>
      </c>
      <c r="F248" s="239" t="s">
        <v>740</v>
      </c>
      <c r="G248" s="309">
        <v>6</v>
      </c>
      <c r="H248" s="237" t="s">
        <v>179</v>
      </c>
      <c r="I248" s="272"/>
      <c r="J248" s="235" t="s">
        <v>793</v>
      </c>
      <c r="K248" s="271"/>
      <c r="L248" s="271" t="s">
        <v>747</v>
      </c>
      <c r="M248" s="233"/>
      <c r="N248" s="171" t="str">
        <f>VLOOKUP(C248,'Points-2015'!D:E,2,FALSE)</f>
        <v>S A L</v>
      </c>
      <c r="O248" s="171"/>
      <c r="P248" s="171"/>
      <c r="Q248" s="171"/>
      <c r="R248" s="172"/>
      <c r="T248" s="171"/>
    </row>
    <row r="249" spans="1:20" s="170" customFormat="1" ht="24" customHeight="1" thickBot="1">
      <c r="A249" s="169">
        <v>1</v>
      </c>
      <c r="B249" s="270"/>
      <c r="C249" s="231">
        <v>6903133</v>
      </c>
      <c r="D249" s="230" t="s">
        <v>105</v>
      </c>
      <c r="E249" s="230" t="s">
        <v>350</v>
      </c>
      <c r="F249" s="229" t="s">
        <v>740</v>
      </c>
      <c r="G249" s="309">
        <v>6</v>
      </c>
      <c r="H249" s="227" t="s">
        <v>179</v>
      </c>
      <c r="I249" s="269"/>
      <c r="J249" s="225" t="s">
        <v>793</v>
      </c>
      <c r="K249" s="268"/>
      <c r="L249" s="268" t="s">
        <v>747</v>
      </c>
      <c r="M249" s="223"/>
      <c r="N249" s="171" t="str">
        <f>VLOOKUP(C249,'Points-2015'!D:E,2,FALSE)</f>
        <v>S A L</v>
      </c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/>
      <c r="M250" s="213"/>
      <c r="N250" s="171"/>
      <c r="O250" s="171"/>
      <c r="P250" s="171"/>
      <c r="Q250" s="171"/>
      <c r="R250" s="172"/>
      <c r="T250" s="171"/>
    </row>
    <row r="251" spans="1:20" s="170" customFormat="1" ht="24" customHeight="1">
      <c r="A251" s="169">
        <v>2</v>
      </c>
      <c r="B251" s="262"/>
      <c r="C251" s="211">
        <v>6901424</v>
      </c>
      <c r="D251" s="210" t="s">
        <v>138</v>
      </c>
      <c r="E251" s="210" t="s">
        <v>350</v>
      </c>
      <c r="F251" s="209" t="s">
        <v>740</v>
      </c>
      <c r="G251" s="309">
        <v>6</v>
      </c>
      <c r="H251" s="207" t="s">
        <v>8</v>
      </c>
      <c r="I251" s="261"/>
      <c r="J251" s="205" t="s">
        <v>793</v>
      </c>
      <c r="K251" s="260"/>
      <c r="L251" s="260"/>
      <c r="M251" s="203"/>
      <c r="N251" s="171" t="str">
        <f>VLOOKUP(C251,'Points-2015'!D:E,2,FALSE)</f>
        <v>S A L</v>
      </c>
      <c r="O251" s="171"/>
      <c r="P251" s="171"/>
      <c r="Q251" s="171"/>
      <c r="R251" s="172"/>
      <c r="T251" s="171"/>
    </row>
    <row r="252" spans="1:20" s="170" customFormat="1" ht="24" customHeight="1">
      <c r="A252" s="169">
        <v>2</v>
      </c>
      <c r="B252" s="259" t="s">
        <v>723</v>
      </c>
      <c r="C252" s="201">
        <v>6917755</v>
      </c>
      <c r="D252" s="200" t="s">
        <v>154</v>
      </c>
      <c r="E252" s="200" t="s">
        <v>350</v>
      </c>
      <c r="F252" s="199" t="s">
        <v>740</v>
      </c>
      <c r="G252" s="309">
        <v>6</v>
      </c>
      <c r="H252" s="197" t="s">
        <v>179</v>
      </c>
      <c r="I252" s="258"/>
      <c r="J252" s="195" t="s">
        <v>793</v>
      </c>
      <c r="K252" s="257"/>
      <c r="L252" s="257" t="s">
        <v>747</v>
      </c>
      <c r="M252" s="193"/>
      <c r="N252" s="171" t="str">
        <f>VLOOKUP(C252,'Points-2015'!D:E,2,FALSE)</f>
        <v>S A L</v>
      </c>
      <c r="O252" s="171"/>
      <c r="P252" s="171"/>
      <c r="Q252" s="171"/>
      <c r="R252" s="172"/>
      <c r="T252" s="171"/>
    </row>
    <row r="253" spans="1:20" s="170" customFormat="1" ht="24" customHeight="1" thickBot="1">
      <c r="A253" s="169">
        <v>2</v>
      </c>
      <c r="B253" s="192"/>
      <c r="C253" s="191">
        <v>6901249</v>
      </c>
      <c r="D253" s="190" t="s">
        <v>153</v>
      </c>
      <c r="E253" s="190" t="s">
        <v>350</v>
      </c>
      <c r="F253" s="189" t="s">
        <v>740</v>
      </c>
      <c r="G253" s="309">
        <v>6</v>
      </c>
      <c r="H253" s="187" t="s">
        <v>179</v>
      </c>
      <c r="I253" s="256"/>
      <c r="J253" s="185" t="s">
        <v>793</v>
      </c>
      <c r="K253" s="255"/>
      <c r="L253" s="255" t="s">
        <v>747</v>
      </c>
      <c r="M253" s="183"/>
      <c r="N253" s="171" t="str">
        <f>VLOOKUP(C253,'Points-2015'!D:E,2,FALSE)</f>
        <v>S A L</v>
      </c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/>
      <c r="M254" s="213"/>
      <c r="N254" s="171"/>
      <c r="O254" s="171"/>
      <c r="P254" s="171"/>
      <c r="Q254" s="171"/>
      <c r="R254" s="172"/>
      <c r="T254" s="171"/>
    </row>
    <row r="255" spans="1:20" s="170" customFormat="1" ht="24" customHeight="1">
      <c r="A255" s="169">
        <v>1</v>
      </c>
      <c r="B255" s="252"/>
      <c r="C255" s="251">
        <v>6924432</v>
      </c>
      <c r="D255" s="250" t="s">
        <v>30</v>
      </c>
      <c r="E255" s="250" t="s">
        <v>350</v>
      </c>
      <c r="F255" s="249" t="s">
        <v>740</v>
      </c>
      <c r="G255" s="309">
        <v>6</v>
      </c>
      <c r="H255" s="247" t="s">
        <v>8</v>
      </c>
      <c r="I255" s="246" t="s">
        <v>8</v>
      </c>
      <c r="J255" s="245"/>
      <c r="K255" s="244"/>
      <c r="L255" s="244"/>
      <c r="M255" s="243" t="s">
        <v>795</v>
      </c>
      <c r="N255" s="171" t="str">
        <f>VLOOKUP(C255,'Points-2015'!D:E,2,FALSE)</f>
        <v>S A L</v>
      </c>
      <c r="O255" s="171"/>
      <c r="P255" s="171"/>
      <c r="Q255" s="171"/>
      <c r="R255" s="172"/>
      <c r="T255" s="171"/>
    </row>
    <row r="256" spans="1:20" s="170" customFormat="1" ht="24" customHeight="1">
      <c r="A256" s="169">
        <v>1</v>
      </c>
      <c r="B256" s="242" t="s">
        <v>722</v>
      </c>
      <c r="C256" s="241">
        <v>6921860</v>
      </c>
      <c r="D256" s="240" t="s">
        <v>100</v>
      </c>
      <c r="E256" s="240" t="s">
        <v>350</v>
      </c>
      <c r="F256" s="239" t="s">
        <v>740</v>
      </c>
      <c r="G256" s="309">
        <v>6</v>
      </c>
      <c r="H256" s="237" t="s">
        <v>179</v>
      </c>
      <c r="I256" s="236" t="s">
        <v>8</v>
      </c>
      <c r="J256" s="235"/>
      <c r="K256" s="234"/>
      <c r="L256" s="234" t="s">
        <v>747</v>
      </c>
      <c r="M256" s="233" t="s">
        <v>835</v>
      </c>
      <c r="N256" s="171" t="str">
        <f>VLOOKUP(C256,'Points-2015'!D:E,2,FALSE)</f>
        <v>S A L</v>
      </c>
      <c r="O256" s="171"/>
      <c r="P256" s="171"/>
      <c r="Q256" s="171"/>
      <c r="R256" s="172"/>
      <c r="T256" s="171"/>
    </row>
    <row r="257" spans="1:20" s="170" customFormat="1" ht="24" customHeight="1" thickBot="1">
      <c r="A257" s="169">
        <v>1</v>
      </c>
      <c r="B257" s="232"/>
      <c r="C257" s="231">
        <v>6903159</v>
      </c>
      <c r="D257" s="230" t="s">
        <v>37</v>
      </c>
      <c r="E257" s="230" t="s">
        <v>350</v>
      </c>
      <c r="F257" s="229" t="s">
        <v>740</v>
      </c>
      <c r="G257" s="309">
        <v>6</v>
      </c>
      <c r="H257" s="227" t="s">
        <v>179</v>
      </c>
      <c r="I257" s="226" t="s">
        <v>8</v>
      </c>
      <c r="J257" s="225"/>
      <c r="K257" s="224"/>
      <c r="L257" s="224" t="s">
        <v>747</v>
      </c>
      <c r="M257" s="223" t="s">
        <v>833</v>
      </c>
      <c r="N257" s="171" t="str">
        <f>VLOOKUP(C257,'Points-2015'!D:E,2,FALSE)</f>
        <v>S A L</v>
      </c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/>
      <c r="M258" s="213"/>
      <c r="N258" s="171"/>
      <c r="O258" s="171"/>
      <c r="P258" s="171"/>
      <c r="Q258" s="171"/>
      <c r="R258" s="172"/>
      <c r="T258" s="171"/>
    </row>
    <row r="259" spans="1:20" s="170" customFormat="1" ht="24" customHeight="1">
      <c r="A259" s="169">
        <v>1</v>
      </c>
      <c r="B259" s="212"/>
      <c r="C259" s="211">
        <v>6923168</v>
      </c>
      <c r="D259" s="210" t="s">
        <v>125</v>
      </c>
      <c r="E259" s="210" t="s">
        <v>1</v>
      </c>
      <c r="F259" s="209" t="s">
        <v>740</v>
      </c>
      <c r="G259" s="309">
        <v>8</v>
      </c>
      <c r="H259" s="207" t="s">
        <v>8</v>
      </c>
      <c r="I259" s="206" t="s">
        <v>719</v>
      </c>
      <c r="J259" s="205"/>
      <c r="K259" s="204"/>
      <c r="L259" s="204"/>
      <c r="M259" s="203" t="s">
        <v>798</v>
      </c>
      <c r="N259" s="171" t="str">
        <f>VLOOKUP(C259,'Points-2015'!D:E,2,FALSE)</f>
        <v>ATSCAF</v>
      </c>
      <c r="O259" s="171"/>
      <c r="P259" s="171"/>
      <c r="Q259" s="171"/>
      <c r="R259" s="172"/>
      <c r="T259" s="171"/>
    </row>
    <row r="260" spans="1:20" s="170" customFormat="1" ht="24" customHeight="1">
      <c r="A260" s="169">
        <v>1</v>
      </c>
      <c r="B260" s="202" t="s">
        <v>721</v>
      </c>
      <c r="C260" s="201">
        <v>6919166</v>
      </c>
      <c r="D260" s="200" t="s">
        <v>249</v>
      </c>
      <c r="E260" s="200" t="s">
        <v>1</v>
      </c>
      <c r="F260" s="199" t="s">
        <v>740</v>
      </c>
      <c r="G260" s="309">
        <v>8</v>
      </c>
      <c r="H260" s="197" t="s">
        <v>179</v>
      </c>
      <c r="I260" s="196" t="s">
        <v>719</v>
      </c>
      <c r="J260" s="195"/>
      <c r="K260" s="194"/>
      <c r="L260" s="194" t="s">
        <v>747</v>
      </c>
      <c r="M260" s="193" t="s">
        <v>834</v>
      </c>
      <c r="N260" s="171" t="str">
        <f>VLOOKUP(C260,'Points-2015'!D:E,2,FALSE)</f>
        <v>ATSCAF</v>
      </c>
      <c r="O260" s="171"/>
      <c r="P260" s="171"/>
      <c r="Q260" s="171"/>
      <c r="R260" s="172"/>
      <c r="T260" s="171"/>
    </row>
    <row r="261" spans="1:20" s="170" customFormat="1" ht="24" customHeight="1" thickBot="1">
      <c r="A261" s="169">
        <v>1</v>
      </c>
      <c r="B261" s="192"/>
      <c r="C261" s="191">
        <v>6924538</v>
      </c>
      <c r="D261" s="190" t="s">
        <v>31</v>
      </c>
      <c r="E261" s="190" t="s">
        <v>1</v>
      </c>
      <c r="F261" s="189" t="s">
        <v>740</v>
      </c>
      <c r="G261" s="309">
        <v>8</v>
      </c>
      <c r="H261" s="187" t="s">
        <v>179</v>
      </c>
      <c r="I261" s="186" t="s">
        <v>719</v>
      </c>
      <c r="J261" s="185"/>
      <c r="K261" s="184"/>
      <c r="L261" s="184" t="s">
        <v>747</v>
      </c>
      <c r="M261" s="183" t="s">
        <v>833</v>
      </c>
      <c r="N261" s="171" t="str">
        <f>VLOOKUP(C261,'Points-2015'!D:E,2,FALSE)</f>
        <v>ATSCAF</v>
      </c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/>
      <c r="M262" s="173"/>
      <c r="N262" s="171"/>
      <c r="O262" s="171"/>
      <c r="P262" s="171"/>
      <c r="Q262" s="171"/>
      <c r="R262" s="172"/>
      <c r="T262" s="171"/>
    </row>
    <row r="263" spans="1:20" ht="16.5" hidden="1" thickBot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/>
    </row>
    <row r="264" spans="1:20" ht="16.5" hidden="1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/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/>
      <c r="M265" s="298"/>
      <c r="N265" s="296"/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732</v>
      </c>
      <c r="M266" s="289" t="s">
        <v>731</v>
      </c>
      <c r="N266" s="171" t="str">
        <f>VLOOKUP(C266,'Points-2015'!D:E,2,FALSE)</f>
        <v>Club</v>
      </c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/>
      <c r="M267" s="243"/>
      <c r="N267" s="171"/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/>
      <c r="M268" s="233"/>
      <c r="N268" s="171"/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/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/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/>
      <c r="M271" s="203"/>
      <c r="N271" s="171"/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/>
      <c r="M272" s="193"/>
      <c r="N272" s="171"/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/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/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/>
      <c r="M275" s="243"/>
      <c r="N275" s="171"/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/>
      <c r="M276" s="233"/>
      <c r="N276" s="171"/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/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/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/>
      <c r="M279" s="203"/>
      <c r="N279" s="171"/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/>
      <c r="M280" s="193"/>
      <c r="N280" s="171"/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/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/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/>
      <c r="M283" s="243"/>
      <c r="N283" s="171"/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/>
      <c r="M284" s="233"/>
      <c r="N284" s="171"/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/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/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/>
      <c r="M287" s="203"/>
      <c r="N287" s="171"/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/>
      <c r="M288" s="193"/>
      <c r="N288" s="171"/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/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/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/>
      <c r="M291" s="243"/>
      <c r="N291" s="171"/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/>
      <c r="M292" s="233"/>
      <c r="N292" s="171"/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/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/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/>
      <c r="M295" s="203"/>
      <c r="N295" s="171"/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/>
      <c r="M296" s="193"/>
      <c r="N296" s="171"/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/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/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/>
      <c r="M299" s="243"/>
      <c r="N299" s="171"/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/>
      <c r="M300" s="233"/>
      <c r="N300" s="171"/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/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/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/>
      <c r="M303" s="203"/>
      <c r="N303" s="171"/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/>
      <c r="M304" s="193"/>
      <c r="N304" s="171"/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/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/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/>
      <c r="M307" s="243"/>
      <c r="N307" s="171"/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/>
      <c r="M308" s="233"/>
      <c r="N308" s="171"/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/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/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/>
      <c r="M311" s="203"/>
      <c r="N311" s="171"/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/>
      <c r="M312" s="193"/>
      <c r="N312" s="171"/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/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/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/>
      <c r="M315" s="243"/>
      <c r="N315" s="171"/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/>
      <c r="M316" s="233"/>
      <c r="N316" s="171"/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/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/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/>
      <c r="M319" s="203"/>
      <c r="N319" s="171"/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/>
      <c r="M320" s="193"/>
      <c r="N320" s="171"/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/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/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/>
      <c r="M323" s="243"/>
      <c r="N323" s="171"/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/>
      <c r="M324" s="233"/>
      <c r="N324" s="171"/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/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/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/>
      <c r="M327" s="203"/>
      <c r="N327" s="171"/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/>
      <c r="M328" s="193"/>
      <c r="N328" s="171"/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/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/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/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/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/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/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/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/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/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/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/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/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/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/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/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/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/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/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/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/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/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/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/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/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/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/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/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/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/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/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/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/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/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/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/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/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/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/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/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/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/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/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/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/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/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/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/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/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/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/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/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/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/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/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/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/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/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/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/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/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/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/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/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/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/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/>
      <c r="M394" s="213"/>
      <c r="N394" s="171"/>
      <c r="O394" s="171"/>
      <c r="P394" s="171"/>
      <c r="Q394" s="171"/>
      <c r="R394" s="172"/>
      <c r="T394" s="171"/>
    </row>
    <row r="395" spans="1:20" s="170" customFormat="1" ht="24" hidden="1" customHeight="1">
      <c r="A395" s="169">
        <v>1</v>
      </c>
      <c r="B395" s="276" t="s">
        <v>728</v>
      </c>
      <c r="C395" s="251" t="s">
        <v>175</v>
      </c>
      <c r="D395" s="250" t="s">
        <v>176</v>
      </c>
      <c r="E395" s="250" t="s">
        <v>177</v>
      </c>
      <c r="F395" s="249" t="s">
        <v>720</v>
      </c>
      <c r="G395" s="248"/>
      <c r="H395" s="247" t="s">
        <v>178</v>
      </c>
      <c r="I395" s="275"/>
      <c r="J395" s="245"/>
      <c r="K395" s="274"/>
      <c r="L395" s="274"/>
      <c r="M395" s="243"/>
      <c r="N395" s="171"/>
      <c r="O395" s="171"/>
      <c r="P395" s="171"/>
      <c r="Q395" s="171"/>
      <c r="R395" s="172"/>
      <c r="T395" s="171"/>
    </row>
    <row r="396" spans="1:20" s="170" customFormat="1" ht="24" hidden="1" customHeight="1">
      <c r="A396" s="169">
        <v>1</v>
      </c>
      <c r="B396" s="273" t="s">
        <v>728</v>
      </c>
      <c r="C396" s="241" t="s">
        <v>175</v>
      </c>
      <c r="D396" s="240" t="s">
        <v>176</v>
      </c>
      <c r="E396" s="240" t="s">
        <v>177</v>
      </c>
      <c r="F396" s="239" t="s">
        <v>720</v>
      </c>
      <c r="G396" s="238"/>
      <c r="H396" s="237" t="s">
        <v>178</v>
      </c>
      <c r="I396" s="272"/>
      <c r="J396" s="235"/>
      <c r="K396" s="271"/>
      <c r="L396" s="271"/>
      <c r="M396" s="233"/>
      <c r="N396" s="171"/>
      <c r="O396" s="171"/>
      <c r="P396" s="171"/>
      <c r="Q396" s="171"/>
      <c r="R396" s="172"/>
      <c r="T396" s="171"/>
    </row>
    <row r="397" spans="1:20" s="170" customFormat="1" ht="24" hidden="1" customHeight="1" thickBot="1">
      <c r="A397" s="169">
        <v>1</v>
      </c>
      <c r="B397" s="270" t="s">
        <v>728</v>
      </c>
      <c r="C397" s="231" t="s">
        <v>175</v>
      </c>
      <c r="D397" s="230" t="s">
        <v>176</v>
      </c>
      <c r="E397" s="230" t="s">
        <v>177</v>
      </c>
      <c r="F397" s="229" t="s">
        <v>720</v>
      </c>
      <c r="G397" s="228"/>
      <c r="H397" s="227" t="s">
        <v>178</v>
      </c>
      <c r="I397" s="269"/>
      <c r="J397" s="225"/>
      <c r="K397" s="268"/>
      <c r="L397" s="268"/>
      <c r="M397" s="223"/>
      <c r="N397" s="171"/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/>
      <c r="M398" s="213"/>
      <c r="N398" s="171"/>
      <c r="O398" s="171"/>
      <c r="P398" s="171"/>
      <c r="Q398" s="171"/>
      <c r="R398" s="172"/>
      <c r="T398" s="171"/>
    </row>
    <row r="399" spans="1:20" s="170" customFormat="1" ht="24" hidden="1" customHeight="1">
      <c r="A399" s="169">
        <v>2</v>
      </c>
      <c r="B399" s="262" t="s">
        <v>728</v>
      </c>
      <c r="C399" s="211" t="s">
        <v>175</v>
      </c>
      <c r="D399" s="210" t="s">
        <v>176</v>
      </c>
      <c r="E399" s="210" t="s">
        <v>177</v>
      </c>
      <c r="F399" s="209" t="s">
        <v>720</v>
      </c>
      <c r="G399" s="208"/>
      <c r="H399" s="207" t="s">
        <v>178</v>
      </c>
      <c r="I399" s="261"/>
      <c r="J399" s="205"/>
      <c r="K399" s="260"/>
      <c r="L399" s="260"/>
      <c r="M399" s="203"/>
      <c r="N399" s="171"/>
      <c r="O399" s="171"/>
      <c r="P399" s="171"/>
      <c r="Q399" s="171"/>
      <c r="R399" s="172"/>
      <c r="T399" s="171"/>
    </row>
    <row r="400" spans="1:20" s="170" customFormat="1" ht="24" hidden="1" customHeight="1">
      <c r="A400" s="169">
        <v>2</v>
      </c>
      <c r="B400" s="259" t="s">
        <v>728</v>
      </c>
      <c r="C400" s="201" t="s">
        <v>175</v>
      </c>
      <c r="D400" s="200" t="s">
        <v>176</v>
      </c>
      <c r="E400" s="200" t="s">
        <v>177</v>
      </c>
      <c r="F400" s="199" t="s">
        <v>720</v>
      </c>
      <c r="G400" s="198"/>
      <c r="H400" s="197" t="s">
        <v>178</v>
      </c>
      <c r="I400" s="258"/>
      <c r="J400" s="195"/>
      <c r="K400" s="257"/>
      <c r="L400" s="257"/>
      <c r="M400" s="193"/>
      <c r="N400" s="171"/>
      <c r="O400" s="171"/>
      <c r="P400" s="171"/>
      <c r="Q400" s="171"/>
      <c r="R400" s="172"/>
      <c r="T400" s="171"/>
    </row>
    <row r="401" spans="1:20" s="170" customFormat="1" ht="24" hidden="1" customHeight="1" thickBot="1">
      <c r="A401" s="169">
        <v>2</v>
      </c>
      <c r="B401" s="278" t="s">
        <v>728</v>
      </c>
      <c r="C401" s="191" t="s">
        <v>175</v>
      </c>
      <c r="D401" s="190" t="s">
        <v>176</v>
      </c>
      <c r="E401" s="190" t="s">
        <v>177</v>
      </c>
      <c r="F401" s="189" t="s">
        <v>720</v>
      </c>
      <c r="G401" s="188"/>
      <c r="H401" s="187" t="s">
        <v>178</v>
      </c>
      <c r="I401" s="256"/>
      <c r="J401" s="185"/>
      <c r="K401" s="255"/>
      <c r="L401" s="255"/>
      <c r="M401" s="183"/>
      <c r="N401" s="171"/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/>
      <c r="M402" s="213"/>
      <c r="N402" s="171"/>
      <c r="O402" s="171"/>
      <c r="P402" s="171"/>
      <c r="Q402" s="171"/>
      <c r="R402" s="172"/>
      <c r="T402" s="171"/>
    </row>
    <row r="403" spans="1:20" s="170" customFormat="1" ht="24" hidden="1" customHeight="1">
      <c r="A403" s="169">
        <v>3</v>
      </c>
      <c r="B403" s="276" t="s">
        <v>728</v>
      </c>
      <c r="C403" s="251" t="s">
        <v>175</v>
      </c>
      <c r="D403" s="250" t="s">
        <v>176</v>
      </c>
      <c r="E403" s="250" t="s">
        <v>177</v>
      </c>
      <c r="F403" s="249" t="s">
        <v>720</v>
      </c>
      <c r="G403" s="248"/>
      <c r="H403" s="247" t="s">
        <v>178</v>
      </c>
      <c r="I403" s="275"/>
      <c r="J403" s="245"/>
      <c r="K403" s="274"/>
      <c r="L403" s="274"/>
      <c r="M403" s="243"/>
      <c r="N403" s="171"/>
      <c r="O403" s="171"/>
      <c r="P403" s="171"/>
      <c r="Q403" s="171"/>
      <c r="R403" s="172"/>
      <c r="T403" s="171"/>
    </row>
    <row r="404" spans="1:20" s="170" customFormat="1" ht="24" hidden="1" customHeight="1">
      <c r="A404" s="169">
        <v>3</v>
      </c>
      <c r="B404" s="273" t="s">
        <v>728</v>
      </c>
      <c r="C404" s="241" t="s">
        <v>175</v>
      </c>
      <c r="D404" s="240" t="s">
        <v>176</v>
      </c>
      <c r="E404" s="240" t="s">
        <v>177</v>
      </c>
      <c r="F404" s="239" t="s">
        <v>720</v>
      </c>
      <c r="G404" s="238"/>
      <c r="H404" s="237" t="s">
        <v>178</v>
      </c>
      <c r="I404" s="272"/>
      <c r="J404" s="235"/>
      <c r="K404" s="271"/>
      <c r="L404" s="271"/>
      <c r="M404" s="233"/>
      <c r="N404" s="171"/>
      <c r="O404" s="171"/>
      <c r="P404" s="171"/>
      <c r="Q404" s="171"/>
      <c r="R404" s="172"/>
      <c r="T404" s="171"/>
    </row>
    <row r="405" spans="1:20" s="170" customFormat="1" ht="24" hidden="1" customHeight="1" thickBot="1">
      <c r="A405" s="169">
        <v>3</v>
      </c>
      <c r="B405" s="270" t="s">
        <v>728</v>
      </c>
      <c r="C405" s="231" t="s">
        <v>175</v>
      </c>
      <c r="D405" s="230" t="s">
        <v>176</v>
      </c>
      <c r="E405" s="230" t="s">
        <v>177</v>
      </c>
      <c r="F405" s="229" t="s">
        <v>720</v>
      </c>
      <c r="G405" s="228"/>
      <c r="H405" s="227" t="s">
        <v>178</v>
      </c>
      <c r="I405" s="269"/>
      <c r="J405" s="225"/>
      <c r="K405" s="268"/>
      <c r="L405" s="268"/>
      <c r="M405" s="223"/>
      <c r="N405" s="171"/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/>
      <c r="M406" s="213"/>
      <c r="N406" s="171"/>
      <c r="O406" s="171"/>
      <c r="P406" s="171"/>
      <c r="Q406" s="171"/>
      <c r="R406" s="172"/>
      <c r="T406" s="171"/>
    </row>
    <row r="407" spans="1:20" s="170" customFormat="1" ht="24" hidden="1" customHeight="1">
      <c r="A407" s="169">
        <v>4</v>
      </c>
      <c r="B407" s="262" t="s">
        <v>728</v>
      </c>
      <c r="C407" s="211" t="s">
        <v>175</v>
      </c>
      <c r="D407" s="210" t="s">
        <v>176</v>
      </c>
      <c r="E407" s="210" t="s">
        <v>177</v>
      </c>
      <c r="F407" s="209" t="s">
        <v>720</v>
      </c>
      <c r="G407" s="208"/>
      <c r="H407" s="207" t="s">
        <v>178</v>
      </c>
      <c r="I407" s="261"/>
      <c r="J407" s="205"/>
      <c r="K407" s="260"/>
      <c r="L407" s="260"/>
      <c r="M407" s="203"/>
      <c r="N407" s="171"/>
      <c r="O407" s="171"/>
      <c r="P407" s="171"/>
      <c r="Q407" s="171"/>
      <c r="R407" s="172"/>
      <c r="T407" s="171"/>
    </row>
    <row r="408" spans="1:20" s="170" customFormat="1" ht="24" hidden="1" customHeight="1">
      <c r="A408" s="169">
        <v>4</v>
      </c>
      <c r="B408" s="259" t="s">
        <v>728</v>
      </c>
      <c r="C408" s="201" t="s">
        <v>175</v>
      </c>
      <c r="D408" s="200" t="s">
        <v>176</v>
      </c>
      <c r="E408" s="200" t="s">
        <v>177</v>
      </c>
      <c r="F408" s="199" t="s">
        <v>720</v>
      </c>
      <c r="G408" s="198"/>
      <c r="H408" s="197" t="s">
        <v>178</v>
      </c>
      <c r="I408" s="258"/>
      <c r="J408" s="195"/>
      <c r="K408" s="257"/>
      <c r="L408" s="257"/>
      <c r="M408" s="193"/>
      <c r="N408" s="171"/>
      <c r="O408" s="171"/>
      <c r="P408" s="171"/>
      <c r="Q408" s="171"/>
      <c r="R408" s="172"/>
      <c r="T408" s="171"/>
    </row>
    <row r="409" spans="1:20" s="170" customFormat="1" ht="24" hidden="1" customHeight="1" thickBot="1">
      <c r="A409" s="169">
        <v>4</v>
      </c>
      <c r="B409" s="278" t="s">
        <v>728</v>
      </c>
      <c r="C409" s="191" t="s">
        <v>175</v>
      </c>
      <c r="D409" s="190" t="s">
        <v>176</v>
      </c>
      <c r="E409" s="190" t="s">
        <v>177</v>
      </c>
      <c r="F409" s="189" t="s">
        <v>720</v>
      </c>
      <c r="G409" s="188"/>
      <c r="H409" s="187" t="s">
        <v>178</v>
      </c>
      <c r="I409" s="256"/>
      <c r="J409" s="185"/>
      <c r="K409" s="255"/>
      <c r="L409" s="255"/>
      <c r="M409" s="183"/>
      <c r="N409" s="171"/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/>
      <c r="M410" s="213"/>
      <c r="N410" s="171"/>
      <c r="O410" s="171"/>
      <c r="P410" s="171"/>
      <c r="Q410" s="171"/>
      <c r="R410" s="172"/>
      <c r="T410" s="171"/>
    </row>
    <row r="411" spans="1:20" s="170" customFormat="1" ht="24" hidden="1" customHeight="1">
      <c r="A411" s="169">
        <v>5</v>
      </c>
      <c r="B411" s="276" t="s">
        <v>728</v>
      </c>
      <c r="C411" s="251" t="s">
        <v>175</v>
      </c>
      <c r="D411" s="250" t="s">
        <v>176</v>
      </c>
      <c r="E411" s="250" t="s">
        <v>177</v>
      </c>
      <c r="F411" s="249" t="s">
        <v>720</v>
      </c>
      <c r="G411" s="248"/>
      <c r="H411" s="247" t="s">
        <v>178</v>
      </c>
      <c r="I411" s="275"/>
      <c r="J411" s="245"/>
      <c r="K411" s="274"/>
      <c r="L411" s="274"/>
      <c r="M411" s="243"/>
      <c r="N411" s="171"/>
      <c r="O411" s="171"/>
      <c r="P411" s="171"/>
      <c r="Q411" s="171"/>
      <c r="R411" s="172"/>
      <c r="T411" s="171"/>
    </row>
    <row r="412" spans="1:20" s="170" customFormat="1" ht="24" hidden="1" customHeight="1">
      <c r="A412" s="169">
        <v>5</v>
      </c>
      <c r="B412" s="273" t="s">
        <v>728</v>
      </c>
      <c r="C412" s="241" t="s">
        <v>175</v>
      </c>
      <c r="D412" s="240" t="s">
        <v>176</v>
      </c>
      <c r="E412" s="240" t="s">
        <v>177</v>
      </c>
      <c r="F412" s="239" t="s">
        <v>720</v>
      </c>
      <c r="G412" s="238"/>
      <c r="H412" s="237" t="s">
        <v>178</v>
      </c>
      <c r="I412" s="272"/>
      <c r="J412" s="235"/>
      <c r="K412" s="271"/>
      <c r="L412" s="271"/>
      <c r="M412" s="233"/>
      <c r="N412" s="171"/>
      <c r="O412" s="171"/>
      <c r="P412" s="171"/>
      <c r="Q412" s="171"/>
      <c r="R412" s="172"/>
      <c r="T412" s="171"/>
    </row>
    <row r="413" spans="1:20" s="170" customFormat="1" ht="24" hidden="1" customHeight="1" thickBot="1">
      <c r="A413" s="169">
        <v>5</v>
      </c>
      <c r="B413" s="270" t="s">
        <v>728</v>
      </c>
      <c r="C413" s="231" t="s">
        <v>175</v>
      </c>
      <c r="D413" s="230" t="s">
        <v>176</v>
      </c>
      <c r="E413" s="230" t="s">
        <v>177</v>
      </c>
      <c r="F413" s="229" t="s">
        <v>720</v>
      </c>
      <c r="G413" s="228"/>
      <c r="H413" s="227" t="s">
        <v>178</v>
      </c>
      <c r="I413" s="269"/>
      <c r="J413" s="225"/>
      <c r="K413" s="268"/>
      <c r="L413" s="268"/>
      <c r="M413" s="223"/>
      <c r="N413" s="171"/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/>
      <c r="M414" s="213"/>
      <c r="N414" s="171"/>
      <c r="O414" s="171"/>
      <c r="P414" s="171"/>
      <c r="Q414" s="171"/>
      <c r="R414" s="172"/>
      <c r="T414" s="171"/>
    </row>
    <row r="415" spans="1:20" s="170" customFormat="1" ht="24" hidden="1" customHeight="1">
      <c r="A415" s="169">
        <v>6</v>
      </c>
      <c r="B415" s="262" t="s">
        <v>728</v>
      </c>
      <c r="C415" s="211" t="s">
        <v>175</v>
      </c>
      <c r="D415" s="210" t="s">
        <v>176</v>
      </c>
      <c r="E415" s="210" t="s">
        <v>177</v>
      </c>
      <c r="F415" s="209" t="s">
        <v>720</v>
      </c>
      <c r="G415" s="208"/>
      <c r="H415" s="207" t="s">
        <v>178</v>
      </c>
      <c r="I415" s="261"/>
      <c r="J415" s="205"/>
      <c r="K415" s="260"/>
      <c r="L415" s="260"/>
      <c r="M415" s="203"/>
      <c r="N415" s="171"/>
      <c r="O415" s="171"/>
      <c r="P415" s="171"/>
      <c r="Q415" s="171"/>
      <c r="R415" s="172"/>
      <c r="T415" s="171"/>
    </row>
    <row r="416" spans="1:20" s="170" customFormat="1" ht="24" hidden="1" customHeight="1">
      <c r="A416" s="169">
        <v>6</v>
      </c>
      <c r="B416" s="259" t="s">
        <v>728</v>
      </c>
      <c r="C416" s="201" t="s">
        <v>175</v>
      </c>
      <c r="D416" s="200" t="s">
        <v>176</v>
      </c>
      <c r="E416" s="200" t="s">
        <v>177</v>
      </c>
      <c r="F416" s="199" t="s">
        <v>720</v>
      </c>
      <c r="G416" s="198"/>
      <c r="H416" s="197" t="s">
        <v>178</v>
      </c>
      <c r="I416" s="258"/>
      <c r="J416" s="195"/>
      <c r="K416" s="257"/>
      <c r="L416" s="257"/>
      <c r="M416" s="193"/>
      <c r="N416" s="171"/>
      <c r="O416" s="171"/>
      <c r="P416" s="171"/>
      <c r="Q416" s="171"/>
      <c r="R416" s="172"/>
      <c r="T416" s="171"/>
    </row>
    <row r="417" spans="1:20" s="170" customFormat="1" ht="24" hidden="1" customHeight="1" thickBot="1">
      <c r="A417" s="169">
        <v>6</v>
      </c>
      <c r="B417" s="278" t="s">
        <v>728</v>
      </c>
      <c r="C417" s="191" t="s">
        <v>175</v>
      </c>
      <c r="D417" s="190" t="s">
        <v>176</v>
      </c>
      <c r="E417" s="190" t="s">
        <v>177</v>
      </c>
      <c r="F417" s="189" t="s">
        <v>720</v>
      </c>
      <c r="G417" s="188"/>
      <c r="H417" s="187" t="s">
        <v>178</v>
      </c>
      <c r="I417" s="256"/>
      <c r="J417" s="185"/>
      <c r="K417" s="255"/>
      <c r="L417" s="255"/>
      <c r="M417" s="183"/>
      <c r="N417" s="171"/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/>
      <c r="M418" s="213"/>
      <c r="N418" s="171"/>
      <c r="O418" s="171"/>
      <c r="P418" s="171"/>
      <c r="Q418" s="171"/>
      <c r="R418" s="172"/>
      <c r="T418" s="171"/>
    </row>
    <row r="419" spans="1:20" s="170" customFormat="1" ht="24" hidden="1" customHeight="1">
      <c r="A419" s="169">
        <v>7</v>
      </c>
      <c r="B419" s="276" t="s">
        <v>728</v>
      </c>
      <c r="C419" s="251" t="s">
        <v>175</v>
      </c>
      <c r="D419" s="250" t="s">
        <v>176</v>
      </c>
      <c r="E419" s="250" t="s">
        <v>177</v>
      </c>
      <c r="F419" s="249" t="s">
        <v>720</v>
      </c>
      <c r="G419" s="248"/>
      <c r="H419" s="247" t="s">
        <v>178</v>
      </c>
      <c r="I419" s="275"/>
      <c r="J419" s="245"/>
      <c r="K419" s="274"/>
      <c r="L419" s="274"/>
      <c r="M419" s="243"/>
      <c r="N419" s="171"/>
      <c r="O419" s="171"/>
      <c r="P419" s="171"/>
      <c r="Q419" s="171"/>
      <c r="R419" s="172"/>
      <c r="T419" s="171"/>
    </row>
    <row r="420" spans="1:20" s="170" customFormat="1" ht="24" hidden="1" customHeight="1">
      <c r="A420" s="169">
        <v>7</v>
      </c>
      <c r="B420" s="273" t="s">
        <v>728</v>
      </c>
      <c r="C420" s="241" t="s">
        <v>175</v>
      </c>
      <c r="D420" s="240" t="s">
        <v>176</v>
      </c>
      <c r="E420" s="240" t="s">
        <v>177</v>
      </c>
      <c r="F420" s="239" t="s">
        <v>720</v>
      </c>
      <c r="G420" s="238"/>
      <c r="H420" s="237" t="s">
        <v>178</v>
      </c>
      <c r="I420" s="272"/>
      <c r="J420" s="235"/>
      <c r="K420" s="271"/>
      <c r="L420" s="271"/>
      <c r="M420" s="233"/>
      <c r="N420" s="171"/>
      <c r="O420" s="171"/>
      <c r="P420" s="171"/>
      <c r="Q420" s="171"/>
      <c r="R420" s="172"/>
      <c r="T420" s="171"/>
    </row>
    <row r="421" spans="1:20" s="170" customFormat="1" ht="24" hidden="1" customHeight="1" thickBot="1">
      <c r="A421" s="169">
        <v>7</v>
      </c>
      <c r="B421" s="270" t="s">
        <v>728</v>
      </c>
      <c r="C421" s="231" t="s">
        <v>175</v>
      </c>
      <c r="D421" s="230" t="s">
        <v>176</v>
      </c>
      <c r="E421" s="230" t="s">
        <v>177</v>
      </c>
      <c r="F421" s="229" t="s">
        <v>720</v>
      </c>
      <c r="G421" s="228"/>
      <c r="H421" s="227" t="s">
        <v>178</v>
      </c>
      <c r="I421" s="269"/>
      <c r="J421" s="225"/>
      <c r="K421" s="268"/>
      <c r="L421" s="268"/>
      <c r="M421" s="223"/>
      <c r="N421" s="171"/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/>
      <c r="M422" s="213"/>
      <c r="N422" s="171"/>
      <c r="O422" s="171"/>
      <c r="P422" s="171"/>
      <c r="Q422" s="171"/>
      <c r="R422" s="172"/>
      <c r="T422" s="171"/>
    </row>
    <row r="423" spans="1:20" s="170" customFormat="1" ht="24" hidden="1" customHeight="1">
      <c r="A423" s="169">
        <v>8</v>
      </c>
      <c r="B423" s="262" t="s">
        <v>728</v>
      </c>
      <c r="C423" s="211" t="s">
        <v>175</v>
      </c>
      <c r="D423" s="210" t="s">
        <v>176</v>
      </c>
      <c r="E423" s="210" t="s">
        <v>177</v>
      </c>
      <c r="F423" s="209" t="s">
        <v>720</v>
      </c>
      <c r="G423" s="208"/>
      <c r="H423" s="207" t="s">
        <v>178</v>
      </c>
      <c r="I423" s="261"/>
      <c r="J423" s="205"/>
      <c r="K423" s="260"/>
      <c r="L423" s="260"/>
      <c r="M423" s="203"/>
      <c r="N423" s="171"/>
      <c r="O423" s="171"/>
      <c r="P423" s="171"/>
      <c r="Q423" s="171"/>
      <c r="R423" s="172"/>
      <c r="T423" s="171"/>
    </row>
    <row r="424" spans="1:20" s="170" customFormat="1" ht="24" hidden="1" customHeight="1">
      <c r="A424" s="169">
        <v>8</v>
      </c>
      <c r="B424" s="259" t="s">
        <v>728</v>
      </c>
      <c r="C424" s="201" t="s">
        <v>175</v>
      </c>
      <c r="D424" s="200" t="s">
        <v>176</v>
      </c>
      <c r="E424" s="200" t="s">
        <v>177</v>
      </c>
      <c r="F424" s="199" t="s">
        <v>720</v>
      </c>
      <c r="G424" s="198"/>
      <c r="H424" s="197" t="s">
        <v>178</v>
      </c>
      <c r="I424" s="258"/>
      <c r="J424" s="195"/>
      <c r="K424" s="257"/>
      <c r="L424" s="257"/>
      <c r="M424" s="193"/>
      <c r="N424" s="171"/>
      <c r="O424" s="171"/>
      <c r="P424" s="171"/>
      <c r="Q424" s="171"/>
      <c r="R424" s="172"/>
      <c r="T424" s="171"/>
    </row>
    <row r="425" spans="1:20" s="170" customFormat="1" ht="24" hidden="1" customHeight="1" thickBot="1">
      <c r="A425" s="169">
        <v>8</v>
      </c>
      <c r="B425" s="278" t="s">
        <v>728</v>
      </c>
      <c r="C425" s="191" t="s">
        <v>175</v>
      </c>
      <c r="D425" s="190" t="s">
        <v>176</v>
      </c>
      <c r="E425" s="190" t="s">
        <v>177</v>
      </c>
      <c r="F425" s="189" t="s">
        <v>720</v>
      </c>
      <c r="G425" s="188"/>
      <c r="H425" s="187" t="s">
        <v>178</v>
      </c>
      <c r="I425" s="256"/>
      <c r="J425" s="185"/>
      <c r="K425" s="255"/>
      <c r="L425" s="255"/>
      <c r="M425" s="183"/>
      <c r="N425" s="171"/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/>
      <c r="M426" s="213"/>
      <c r="N426" s="171"/>
      <c r="O426" s="171"/>
      <c r="P426" s="171"/>
      <c r="Q426" s="171"/>
      <c r="R426" s="172"/>
      <c r="T426" s="171"/>
    </row>
    <row r="427" spans="1:20" s="170" customFormat="1" ht="24" hidden="1" customHeight="1">
      <c r="A427" s="169">
        <v>9</v>
      </c>
      <c r="B427" s="276" t="s">
        <v>728</v>
      </c>
      <c r="C427" s="251" t="s">
        <v>175</v>
      </c>
      <c r="D427" s="250" t="s">
        <v>176</v>
      </c>
      <c r="E427" s="250" t="s">
        <v>177</v>
      </c>
      <c r="F427" s="249" t="s">
        <v>720</v>
      </c>
      <c r="G427" s="248"/>
      <c r="H427" s="247" t="s">
        <v>178</v>
      </c>
      <c r="I427" s="275"/>
      <c r="J427" s="245"/>
      <c r="K427" s="274"/>
      <c r="L427" s="274"/>
      <c r="M427" s="243"/>
      <c r="N427" s="171"/>
      <c r="O427" s="171"/>
      <c r="P427" s="171"/>
      <c r="Q427" s="171"/>
      <c r="R427" s="172"/>
      <c r="T427" s="171"/>
    </row>
    <row r="428" spans="1:20" s="170" customFormat="1" ht="24" hidden="1" customHeight="1">
      <c r="A428" s="169">
        <v>9</v>
      </c>
      <c r="B428" s="273" t="s">
        <v>728</v>
      </c>
      <c r="C428" s="241" t="s">
        <v>175</v>
      </c>
      <c r="D428" s="240" t="s">
        <v>176</v>
      </c>
      <c r="E428" s="240" t="s">
        <v>177</v>
      </c>
      <c r="F428" s="239" t="s">
        <v>720</v>
      </c>
      <c r="G428" s="238"/>
      <c r="H428" s="237" t="s">
        <v>178</v>
      </c>
      <c r="I428" s="272"/>
      <c r="J428" s="235"/>
      <c r="K428" s="271"/>
      <c r="L428" s="271"/>
      <c r="M428" s="233"/>
      <c r="N428" s="171"/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v>9</v>
      </c>
      <c r="B429" s="270" t="s">
        <v>728</v>
      </c>
      <c r="C429" s="231" t="s">
        <v>175</v>
      </c>
      <c r="D429" s="230" t="s">
        <v>176</v>
      </c>
      <c r="E429" s="230" t="s">
        <v>177</v>
      </c>
      <c r="F429" s="229" t="s">
        <v>720</v>
      </c>
      <c r="G429" s="228"/>
      <c r="H429" s="227" t="s">
        <v>178</v>
      </c>
      <c r="I429" s="269"/>
      <c r="J429" s="225"/>
      <c r="K429" s="268"/>
      <c r="L429" s="268"/>
      <c r="M429" s="223"/>
      <c r="N429" s="171"/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/>
      <c r="M430" s="213"/>
      <c r="N430" s="171"/>
      <c r="O430" s="171"/>
      <c r="P430" s="171"/>
      <c r="Q430" s="171"/>
      <c r="R430" s="172"/>
      <c r="T430" s="171"/>
    </row>
    <row r="431" spans="1:20" s="170" customFormat="1" ht="24" hidden="1" customHeight="1">
      <c r="A431" s="169">
        <v>10</v>
      </c>
      <c r="B431" s="262" t="s">
        <v>728</v>
      </c>
      <c r="C431" s="211" t="s">
        <v>175</v>
      </c>
      <c r="D431" s="210" t="s">
        <v>176</v>
      </c>
      <c r="E431" s="210" t="s">
        <v>177</v>
      </c>
      <c r="F431" s="209" t="s">
        <v>720</v>
      </c>
      <c r="G431" s="208"/>
      <c r="H431" s="207" t="s">
        <v>178</v>
      </c>
      <c r="I431" s="261"/>
      <c r="J431" s="205"/>
      <c r="K431" s="260"/>
      <c r="L431" s="260"/>
      <c r="M431" s="203"/>
      <c r="N431" s="171"/>
      <c r="O431" s="171"/>
      <c r="P431" s="171"/>
      <c r="Q431" s="171"/>
      <c r="R431" s="172"/>
      <c r="T431" s="171"/>
    </row>
    <row r="432" spans="1:20" s="170" customFormat="1" ht="24" hidden="1" customHeight="1">
      <c r="A432" s="169">
        <v>10</v>
      </c>
      <c r="B432" s="259" t="s">
        <v>728</v>
      </c>
      <c r="C432" s="201" t="s">
        <v>175</v>
      </c>
      <c r="D432" s="200" t="s">
        <v>176</v>
      </c>
      <c r="E432" s="200" t="s">
        <v>177</v>
      </c>
      <c r="F432" s="199" t="s">
        <v>720</v>
      </c>
      <c r="G432" s="198"/>
      <c r="H432" s="197" t="s">
        <v>178</v>
      </c>
      <c r="I432" s="258"/>
      <c r="J432" s="195"/>
      <c r="K432" s="257"/>
      <c r="L432" s="257"/>
      <c r="M432" s="193"/>
      <c r="N432" s="171"/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v>10</v>
      </c>
      <c r="B433" s="278" t="s">
        <v>728</v>
      </c>
      <c r="C433" s="191" t="s">
        <v>175</v>
      </c>
      <c r="D433" s="190" t="s">
        <v>176</v>
      </c>
      <c r="E433" s="190" t="s">
        <v>177</v>
      </c>
      <c r="F433" s="189" t="s">
        <v>720</v>
      </c>
      <c r="G433" s="188"/>
      <c r="H433" s="187" t="s">
        <v>178</v>
      </c>
      <c r="I433" s="256"/>
      <c r="J433" s="185"/>
      <c r="K433" s="255"/>
      <c r="L433" s="255"/>
      <c r="M433" s="183"/>
      <c r="N433" s="171"/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/>
      <c r="M434" s="213"/>
      <c r="N434" s="171"/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v>11</v>
      </c>
      <c r="B435" s="276" t="s">
        <v>728</v>
      </c>
      <c r="C435" s="251" t="s">
        <v>175</v>
      </c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/>
      <c r="M435" s="243"/>
      <c r="N435" s="171"/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v>11</v>
      </c>
      <c r="B436" s="273" t="s">
        <v>728</v>
      </c>
      <c r="C436" s="241" t="s">
        <v>175</v>
      </c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/>
      <c r="M436" s="233"/>
      <c r="N436" s="171"/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v>11</v>
      </c>
      <c r="B437" s="270" t="s">
        <v>728</v>
      </c>
      <c r="C437" s="231" t="s">
        <v>175</v>
      </c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/>
      <c r="M437" s="223"/>
      <c r="N437" s="171"/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/>
      <c r="M438" s="213"/>
      <c r="N438" s="171"/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/>
      <c r="M439" s="203"/>
      <c r="N439" s="171"/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/>
      <c r="M440" s="193"/>
      <c r="N440" s="171"/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/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/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/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/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/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/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/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/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/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/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/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/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/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/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/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/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/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/>
      <c r="M458" s="213"/>
      <c r="N458" s="171"/>
      <c r="O458" s="171"/>
      <c r="P458" s="171"/>
      <c r="Q458" s="171"/>
      <c r="R458" s="172"/>
      <c r="T458" s="171"/>
    </row>
    <row r="459" spans="1:20" s="170" customFormat="1" ht="24" customHeight="1">
      <c r="A459" s="169">
        <v>1</v>
      </c>
      <c r="B459" s="276"/>
      <c r="C459" s="251">
        <v>6901891</v>
      </c>
      <c r="D459" s="250" t="s">
        <v>32</v>
      </c>
      <c r="E459" s="250" t="s">
        <v>0</v>
      </c>
      <c r="F459" s="249" t="s">
        <v>720</v>
      </c>
      <c r="G459" s="248">
        <v>1</v>
      </c>
      <c r="H459" s="247" t="s">
        <v>8</v>
      </c>
      <c r="I459" s="275"/>
      <c r="J459" s="245"/>
      <c r="K459" s="274"/>
      <c r="L459" s="274"/>
      <c r="M459" s="243"/>
      <c r="N459" s="171" t="str">
        <f>VLOOKUP(C459,'Points-2015'!D:E,2,FALSE)</f>
        <v>ALSTOM</v>
      </c>
      <c r="O459" s="171"/>
      <c r="P459" s="171"/>
      <c r="Q459" s="171"/>
      <c r="R459" s="172"/>
      <c r="T459" s="171"/>
    </row>
    <row r="460" spans="1:20" s="170" customFormat="1" ht="24" customHeight="1">
      <c r="A460" s="169">
        <v>1</v>
      </c>
      <c r="B460" s="273" t="s">
        <v>726</v>
      </c>
      <c r="C460" s="241">
        <v>6901893</v>
      </c>
      <c r="D460" s="240" t="s">
        <v>66</v>
      </c>
      <c r="E460" s="240" t="s">
        <v>0</v>
      </c>
      <c r="F460" s="239" t="s">
        <v>720</v>
      </c>
      <c r="G460" s="238">
        <v>1</v>
      </c>
      <c r="H460" s="237" t="s">
        <v>179</v>
      </c>
      <c r="I460" s="272"/>
      <c r="J460" s="235"/>
      <c r="K460" s="271"/>
      <c r="L460" s="271" t="s">
        <v>747</v>
      </c>
      <c r="M460" s="233"/>
      <c r="N460" s="171" t="str">
        <f>VLOOKUP(C460,'Points-2015'!D:E,2,FALSE)</f>
        <v>ALSTOM</v>
      </c>
      <c r="O460" s="171"/>
      <c r="P460" s="171"/>
      <c r="Q460" s="171"/>
      <c r="R460" s="172"/>
      <c r="T460" s="171"/>
    </row>
    <row r="461" spans="1:20" s="170" customFormat="1" ht="24" customHeight="1" thickBot="1">
      <c r="A461" s="169">
        <v>1</v>
      </c>
      <c r="B461" s="270"/>
      <c r="C461" s="231">
        <v>6912129</v>
      </c>
      <c r="D461" s="230" t="s">
        <v>232</v>
      </c>
      <c r="E461" s="230" t="s">
        <v>0</v>
      </c>
      <c r="F461" s="229" t="s">
        <v>720</v>
      </c>
      <c r="G461" s="228">
        <v>1</v>
      </c>
      <c r="H461" s="227" t="s">
        <v>179</v>
      </c>
      <c r="I461" s="269"/>
      <c r="J461" s="225"/>
      <c r="K461" s="268"/>
      <c r="L461" s="268" t="s">
        <v>747</v>
      </c>
      <c r="M461" s="223"/>
      <c r="N461" s="171" t="str">
        <f>VLOOKUP(C461,'Points-2015'!D:E,2,FALSE)</f>
        <v>ALSTOM</v>
      </c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/>
      <c r="M462" s="213"/>
      <c r="N462" s="171"/>
      <c r="O462" s="171"/>
      <c r="P462" s="171"/>
      <c r="Q462" s="171"/>
      <c r="R462" s="172"/>
      <c r="T462" s="171"/>
    </row>
    <row r="463" spans="1:20" s="170" customFormat="1" ht="24" customHeight="1">
      <c r="A463" s="169">
        <v>2</v>
      </c>
      <c r="B463" s="262"/>
      <c r="C463" s="211">
        <v>6922848</v>
      </c>
      <c r="D463" s="210" t="s">
        <v>33</v>
      </c>
      <c r="E463" s="210" t="s">
        <v>0</v>
      </c>
      <c r="F463" s="209" t="s">
        <v>720</v>
      </c>
      <c r="G463" s="208">
        <v>1</v>
      </c>
      <c r="H463" s="207" t="s">
        <v>8</v>
      </c>
      <c r="I463" s="261"/>
      <c r="J463" s="205"/>
      <c r="K463" s="260"/>
      <c r="L463" s="260"/>
      <c r="M463" s="203"/>
      <c r="N463" s="171" t="str">
        <f>VLOOKUP(C463,'Points-2015'!D:E,2,FALSE)</f>
        <v>ALSTOM</v>
      </c>
      <c r="O463" s="171"/>
      <c r="P463" s="171"/>
      <c r="Q463" s="171"/>
      <c r="R463" s="172"/>
      <c r="T463" s="171"/>
    </row>
    <row r="464" spans="1:20" s="170" customFormat="1" ht="24" customHeight="1">
      <c r="A464" s="169">
        <v>2</v>
      </c>
      <c r="B464" s="259" t="s">
        <v>726</v>
      </c>
      <c r="C464" s="201">
        <v>6918501</v>
      </c>
      <c r="D464" s="200" t="s">
        <v>67</v>
      </c>
      <c r="E464" s="200" t="s">
        <v>0</v>
      </c>
      <c r="F464" s="199" t="s">
        <v>720</v>
      </c>
      <c r="G464" s="198">
        <v>1</v>
      </c>
      <c r="H464" s="197" t="s">
        <v>179</v>
      </c>
      <c r="I464" s="258"/>
      <c r="J464" s="195"/>
      <c r="K464" s="257"/>
      <c r="L464" s="257" t="s">
        <v>747</v>
      </c>
      <c r="M464" s="193"/>
      <c r="N464" s="171" t="str">
        <f>VLOOKUP(C464,'Points-2015'!D:E,2,FALSE)</f>
        <v>ALSTOM</v>
      </c>
      <c r="O464" s="171"/>
      <c r="P464" s="171"/>
      <c r="Q464" s="171"/>
      <c r="R464" s="172"/>
      <c r="T464" s="171"/>
    </row>
    <row r="465" spans="1:20" s="170" customFormat="1" ht="24" customHeight="1" thickBot="1">
      <c r="A465" s="169">
        <v>2</v>
      </c>
      <c r="B465" s="278"/>
      <c r="C465" s="191">
        <v>6919949</v>
      </c>
      <c r="D465" s="190" t="s">
        <v>99</v>
      </c>
      <c r="E465" s="190" t="s">
        <v>0</v>
      </c>
      <c r="F465" s="189" t="s">
        <v>720</v>
      </c>
      <c r="G465" s="188">
        <v>1</v>
      </c>
      <c r="H465" s="187" t="s">
        <v>179</v>
      </c>
      <c r="I465" s="256"/>
      <c r="J465" s="185"/>
      <c r="K465" s="255"/>
      <c r="L465" s="255" t="s">
        <v>747</v>
      </c>
      <c r="M465" s="183"/>
      <c r="N465" s="171" t="str">
        <f>VLOOKUP(C465,'Points-2015'!D:E,2,FALSE)</f>
        <v>ALSTOM</v>
      </c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/>
      <c r="M466" s="213"/>
      <c r="N466" s="171"/>
      <c r="O466" s="171"/>
      <c r="P466" s="171"/>
      <c r="Q466" s="171"/>
      <c r="R466" s="172"/>
      <c r="T466" s="171"/>
    </row>
    <row r="467" spans="1:20" s="170" customFormat="1" ht="24" customHeight="1">
      <c r="A467" s="169">
        <v>3</v>
      </c>
      <c r="B467" s="276"/>
      <c r="C467" s="251">
        <v>6901926</v>
      </c>
      <c r="D467" s="250" t="s">
        <v>122</v>
      </c>
      <c r="E467" s="250" t="s">
        <v>0</v>
      </c>
      <c r="F467" s="249" t="s">
        <v>720</v>
      </c>
      <c r="G467" s="248">
        <v>1</v>
      </c>
      <c r="H467" s="247" t="s">
        <v>8</v>
      </c>
      <c r="I467" s="275"/>
      <c r="J467" s="245"/>
      <c r="K467" s="274"/>
      <c r="L467" s="274"/>
      <c r="M467" s="243"/>
      <c r="N467" s="171" t="str">
        <f>VLOOKUP(C467,'Points-2015'!D:E,2,FALSE)</f>
        <v>ALSTOM</v>
      </c>
      <c r="O467" s="171"/>
      <c r="P467" s="171"/>
      <c r="Q467" s="171"/>
      <c r="R467" s="172"/>
      <c r="T467" s="171"/>
    </row>
    <row r="468" spans="1:20" s="170" customFormat="1" ht="24" customHeight="1">
      <c r="A468" s="169">
        <v>3</v>
      </c>
      <c r="B468" s="273" t="s">
        <v>726</v>
      </c>
      <c r="C468" s="241">
        <v>6901930</v>
      </c>
      <c r="D468" s="240" t="s">
        <v>132</v>
      </c>
      <c r="E468" s="240" t="s">
        <v>0</v>
      </c>
      <c r="F468" s="239" t="s">
        <v>720</v>
      </c>
      <c r="G468" s="238">
        <v>1</v>
      </c>
      <c r="H468" s="237" t="s">
        <v>179</v>
      </c>
      <c r="I468" s="272"/>
      <c r="J468" s="235"/>
      <c r="K468" s="271"/>
      <c r="L468" s="271" t="s">
        <v>747</v>
      </c>
      <c r="M468" s="233"/>
      <c r="N468" s="171" t="str">
        <f>VLOOKUP(C468,'Points-2015'!D:E,2,FALSE)</f>
        <v>ALSTOM</v>
      </c>
      <c r="O468" s="171"/>
      <c r="P468" s="171"/>
      <c r="Q468" s="171"/>
      <c r="R468" s="172"/>
      <c r="T468" s="171"/>
    </row>
    <row r="469" spans="1:20" s="170" customFormat="1" ht="24" customHeight="1" thickBot="1">
      <c r="A469" s="169">
        <v>3</v>
      </c>
      <c r="B469" s="270"/>
      <c r="C469" s="231">
        <v>6918499</v>
      </c>
      <c r="D469" s="230" t="s">
        <v>150</v>
      </c>
      <c r="E469" s="230" t="s">
        <v>0</v>
      </c>
      <c r="F469" s="229" t="s">
        <v>720</v>
      </c>
      <c r="G469" s="228">
        <v>1</v>
      </c>
      <c r="H469" s="227" t="s">
        <v>179</v>
      </c>
      <c r="I469" s="269"/>
      <c r="J469" s="225"/>
      <c r="K469" s="268"/>
      <c r="L469" s="268" t="s">
        <v>747</v>
      </c>
      <c r="M469" s="223"/>
      <c r="N469" s="171" t="str">
        <f>VLOOKUP(C469,'Points-2015'!D:E,2,FALSE)</f>
        <v>ALSTOM</v>
      </c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/>
      <c r="M470" s="213"/>
      <c r="N470" s="171"/>
      <c r="O470" s="171"/>
      <c r="P470" s="171"/>
      <c r="Q470" s="171"/>
      <c r="R470" s="172"/>
      <c r="T470" s="171"/>
    </row>
    <row r="471" spans="1:20" s="170" customFormat="1" ht="24" customHeight="1">
      <c r="A471" s="169">
        <v>4</v>
      </c>
      <c r="B471" s="262"/>
      <c r="C471" s="211">
        <v>6914295</v>
      </c>
      <c r="D471" s="210" t="s">
        <v>91</v>
      </c>
      <c r="E471" s="210" t="s">
        <v>0</v>
      </c>
      <c r="F471" s="209" t="s">
        <v>720</v>
      </c>
      <c r="G471" s="208">
        <v>1</v>
      </c>
      <c r="H471" s="207" t="s">
        <v>8</v>
      </c>
      <c r="I471" s="261"/>
      <c r="J471" s="205"/>
      <c r="K471" s="260"/>
      <c r="L471" s="260"/>
      <c r="M471" s="203"/>
      <c r="N471" s="171" t="str">
        <f>VLOOKUP(C471,'Points-2015'!D:E,2,FALSE)</f>
        <v>ALSTOM</v>
      </c>
      <c r="O471" s="171"/>
      <c r="P471" s="171"/>
      <c r="Q471" s="171"/>
      <c r="R471" s="172"/>
      <c r="T471" s="171"/>
    </row>
    <row r="472" spans="1:20" s="170" customFormat="1" ht="24" customHeight="1">
      <c r="A472" s="169">
        <v>4</v>
      </c>
      <c r="B472" s="259" t="s">
        <v>726</v>
      </c>
      <c r="C472" s="201">
        <v>6904949</v>
      </c>
      <c r="D472" s="200" t="s">
        <v>217</v>
      </c>
      <c r="E472" s="200" t="s">
        <v>0</v>
      </c>
      <c r="F472" s="199" t="s">
        <v>720</v>
      </c>
      <c r="G472" s="198">
        <v>1</v>
      </c>
      <c r="H472" s="197" t="s">
        <v>179</v>
      </c>
      <c r="I472" s="258"/>
      <c r="J472" s="195"/>
      <c r="K472" s="257"/>
      <c r="L472" s="257" t="s">
        <v>747</v>
      </c>
      <c r="M472" s="193"/>
      <c r="N472" s="171" t="str">
        <f>VLOOKUP(C472,'Points-2015'!D:E,2,FALSE)</f>
        <v>ALSTOM</v>
      </c>
      <c r="O472" s="171"/>
      <c r="P472" s="171"/>
      <c r="Q472" s="171"/>
      <c r="R472" s="172"/>
      <c r="T472" s="171"/>
    </row>
    <row r="473" spans="1:20" s="170" customFormat="1" ht="24" customHeight="1" thickBot="1">
      <c r="A473" s="169">
        <v>4</v>
      </c>
      <c r="B473" s="278"/>
      <c r="C473" s="191">
        <v>6901946</v>
      </c>
      <c r="D473" s="190" t="s">
        <v>53</v>
      </c>
      <c r="E473" s="190" t="s">
        <v>0</v>
      </c>
      <c r="F473" s="189" t="s">
        <v>720</v>
      </c>
      <c r="G473" s="188">
        <v>1</v>
      </c>
      <c r="H473" s="187" t="s">
        <v>179</v>
      </c>
      <c r="I473" s="256"/>
      <c r="J473" s="185"/>
      <c r="K473" s="255"/>
      <c r="L473" s="255" t="s">
        <v>747</v>
      </c>
      <c r="M473" s="183"/>
      <c r="N473" s="171" t="str">
        <f>VLOOKUP(C473,'Points-2015'!D:E,2,FALSE)</f>
        <v>ALSTOM</v>
      </c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/>
      <c r="M474" s="213"/>
      <c r="N474" s="171"/>
      <c r="O474" s="171"/>
      <c r="P474" s="171"/>
      <c r="Q474" s="171"/>
      <c r="R474" s="172"/>
      <c r="T474" s="171"/>
    </row>
    <row r="475" spans="1:20" s="170" customFormat="1" ht="24" customHeight="1">
      <c r="A475" s="169">
        <v>5</v>
      </c>
      <c r="B475" s="276"/>
      <c r="C475" s="251">
        <v>6905903</v>
      </c>
      <c r="D475" s="250" t="s">
        <v>108</v>
      </c>
      <c r="E475" s="250" t="s">
        <v>1</v>
      </c>
      <c r="F475" s="249" t="s">
        <v>720</v>
      </c>
      <c r="G475" s="248">
        <v>1</v>
      </c>
      <c r="H475" s="247" t="s">
        <v>8</v>
      </c>
      <c r="I475" s="275"/>
      <c r="J475" s="245"/>
      <c r="K475" s="274"/>
      <c r="L475" s="274"/>
      <c r="M475" s="243"/>
      <c r="N475" s="171" t="str">
        <f>VLOOKUP(C475,'Points-2015'!D:E,2,FALSE)</f>
        <v>ATSCAF</v>
      </c>
      <c r="O475" s="171"/>
      <c r="P475" s="171"/>
      <c r="Q475" s="171"/>
      <c r="R475" s="172"/>
      <c r="T475" s="171"/>
    </row>
    <row r="476" spans="1:20" s="170" customFormat="1" ht="24" customHeight="1">
      <c r="A476" s="169">
        <v>5</v>
      </c>
      <c r="B476" s="273" t="s">
        <v>726</v>
      </c>
      <c r="C476" s="241">
        <v>6915916</v>
      </c>
      <c r="D476" s="240" t="s">
        <v>112</v>
      </c>
      <c r="E476" s="240" t="s">
        <v>1</v>
      </c>
      <c r="F476" s="239" t="s">
        <v>720</v>
      </c>
      <c r="G476" s="238">
        <v>1</v>
      </c>
      <c r="H476" s="237" t="s">
        <v>179</v>
      </c>
      <c r="I476" s="272"/>
      <c r="J476" s="235"/>
      <c r="K476" s="271"/>
      <c r="L476" s="271" t="s">
        <v>747</v>
      </c>
      <c r="M476" s="233"/>
      <c r="N476" s="171" t="str">
        <f>VLOOKUP(C476,'Points-2015'!D:E,2,FALSE)</f>
        <v>ATSCAF</v>
      </c>
      <c r="O476" s="171"/>
      <c r="P476" s="171"/>
      <c r="Q476" s="171"/>
      <c r="R476" s="172"/>
      <c r="T476" s="171"/>
    </row>
    <row r="477" spans="1:20" s="170" customFormat="1" ht="24" customHeight="1" thickBot="1">
      <c r="A477" s="169">
        <v>5</v>
      </c>
      <c r="B477" s="270"/>
      <c r="C477" s="231">
        <v>6921537</v>
      </c>
      <c r="D477" s="230" t="s">
        <v>52</v>
      </c>
      <c r="E477" s="230" t="s">
        <v>1</v>
      </c>
      <c r="F477" s="229" t="s">
        <v>720</v>
      </c>
      <c r="G477" s="228">
        <v>1</v>
      </c>
      <c r="H477" s="227" t="s">
        <v>179</v>
      </c>
      <c r="I477" s="269"/>
      <c r="J477" s="225"/>
      <c r="K477" s="268"/>
      <c r="L477" s="268" t="s">
        <v>747</v>
      </c>
      <c r="M477" s="223"/>
      <c r="N477" s="171" t="str">
        <f>VLOOKUP(C477,'Points-2015'!D:E,2,FALSE)</f>
        <v>ATSCAF</v>
      </c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/>
      <c r="M478" s="213"/>
      <c r="N478" s="171"/>
      <c r="O478" s="171"/>
      <c r="P478" s="171"/>
      <c r="Q478" s="171"/>
      <c r="R478" s="172"/>
      <c r="T478" s="171"/>
    </row>
    <row r="479" spans="1:20" s="170" customFormat="1" ht="24" customHeight="1">
      <c r="A479" s="169">
        <v>6</v>
      </c>
      <c r="B479" s="262"/>
      <c r="C479" s="211">
        <v>6925957</v>
      </c>
      <c r="D479" s="210" t="s">
        <v>336</v>
      </c>
      <c r="E479" s="210" t="s">
        <v>554</v>
      </c>
      <c r="F479" s="209" t="s">
        <v>720</v>
      </c>
      <c r="G479" s="208">
        <v>1</v>
      </c>
      <c r="H479" s="207" t="s">
        <v>8</v>
      </c>
      <c r="I479" s="261"/>
      <c r="J479" s="205"/>
      <c r="K479" s="260"/>
      <c r="L479" s="260"/>
      <c r="M479" s="203"/>
      <c r="N479" s="171" t="str">
        <f>VLOOKUP(C479,'Points-2015'!D:E,2,FALSE)</f>
        <v>TROLLSPORT</v>
      </c>
      <c r="O479" s="171"/>
      <c r="P479" s="171"/>
      <c r="Q479" s="171"/>
      <c r="R479" s="172"/>
      <c r="T479" s="171"/>
    </row>
    <row r="480" spans="1:20" s="170" customFormat="1" ht="24" customHeight="1">
      <c r="A480" s="169">
        <v>6</v>
      </c>
      <c r="B480" s="259" t="s">
        <v>726</v>
      </c>
      <c r="C480" s="201">
        <v>6901799</v>
      </c>
      <c r="D480" s="200" t="s">
        <v>68</v>
      </c>
      <c r="E480" s="200" t="s">
        <v>554</v>
      </c>
      <c r="F480" s="199" t="s">
        <v>720</v>
      </c>
      <c r="G480" s="198">
        <v>1</v>
      </c>
      <c r="H480" s="197" t="s">
        <v>179</v>
      </c>
      <c r="I480" s="258"/>
      <c r="J480" s="195"/>
      <c r="K480" s="257"/>
      <c r="L480" s="257" t="s">
        <v>747</v>
      </c>
      <c r="M480" s="193"/>
      <c r="N480" s="171" t="str">
        <f>VLOOKUP(C480,'Points-2015'!D:E,2,FALSE)</f>
        <v>TROLLSPORT</v>
      </c>
      <c r="O480" s="171"/>
      <c r="P480" s="171"/>
      <c r="Q480" s="171"/>
      <c r="R480" s="172"/>
      <c r="T480" s="171"/>
    </row>
    <row r="481" spans="1:20" s="170" customFormat="1" ht="24" customHeight="1" thickBot="1">
      <c r="A481" s="169">
        <v>6</v>
      </c>
      <c r="B481" s="278"/>
      <c r="C481" s="191">
        <v>6925543</v>
      </c>
      <c r="D481" s="190" t="s">
        <v>301</v>
      </c>
      <c r="E481" s="190" t="s">
        <v>554</v>
      </c>
      <c r="F481" s="189" t="s">
        <v>720</v>
      </c>
      <c r="G481" s="188">
        <v>1</v>
      </c>
      <c r="H481" s="187" t="s">
        <v>179</v>
      </c>
      <c r="I481" s="256"/>
      <c r="J481" s="185"/>
      <c r="K481" s="255"/>
      <c r="L481" s="255" t="s">
        <v>747</v>
      </c>
      <c r="M481" s="183"/>
      <c r="N481" s="171" t="str">
        <f>VLOOKUP(C481,'Points-2015'!D:E,2,FALSE)</f>
        <v>TROLLSPORT</v>
      </c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/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/>
      <c r="M483" s="243"/>
      <c r="N483" s="171"/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/>
      <c r="M484" s="233"/>
      <c r="N484" s="171"/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/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/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/>
      <c r="M487" s="203"/>
      <c r="N487" s="171"/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/>
      <c r="M488" s="193"/>
      <c r="N488" s="171"/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/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/>
      <c r="M490" s="213"/>
      <c r="N490" s="171"/>
      <c r="O490" s="171"/>
      <c r="P490" s="171"/>
      <c r="Q490" s="171"/>
      <c r="R490" s="172"/>
      <c r="T490" s="171"/>
    </row>
    <row r="491" spans="1:20" s="170" customFormat="1" ht="24" customHeight="1">
      <c r="A491" s="169">
        <v>1</v>
      </c>
      <c r="B491" s="276"/>
      <c r="C491" s="251">
        <v>6925027</v>
      </c>
      <c r="D491" s="250" t="s">
        <v>107</v>
      </c>
      <c r="E491" s="250" t="s">
        <v>1</v>
      </c>
      <c r="F491" s="249" t="s">
        <v>720</v>
      </c>
      <c r="G491" s="248">
        <v>2</v>
      </c>
      <c r="H491" s="247" t="s">
        <v>8</v>
      </c>
      <c r="I491" s="275"/>
      <c r="J491" s="245" t="s">
        <v>792</v>
      </c>
      <c r="K491" s="274"/>
      <c r="L491" s="274"/>
      <c r="M491" s="243"/>
      <c r="N491" s="171" t="str">
        <f>VLOOKUP(C491,'Points-2015'!D:E,2,FALSE)</f>
        <v>ATSCAF</v>
      </c>
      <c r="O491" s="171"/>
      <c r="P491" s="171"/>
      <c r="Q491" s="171"/>
      <c r="R491" s="172"/>
      <c r="T491" s="171"/>
    </row>
    <row r="492" spans="1:20" s="170" customFormat="1" ht="24" customHeight="1">
      <c r="A492" s="169">
        <v>1</v>
      </c>
      <c r="B492" s="273" t="s">
        <v>725</v>
      </c>
      <c r="C492" s="241">
        <v>6901394</v>
      </c>
      <c r="D492" s="240" t="s">
        <v>101</v>
      </c>
      <c r="E492" s="240" t="s">
        <v>1</v>
      </c>
      <c r="F492" s="239" t="s">
        <v>720</v>
      </c>
      <c r="G492" s="238">
        <v>2</v>
      </c>
      <c r="H492" s="237" t="s">
        <v>179</v>
      </c>
      <c r="I492" s="272"/>
      <c r="J492" s="235" t="s">
        <v>792</v>
      </c>
      <c r="K492" s="271"/>
      <c r="L492" s="271" t="s">
        <v>747</v>
      </c>
      <c r="M492" s="233"/>
      <c r="N492" s="171" t="str">
        <f>VLOOKUP(C492,'Points-2015'!D:E,2,FALSE)</f>
        <v>ATSCAF</v>
      </c>
      <c r="O492" s="171"/>
      <c r="P492" s="171"/>
      <c r="Q492" s="171"/>
      <c r="R492" s="172"/>
      <c r="T492" s="171"/>
    </row>
    <row r="493" spans="1:20" s="170" customFormat="1" ht="24" customHeight="1" thickBot="1">
      <c r="A493" s="169">
        <v>1</v>
      </c>
      <c r="B493" s="270"/>
      <c r="C493" s="231">
        <v>6919966</v>
      </c>
      <c r="D493" s="230" t="s">
        <v>115</v>
      </c>
      <c r="E493" s="230" t="s">
        <v>1</v>
      </c>
      <c r="F493" s="229" t="s">
        <v>720</v>
      </c>
      <c r="G493" s="228">
        <v>2</v>
      </c>
      <c r="H493" s="227" t="s">
        <v>179</v>
      </c>
      <c r="I493" s="269"/>
      <c r="J493" s="225" t="s">
        <v>792</v>
      </c>
      <c r="K493" s="268"/>
      <c r="L493" s="268" t="s">
        <v>747</v>
      </c>
      <c r="M493" s="223"/>
      <c r="N493" s="171" t="str">
        <f>VLOOKUP(C493,'Points-2015'!D:E,2,FALSE)</f>
        <v>ATSCAF</v>
      </c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/>
      <c r="M494" s="213"/>
      <c r="N494" s="171"/>
      <c r="O494" s="171"/>
      <c r="P494" s="171"/>
      <c r="Q494" s="171"/>
      <c r="R494" s="172"/>
      <c r="T494" s="171"/>
    </row>
    <row r="495" spans="1:20" s="170" customFormat="1" ht="24" customHeight="1">
      <c r="A495" s="169">
        <v>2</v>
      </c>
      <c r="B495" s="262"/>
      <c r="C495" s="211">
        <v>6901245</v>
      </c>
      <c r="D495" s="210" t="s">
        <v>81</v>
      </c>
      <c r="E495" s="210" t="s">
        <v>350</v>
      </c>
      <c r="F495" s="209" t="s">
        <v>720</v>
      </c>
      <c r="G495" s="208">
        <v>2</v>
      </c>
      <c r="H495" s="207" t="s">
        <v>8</v>
      </c>
      <c r="I495" s="261"/>
      <c r="J495" s="205" t="s">
        <v>792</v>
      </c>
      <c r="K495" s="260"/>
      <c r="L495" s="260"/>
      <c r="M495" s="203"/>
      <c r="N495" s="171" t="str">
        <f>VLOOKUP(C495,'Points-2015'!D:E,2,FALSE)</f>
        <v>S A L</v>
      </c>
      <c r="O495" s="171"/>
      <c r="P495" s="171"/>
      <c r="Q495" s="171"/>
      <c r="R495" s="172"/>
      <c r="T495" s="171"/>
    </row>
    <row r="496" spans="1:20" s="170" customFormat="1" ht="24" customHeight="1">
      <c r="A496" s="169">
        <v>2</v>
      </c>
      <c r="B496" s="259" t="s">
        <v>725</v>
      </c>
      <c r="C496" s="201">
        <v>3802304</v>
      </c>
      <c r="D496" s="200" t="s">
        <v>73</v>
      </c>
      <c r="E496" s="200" t="s">
        <v>350</v>
      </c>
      <c r="F496" s="199" t="s">
        <v>720</v>
      </c>
      <c r="G496" s="198">
        <v>2</v>
      </c>
      <c r="H496" s="197" t="s">
        <v>179</v>
      </c>
      <c r="I496" s="258"/>
      <c r="J496" s="195" t="s">
        <v>792</v>
      </c>
      <c r="K496" s="257"/>
      <c r="L496" s="257" t="s">
        <v>747</v>
      </c>
      <c r="M496" s="193"/>
      <c r="N496" s="171" t="str">
        <f>VLOOKUP(C496,'Points-2015'!D:E,2,FALSE)</f>
        <v>S A L</v>
      </c>
      <c r="O496" s="171"/>
      <c r="P496" s="171"/>
      <c r="Q496" s="171"/>
      <c r="R496" s="172"/>
      <c r="T496" s="171"/>
    </row>
    <row r="497" spans="1:20" s="170" customFormat="1" ht="24" customHeight="1" thickBot="1">
      <c r="A497" s="169">
        <v>2</v>
      </c>
      <c r="B497" s="278"/>
      <c r="C497" s="191">
        <v>6919181</v>
      </c>
      <c r="D497" s="190" t="s">
        <v>51</v>
      </c>
      <c r="E497" s="190" t="s">
        <v>350</v>
      </c>
      <c r="F497" s="189" t="s">
        <v>720</v>
      </c>
      <c r="G497" s="188">
        <v>2</v>
      </c>
      <c r="H497" s="187" t="s">
        <v>179</v>
      </c>
      <c r="I497" s="256"/>
      <c r="J497" s="185" t="s">
        <v>792</v>
      </c>
      <c r="K497" s="255"/>
      <c r="L497" s="255" t="s">
        <v>747</v>
      </c>
      <c r="M497" s="183"/>
      <c r="N497" s="171" t="str">
        <f>VLOOKUP(C497,'Points-2015'!D:E,2,FALSE)</f>
        <v>S A L</v>
      </c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/>
      <c r="M498" s="213"/>
      <c r="N498" s="171"/>
      <c r="O498" s="171"/>
      <c r="P498" s="171"/>
      <c r="Q498" s="171"/>
      <c r="R498" s="172"/>
      <c r="T498" s="171"/>
    </row>
    <row r="499" spans="1:20" s="170" customFormat="1" ht="24" hidden="1" customHeight="1">
      <c r="A499" s="169">
        <v>3</v>
      </c>
      <c r="B499" s="276"/>
      <c r="C499" s="251" t="s">
        <v>175</v>
      </c>
      <c r="D499" s="250" t="s">
        <v>176</v>
      </c>
      <c r="E499" s="250" t="s">
        <v>177</v>
      </c>
      <c r="F499" s="249" t="s">
        <v>720</v>
      </c>
      <c r="G499" s="248"/>
      <c r="H499" s="247" t="s">
        <v>178</v>
      </c>
      <c r="I499" s="275"/>
      <c r="J499" s="245"/>
      <c r="K499" s="274"/>
      <c r="L499" s="274"/>
      <c r="M499" s="243"/>
      <c r="N499" s="171"/>
      <c r="O499" s="171"/>
      <c r="P499" s="171"/>
      <c r="Q499" s="171"/>
      <c r="R499" s="172"/>
      <c r="T499" s="171"/>
    </row>
    <row r="500" spans="1:20" s="170" customFormat="1" ht="24" hidden="1" customHeight="1">
      <c r="A500" s="169">
        <v>3</v>
      </c>
      <c r="B500" s="273" t="s">
        <v>725</v>
      </c>
      <c r="C500" s="241" t="s">
        <v>175</v>
      </c>
      <c r="D500" s="240" t="s">
        <v>176</v>
      </c>
      <c r="E500" s="240" t="s">
        <v>177</v>
      </c>
      <c r="F500" s="239" t="s">
        <v>720</v>
      </c>
      <c r="G500" s="238"/>
      <c r="H500" s="237" t="s">
        <v>178</v>
      </c>
      <c r="I500" s="272"/>
      <c r="J500" s="235"/>
      <c r="K500" s="271"/>
      <c r="L500" s="271"/>
      <c r="M500" s="233"/>
      <c r="N500" s="171"/>
      <c r="O500" s="171"/>
      <c r="P500" s="171"/>
      <c r="Q500" s="171"/>
      <c r="R500" s="172"/>
      <c r="T500" s="171"/>
    </row>
    <row r="501" spans="1:20" s="170" customFormat="1" ht="24" hidden="1" customHeight="1" thickBot="1">
      <c r="A501" s="169">
        <v>3</v>
      </c>
      <c r="B501" s="270"/>
      <c r="C501" s="231" t="s">
        <v>175</v>
      </c>
      <c r="D501" s="230" t="s">
        <v>176</v>
      </c>
      <c r="E501" s="230" t="s">
        <v>177</v>
      </c>
      <c r="F501" s="229" t="s">
        <v>720</v>
      </c>
      <c r="G501" s="228"/>
      <c r="H501" s="227" t="s">
        <v>178</v>
      </c>
      <c r="I501" s="269"/>
      <c r="J501" s="225"/>
      <c r="K501" s="268"/>
      <c r="L501" s="268"/>
      <c r="M501" s="223"/>
      <c r="N501" s="171"/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/>
      <c r="M502" s="213"/>
      <c r="N502" s="171"/>
      <c r="O502" s="171"/>
      <c r="P502" s="171"/>
      <c r="Q502" s="171"/>
      <c r="R502" s="172"/>
      <c r="T502" s="171"/>
    </row>
    <row r="503" spans="1:20" s="170" customFormat="1" ht="24" hidden="1" customHeight="1">
      <c r="A503" s="169">
        <v>4</v>
      </c>
      <c r="B503" s="262"/>
      <c r="C503" s="211" t="s">
        <v>175</v>
      </c>
      <c r="D503" s="210" t="s">
        <v>176</v>
      </c>
      <c r="E503" s="210" t="s">
        <v>177</v>
      </c>
      <c r="F503" s="209" t="s">
        <v>720</v>
      </c>
      <c r="G503" s="208"/>
      <c r="H503" s="207" t="s">
        <v>178</v>
      </c>
      <c r="I503" s="261"/>
      <c r="J503" s="205"/>
      <c r="K503" s="260"/>
      <c r="L503" s="260"/>
      <c r="M503" s="203"/>
      <c r="N503" s="171"/>
      <c r="O503" s="171"/>
      <c r="P503" s="171"/>
      <c r="Q503" s="171"/>
      <c r="R503" s="172"/>
      <c r="T503" s="171"/>
    </row>
    <row r="504" spans="1:20" s="170" customFormat="1" ht="24" hidden="1" customHeight="1">
      <c r="A504" s="169">
        <v>4</v>
      </c>
      <c r="B504" s="259" t="s">
        <v>725</v>
      </c>
      <c r="C504" s="201" t="s">
        <v>175</v>
      </c>
      <c r="D504" s="200" t="s">
        <v>176</v>
      </c>
      <c r="E504" s="200" t="s">
        <v>177</v>
      </c>
      <c r="F504" s="199" t="s">
        <v>720</v>
      </c>
      <c r="G504" s="198"/>
      <c r="H504" s="197" t="s">
        <v>178</v>
      </c>
      <c r="I504" s="258"/>
      <c r="J504" s="195"/>
      <c r="K504" s="257"/>
      <c r="L504" s="257"/>
      <c r="M504" s="193"/>
      <c r="N504" s="171"/>
      <c r="O504" s="171"/>
      <c r="P504" s="171"/>
      <c r="Q504" s="171"/>
      <c r="R504" s="172"/>
      <c r="T504" s="171"/>
    </row>
    <row r="505" spans="1:20" s="170" customFormat="1" ht="24" hidden="1" customHeight="1" thickBot="1">
      <c r="A505" s="169">
        <v>4</v>
      </c>
      <c r="B505" s="278"/>
      <c r="C505" s="191" t="s">
        <v>175</v>
      </c>
      <c r="D505" s="190" t="s">
        <v>176</v>
      </c>
      <c r="E505" s="190" t="s">
        <v>177</v>
      </c>
      <c r="F505" s="189" t="s">
        <v>720</v>
      </c>
      <c r="G505" s="188"/>
      <c r="H505" s="187" t="s">
        <v>178</v>
      </c>
      <c r="I505" s="256"/>
      <c r="J505" s="185"/>
      <c r="K505" s="255"/>
      <c r="L505" s="255"/>
      <c r="M505" s="183"/>
      <c r="N505" s="171"/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/>
      <c r="O506" s="171"/>
      <c r="P506" s="171"/>
      <c r="Q506" s="171"/>
      <c r="R506" s="172"/>
      <c r="T506" s="171"/>
    </row>
    <row r="507" spans="1:20" s="170" customFormat="1" ht="24" customHeight="1">
      <c r="A507" s="169">
        <v>1</v>
      </c>
      <c r="B507" s="276"/>
      <c r="C507" s="251">
        <v>6901701</v>
      </c>
      <c r="D507" s="250" t="s">
        <v>45</v>
      </c>
      <c r="E507" s="250" t="s">
        <v>5</v>
      </c>
      <c r="F507" s="249" t="s">
        <v>720</v>
      </c>
      <c r="G507" s="248">
        <v>3</v>
      </c>
      <c r="H507" s="247" t="s">
        <v>8</v>
      </c>
      <c r="I507" s="275"/>
      <c r="J507" s="245" t="s">
        <v>793</v>
      </c>
      <c r="K507" s="274"/>
      <c r="L507" s="274"/>
      <c r="M507" s="243"/>
      <c r="N507" s="171" t="str">
        <f>VLOOKUP(C507,'Points-2015'!D:E,2,FALSE)</f>
        <v>CASCOL</v>
      </c>
      <c r="O507" s="171"/>
      <c r="P507" s="171"/>
      <c r="Q507" s="171"/>
      <c r="R507" s="172"/>
      <c r="T507" s="171"/>
    </row>
    <row r="508" spans="1:20" s="170" customFormat="1" ht="24" customHeight="1">
      <c r="A508" s="169">
        <v>1</v>
      </c>
      <c r="B508" s="273" t="s">
        <v>723</v>
      </c>
      <c r="C508" s="241">
        <v>6901700</v>
      </c>
      <c r="D508" s="240" t="s">
        <v>39</v>
      </c>
      <c r="E508" s="240" t="s">
        <v>5</v>
      </c>
      <c r="F508" s="239" t="s">
        <v>720</v>
      </c>
      <c r="G508" s="238">
        <v>3</v>
      </c>
      <c r="H508" s="237" t="s">
        <v>179</v>
      </c>
      <c r="I508" s="272"/>
      <c r="J508" s="235" t="s">
        <v>793</v>
      </c>
      <c r="K508" s="271"/>
      <c r="L508" s="271" t="s">
        <v>747</v>
      </c>
      <c r="M508" s="233"/>
      <c r="N508" s="171" t="str">
        <f>VLOOKUP(C508,'Points-2015'!D:E,2,FALSE)</f>
        <v>CASCOL</v>
      </c>
      <c r="O508" s="171"/>
      <c r="P508" s="171"/>
      <c r="Q508" s="171"/>
      <c r="R508" s="172"/>
      <c r="T508" s="171"/>
    </row>
    <row r="509" spans="1:20" s="170" customFormat="1" ht="24" customHeight="1" thickBot="1">
      <c r="A509" s="169">
        <v>1</v>
      </c>
      <c r="B509" s="270"/>
      <c r="C509" s="231">
        <v>6914956</v>
      </c>
      <c r="D509" s="230" t="s">
        <v>143</v>
      </c>
      <c r="E509" s="230" t="s">
        <v>5</v>
      </c>
      <c r="F509" s="229" t="s">
        <v>720</v>
      </c>
      <c r="G509" s="228">
        <v>3</v>
      </c>
      <c r="H509" s="227" t="s">
        <v>179</v>
      </c>
      <c r="I509" s="269"/>
      <c r="J509" s="225" t="s">
        <v>793</v>
      </c>
      <c r="K509" s="268"/>
      <c r="L509" s="268" t="s">
        <v>747</v>
      </c>
      <c r="M509" s="223"/>
      <c r="N509" s="171" t="str">
        <f>VLOOKUP(C509,'Points-2015'!D:E,2,FALSE)</f>
        <v>CASCOL</v>
      </c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/>
      <c r="O510" s="171"/>
      <c r="P510" s="171"/>
      <c r="Q510" s="171"/>
      <c r="R510" s="172"/>
      <c r="T510" s="171"/>
    </row>
    <row r="511" spans="1:20" s="170" customFormat="1" ht="24" customHeight="1">
      <c r="A511" s="169">
        <v>2</v>
      </c>
      <c r="B511" s="262"/>
      <c r="C511" s="211">
        <v>6925756</v>
      </c>
      <c r="D511" s="210" t="s">
        <v>311</v>
      </c>
      <c r="E511" s="210" t="s">
        <v>554</v>
      </c>
      <c r="F511" s="209" t="s">
        <v>720</v>
      </c>
      <c r="G511" s="208">
        <v>2</v>
      </c>
      <c r="H511" s="207" t="s">
        <v>8</v>
      </c>
      <c r="I511" s="261"/>
      <c r="J511" s="205"/>
      <c r="K511" s="260"/>
      <c r="L511" s="260"/>
      <c r="M511" s="203"/>
      <c r="N511" s="171" t="str">
        <f>VLOOKUP(C511,'Points-2015'!D:E,2,FALSE)</f>
        <v>TROLLSPORT</v>
      </c>
      <c r="O511" s="171"/>
      <c r="P511" s="171"/>
      <c r="Q511" s="171"/>
      <c r="R511" s="172"/>
      <c r="T511" s="171"/>
    </row>
    <row r="512" spans="1:20" s="170" customFormat="1" ht="24" customHeight="1">
      <c r="A512" s="169">
        <v>2</v>
      </c>
      <c r="B512" s="259" t="s">
        <v>723</v>
      </c>
      <c r="C512" s="201">
        <v>6924827</v>
      </c>
      <c r="D512" s="200" t="s">
        <v>164</v>
      </c>
      <c r="E512" s="200" t="s">
        <v>554</v>
      </c>
      <c r="F512" s="199" t="s">
        <v>720</v>
      </c>
      <c r="G512" s="198">
        <v>2</v>
      </c>
      <c r="H512" s="197" t="s">
        <v>179</v>
      </c>
      <c r="I512" s="258"/>
      <c r="J512" s="195"/>
      <c r="K512" s="257"/>
      <c r="L512" s="257" t="s">
        <v>747</v>
      </c>
      <c r="M512" s="193"/>
      <c r="N512" s="171" t="str">
        <f>VLOOKUP(C512,'Points-2015'!D:E,2,FALSE)</f>
        <v>TROLLSPORT</v>
      </c>
      <c r="O512" s="171"/>
      <c r="P512" s="171"/>
      <c r="Q512" s="171"/>
      <c r="R512" s="172"/>
      <c r="T512" s="171"/>
    </row>
    <row r="513" spans="1:20" s="170" customFormat="1" ht="24" customHeight="1" thickBot="1">
      <c r="A513" s="169">
        <v>2</v>
      </c>
      <c r="B513" s="192"/>
      <c r="C513" s="191">
        <v>6925255</v>
      </c>
      <c r="D513" s="190" t="s">
        <v>88</v>
      </c>
      <c r="E513" s="190" t="s">
        <v>554</v>
      </c>
      <c r="F513" s="189" t="s">
        <v>720</v>
      </c>
      <c r="G513" s="188">
        <v>2</v>
      </c>
      <c r="H513" s="187" t="s">
        <v>179</v>
      </c>
      <c r="I513" s="256"/>
      <c r="J513" s="185"/>
      <c r="K513" s="255"/>
      <c r="L513" s="255" t="s">
        <v>747</v>
      </c>
      <c r="M513" s="183"/>
      <c r="N513" s="171" t="str">
        <f>VLOOKUP(C513,'Points-2015'!D:E,2,FALSE)</f>
        <v>TROLLSPORT</v>
      </c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/>
      <c r="O514" s="171"/>
      <c r="P514" s="171"/>
      <c r="Q514" s="171"/>
      <c r="R514" s="172"/>
      <c r="T514" s="171"/>
    </row>
    <row r="515" spans="1:20" s="170" customFormat="1" ht="24" customHeight="1">
      <c r="A515" s="169">
        <v>1</v>
      </c>
      <c r="B515" s="252"/>
      <c r="C515" s="251">
        <v>6920524</v>
      </c>
      <c r="D515" s="250" t="s">
        <v>118</v>
      </c>
      <c r="E515" s="250" t="s">
        <v>554</v>
      </c>
      <c r="F515" s="249" t="s">
        <v>720</v>
      </c>
      <c r="G515" s="248">
        <v>4</v>
      </c>
      <c r="H515" s="247" t="s">
        <v>8</v>
      </c>
      <c r="I515" s="246" t="s">
        <v>8</v>
      </c>
      <c r="J515" s="245" t="s">
        <v>793</v>
      </c>
      <c r="K515" s="244"/>
      <c r="L515" s="244"/>
      <c r="M515" s="243"/>
      <c r="N515" s="171" t="str">
        <f>VLOOKUP(C515,'Points-2015'!D:E,2,FALSE)</f>
        <v>TROLLSPORT</v>
      </c>
      <c r="O515" s="171"/>
      <c r="P515" s="171"/>
      <c r="Q515" s="171"/>
      <c r="R515" s="172"/>
      <c r="T515" s="171"/>
    </row>
    <row r="516" spans="1:20" s="170" customFormat="1" ht="24" customHeight="1">
      <c r="A516" s="169">
        <v>1</v>
      </c>
      <c r="B516" s="242" t="s">
        <v>722</v>
      </c>
      <c r="C516" s="241">
        <v>6920244</v>
      </c>
      <c r="D516" s="240" t="s">
        <v>256</v>
      </c>
      <c r="E516" s="240" t="s">
        <v>554</v>
      </c>
      <c r="F516" s="239" t="s">
        <v>720</v>
      </c>
      <c r="G516" s="238">
        <v>4</v>
      </c>
      <c r="H516" s="237" t="s">
        <v>179</v>
      </c>
      <c r="I516" s="236" t="s">
        <v>8</v>
      </c>
      <c r="J516" s="235" t="s">
        <v>793</v>
      </c>
      <c r="K516" s="234"/>
      <c r="L516" s="234" t="s">
        <v>747</v>
      </c>
      <c r="M516" s="233"/>
      <c r="N516" s="171" t="str">
        <f>VLOOKUP(C516,'Points-2015'!D:E,2,FALSE)</f>
        <v>TROLLSPORT</v>
      </c>
      <c r="O516" s="171"/>
      <c r="P516" s="171"/>
      <c r="Q516" s="171"/>
      <c r="R516" s="172"/>
      <c r="T516" s="171"/>
    </row>
    <row r="517" spans="1:20" s="170" customFormat="1" ht="24" customHeight="1" thickBot="1">
      <c r="A517" s="169">
        <v>1</v>
      </c>
      <c r="B517" s="232"/>
      <c r="C517" s="231">
        <v>6921525</v>
      </c>
      <c r="D517" s="230" t="s">
        <v>607</v>
      </c>
      <c r="E517" s="230" t="s">
        <v>554</v>
      </c>
      <c r="F517" s="229" t="s">
        <v>720</v>
      </c>
      <c r="G517" s="228">
        <v>4</v>
      </c>
      <c r="H517" s="227" t="s">
        <v>179</v>
      </c>
      <c r="I517" s="226" t="s">
        <v>8</v>
      </c>
      <c r="J517" s="225" t="s">
        <v>793</v>
      </c>
      <c r="K517" s="224"/>
      <c r="L517" s="224" t="s">
        <v>747</v>
      </c>
      <c r="M517" s="223"/>
      <c r="N517" s="171" t="str">
        <f>VLOOKUP(C517,'Points-2015'!D:E,2,FALSE)</f>
        <v>TROLLSPORT</v>
      </c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customHeight="1">
      <c r="A519" s="169">
        <v>1</v>
      </c>
      <c r="B519" s="212"/>
      <c r="C519" s="211">
        <v>6924248</v>
      </c>
      <c r="D519" s="210" t="s">
        <v>284</v>
      </c>
      <c r="E519" s="210" t="s">
        <v>5</v>
      </c>
      <c r="F519" s="209" t="s">
        <v>720</v>
      </c>
      <c r="G519" s="208">
        <v>4</v>
      </c>
      <c r="H519" s="207" t="s">
        <v>8</v>
      </c>
      <c r="I519" s="206" t="s">
        <v>719</v>
      </c>
      <c r="J519" s="205"/>
      <c r="K519" s="204"/>
      <c r="L519" s="204"/>
      <c r="M519" s="203"/>
      <c r="N519" s="171" t="str">
        <f>VLOOKUP(C519,'Points-2015'!D:E,2,FALSE)</f>
        <v>CASCOL</v>
      </c>
      <c r="O519" s="171"/>
      <c r="P519" s="171"/>
      <c r="Q519" s="171"/>
      <c r="R519" s="172"/>
      <c r="T519" s="171"/>
    </row>
    <row r="520" spans="1:20" s="170" customFormat="1" ht="24" customHeight="1">
      <c r="A520" s="169">
        <v>1</v>
      </c>
      <c r="B520" s="202" t="s">
        <v>721</v>
      </c>
      <c r="C520" s="201">
        <v>6920267</v>
      </c>
      <c r="D520" s="200" t="s">
        <v>258</v>
      </c>
      <c r="E520" s="200" t="s">
        <v>5</v>
      </c>
      <c r="F520" s="199" t="s">
        <v>720</v>
      </c>
      <c r="G520" s="198">
        <v>4</v>
      </c>
      <c r="H520" s="197" t="s">
        <v>179</v>
      </c>
      <c r="I520" s="196" t="s">
        <v>719</v>
      </c>
      <c r="J520" s="195"/>
      <c r="K520" s="194"/>
      <c r="L520" s="194" t="s">
        <v>747</v>
      </c>
      <c r="M520" s="193"/>
      <c r="N520" s="171" t="str">
        <f>VLOOKUP(C520,'Points-2015'!D:E,2,FALSE)</f>
        <v>CASCOL</v>
      </c>
      <c r="O520" s="171"/>
      <c r="P520" s="171"/>
      <c r="Q520" s="171"/>
      <c r="R520" s="172"/>
      <c r="T520" s="171"/>
    </row>
    <row r="521" spans="1:20" s="170" customFormat="1" ht="24" customHeight="1" thickBot="1">
      <c r="A521" s="169">
        <v>1</v>
      </c>
      <c r="B521" s="192"/>
      <c r="C521" s="191">
        <v>6925925</v>
      </c>
      <c r="D521" s="190" t="s">
        <v>339</v>
      </c>
      <c r="E521" s="190" t="s">
        <v>5</v>
      </c>
      <c r="F521" s="189" t="s">
        <v>720</v>
      </c>
      <c r="G521" s="188">
        <v>4</v>
      </c>
      <c r="H521" s="187" t="s">
        <v>179</v>
      </c>
      <c r="I521" s="186" t="s">
        <v>719</v>
      </c>
      <c r="J521" s="185"/>
      <c r="K521" s="184"/>
      <c r="L521" s="184" t="s">
        <v>747</v>
      </c>
      <c r="M521" s="183"/>
      <c r="N521" s="171" t="str">
        <f>VLOOKUP(C521,'Points-2015'!D:E,2,FALSE)</f>
        <v>CASCOL</v>
      </c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filters>
        <filter val="3802304"/>
        <filter val="6900182"/>
        <filter val="6900544"/>
        <filter val="6900710"/>
        <filter val="6901149"/>
        <filter val="6901245"/>
        <filter val="6901249"/>
        <filter val="6901394"/>
        <filter val="6901424"/>
        <filter val="6901700"/>
        <filter val="6901701"/>
        <filter val="6901799"/>
        <filter val="6901891"/>
        <filter val="6901893"/>
        <filter val="6901926"/>
        <filter val="6901930"/>
        <filter val="6901946"/>
        <filter val="6903022"/>
        <filter val="6903133"/>
        <filter val="6903159"/>
        <filter val="6904949"/>
        <filter val="6905903"/>
        <filter val="6907646"/>
        <filter val="6912129"/>
        <filter val="6914295"/>
        <filter val="6914560"/>
        <filter val="6914956"/>
        <filter val="6915916"/>
        <filter val="6917605"/>
        <filter val="6917755"/>
        <filter val="6918443"/>
        <filter val="6918499"/>
        <filter val="6918501"/>
        <filter val="6919166"/>
        <filter val="6919181"/>
        <filter val="6919338"/>
        <filter val="6919949"/>
        <filter val="6919953"/>
        <filter val="6919954"/>
        <filter val="6919966"/>
        <filter val="6920244"/>
        <filter val="6920267"/>
        <filter val="6920524"/>
        <filter val="6921170"/>
        <filter val="6921525"/>
        <filter val="6921537"/>
        <filter val="6921762"/>
        <filter val="6921860"/>
        <filter val="6922115"/>
        <filter val="6922450"/>
        <filter val="6922848"/>
        <filter val="6923165"/>
        <filter val="6923168"/>
        <filter val="6923494"/>
        <filter val="6923503"/>
        <filter val="6923754"/>
        <filter val="6924248"/>
        <filter val="6924426"/>
        <filter val="6924432"/>
        <filter val="6924538"/>
        <filter val="6924827"/>
        <filter val="6924842"/>
        <filter val="6925027"/>
        <filter val="6925111"/>
        <filter val="6925191"/>
        <filter val="6925255"/>
        <filter val="6925543"/>
        <filter val="6925756"/>
        <filter val="6925894"/>
        <filter val="6925925"/>
        <filter val="6925957"/>
        <filter val="6926293"/>
      </filters>
    </filterColumn>
    <filterColumn colId="9"/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4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9227" r:id="rId3"/>
  </oleObjects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409" activePane="bottomRight" state="frozen"/>
      <selection pane="topRight" activeCell="B1" sqref="B1"/>
      <selection pane="bottomLeft" activeCell="A7" sqref="A7"/>
      <selection pane="bottomRight" activeCell="L523" sqref="L523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42266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1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843</v>
      </c>
      <c r="E4" s="379" t="s">
        <v>763</v>
      </c>
      <c r="F4" s="379"/>
      <c r="G4" s="378">
        <v>7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/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str">
        <f>VLOOKUP($Q11,[10]BASE!$A:$D,2,FALSE)</f>
        <v>noms AUTOMATIQUE</v>
      </c>
      <c r="S11" s="250" t="str">
        <f>VLOOKUP($Q11,[10]BASE!$A:$D,3,FALSE)</f>
        <v>Automatique</v>
      </c>
      <c r="T11" s="249" t="s">
        <v>740</v>
      </c>
      <c r="U11" s="328">
        <f>U12</f>
        <v>2</v>
      </c>
      <c r="V11" s="327" t="str">
        <f>VLOOKUP($Q11,[10]BASE!$A:$D,4,FALSE)</f>
        <v>Auto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/>
      <c r="O12" s="169">
        <v>1</v>
      </c>
      <c r="P12" s="273" t="s">
        <v>730</v>
      </c>
      <c r="Q12" s="323">
        <v>6900182</v>
      </c>
      <c r="R12" s="240" t="str">
        <f>VLOOKUP($Q12,[10]BASE!$A:$D,2,FALSE)</f>
        <v>DUMOULIN Alain</v>
      </c>
      <c r="S12" s="240" t="str">
        <f>VLOOKUP($Q12,[10]BASE!$A:$D,3,FALSE)</f>
        <v>ATSCAF</v>
      </c>
      <c r="T12" s="239" t="s">
        <v>740</v>
      </c>
      <c r="U12" s="322">
        <v>2</v>
      </c>
      <c r="V12" s="321" t="str">
        <f>VLOOKUP($Q12,[10]BASE!$A:$D,4,FALSE)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tr">
        <f>VLOOKUP($Q13,[10]BASE!$A:$D,2,FALSE)</f>
        <v>noms AUTOMATIQUE</v>
      </c>
      <c r="S13" s="230" t="str">
        <f>VLOOKUP($Q13,[10]BASE!$A:$D,3,FALSE)</f>
        <v>Automatique</v>
      </c>
      <c r="T13" s="229" t="s">
        <v>740</v>
      </c>
      <c r="U13" s="316">
        <f>U12</f>
        <v>2</v>
      </c>
      <c r="V13" s="315" t="str">
        <f>VLOOKUP($Q13,[10]BASE!$A:$D,4,FALSE)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hidden="1" customHeight="1">
      <c r="A16" s="169"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/>
      <c r="Q16" s="331"/>
      <c r="R16" s="331"/>
      <c r="S16" s="331"/>
      <c r="X16" s="330"/>
    </row>
    <row r="17" spans="1:27" s="170" customFormat="1" ht="24" hidden="1" customHeight="1" thickBot="1">
      <c r="A17" s="169"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str">
        <f>VLOOKUP($Q19,[10]BASE!$A:$D,2,FALSE)</f>
        <v>MURON Alain</v>
      </c>
      <c r="S19" s="250" t="str">
        <f>VLOOKUP($Q19,[10]BASE!$A:$D,3,FALSE)</f>
        <v>ATSCAF</v>
      </c>
      <c r="T19" s="249" t="s">
        <v>740</v>
      </c>
      <c r="U19" s="328">
        <f>U20</f>
        <v>2</v>
      </c>
      <c r="V19" s="327" t="str">
        <f>VLOOKUP($Q19,[10]BASE!$A:$D,4,FALSE)</f>
        <v>M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/>
      <c r="O20" s="169">
        <v>1</v>
      </c>
      <c r="P20" s="273" t="s">
        <v>730</v>
      </c>
      <c r="Q20" s="323">
        <v>6900182</v>
      </c>
      <c r="R20" s="240" t="str">
        <f>VLOOKUP($Q20,[10]BASE!$A:$D,2,FALSE)</f>
        <v>DUMOULIN Alain</v>
      </c>
      <c r="S20" s="240" t="str">
        <f>VLOOKUP($Q20,[10]BASE!$A:$D,3,FALSE)</f>
        <v>ATSCAF</v>
      </c>
      <c r="T20" s="239" t="s">
        <v>740</v>
      </c>
      <c r="U20" s="322">
        <v>2</v>
      </c>
      <c r="V20" s="321" t="str">
        <f>VLOOKUP($Q20,[10]BASE!$A:$D,4,FALSE)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tr">
        <f>VLOOKUP($Q21,[10]BASE!$A:$D,2,FALSE)</f>
        <v>noms AUTOMATIQUE</v>
      </c>
      <c r="S21" s="230" t="str">
        <f>VLOOKUP($Q21,[10]BASE!$A:$D,3,FALSE)</f>
        <v>Automatique</v>
      </c>
      <c r="T21" s="229" t="s">
        <v>740</v>
      </c>
      <c r="U21" s="316">
        <f>U20</f>
        <v>2</v>
      </c>
      <c r="V21" s="315" t="str">
        <f>VLOOKUP($Q21,[10]BASE!$A:$D,4,FALSE)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hidden="1" customHeight="1">
      <c r="A24" s="169"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/>
      <c r="Q24" s="331"/>
      <c r="R24" s="331"/>
      <c r="S24" s="331"/>
      <c r="X24" s="330"/>
    </row>
    <row r="25" spans="1:27" s="170" customFormat="1" ht="24" hidden="1" customHeight="1" thickBot="1">
      <c r="A25" s="169"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str">
        <f>VLOOKUP($Q27,[10]BASE!$A:$D,2,FALSE)</f>
        <v>MURON Alain</v>
      </c>
      <c r="S27" s="250" t="str">
        <f>VLOOKUP($Q27,[10]BASE!$A:$D,3,FALSE)</f>
        <v>ATSCAF</v>
      </c>
      <c r="T27" s="249" t="s">
        <v>740</v>
      </c>
      <c r="U27" s="328">
        <f>U28</f>
        <v>2</v>
      </c>
      <c r="V27" s="327" t="str">
        <f>VLOOKUP($Q27,[10]BASE!$A:$D,4,FALSE)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/>
      <c r="O28" s="169">
        <v>1</v>
      </c>
      <c r="P28" s="273" t="s">
        <v>728</v>
      </c>
      <c r="Q28" s="323">
        <v>6900182</v>
      </c>
      <c r="R28" s="240" t="str">
        <f>VLOOKUP($Q28,[10]BASE!$A:$D,2,FALSE)</f>
        <v>DUMOULIN Alain</v>
      </c>
      <c r="S28" s="240" t="str">
        <f>VLOOKUP($Q28,[10]BASE!$A:$D,3,FALSE)</f>
        <v>ATSCAF</v>
      </c>
      <c r="T28" s="239" t="s">
        <v>740</v>
      </c>
      <c r="U28" s="322">
        <v>2</v>
      </c>
      <c r="V28" s="321" t="str">
        <f>VLOOKUP($Q28,[10]BASE!$A:$D,4,FALSE)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tr">
        <f>VLOOKUP($Q29,[10]BASE!$A:$D,2,FALSE)</f>
        <v>MURON Michèle</v>
      </c>
      <c r="S29" s="230" t="str">
        <f>VLOOKUP($Q29,[10]BASE!$A:$D,3,FALSE)</f>
        <v>ATSCAF</v>
      </c>
      <c r="T29" s="229" t="s">
        <v>740</v>
      </c>
      <c r="U29" s="316">
        <f>U28</f>
        <v>2</v>
      </c>
      <c r="V29" s="315" t="str">
        <f>VLOOKUP($Q29,[10]BASE!$A:$D,4,FALSE)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/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str">
        <f>VLOOKUP($Q35,[10]BASE!$A:$D,2,FALSE)</f>
        <v>HANSI Gilles</v>
      </c>
      <c r="S35" s="250" t="str">
        <f>VLOOKUP($Q35,[10]BASE!$A:$D,3,FALSE)</f>
        <v>S A L</v>
      </c>
      <c r="T35" s="249" t="s">
        <v>740</v>
      </c>
      <c r="U35" s="328">
        <f>U36</f>
        <v>2</v>
      </c>
      <c r="V35" s="327" t="str">
        <f>VLOOKUP($Q35,[10]BASE!$A:$D,4,FALSE)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/>
      <c r="O36" s="169">
        <v>1</v>
      </c>
      <c r="P36" s="273" t="s">
        <v>728</v>
      </c>
      <c r="Q36" s="323">
        <v>6900182</v>
      </c>
      <c r="R36" s="240" t="str">
        <f>VLOOKUP($Q36,[10]BASE!$A:$D,2,FALSE)</f>
        <v>DUMOULIN Alain</v>
      </c>
      <c r="S36" s="240" t="str">
        <f>VLOOKUP($Q36,[10]BASE!$A:$D,3,FALSE)</f>
        <v>ATSCAF</v>
      </c>
      <c r="T36" s="239" t="s">
        <v>740</v>
      </c>
      <c r="U36" s="322">
        <v>2</v>
      </c>
      <c r="V36" s="321" t="str">
        <f>VLOOKUP($Q36,[10]BASE!$A:$D,4,FALSE)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tr">
        <f>VLOOKUP($Q37,[10]BASE!$A:$D,2,FALSE)</f>
        <v>MURON Michèle</v>
      </c>
      <c r="S37" s="230" t="str">
        <f>VLOOKUP($Q37,[10]BASE!$A:$D,3,FALSE)</f>
        <v>ATSCAF</v>
      </c>
      <c r="T37" s="229" t="s">
        <v>740</v>
      </c>
      <c r="U37" s="316">
        <f>U36</f>
        <v>2</v>
      </c>
      <c r="V37" s="315" t="str">
        <f>VLOOKUP($Q37,[10]BASE!$A:$D,4,FALSE)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hidden="1" customHeight="1">
      <c r="A40" s="169"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/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hidden="1" customHeight="1">
      <c r="A44" s="169"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/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hidden="1" customHeight="1">
      <c r="A48" s="169"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/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hidden="1" customHeight="1">
      <c r="A52" s="169"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/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hidden="1" customHeight="1">
      <c r="A56" s="169"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/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hidden="1" customHeight="1">
      <c r="A60" s="169"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/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hidden="1" customHeight="1">
      <c r="A64" s="169"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/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hidden="1" customHeight="1">
      <c r="A68" s="169"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/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hidden="1" customHeight="1">
      <c r="A72" s="169"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/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hidden="1" customHeight="1">
      <c r="A135" s="169">
        <v>1</v>
      </c>
      <c r="B135" s="276" t="s">
        <v>728</v>
      </c>
      <c r="C135" s="251">
        <v>6907646</v>
      </c>
      <c r="D135" s="250" t="s">
        <v>142</v>
      </c>
      <c r="E135" s="250" t="s">
        <v>0</v>
      </c>
      <c r="F135" s="249" t="s">
        <v>740</v>
      </c>
      <c r="G135" s="309">
        <v>2</v>
      </c>
      <c r="H135" s="247" t="s">
        <v>179</v>
      </c>
      <c r="I135" s="275"/>
      <c r="J135" s="245"/>
      <c r="K135" s="274"/>
      <c r="L135" s="274"/>
      <c r="M135" s="243"/>
      <c r="N135" s="171" t="str">
        <f>VLOOKUP(C135,'Points-2015'!D:E,2,FALSE)</f>
        <v>ALSTOM</v>
      </c>
      <c r="O135" s="171"/>
      <c r="P135" s="171"/>
      <c r="Q135" s="171"/>
      <c r="R135" s="172"/>
      <c r="T135" s="171"/>
    </row>
    <row r="136" spans="1:20" s="170" customFormat="1" ht="24" hidden="1" customHeight="1">
      <c r="A136" s="169">
        <v>1</v>
      </c>
      <c r="B136" s="273" t="s">
        <v>728</v>
      </c>
      <c r="C136" s="241">
        <v>6902027</v>
      </c>
      <c r="D136" s="240" t="s">
        <v>86</v>
      </c>
      <c r="E136" s="240" t="s">
        <v>0</v>
      </c>
      <c r="F136" s="239" t="s">
        <v>740</v>
      </c>
      <c r="G136" s="309">
        <v>2</v>
      </c>
      <c r="H136" s="237" t="s">
        <v>179</v>
      </c>
      <c r="I136" s="272"/>
      <c r="J136" s="235"/>
      <c r="K136" s="271"/>
      <c r="L136" s="271"/>
      <c r="M136" s="233"/>
      <c r="N136" s="171" t="str">
        <f>VLOOKUP(C136,'Points-2015'!D:E,2,FALSE)</f>
        <v>ALSTOM</v>
      </c>
      <c r="O136" s="171"/>
      <c r="P136" s="171"/>
      <c r="Q136" s="171"/>
      <c r="R136" s="172"/>
      <c r="T136" s="171"/>
    </row>
    <row r="137" spans="1:20" s="170" customFormat="1" ht="24" hidden="1" customHeight="1" thickBot="1">
      <c r="A137" s="169">
        <v>1</v>
      </c>
      <c r="B137" s="270" t="s">
        <v>728</v>
      </c>
      <c r="C137" s="231">
        <v>6900710</v>
      </c>
      <c r="D137" s="230" t="s">
        <v>41</v>
      </c>
      <c r="E137" s="230" t="s">
        <v>0</v>
      </c>
      <c r="F137" s="229" t="s">
        <v>740</v>
      </c>
      <c r="G137" s="309">
        <v>2</v>
      </c>
      <c r="H137" s="227" t="s">
        <v>179</v>
      </c>
      <c r="I137" s="269"/>
      <c r="J137" s="225"/>
      <c r="K137" s="268"/>
      <c r="L137" s="268"/>
      <c r="M137" s="223"/>
      <c r="N137" s="171" t="str">
        <f>VLOOKUP(C137,'Points-2015'!D:E,2,FALSE)</f>
        <v>ALSTOM</v>
      </c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hidden="1" customHeight="1">
      <c r="A139" s="169">
        <v>2</v>
      </c>
      <c r="B139" s="262" t="s">
        <v>728</v>
      </c>
      <c r="C139" s="211">
        <v>6914947</v>
      </c>
      <c r="D139" s="210" t="s">
        <v>152</v>
      </c>
      <c r="E139" s="210" t="s">
        <v>2</v>
      </c>
      <c r="F139" s="209" t="s">
        <v>740</v>
      </c>
      <c r="G139" s="309">
        <v>2</v>
      </c>
      <c r="H139" s="207" t="s">
        <v>179</v>
      </c>
      <c r="I139" s="261"/>
      <c r="J139" s="205"/>
      <c r="K139" s="260"/>
      <c r="L139" s="260"/>
      <c r="M139" s="203"/>
      <c r="N139" s="171" t="str">
        <f>VLOOKUP(C139,'Points-2015'!D:E,2,FALSE)</f>
        <v>ASCSP</v>
      </c>
      <c r="O139" s="171"/>
      <c r="P139" s="171"/>
      <c r="Q139" s="171"/>
      <c r="R139" s="172"/>
      <c r="T139" s="171"/>
    </row>
    <row r="140" spans="1:20" s="170" customFormat="1" ht="24" hidden="1" customHeight="1">
      <c r="A140" s="169">
        <v>2</v>
      </c>
      <c r="B140" s="259" t="s">
        <v>728</v>
      </c>
      <c r="C140" s="201">
        <v>6910654</v>
      </c>
      <c r="D140" s="200" t="s">
        <v>162</v>
      </c>
      <c r="E140" s="200" t="s">
        <v>2</v>
      </c>
      <c r="F140" s="199" t="s">
        <v>740</v>
      </c>
      <c r="G140" s="309">
        <v>2</v>
      </c>
      <c r="H140" s="197" t="s">
        <v>179</v>
      </c>
      <c r="I140" s="258"/>
      <c r="J140" s="195"/>
      <c r="K140" s="257"/>
      <c r="L140" s="257"/>
      <c r="M140" s="193"/>
      <c r="N140" s="171" t="str">
        <f>VLOOKUP(C140,'Points-2015'!D:E,2,FALSE)</f>
        <v>ASCSP</v>
      </c>
      <c r="O140" s="171"/>
      <c r="P140" s="171"/>
      <c r="Q140" s="171"/>
      <c r="R140" s="172"/>
      <c r="T140" s="171"/>
    </row>
    <row r="141" spans="1:20" s="170" customFormat="1" ht="24" hidden="1" customHeight="1" thickBot="1">
      <c r="A141" s="169">
        <v>2</v>
      </c>
      <c r="B141" s="278" t="s">
        <v>728</v>
      </c>
      <c r="C141" s="191">
        <v>6922566</v>
      </c>
      <c r="D141" s="190" t="s">
        <v>126</v>
      </c>
      <c r="E141" s="190" t="s">
        <v>2</v>
      </c>
      <c r="F141" s="189" t="s">
        <v>740</v>
      </c>
      <c r="G141" s="309">
        <v>2</v>
      </c>
      <c r="H141" s="187" t="s">
        <v>179</v>
      </c>
      <c r="I141" s="256"/>
      <c r="J141" s="185"/>
      <c r="K141" s="255"/>
      <c r="L141" s="255"/>
      <c r="M141" s="183"/>
      <c r="N141" s="171" t="str">
        <f>VLOOKUP(C141,'Points-2015'!D:E,2,FALSE)</f>
        <v>ASCSP</v>
      </c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/>
      <c r="O142" s="171"/>
      <c r="P142" s="171"/>
      <c r="Q142" s="171"/>
      <c r="R142" s="172"/>
      <c r="T142" s="171"/>
    </row>
    <row r="143" spans="1:20" s="170" customFormat="1" ht="24" hidden="1" customHeight="1">
      <c r="A143" s="169">
        <v>3</v>
      </c>
      <c r="B143" s="276" t="s">
        <v>728</v>
      </c>
      <c r="C143" s="251">
        <v>6901245</v>
      </c>
      <c r="D143" s="250" t="s">
        <v>81</v>
      </c>
      <c r="E143" s="250" t="s">
        <v>350</v>
      </c>
      <c r="F143" s="249" t="s">
        <v>740</v>
      </c>
      <c r="G143" s="309">
        <v>2</v>
      </c>
      <c r="H143" s="247" t="s">
        <v>8</v>
      </c>
      <c r="I143" s="275"/>
      <c r="J143" s="245"/>
      <c r="K143" s="274"/>
      <c r="L143" s="274"/>
      <c r="M143" s="243"/>
      <c r="N143" s="171" t="str">
        <f>VLOOKUP(C143,'Points-2015'!D:E,2,FALSE)</f>
        <v>S A L</v>
      </c>
      <c r="O143" s="171"/>
      <c r="P143" s="171"/>
      <c r="Q143" s="171"/>
      <c r="R143" s="172"/>
      <c r="T143" s="171"/>
    </row>
    <row r="144" spans="1:20" s="170" customFormat="1" ht="24" customHeight="1">
      <c r="A144" s="169">
        <v>3</v>
      </c>
      <c r="B144" s="273" t="s">
        <v>728</v>
      </c>
      <c r="C144" s="241">
        <v>6915606</v>
      </c>
      <c r="D144" s="240" t="s">
        <v>92</v>
      </c>
      <c r="E144" s="240" t="s">
        <v>350</v>
      </c>
      <c r="F144" s="239" t="s">
        <v>740</v>
      </c>
      <c r="G144" s="309">
        <v>2</v>
      </c>
      <c r="H144" s="237" t="s">
        <v>179</v>
      </c>
      <c r="I144" s="272"/>
      <c r="J144" s="235"/>
      <c r="K144" s="271"/>
      <c r="L144" s="271"/>
      <c r="M144" s="233"/>
      <c r="N144" s="171" t="str">
        <f>VLOOKUP(C144,'Points-2015'!D:E,2,FALSE)</f>
        <v>S A L</v>
      </c>
      <c r="O144" s="171"/>
      <c r="P144" s="171"/>
      <c r="Q144" s="171"/>
      <c r="R144" s="172"/>
      <c r="T144" s="171"/>
    </row>
    <row r="145" spans="1:20" s="170" customFormat="1" ht="24" customHeight="1" thickBot="1">
      <c r="A145" s="169">
        <v>3</v>
      </c>
      <c r="B145" s="270" t="s">
        <v>728</v>
      </c>
      <c r="C145" s="231">
        <v>6922450</v>
      </c>
      <c r="D145" s="230" t="s">
        <v>163</v>
      </c>
      <c r="E145" s="230" t="s">
        <v>350</v>
      </c>
      <c r="F145" s="229" t="s">
        <v>740</v>
      </c>
      <c r="G145" s="309">
        <v>2</v>
      </c>
      <c r="H145" s="227" t="s">
        <v>179</v>
      </c>
      <c r="I145" s="269"/>
      <c r="J145" s="225"/>
      <c r="K145" s="268"/>
      <c r="L145" s="268"/>
      <c r="M145" s="223"/>
      <c r="N145" s="171" t="str">
        <f>VLOOKUP(C145,'Points-2015'!D:E,2,FALSE)</f>
        <v>S A L</v>
      </c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 t="s">
        <v>747</v>
      </c>
      <c r="M146" s="213"/>
      <c r="N146" s="171"/>
      <c r="O146" s="171"/>
      <c r="P146" s="171"/>
      <c r="Q146" s="171"/>
      <c r="R146" s="172"/>
      <c r="T146" s="171"/>
    </row>
    <row r="147" spans="1:20" s="170" customFormat="1" ht="24" hidden="1" customHeight="1">
      <c r="A147" s="169">
        <v>4</v>
      </c>
      <c r="B147" s="262" t="s">
        <v>728</v>
      </c>
      <c r="C147" s="211">
        <v>6901220</v>
      </c>
      <c r="D147" s="210" t="s">
        <v>200</v>
      </c>
      <c r="E147" s="210" t="s">
        <v>350</v>
      </c>
      <c r="F147" s="209" t="s">
        <v>740</v>
      </c>
      <c r="G147" s="309">
        <v>2</v>
      </c>
      <c r="H147" s="207" t="s">
        <v>179</v>
      </c>
      <c r="I147" s="261"/>
      <c r="J147" s="205"/>
      <c r="K147" s="260"/>
      <c r="L147" s="260" t="s">
        <v>747</v>
      </c>
      <c r="M147" s="203"/>
      <c r="N147" s="171" t="str">
        <f>VLOOKUP(C147,'Points-2015'!D:E,2,FALSE)</f>
        <v>S A L</v>
      </c>
      <c r="O147" s="171"/>
      <c r="P147" s="171"/>
      <c r="Q147" s="171"/>
      <c r="R147" s="172"/>
      <c r="T147" s="171"/>
    </row>
    <row r="148" spans="1:20" s="170" customFormat="1" ht="24" hidden="1" customHeight="1">
      <c r="A148" s="169">
        <v>4</v>
      </c>
      <c r="B148" s="259" t="s">
        <v>728</v>
      </c>
      <c r="C148" s="201">
        <v>6901249</v>
      </c>
      <c r="D148" s="200" t="s">
        <v>153</v>
      </c>
      <c r="E148" s="200" t="s">
        <v>350</v>
      </c>
      <c r="F148" s="199" t="s">
        <v>740</v>
      </c>
      <c r="G148" s="309">
        <v>2</v>
      </c>
      <c r="H148" s="197" t="s">
        <v>179</v>
      </c>
      <c r="I148" s="258"/>
      <c r="J148" s="195"/>
      <c r="K148" s="257"/>
      <c r="L148" s="257" t="s">
        <v>747</v>
      </c>
      <c r="M148" s="193"/>
      <c r="N148" s="171" t="str">
        <f>VLOOKUP(C148,'Points-2015'!D:E,2,FALSE)</f>
        <v>S A L</v>
      </c>
      <c r="O148" s="171"/>
      <c r="P148" s="171"/>
      <c r="Q148" s="171"/>
      <c r="R148" s="172"/>
      <c r="T148" s="171"/>
    </row>
    <row r="149" spans="1:20" s="170" customFormat="1" ht="24" hidden="1" customHeight="1" thickBot="1">
      <c r="A149" s="169">
        <v>4</v>
      </c>
      <c r="B149" s="278" t="s">
        <v>728</v>
      </c>
      <c r="C149" s="191">
        <v>6903133</v>
      </c>
      <c r="D149" s="190" t="s">
        <v>105</v>
      </c>
      <c r="E149" s="190" t="s">
        <v>350</v>
      </c>
      <c r="F149" s="189" t="s">
        <v>740</v>
      </c>
      <c r="G149" s="309">
        <v>2</v>
      </c>
      <c r="H149" s="187" t="s">
        <v>179</v>
      </c>
      <c r="I149" s="256"/>
      <c r="J149" s="185"/>
      <c r="K149" s="255"/>
      <c r="L149" s="255" t="s">
        <v>747</v>
      </c>
      <c r="M149" s="183"/>
      <c r="N149" s="171" t="str">
        <f>VLOOKUP(C149,'Points-2015'!D:E,2,FALSE)</f>
        <v>S A L</v>
      </c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 t="s">
        <v>747</v>
      </c>
      <c r="M150" s="213"/>
      <c r="N150" s="171"/>
      <c r="O150" s="171"/>
      <c r="P150" s="171"/>
      <c r="Q150" s="171"/>
      <c r="R150" s="172"/>
      <c r="T150" s="171"/>
    </row>
    <row r="151" spans="1:20" s="170" customFormat="1" ht="24" hidden="1" customHeight="1">
      <c r="A151" s="169">
        <v>5</v>
      </c>
      <c r="B151" s="276" t="s">
        <v>728</v>
      </c>
      <c r="C151" s="251">
        <v>6925064</v>
      </c>
      <c r="D151" s="250" t="s">
        <v>160</v>
      </c>
      <c r="E151" s="250" t="s">
        <v>350</v>
      </c>
      <c r="F151" s="249" t="s">
        <v>740</v>
      </c>
      <c r="G151" s="309">
        <v>2</v>
      </c>
      <c r="H151" s="247" t="s">
        <v>179</v>
      </c>
      <c r="I151" s="275"/>
      <c r="J151" s="245"/>
      <c r="K151" s="274"/>
      <c r="L151" s="274" t="s">
        <v>747</v>
      </c>
      <c r="M151" s="243"/>
      <c r="N151" s="171" t="str">
        <f>VLOOKUP(C151,'Points-2015'!D:E,2,FALSE)</f>
        <v>S A L</v>
      </c>
      <c r="O151" s="171"/>
      <c r="P151" s="171"/>
      <c r="Q151" s="171"/>
      <c r="R151" s="172"/>
      <c r="T151" s="171"/>
    </row>
    <row r="152" spans="1:20" s="170" customFormat="1" ht="24" hidden="1" customHeight="1">
      <c r="A152" s="169">
        <v>5</v>
      </c>
      <c r="B152" s="273" t="s">
        <v>728</v>
      </c>
      <c r="C152" s="241">
        <v>6924944</v>
      </c>
      <c r="D152" s="240" t="s">
        <v>113</v>
      </c>
      <c r="E152" s="240" t="s">
        <v>350</v>
      </c>
      <c r="F152" s="239" t="s">
        <v>740</v>
      </c>
      <c r="G152" s="309">
        <v>2</v>
      </c>
      <c r="H152" s="237" t="s">
        <v>179</v>
      </c>
      <c r="I152" s="272"/>
      <c r="J152" s="235"/>
      <c r="K152" s="271"/>
      <c r="L152" s="271" t="s">
        <v>747</v>
      </c>
      <c r="M152" s="233"/>
      <c r="N152" s="171" t="str">
        <f>VLOOKUP(C152,'Points-2015'!D:E,2,FALSE)</f>
        <v>S A L</v>
      </c>
      <c r="O152" s="171"/>
      <c r="P152" s="171"/>
      <c r="Q152" s="171"/>
      <c r="R152" s="172"/>
      <c r="T152" s="171"/>
    </row>
    <row r="153" spans="1:20" s="170" customFormat="1" ht="24" hidden="1" customHeight="1" thickBot="1">
      <c r="A153" s="169">
        <v>5</v>
      </c>
      <c r="B153" s="270" t="s">
        <v>728</v>
      </c>
      <c r="C153" s="231">
        <v>6919646</v>
      </c>
      <c r="D153" s="230" t="s">
        <v>59</v>
      </c>
      <c r="E153" s="230" t="s">
        <v>350</v>
      </c>
      <c r="F153" s="229" t="s">
        <v>740</v>
      </c>
      <c r="G153" s="309">
        <v>2</v>
      </c>
      <c r="H153" s="227" t="s">
        <v>179</v>
      </c>
      <c r="I153" s="269"/>
      <c r="J153" s="225"/>
      <c r="K153" s="268"/>
      <c r="L153" s="268" t="s">
        <v>747</v>
      </c>
      <c r="M153" s="223"/>
      <c r="N153" s="171" t="str">
        <f>VLOOKUP(C153,'Points-2015'!D:E,2,FALSE)</f>
        <v>S A L</v>
      </c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 t="s">
        <v>747</v>
      </c>
      <c r="M154" s="213"/>
      <c r="N154" s="171"/>
      <c r="O154" s="171"/>
      <c r="P154" s="171"/>
      <c r="Q154" s="171"/>
      <c r="R154" s="172"/>
      <c r="T154" s="171"/>
    </row>
    <row r="155" spans="1:20" s="170" customFormat="1" ht="24" hidden="1" customHeight="1">
      <c r="A155" s="169">
        <v>6</v>
      </c>
      <c r="B155" s="262" t="s">
        <v>728</v>
      </c>
      <c r="C155" s="211">
        <v>6918036</v>
      </c>
      <c r="D155" s="210" t="s">
        <v>64</v>
      </c>
      <c r="E155" s="210" t="s">
        <v>350</v>
      </c>
      <c r="F155" s="209" t="s">
        <v>740</v>
      </c>
      <c r="G155" s="309">
        <v>2</v>
      </c>
      <c r="H155" s="207" t="s">
        <v>179</v>
      </c>
      <c r="I155" s="261"/>
      <c r="J155" s="205"/>
      <c r="K155" s="260"/>
      <c r="L155" s="260" t="s">
        <v>747</v>
      </c>
      <c r="M155" s="203"/>
      <c r="N155" s="171" t="str">
        <f>VLOOKUP(C155,'Points-2015'!D:E,2,FALSE)</f>
        <v>S A L</v>
      </c>
      <c r="O155" s="171"/>
      <c r="P155" s="171"/>
      <c r="Q155" s="171"/>
      <c r="R155" s="172"/>
      <c r="T155" s="171"/>
    </row>
    <row r="156" spans="1:20" s="170" customFormat="1" ht="24" hidden="1" customHeight="1">
      <c r="A156" s="169">
        <v>6</v>
      </c>
      <c r="B156" s="259" t="s">
        <v>728</v>
      </c>
      <c r="C156" s="201">
        <v>6924981</v>
      </c>
      <c r="D156" s="200" t="s">
        <v>476</v>
      </c>
      <c r="E156" s="200" t="s">
        <v>350</v>
      </c>
      <c r="F156" s="199" t="s">
        <v>740</v>
      </c>
      <c r="G156" s="309">
        <v>2</v>
      </c>
      <c r="H156" s="197" t="s">
        <v>179</v>
      </c>
      <c r="I156" s="258"/>
      <c r="J156" s="195"/>
      <c r="K156" s="257"/>
      <c r="L156" s="257" t="s">
        <v>747</v>
      </c>
      <c r="M156" s="193"/>
      <c r="N156" s="171" t="str">
        <f>VLOOKUP(C156,'Points-2015'!D:E,2,FALSE)</f>
        <v>S A L</v>
      </c>
      <c r="O156" s="171"/>
      <c r="P156" s="171"/>
      <c r="Q156" s="171"/>
      <c r="R156" s="172"/>
      <c r="T156" s="171"/>
    </row>
    <row r="157" spans="1:20" s="170" customFormat="1" ht="24" hidden="1" customHeight="1" thickBot="1">
      <c r="A157" s="169">
        <v>6</v>
      </c>
      <c r="B157" s="278" t="s">
        <v>728</v>
      </c>
      <c r="C157" s="191">
        <v>6925216</v>
      </c>
      <c r="D157" s="190" t="s">
        <v>474</v>
      </c>
      <c r="E157" s="190" t="s">
        <v>350</v>
      </c>
      <c r="F157" s="189" t="s">
        <v>740</v>
      </c>
      <c r="G157" s="309">
        <v>2</v>
      </c>
      <c r="H157" s="187" t="s">
        <v>179</v>
      </c>
      <c r="I157" s="256"/>
      <c r="J157" s="185"/>
      <c r="K157" s="255"/>
      <c r="L157" s="255" t="s">
        <v>747</v>
      </c>
      <c r="M157" s="183"/>
      <c r="N157" s="171" t="str">
        <f>VLOOKUP(C157,'Points-2015'!D:E,2,FALSE)</f>
        <v>S A L</v>
      </c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 t="s">
        <v>747</v>
      </c>
      <c r="M158" s="213"/>
      <c r="N158" s="171"/>
      <c r="O158" s="171"/>
      <c r="P158" s="171"/>
      <c r="Q158" s="171"/>
      <c r="R158" s="172"/>
      <c r="T158" s="171"/>
    </row>
    <row r="159" spans="1:20" s="170" customFormat="1" ht="24" hidden="1" customHeight="1">
      <c r="A159" s="169">
        <v>7</v>
      </c>
      <c r="B159" s="276" t="s">
        <v>728</v>
      </c>
      <c r="C159" s="251">
        <v>3802304</v>
      </c>
      <c r="D159" s="250" t="s">
        <v>73</v>
      </c>
      <c r="E159" s="250" t="s">
        <v>350</v>
      </c>
      <c r="F159" s="249" t="s">
        <v>740</v>
      </c>
      <c r="G159" s="309">
        <v>2</v>
      </c>
      <c r="H159" s="247" t="s">
        <v>179</v>
      </c>
      <c r="I159" s="275"/>
      <c r="J159" s="245"/>
      <c r="K159" s="274"/>
      <c r="L159" s="274" t="s">
        <v>747</v>
      </c>
      <c r="M159" s="243"/>
      <c r="N159" s="171" t="str">
        <f>VLOOKUP(C159,'Points-2015'!D:E,2,FALSE)</f>
        <v>S A L</v>
      </c>
      <c r="O159" s="171"/>
      <c r="P159" s="171"/>
      <c r="Q159" s="171"/>
      <c r="R159" s="172"/>
      <c r="T159" s="171"/>
    </row>
    <row r="160" spans="1:20" s="170" customFormat="1" ht="24" hidden="1" customHeight="1">
      <c r="A160" s="169">
        <v>7</v>
      </c>
      <c r="B160" s="273" t="s">
        <v>728</v>
      </c>
      <c r="C160" s="241">
        <v>6904171</v>
      </c>
      <c r="D160" s="240" t="s">
        <v>69</v>
      </c>
      <c r="E160" s="240" t="s">
        <v>350</v>
      </c>
      <c r="F160" s="239" t="s">
        <v>740</v>
      </c>
      <c r="G160" s="309">
        <v>2</v>
      </c>
      <c r="H160" s="237" t="s">
        <v>179</v>
      </c>
      <c r="I160" s="272"/>
      <c r="J160" s="235"/>
      <c r="K160" s="271"/>
      <c r="L160" s="271" t="s">
        <v>747</v>
      </c>
      <c r="M160" s="233"/>
      <c r="N160" s="171" t="str">
        <f>VLOOKUP(C160,'Points-2015'!D:E,2,FALSE)</f>
        <v>S A L</v>
      </c>
      <c r="O160" s="171"/>
      <c r="P160" s="171"/>
      <c r="Q160" s="171"/>
      <c r="R160" s="172"/>
      <c r="T160" s="171"/>
    </row>
    <row r="161" spans="1:20" s="170" customFormat="1" ht="24" hidden="1" customHeight="1" thickBot="1">
      <c r="A161" s="169">
        <v>7</v>
      </c>
      <c r="B161" s="270" t="s">
        <v>728</v>
      </c>
      <c r="C161" s="231">
        <v>6901393</v>
      </c>
      <c r="D161" s="230" t="s">
        <v>842</v>
      </c>
      <c r="E161" s="230" t="s">
        <v>350</v>
      </c>
      <c r="F161" s="229" t="s">
        <v>740</v>
      </c>
      <c r="G161" s="309">
        <v>2</v>
      </c>
      <c r="H161" s="227" t="s">
        <v>179</v>
      </c>
      <c r="I161" s="269"/>
      <c r="J161" s="225"/>
      <c r="K161" s="268"/>
      <c r="L161" s="268" t="s">
        <v>747</v>
      </c>
      <c r="M161" s="223"/>
      <c r="N161" s="171" t="str">
        <f>VLOOKUP(C161,'Points-2015'!D:E,2,FALSE)</f>
        <v>S A L</v>
      </c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 t="s">
        <v>747</v>
      </c>
      <c r="M162" s="213"/>
      <c r="N162" s="171"/>
      <c r="O162" s="171"/>
      <c r="P162" s="171"/>
      <c r="Q162" s="171"/>
      <c r="R162" s="172"/>
      <c r="T162" s="171"/>
    </row>
    <row r="163" spans="1:20" s="170" customFormat="1" ht="24" hidden="1" customHeight="1">
      <c r="A163" s="169">
        <v>8</v>
      </c>
      <c r="B163" s="262" t="s">
        <v>728</v>
      </c>
      <c r="C163" s="211">
        <v>6919371</v>
      </c>
      <c r="D163" s="210" t="s">
        <v>58</v>
      </c>
      <c r="E163" s="210" t="s">
        <v>554</v>
      </c>
      <c r="F163" s="209" t="s">
        <v>740</v>
      </c>
      <c r="G163" s="309">
        <v>2</v>
      </c>
      <c r="H163" s="207" t="s">
        <v>179</v>
      </c>
      <c r="I163" s="261"/>
      <c r="J163" s="205"/>
      <c r="K163" s="260"/>
      <c r="L163" s="260" t="s">
        <v>747</v>
      </c>
      <c r="M163" s="203"/>
      <c r="N163" s="171" t="str">
        <f>VLOOKUP(C163,'Points-2015'!D:E,2,FALSE)</f>
        <v>TROLLSPORT</v>
      </c>
      <c r="O163" s="171"/>
      <c r="P163" s="171"/>
      <c r="Q163" s="171"/>
      <c r="R163" s="172"/>
      <c r="T163" s="171"/>
    </row>
    <row r="164" spans="1:20" s="170" customFormat="1" ht="24" hidden="1" customHeight="1">
      <c r="A164" s="169">
        <v>8</v>
      </c>
      <c r="B164" s="259" t="s">
        <v>728</v>
      </c>
      <c r="C164" s="201">
        <v>6901799</v>
      </c>
      <c r="D164" s="200" t="s">
        <v>68</v>
      </c>
      <c r="E164" s="200" t="s">
        <v>554</v>
      </c>
      <c r="F164" s="199" t="s">
        <v>740</v>
      </c>
      <c r="G164" s="309">
        <v>2</v>
      </c>
      <c r="H164" s="197" t="s">
        <v>179</v>
      </c>
      <c r="I164" s="258"/>
      <c r="J164" s="195"/>
      <c r="K164" s="257"/>
      <c r="L164" s="257" t="s">
        <v>747</v>
      </c>
      <c r="M164" s="193"/>
      <c r="N164" s="171" t="str">
        <f>VLOOKUP(C164,'Points-2015'!D:E,2,FALSE)</f>
        <v>TROLLSPORT</v>
      </c>
      <c r="O164" s="171"/>
      <c r="P164" s="171"/>
      <c r="Q164" s="171"/>
      <c r="R164" s="172"/>
      <c r="T164" s="171"/>
    </row>
    <row r="165" spans="1:20" s="170" customFormat="1" ht="24" hidden="1" customHeight="1" thickBot="1">
      <c r="A165" s="169">
        <v>8</v>
      </c>
      <c r="B165" s="278" t="s">
        <v>728</v>
      </c>
      <c r="C165" s="191">
        <v>6901974</v>
      </c>
      <c r="D165" s="190" t="s">
        <v>213</v>
      </c>
      <c r="E165" s="190" t="s">
        <v>554</v>
      </c>
      <c r="F165" s="189" t="s">
        <v>740</v>
      </c>
      <c r="G165" s="309">
        <v>2</v>
      </c>
      <c r="H165" s="187" t="s">
        <v>179</v>
      </c>
      <c r="I165" s="256"/>
      <c r="J165" s="185"/>
      <c r="K165" s="255"/>
      <c r="L165" s="255" t="s">
        <v>747</v>
      </c>
      <c r="M165" s="183"/>
      <c r="N165" s="171" t="str">
        <f>VLOOKUP(C165,'Points-2015'!D:E,2,FALSE)</f>
        <v>TROLLSPORT</v>
      </c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 t="s">
        <v>747</v>
      </c>
      <c r="M166" s="213"/>
      <c r="N166" s="171"/>
      <c r="O166" s="171"/>
      <c r="P166" s="171"/>
      <c r="Q166" s="171"/>
      <c r="R166" s="172"/>
      <c r="T166" s="171"/>
    </row>
    <row r="167" spans="1:20" s="170" customFormat="1" ht="24" hidden="1" customHeight="1">
      <c r="A167" s="169">
        <v>9</v>
      </c>
      <c r="B167" s="276" t="s">
        <v>728</v>
      </c>
      <c r="C167" s="251">
        <v>6926107</v>
      </c>
      <c r="D167" s="250" t="s">
        <v>553</v>
      </c>
      <c r="E167" s="250" t="s">
        <v>554</v>
      </c>
      <c r="F167" s="249" t="s">
        <v>740</v>
      </c>
      <c r="G167" s="309">
        <v>2</v>
      </c>
      <c r="H167" s="247" t="s">
        <v>179</v>
      </c>
      <c r="I167" s="275"/>
      <c r="J167" s="245"/>
      <c r="K167" s="274"/>
      <c r="L167" s="274" t="s">
        <v>747</v>
      </c>
      <c r="M167" s="243"/>
      <c r="N167" s="171" t="str">
        <f>VLOOKUP(C167,'Points-2015'!D:E,2,FALSE)</f>
        <v>TROLLSPORT</v>
      </c>
      <c r="O167" s="171"/>
      <c r="P167" s="171"/>
      <c r="Q167" s="171"/>
      <c r="R167" s="172"/>
      <c r="T167" s="171"/>
    </row>
    <row r="168" spans="1:20" s="170" customFormat="1" ht="24" hidden="1" customHeight="1">
      <c r="A168" s="169">
        <v>9</v>
      </c>
      <c r="B168" s="273" t="s">
        <v>728</v>
      </c>
      <c r="C168" s="241">
        <v>6924431</v>
      </c>
      <c r="D168" s="240" t="s">
        <v>344</v>
      </c>
      <c r="E168" s="240" t="s">
        <v>554</v>
      </c>
      <c r="F168" s="239" t="s">
        <v>740</v>
      </c>
      <c r="G168" s="309">
        <v>2</v>
      </c>
      <c r="H168" s="237" t="s">
        <v>179</v>
      </c>
      <c r="I168" s="272"/>
      <c r="J168" s="235"/>
      <c r="K168" s="271"/>
      <c r="L168" s="271" t="s">
        <v>747</v>
      </c>
      <c r="M168" s="233"/>
      <c r="N168" s="171" t="str">
        <f>VLOOKUP(C168,'Points-2015'!D:E,2,FALSE)</f>
        <v>TROLLSPORT</v>
      </c>
      <c r="O168" s="171"/>
      <c r="P168" s="171"/>
      <c r="Q168" s="171"/>
      <c r="R168" s="172"/>
      <c r="T168" s="171"/>
    </row>
    <row r="169" spans="1:20" s="170" customFormat="1" ht="24" hidden="1" customHeight="1" thickBot="1">
      <c r="A169" s="169">
        <v>9</v>
      </c>
      <c r="B169" s="270" t="s">
        <v>728</v>
      </c>
      <c r="C169" s="231">
        <v>6926019</v>
      </c>
      <c r="D169" s="230" t="s">
        <v>340</v>
      </c>
      <c r="E169" s="230" t="s">
        <v>554</v>
      </c>
      <c r="F169" s="229" t="s">
        <v>740</v>
      </c>
      <c r="G169" s="309">
        <v>2</v>
      </c>
      <c r="H169" s="227" t="s">
        <v>179</v>
      </c>
      <c r="I169" s="269"/>
      <c r="J169" s="225"/>
      <c r="K169" s="268"/>
      <c r="L169" s="268" t="s">
        <v>747</v>
      </c>
      <c r="M169" s="223"/>
      <c r="N169" s="171" t="str">
        <f>VLOOKUP(C169,'Points-2015'!D:E,2,FALSE)</f>
        <v>TROLLSPORT</v>
      </c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 t="s">
        <v>747</v>
      </c>
      <c r="M170" s="213"/>
      <c r="N170" s="171"/>
      <c r="O170" s="171"/>
      <c r="P170" s="171"/>
      <c r="Q170" s="171"/>
      <c r="R170" s="172"/>
      <c r="T170" s="171"/>
    </row>
    <row r="171" spans="1:20" s="170" customFormat="1" ht="24" hidden="1" customHeight="1">
      <c r="A171" s="169">
        <v>10</v>
      </c>
      <c r="B171" s="262" t="s">
        <v>728</v>
      </c>
      <c r="C171" s="211">
        <v>3825314</v>
      </c>
      <c r="D171" s="210" t="s">
        <v>184</v>
      </c>
      <c r="E171" s="210" t="s">
        <v>554</v>
      </c>
      <c r="F171" s="209" t="s">
        <v>740</v>
      </c>
      <c r="G171" s="309">
        <v>2</v>
      </c>
      <c r="H171" s="207" t="s">
        <v>179</v>
      </c>
      <c r="I171" s="261"/>
      <c r="J171" s="205"/>
      <c r="K171" s="260"/>
      <c r="L171" s="260" t="s">
        <v>747</v>
      </c>
      <c r="M171" s="203"/>
      <c r="N171" s="171" t="str">
        <f>VLOOKUP(C171,'Points-2015'!D:E,2,FALSE)</f>
        <v>TROLLSPORT</v>
      </c>
      <c r="O171" s="171"/>
      <c r="P171" s="171"/>
      <c r="Q171" s="171"/>
      <c r="R171" s="172"/>
      <c r="T171" s="171"/>
    </row>
    <row r="172" spans="1:20" s="170" customFormat="1" ht="24" hidden="1" customHeight="1">
      <c r="A172" s="169">
        <v>10</v>
      </c>
      <c r="B172" s="259" t="s">
        <v>728</v>
      </c>
      <c r="C172" s="201">
        <v>6925448</v>
      </c>
      <c r="D172" s="200" t="s">
        <v>149</v>
      </c>
      <c r="E172" s="200" t="s">
        <v>554</v>
      </c>
      <c r="F172" s="199" t="s">
        <v>740</v>
      </c>
      <c r="G172" s="309">
        <v>2</v>
      </c>
      <c r="H172" s="197" t="s">
        <v>179</v>
      </c>
      <c r="I172" s="258"/>
      <c r="J172" s="195"/>
      <c r="K172" s="257"/>
      <c r="L172" s="257" t="s">
        <v>747</v>
      </c>
      <c r="M172" s="193"/>
      <c r="N172" s="171" t="str">
        <f>VLOOKUP(C172,'Points-2015'!D:E,2,FALSE)</f>
        <v>TROLLSPORT</v>
      </c>
      <c r="O172" s="171"/>
      <c r="P172" s="171"/>
      <c r="Q172" s="171"/>
      <c r="R172" s="172"/>
      <c r="T172" s="171"/>
    </row>
    <row r="173" spans="1:20" s="170" customFormat="1" ht="24" hidden="1" customHeight="1" thickBot="1">
      <c r="A173" s="169">
        <v>10</v>
      </c>
      <c r="B173" s="278" t="s">
        <v>728</v>
      </c>
      <c r="C173" s="191">
        <v>6925256</v>
      </c>
      <c r="D173" s="190" t="s">
        <v>72</v>
      </c>
      <c r="E173" s="190" t="s">
        <v>554</v>
      </c>
      <c r="F173" s="189" t="s">
        <v>740</v>
      </c>
      <c r="G173" s="309">
        <v>2</v>
      </c>
      <c r="H173" s="187" t="s">
        <v>179</v>
      </c>
      <c r="I173" s="256"/>
      <c r="J173" s="185"/>
      <c r="K173" s="255"/>
      <c r="L173" s="255" t="s">
        <v>747</v>
      </c>
      <c r="M173" s="183"/>
      <c r="N173" s="171" t="str">
        <f>VLOOKUP(C173,'Points-2015'!D:E,2,FALSE)</f>
        <v>TROLLSPORT</v>
      </c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 t="s">
        <v>747</v>
      </c>
      <c r="M174" s="213"/>
      <c r="N174" s="171"/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v>11</v>
      </c>
      <c r="B175" s="276" t="s">
        <v>728</v>
      </c>
      <c r="C175" s="251" t="s">
        <v>175</v>
      </c>
      <c r="D175" s="250" t="s">
        <v>176</v>
      </c>
      <c r="E175" s="250" t="s">
        <v>177</v>
      </c>
      <c r="F175" s="249" t="s">
        <v>740</v>
      </c>
      <c r="G175" s="248">
        <v>2</v>
      </c>
      <c r="H175" s="247" t="s">
        <v>178</v>
      </c>
      <c r="I175" s="275"/>
      <c r="J175" s="245"/>
      <c r="K175" s="274"/>
      <c r="L175" s="274" t="s">
        <v>747</v>
      </c>
      <c r="M175" s="243"/>
      <c r="N175" s="171"/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v>11</v>
      </c>
      <c r="B176" s="273" t="s">
        <v>728</v>
      </c>
      <c r="C176" s="241" t="s">
        <v>175</v>
      </c>
      <c r="D176" s="240" t="s">
        <v>176</v>
      </c>
      <c r="E176" s="240" t="s">
        <v>177</v>
      </c>
      <c r="F176" s="239" t="s">
        <v>740</v>
      </c>
      <c r="G176" s="238">
        <v>2</v>
      </c>
      <c r="H176" s="237" t="s">
        <v>178</v>
      </c>
      <c r="I176" s="272"/>
      <c r="J176" s="235"/>
      <c r="K176" s="271"/>
      <c r="L176" s="271" t="s">
        <v>747</v>
      </c>
      <c r="M176" s="233"/>
      <c r="N176" s="171"/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v>11</v>
      </c>
      <c r="B177" s="270" t="s">
        <v>728</v>
      </c>
      <c r="C177" s="231" t="s">
        <v>175</v>
      </c>
      <c r="D177" s="230" t="s">
        <v>176</v>
      </c>
      <c r="E177" s="230" t="s">
        <v>177</v>
      </c>
      <c r="F177" s="229" t="s">
        <v>740</v>
      </c>
      <c r="G177" s="228">
        <v>2</v>
      </c>
      <c r="H177" s="227" t="s">
        <v>178</v>
      </c>
      <c r="I177" s="269"/>
      <c r="J177" s="225"/>
      <c r="K177" s="268"/>
      <c r="L177" s="268" t="s">
        <v>747</v>
      </c>
      <c r="M177" s="223"/>
      <c r="N177" s="171"/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 t="s">
        <v>747</v>
      </c>
      <c r="M178" s="213"/>
      <c r="N178" s="171"/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v>12</v>
      </c>
      <c r="B179" s="262" t="s">
        <v>728</v>
      </c>
      <c r="C179" s="211" t="s">
        <v>175</v>
      </c>
      <c r="D179" s="210" t="s">
        <v>176</v>
      </c>
      <c r="E179" s="210" t="s">
        <v>177</v>
      </c>
      <c r="F179" s="209" t="s">
        <v>740</v>
      </c>
      <c r="G179" s="208">
        <v>2</v>
      </c>
      <c r="H179" s="207" t="s">
        <v>178</v>
      </c>
      <c r="I179" s="261"/>
      <c r="J179" s="205"/>
      <c r="K179" s="260"/>
      <c r="L179" s="260" t="s">
        <v>747</v>
      </c>
      <c r="M179" s="203"/>
      <c r="N179" s="171"/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v>12</v>
      </c>
      <c r="B180" s="259" t="s">
        <v>728</v>
      </c>
      <c r="C180" s="201" t="s">
        <v>175</v>
      </c>
      <c r="D180" s="200" t="s">
        <v>176</v>
      </c>
      <c r="E180" s="200" t="s">
        <v>177</v>
      </c>
      <c r="F180" s="199" t="s">
        <v>740</v>
      </c>
      <c r="G180" s="198">
        <v>2</v>
      </c>
      <c r="H180" s="197" t="s">
        <v>178</v>
      </c>
      <c r="I180" s="258"/>
      <c r="J180" s="195"/>
      <c r="K180" s="257"/>
      <c r="L180" s="257" t="s">
        <v>747</v>
      </c>
      <c r="M180" s="193"/>
      <c r="N180" s="171"/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v>12</v>
      </c>
      <c r="B181" s="278" t="s">
        <v>728</v>
      </c>
      <c r="C181" s="191" t="s">
        <v>175</v>
      </c>
      <c r="D181" s="190" t="s">
        <v>176</v>
      </c>
      <c r="E181" s="190" t="s">
        <v>177</v>
      </c>
      <c r="F181" s="189" t="s">
        <v>740</v>
      </c>
      <c r="G181" s="188">
        <v>2</v>
      </c>
      <c r="H181" s="187" t="s">
        <v>178</v>
      </c>
      <c r="I181" s="256"/>
      <c r="J181" s="185"/>
      <c r="K181" s="255"/>
      <c r="L181" s="255" t="s">
        <v>747</v>
      </c>
      <c r="M181" s="183"/>
      <c r="N181" s="171"/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 t="s">
        <v>747</v>
      </c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2</v>
      </c>
      <c r="H183" s="247" t="s">
        <v>178</v>
      </c>
      <c r="I183" s="275"/>
      <c r="J183" s="245"/>
      <c r="K183" s="274"/>
      <c r="L183" s="274" t="s">
        <v>747</v>
      </c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2</v>
      </c>
      <c r="H184" s="237" t="s">
        <v>178</v>
      </c>
      <c r="I184" s="272"/>
      <c r="J184" s="235"/>
      <c r="K184" s="271"/>
      <c r="L184" s="271" t="s">
        <v>747</v>
      </c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2</v>
      </c>
      <c r="H185" s="227" t="s">
        <v>178</v>
      </c>
      <c r="I185" s="269"/>
      <c r="J185" s="225"/>
      <c r="K185" s="268"/>
      <c r="L185" s="268" t="s">
        <v>747</v>
      </c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 t="s">
        <v>747</v>
      </c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2</v>
      </c>
      <c r="H187" s="207" t="s">
        <v>178</v>
      </c>
      <c r="I187" s="261"/>
      <c r="J187" s="205"/>
      <c r="K187" s="260"/>
      <c r="L187" s="260" t="s">
        <v>747</v>
      </c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2</v>
      </c>
      <c r="H188" s="197" t="s">
        <v>178</v>
      </c>
      <c r="I188" s="258"/>
      <c r="J188" s="195"/>
      <c r="K188" s="257"/>
      <c r="L188" s="257" t="s">
        <v>747</v>
      </c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2</v>
      </c>
      <c r="H189" s="187" t="s">
        <v>178</v>
      </c>
      <c r="I189" s="256"/>
      <c r="J189" s="185"/>
      <c r="K189" s="255"/>
      <c r="L189" s="255" t="s">
        <v>747</v>
      </c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 t="s">
        <v>747</v>
      </c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2</v>
      </c>
      <c r="H191" s="247" t="s">
        <v>178</v>
      </c>
      <c r="I191" s="275"/>
      <c r="J191" s="245"/>
      <c r="K191" s="274"/>
      <c r="L191" s="274" t="s">
        <v>747</v>
      </c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2</v>
      </c>
      <c r="H192" s="237" t="s">
        <v>178</v>
      </c>
      <c r="I192" s="272"/>
      <c r="J192" s="235"/>
      <c r="K192" s="271"/>
      <c r="L192" s="271" t="s">
        <v>747</v>
      </c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2</v>
      </c>
      <c r="H193" s="227" t="s">
        <v>178</v>
      </c>
      <c r="I193" s="269"/>
      <c r="J193" s="225"/>
      <c r="K193" s="268"/>
      <c r="L193" s="268" t="s">
        <v>747</v>
      </c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 t="s">
        <v>747</v>
      </c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2</v>
      </c>
      <c r="H195" s="207" t="s">
        <v>178</v>
      </c>
      <c r="I195" s="261"/>
      <c r="J195" s="205"/>
      <c r="K195" s="260"/>
      <c r="L195" s="260" t="s">
        <v>747</v>
      </c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2</v>
      </c>
      <c r="H196" s="197" t="s">
        <v>178</v>
      </c>
      <c r="I196" s="258"/>
      <c r="J196" s="195"/>
      <c r="K196" s="257"/>
      <c r="L196" s="257" t="s">
        <v>747</v>
      </c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2</v>
      </c>
      <c r="H197" s="187" t="s">
        <v>178</v>
      </c>
      <c r="I197" s="256"/>
      <c r="J197" s="185"/>
      <c r="K197" s="255"/>
      <c r="L197" s="255" t="s">
        <v>747</v>
      </c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 t="s">
        <v>747</v>
      </c>
      <c r="M198" s="213"/>
      <c r="N198" s="171"/>
      <c r="O198" s="171"/>
      <c r="P198" s="171"/>
      <c r="Q198" s="171"/>
      <c r="R198" s="172"/>
      <c r="T198" s="171"/>
    </row>
    <row r="199" spans="1:20" s="170" customFormat="1" ht="24" hidden="1" customHeight="1">
      <c r="A199" s="169">
        <v>1</v>
      </c>
      <c r="B199" s="276"/>
      <c r="C199" s="251">
        <v>6925255</v>
      </c>
      <c r="D199" s="250" t="s">
        <v>88</v>
      </c>
      <c r="E199" s="250" t="s">
        <v>554</v>
      </c>
      <c r="F199" s="249" t="s">
        <v>740</v>
      </c>
      <c r="G199" s="309">
        <v>4</v>
      </c>
      <c r="H199" s="247" t="s">
        <v>179</v>
      </c>
      <c r="I199" s="275"/>
      <c r="J199" s="245" t="s">
        <v>792</v>
      </c>
      <c r="K199" s="274"/>
      <c r="L199" s="274" t="s">
        <v>747</v>
      </c>
      <c r="M199" s="243"/>
      <c r="N199" s="171" t="str">
        <f>VLOOKUP(C199,'Points-2015'!D:E,2,FALSE)</f>
        <v>TROLLSPORT</v>
      </c>
      <c r="O199" s="171"/>
      <c r="P199" s="171"/>
      <c r="Q199" s="171"/>
      <c r="R199" s="172"/>
      <c r="T199" s="171"/>
    </row>
    <row r="200" spans="1:20" s="170" customFormat="1" ht="24" hidden="1" customHeight="1">
      <c r="A200" s="169">
        <v>1</v>
      </c>
      <c r="B200" s="273" t="s">
        <v>744</v>
      </c>
      <c r="C200" s="241">
        <v>6913729</v>
      </c>
      <c r="D200" s="240" t="s">
        <v>234</v>
      </c>
      <c r="E200" s="240" t="s">
        <v>554</v>
      </c>
      <c r="F200" s="239" t="s">
        <v>740</v>
      </c>
      <c r="G200" s="309">
        <v>4</v>
      </c>
      <c r="H200" s="237" t="s">
        <v>179</v>
      </c>
      <c r="I200" s="272"/>
      <c r="J200" s="235" t="s">
        <v>792</v>
      </c>
      <c r="K200" s="271"/>
      <c r="L200" s="271" t="s">
        <v>747</v>
      </c>
      <c r="M200" s="233"/>
      <c r="N200" s="171" t="str">
        <f>VLOOKUP(C200,'Points-2015'!D:E,2,FALSE)</f>
        <v>TROLLSPORT</v>
      </c>
      <c r="O200" s="171"/>
      <c r="P200" s="171"/>
      <c r="Q200" s="171"/>
      <c r="R200" s="172"/>
      <c r="T200" s="171"/>
    </row>
    <row r="201" spans="1:20" s="170" customFormat="1" ht="24" hidden="1" customHeight="1" thickBot="1">
      <c r="A201" s="169">
        <v>1</v>
      </c>
      <c r="B201" s="270"/>
      <c r="C201" s="231">
        <v>6925357</v>
      </c>
      <c r="D201" s="230" t="s">
        <v>48</v>
      </c>
      <c r="E201" s="230" t="s">
        <v>554</v>
      </c>
      <c r="F201" s="229" t="s">
        <v>740</v>
      </c>
      <c r="G201" s="309">
        <v>4</v>
      </c>
      <c r="H201" s="227" t="s">
        <v>179</v>
      </c>
      <c r="I201" s="269"/>
      <c r="J201" s="225" t="s">
        <v>792</v>
      </c>
      <c r="K201" s="268"/>
      <c r="L201" s="268" t="s">
        <v>747</v>
      </c>
      <c r="M201" s="223"/>
      <c r="N201" s="171" t="str">
        <f>VLOOKUP(C201,'Points-2015'!D:E,2,FALSE)</f>
        <v>TROLLSPORT</v>
      </c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 t="s">
        <v>747</v>
      </c>
      <c r="M202" s="213"/>
      <c r="N202" s="171"/>
      <c r="O202" s="171"/>
      <c r="P202" s="171"/>
      <c r="Q202" s="171"/>
      <c r="R202" s="172"/>
      <c r="T202" s="171"/>
    </row>
    <row r="203" spans="1:20" s="170" customFormat="1" ht="24" hidden="1" customHeight="1">
      <c r="A203" s="169">
        <v>2</v>
      </c>
      <c r="B203" s="262"/>
      <c r="C203" s="211">
        <v>6922896</v>
      </c>
      <c r="D203" s="210" t="s">
        <v>145</v>
      </c>
      <c r="E203" s="210" t="s">
        <v>554</v>
      </c>
      <c r="F203" s="209" t="s">
        <v>740</v>
      </c>
      <c r="G203" s="309">
        <v>4</v>
      </c>
      <c r="H203" s="207" t="s">
        <v>179</v>
      </c>
      <c r="I203" s="261"/>
      <c r="J203" s="205" t="s">
        <v>792</v>
      </c>
      <c r="K203" s="260"/>
      <c r="L203" s="260" t="s">
        <v>747</v>
      </c>
      <c r="M203" s="203"/>
      <c r="N203" s="171" t="str">
        <f>VLOOKUP(C203,'Points-2015'!D:E,2,FALSE)</f>
        <v>TROLLSPORT</v>
      </c>
      <c r="O203" s="171"/>
      <c r="P203" s="171"/>
      <c r="Q203" s="171"/>
      <c r="R203" s="172"/>
      <c r="T203" s="171"/>
    </row>
    <row r="204" spans="1:20" s="170" customFormat="1" ht="24" hidden="1" customHeight="1">
      <c r="A204" s="169">
        <v>2</v>
      </c>
      <c r="B204" s="259" t="s">
        <v>726</v>
      </c>
      <c r="C204" s="201">
        <v>6913757</v>
      </c>
      <c r="D204" s="200" t="s">
        <v>44</v>
      </c>
      <c r="E204" s="200" t="s">
        <v>554</v>
      </c>
      <c r="F204" s="199" t="s">
        <v>740</v>
      </c>
      <c r="G204" s="309">
        <v>4</v>
      </c>
      <c r="H204" s="197" t="s">
        <v>179</v>
      </c>
      <c r="I204" s="258"/>
      <c r="J204" s="195" t="s">
        <v>792</v>
      </c>
      <c r="K204" s="257"/>
      <c r="L204" s="257" t="s">
        <v>747</v>
      </c>
      <c r="M204" s="193"/>
      <c r="N204" s="171" t="str">
        <f>VLOOKUP(C204,'Points-2015'!D:E,2,FALSE)</f>
        <v>TROLLSPORT</v>
      </c>
      <c r="O204" s="171"/>
      <c r="P204" s="171"/>
      <c r="Q204" s="171"/>
      <c r="R204" s="172"/>
      <c r="T204" s="171"/>
    </row>
    <row r="205" spans="1:20" s="170" customFormat="1" ht="24" hidden="1" customHeight="1" thickBot="1">
      <c r="A205" s="169">
        <v>2</v>
      </c>
      <c r="B205" s="270"/>
      <c r="C205" s="191">
        <v>6920243</v>
      </c>
      <c r="D205" s="190" t="s">
        <v>87</v>
      </c>
      <c r="E205" s="190" t="s">
        <v>554</v>
      </c>
      <c r="F205" s="189" t="s">
        <v>740</v>
      </c>
      <c r="G205" s="309">
        <v>4</v>
      </c>
      <c r="H205" s="187" t="s">
        <v>179</v>
      </c>
      <c r="I205" s="256"/>
      <c r="J205" s="185" t="s">
        <v>792</v>
      </c>
      <c r="K205" s="255"/>
      <c r="L205" s="255" t="s">
        <v>747</v>
      </c>
      <c r="M205" s="183"/>
      <c r="N205" s="171" t="str">
        <f>VLOOKUP(C205,'Points-2015'!D:E,2,FALSE)</f>
        <v>TROLLSPORT</v>
      </c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 t="s">
        <v>747</v>
      </c>
      <c r="M206" s="213"/>
      <c r="N206" s="171"/>
      <c r="O206" s="171"/>
      <c r="P206" s="171"/>
      <c r="Q206" s="171"/>
      <c r="R206" s="172"/>
      <c r="T206" s="171"/>
    </row>
    <row r="207" spans="1:20" s="170" customFormat="1" ht="24" hidden="1" customHeight="1">
      <c r="A207" s="169">
        <v>3</v>
      </c>
      <c r="B207" s="276"/>
      <c r="C207" s="251" t="s">
        <v>175</v>
      </c>
      <c r="D207" s="250" t="s">
        <v>176</v>
      </c>
      <c r="E207" s="250" t="s">
        <v>177</v>
      </c>
      <c r="F207" s="249" t="s">
        <v>740</v>
      </c>
      <c r="G207" s="248">
        <v>4</v>
      </c>
      <c r="H207" s="247" t="s">
        <v>178</v>
      </c>
      <c r="I207" s="275"/>
      <c r="J207" s="245"/>
      <c r="K207" s="274"/>
      <c r="L207" s="274" t="s">
        <v>747</v>
      </c>
      <c r="M207" s="243"/>
      <c r="N207" s="171"/>
      <c r="O207" s="171"/>
      <c r="P207" s="171"/>
      <c r="Q207" s="171"/>
      <c r="R207" s="172"/>
      <c r="T207" s="171"/>
    </row>
    <row r="208" spans="1:20" s="170" customFormat="1" ht="24" hidden="1" customHeight="1">
      <c r="A208" s="169">
        <v>3</v>
      </c>
      <c r="B208" s="273" t="s">
        <v>726</v>
      </c>
      <c r="C208" s="241" t="s">
        <v>175</v>
      </c>
      <c r="D208" s="240" t="s">
        <v>176</v>
      </c>
      <c r="E208" s="240" t="s">
        <v>177</v>
      </c>
      <c r="F208" s="239" t="s">
        <v>740</v>
      </c>
      <c r="G208" s="238">
        <v>4</v>
      </c>
      <c r="H208" s="237" t="s">
        <v>178</v>
      </c>
      <c r="I208" s="272"/>
      <c r="J208" s="235"/>
      <c r="K208" s="271"/>
      <c r="L208" s="271" t="s">
        <v>747</v>
      </c>
      <c r="M208" s="233"/>
      <c r="N208" s="171"/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v>3</v>
      </c>
      <c r="B209" s="270"/>
      <c r="C209" s="231" t="s">
        <v>175</v>
      </c>
      <c r="D209" s="230" t="s">
        <v>176</v>
      </c>
      <c r="E209" s="230" t="s">
        <v>177</v>
      </c>
      <c r="F209" s="229" t="s">
        <v>740</v>
      </c>
      <c r="G209" s="228">
        <v>4</v>
      </c>
      <c r="H209" s="227" t="s">
        <v>178</v>
      </c>
      <c r="I209" s="269"/>
      <c r="J209" s="225"/>
      <c r="K209" s="268"/>
      <c r="L209" s="268" t="s">
        <v>747</v>
      </c>
      <c r="M209" s="223"/>
      <c r="N209" s="171"/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 t="s">
        <v>747</v>
      </c>
      <c r="M210" s="213"/>
      <c r="N210" s="171"/>
      <c r="O210" s="171"/>
      <c r="P210" s="171"/>
      <c r="Q210" s="171"/>
      <c r="R210" s="172"/>
      <c r="T210" s="171"/>
    </row>
    <row r="211" spans="1:20" s="170" customFormat="1" ht="24" hidden="1" customHeight="1">
      <c r="A211" s="169">
        <v>4</v>
      </c>
      <c r="B211" s="262"/>
      <c r="C211" s="211" t="s">
        <v>175</v>
      </c>
      <c r="D211" s="210" t="s">
        <v>176</v>
      </c>
      <c r="E211" s="210" t="s">
        <v>177</v>
      </c>
      <c r="F211" s="209" t="s">
        <v>740</v>
      </c>
      <c r="G211" s="208">
        <v>4</v>
      </c>
      <c r="H211" s="207" t="s">
        <v>178</v>
      </c>
      <c r="I211" s="261"/>
      <c r="J211" s="205"/>
      <c r="K211" s="260"/>
      <c r="L211" s="260" t="s">
        <v>747</v>
      </c>
      <c r="M211" s="203"/>
      <c r="N211" s="171"/>
      <c r="O211" s="171"/>
      <c r="P211" s="171"/>
      <c r="Q211" s="171"/>
      <c r="R211" s="172"/>
      <c r="T211" s="171"/>
    </row>
    <row r="212" spans="1:20" s="170" customFormat="1" ht="24" hidden="1" customHeight="1">
      <c r="A212" s="169">
        <v>4</v>
      </c>
      <c r="B212" s="259" t="s">
        <v>726</v>
      </c>
      <c r="C212" s="201" t="s">
        <v>175</v>
      </c>
      <c r="D212" s="200" t="s">
        <v>176</v>
      </c>
      <c r="E212" s="200" t="s">
        <v>177</v>
      </c>
      <c r="F212" s="199" t="s">
        <v>740</v>
      </c>
      <c r="G212" s="198">
        <v>4</v>
      </c>
      <c r="H212" s="197" t="s">
        <v>178</v>
      </c>
      <c r="I212" s="258"/>
      <c r="J212" s="195"/>
      <c r="K212" s="257"/>
      <c r="L212" s="257" t="s">
        <v>747</v>
      </c>
      <c r="M212" s="193"/>
      <c r="N212" s="171"/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v>4</v>
      </c>
      <c r="B213" s="278"/>
      <c r="C213" s="191" t="s">
        <v>175</v>
      </c>
      <c r="D213" s="190" t="s">
        <v>176</v>
      </c>
      <c r="E213" s="190" t="s">
        <v>177</v>
      </c>
      <c r="F213" s="189" t="s">
        <v>740</v>
      </c>
      <c r="G213" s="188">
        <v>4</v>
      </c>
      <c r="H213" s="187" t="s">
        <v>178</v>
      </c>
      <c r="I213" s="256"/>
      <c r="J213" s="185"/>
      <c r="K213" s="255"/>
      <c r="L213" s="255" t="s">
        <v>747</v>
      </c>
      <c r="M213" s="183"/>
      <c r="N213" s="171"/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 t="s">
        <v>747</v>
      </c>
      <c r="M214" s="213"/>
      <c r="N214" s="171"/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v>5</v>
      </c>
      <c r="B215" s="276"/>
      <c r="C215" s="251" t="s">
        <v>175</v>
      </c>
      <c r="D215" s="250" t="s">
        <v>176</v>
      </c>
      <c r="E215" s="250" t="s">
        <v>177</v>
      </c>
      <c r="F215" s="249" t="s">
        <v>740</v>
      </c>
      <c r="G215" s="248">
        <v>4</v>
      </c>
      <c r="H215" s="247" t="s">
        <v>178</v>
      </c>
      <c r="I215" s="275"/>
      <c r="J215" s="245"/>
      <c r="K215" s="274"/>
      <c r="L215" s="274" t="s">
        <v>747</v>
      </c>
      <c r="M215" s="243"/>
      <c r="N215" s="171"/>
      <c r="O215" s="171"/>
      <c r="P215" s="171"/>
      <c r="Q215" s="171"/>
      <c r="R215" s="172"/>
      <c r="T215" s="171"/>
    </row>
    <row r="216" spans="1:20" s="170" customFormat="1" ht="24" hidden="1" customHeight="1">
      <c r="A216" s="169">
        <v>5</v>
      </c>
      <c r="B216" s="273" t="s">
        <v>726</v>
      </c>
      <c r="C216" s="241" t="s">
        <v>175</v>
      </c>
      <c r="D216" s="240" t="s">
        <v>176</v>
      </c>
      <c r="E216" s="240" t="s">
        <v>177</v>
      </c>
      <c r="F216" s="239" t="s">
        <v>740</v>
      </c>
      <c r="G216" s="238">
        <v>4</v>
      </c>
      <c r="H216" s="237" t="s">
        <v>178</v>
      </c>
      <c r="I216" s="272"/>
      <c r="J216" s="235"/>
      <c r="K216" s="271"/>
      <c r="L216" s="271" t="s">
        <v>747</v>
      </c>
      <c r="M216" s="233"/>
      <c r="N216" s="171"/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v>5</v>
      </c>
      <c r="B217" s="270"/>
      <c r="C217" s="231" t="s">
        <v>175</v>
      </c>
      <c r="D217" s="230" t="s">
        <v>176</v>
      </c>
      <c r="E217" s="230" t="s">
        <v>177</v>
      </c>
      <c r="F217" s="229" t="s">
        <v>740</v>
      </c>
      <c r="G217" s="228">
        <v>4</v>
      </c>
      <c r="H217" s="227" t="s">
        <v>178</v>
      </c>
      <c r="I217" s="269"/>
      <c r="J217" s="225"/>
      <c r="K217" s="268"/>
      <c r="L217" s="268" t="s">
        <v>747</v>
      </c>
      <c r="M217" s="223"/>
      <c r="N217" s="171"/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 t="s">
        <v>747</v>
      </c>
      <c r="M218" s="213"/>
      <c r="N218" s="171"/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v>6</v>
      </c>
      <c r="B219" s="262"/>
      <c r="C219" s="211" t="s">
        <v>175</v>
      </c>
      <c r="D219" s="210" t="s">
        <v>176</v>
      </c>
      <c r="E219" s="210" t="s">
        <v>177</v>
      </c>
      <c r="F219" s="209" t="s">
        <v>740</v>
      </c>
      <c r="G219" s="208">
        <v>4</v>
      </c>
      <c r="H219" s="207" t="s">
        <v>178</v>
      </c>
      <c r="I219" s="261"/>
      <c r="J219" s="205"/>
      <c r="K219" s="260"/>
      <c r="L219" s="260" t="s">
        <v>747</v>
      </c>
      <c r="M219" s="203"/>
      <c r="N219" s="171"/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v>6</v>
      </c>
      <c r="B220" s="259" t="s">
        <v>726</v>
      </c>
      <c r="C220" s="201" t="s">
        <v>175</v>
      </c>
      <c r="D220" s="200" t="s">
        <v>176</v>
      </c>
      <c r="E220" s="200" t="s">
        <v>177</v>
      </c>
      <c r="F220" s="199" t="s">
        <v>740</v>
      </c>
      <c r="G220" s="198">
        <v>4</v>
      </c>
      <c r="H220" s="197" t="s">
        <v>178</v>
      </c>
      <c r="I220" s="258"/>
      <c r="J220" s="195"/>
      <c r="K220" s="257"/>
      <c r="L220" s="257" t="s">
        <v>747</v>
      </c>
      <c r="M220" s="193"/>
      <c r="N220" s="171"/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v>6</v>
      </c>
      <c r="B221" s="278"/>
      <c r="C221" s="191" t="s">
        <v>175</v>
      </c>
      <c r="D221" s="190" t="s">
        <v>176</v>
      </c>
      <c r="E221" s="190" t="s">
        <v>177</v>
      </c>
      <c r="F221" s="189" t="s">
        <v>740</v>
      </c>
      <c r="G221" s="188">
        <v>4</v>
      </c>
      <c r="H221" s="187" t="s">
        <v>178</v>
      </c>
      <c r="I221" s="256"/>
      <c r="J221" s="185"/>
      <c r="K221" s="255"/>
      <c r="L221" s="255" t="s">
        <v>747</v>
      </c>
      <c r="M221" s="183"/>
      <c r="N221" s="171"/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 t="s">
        <v>747</v>
      </c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4</v>
      </c>
      <c r="H223" s="247" t="s">
        <v>178</v>
      </c>
      <c r="I223" s="275"/>
      <c r="J223" s="245"/>
      <c r="K223" s="274"/>
      <c r="L223" s="274" t="s">
        <v>747</v>
      </c>
      <c r="M223" s="243"/>
      <c r="N223" s="171"/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4</v>
      </c>
      <c r="H224" s="237" t="s">
        <v>178</v>
      </c>
      <c r="I224" s="272"/>
      <c r="J224" s="235"/>
      <c r="K224" s="271"/>
      <c r="L224" s="271" t="s">
        <v>747</v>
      </c>
      <c r="M224" s="233"/>
      <c r="N224" s="171"/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4</v>
      </c>
      <c r="H225" s="227" t="s">
        <v>178</v>
      </c>
      <c r="I225" s="269"/>
      <c r="J225" s="225"/>
      <c r="K225" s="268"/>
      <c r="L225" s="268" t="s">
        <v>747</v>
      </c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 t="s">
        <v>747</v>
      </c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4</v>
      </c>
      <c r="H227" s="207" t="s">
        <v>178</v>
      </c>
      <c r="I227" s="261"/>
      <c r="J227" s="205"/>
      <c r="K227" s="260"/>
      <c r="L227" s="260" t="s">
        <v>747</v>
      </c>
      <c r="M227" s="203"/>
      <c r="N227" s="171"/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4</v>
      </c>
      <c r="H228" s="197" t="s">
        <v>178</v>
      </c>
      <c r="I228" s="258"/>
      <c r="J228" s="195"/>
      <c r="K228" s="257"/>
      <c r="L228" s="257" t="s">
        <v>747</v>
      </c>
      <c r="M228" s="193"/>
      <c r="N228" s="171"/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4</v>
      </c>
      <c r="H229" s="187" t="s">
        <v>178</v>
      </c>
      <c r="I229" s="256"/>
      <c r="J229" s="185"/>
      <c r="K229" s="255"/>
      <c r="L229" s="255" t="s">
        <v>747</v>
      </c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 t="s">
        <v>747</v>
      </c>
      <c r="M230" s="213"/>
      <c r="N230" s="171"/>
      <c r="O230" s="171"/>
      <c r="P230" s="171"/>
      <c r="Q230" s="171"/>
      <c r="R230" s="172"/>
      <c r="T230" s="171"/>
    </row>
    <row r="231" spans="1:20" s="170" customFormat="1" ht="24" hidden="1" customHeight="1">
      <c r="A231" s="169">
        <v>1</v>
      </c>
      <c r="B231" s="276"/>
      <c r="C231" s="251">
        <v>6900182</v>
      </c>
      <c r="D231" s="250" t="s">
        <v>97</v>
      </c>
      <c r="E231" s="250" t="s">
        <v>1</v>
      </c>
      <c r="F231" s="249" t="s">
        <v>740</v>
      </c>
      <c r="G231" s="309">
        <v>4</v>
      </c>
      <c r="H231" s="247" t="s">
        <v>179</v>
      </c>
      <c r="I231" s="275"/>
      <c r="J231" s="245"/>
      <c r="K231" s="274"/>
      <c r="L231" s="274" t="s">
        <v>747</v>
      </c>
      <c r="M231" s="243"/>
      <c r="N231" s="171" t="str">
        <f>VLOOKUP(C231,'Points-2015'!D:E,2,FALSE)</f>
        <v>ATSCAF</v>
      </c>
      <c r="O231" s="171"/>
      <c r="P231" s="171"/>
      <c r="Q231" s="171"/>
      <c r="R231" s="172"/>
      <c r="T231" s="171"/>
    </row>
    <row r="232" spans="1:20" s="170" customFormat="1" ht="24" hidden="1" customHeight="1">
      <c r="A232" s="169">
        <v>1</v>
      </c>
      <c r="B232" s="273" t="s">
        <v>725</v>
      </c>
      <c r="C232" s="241">
        <v>6917605</v>
      </c>
      <c r="D232" s="240" t="s">
        <v>242</v>
      </c>
      <c r="E232" s="240" t="s">
        <v>1</v>
      </c>
      <c r="F232" s="239" t="s">
        <v>740</v>
      </c>
      <c r="G232" s="309">
        <v>4</v>
      </c>
      <c r="H232" s="237" t="s">
        <v>179</v>
      </c>
      <c r="I232" s="272"/>
      <c r="J232" s="235"/>
      <c r="K232" s="271"/>
      <c r="L232" s="271" t="s">
        <v>747</v>
      </c>
      <c r="M232" s="233"/>
      <c r="N232" s="171" t="str">
        <f>VLOOKUP(C232,'Points-2015'!D:E,2,FALSE)</f>
        <v>ATSCAF</v>
      </c>
      <c r="O232" s="171"/>
      <c r="P232" s="171"/>
      <c r="Q232" s="171"/>
      <c r="R232" s="172"/>
      <c r="T232" s="171"/>
    </row>
    <row r="233" spans="1:20" s="170" customFormat="1" ht="24" hidden="1" customHeight="1" thickBot="1">
      <c r="A233" s="169">
        <v>1</v>
      </c>
      <c r="B233" s="270"/>
      <c r="C233" s="231">
        <v>6919966</v>
      </c>
      <c r="D233" s="230" t="s">
        <v>115</v>
      </c>
      <c r="E233" s="230" t="s">
        <v>1</v>
      </c>
      <c r="F233" s="229" t="s">
        <v>740</v>
      </c>
      <c r="G233" s="309">
        <v>4</v>
      </c>
      <c r="H233" s="227" t="s">
        <v>179</v>
      </c>
      <c r="I233" s="269"/>
      <c r="J233" s="225"/>
      <c r="K233" s="268"/>
      <c r="L233" s="268" t="s">
        <v>747</v>
      </c>
      <c r="M233" s="223"/>
      <c r="N233" s="171" t="str">
        <f>VLOOKUP(C233,'Points-2015'!D:E,2,FALSE)</f>
        <v>ATSCAF</v>
      </c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 t="s">
        <v>747</v>
      </c>
      <c r="M234" s="213"/>
      <c r="N234" s="171"/>
      <c r="O234" s="171"/>
      <c r="P234" s="171"/>
      <c r="Q234" s="171"/>
      <c r="R234" s="172"/>
      <c r="T234" s="171"/>
    </row>
    <row r="235" spans="1:20" s="170" customFormat="1" ht="24" hidden="1" customHeight="1">
      <c r="A235" s="169">
        <v>2</v>
      </c>
      <c r="B235" s="262"/>
      <c r="C235" s="211">
        <v>6924426</v>
      </c>
      <c r="D235" s="210" t="s">
        <v>40</v>
      </c>
      <c r="E235" s="210" t="s">
        <v>1</v>
      </c>
      <c r="F235" s="209" t="s">
        <v>740</v>
      </c>
      <c r="G235" s="309">
        <v>4</v>
      </c>
      <c r="H235" s="207" t="s">
        <v>179</v>
      </c>
      <c r="I235" s="261"/>
      <c r="J235" s="205"/>
      <c r="K235" s="260"/>
      <c r="L235" s="260" t="s">
        <v>747</v>
      </c>
      <c r="M235" s="203"/>
      <c r="N235" s="171" t="str">
        <f>VLOOKUP(C235,'Points-2015'!D:E,2,FALSE)</f>
        <v>ATSCAF</v>
      </c>
      <c r="O235" s="171"/>
      <c r="P235" s="171"/>
      <c r="Q235" s="171"/>
      <c r="R235" s="172"/>
      <c r="T235" s="171"/>
    </row>
    <row r="236" spans="1:20" s="170" customFormat="1" ht="24" hidden="1" customHeight="1">
      <c r="A236" s="169">
        <v>2</v>
      </c>
      <c r="B236" s="259" t="s">
        <v>725</v>
      </c>
      <c r="C236" s="201">
        <v>6901149</v>
      </c>
      <c r="D236" s="200" t="s">
        <v>141</v>
      </c>
      <c r="E236" s="200" t="s">
        <v>1</v>
      </c>
      <c r="F236" s="199" t="s">
        <v>740</v>
      </c>
      <c r="G236" s="309">
        <v>4</v>
      </c>
      <c r="H236" s="197" t="s">
        <v>179</v>
      </c>
      <c r="I236" s="258"/>
      <c r="J236" s="195"/>
      <c r="K236" s="257"/>
      <c r="L236" s="257" t="s">
        <v>747</v>
      </c>
      <c r="M236" s="193"/>
      <c r="N236" s="171" t="str">
        <f>VLOOKUP(C236,'Points-2015'!D:E,2,FALSE)</f>
        <v>ATSCAF</v>
      </c>
      <c r="O236" s="171"/>
      <c r="P236" s="171"/>
      <c r="Q236" s="171"/>
      <c r="R236" s="172"/>
      <c r="T236" s="171"/>
    </row>
    <row r="237" spans="1:20" s="170" customFormat="1" ht="24" hidden="1" customHeight="1" thickBot="1">
      <c r="A237" s="169">
        <v>2</v>
      </c>
      <c r="B237" s="278"/>
      <c r="C237" s="191">
        <v>6915916</v>
      </c>
      <c r="D237" s="190" t="s">
        <v>112</v>
      </c>
      <c r="E237" s="190" t="s">
        <v>1</v>
      </c>
      <c r="F237" s="189" t="s">
        <v>740</v>
      </c>
      <c r="G237" s="309">
        <v>4</v>
      </c>
      <c r="H237" s="187" t="s">
        <v>179</v>
      </c>
      <c r="I237" s="256"/>
      <c r="J237" s="185"/>
      <c r="K237" s="255"/>
      <c r="L237" s="255" t="s">
        <v>747</v>
      </c>
      <c r="M237" s="183"/>
      <c r="N237" s="171" t="str">
        <f>VLOOKUP(C237,'Points-2015'!D:E,2,FALSE)</f>
        <v>ATSCAF</v>
      </c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 t="s">
        <v>747</v>
      </c>
      <c r="M238" s="213"/>
      <c r="N238" s="171"/>
      <c r="O238" s="171"/>
      <c r="P238" s="171"/>
      <c r="Q238" s="171"/>
      <c r="R238" s="172"/>
      <c r="T238" s="171"/>
    </row>
    <row r="239" spans="1:20" s="170" customFormat="1" ht="24" hidden="1" customHeight="1">
      <c r="A239" s="169">
        <v>3</v>
      </c>
      <c r="B239" s="276"/>
      <c r="C239" s="251">
        <v>6924011</v>
      </c>
      <c r="D239" s="250" t="s">
        <v>159</v>
      </c>
      <c r="E239" s="250" t="s">
        <v>350</v>
      </c>
      <c r="F239" s="249" t="s">
        <v>740</v>
      </c>
      <c r="G239" s="309">
        <v>4</v>
      </c>
      <c r="H239" s="247" t="s">
        <v>179</v>
      </c>
      <c r="I239" s="275"/>
      <c r="J239" s="245"/>
      <c r="K239" s="274"/>
      <c r="L239" s="274" t="s">
        <v>747</v>
      </c>
      <c r="M239" s="243"/>
      <c r="N239" s="171" t="str">
        <f>VLOOKUP(C239,'Points-2015'!D:E,2,FALSE)</f>
        <v>S A L</v>
      </c>
      <c r="O239" s="171"/>
      <c r="P239" s="171"/>
      <c r="Q239" s="171"/>
      <c r="R239" s="172"/>
      <c r="T239" s="171"/>
    </row>
    <row r="240" spans="1:20" s="170" customFormat="1" ht="24" hidden="1" customHeight="1">
      <c r="A240" s="169">
        <v>3</v>
      </c>
      <c r="B240" s="273" t="s">
        <v>725</v>
      </c>
      <c r="C240" s="241">
        <v>6925155</v>
      </c>
      <c r="D240" s="240" t="s">
        <v>130</v>
      </c>
      <c r="E240" s="240" t="s">
        <v>350</v>
      </c>
      <c r="F240" s="239" t="s">
        <v>740</v>
      </c>
      <c r="G240" s="309">
        <v>4</v>
      </c>
      <c r="H240" s="237" t="s">
        <v>179</v>
      </c>
      <c r="I240" s="272"/>
      <c r="J240" s="235"/>
      <c r="K240" s="271"/>
      <c r="L240" s="271" t="s">
        <v>747</v>
      </c>
      <c r="M240" s="233"/>
      <c r="N240" s="171" t="str">
        <f>VLOOKUP(C240,'Points-2015'!D:E,2,FALSE)</f>
        <v>S A L</v>
      </c>
      <c r="O240" s="171"/>
      <c r="P240" s="171"/>
      <c r="Q240" s="171"/>
      <c r="R240" s="172"/>
      <c r="T240" s="171"/>
    </row>
    <row r="241" spans="1:20" s="170" customFormat="1" ht="24" hidden="1" customHeight="1" thickBot="1">
      <c r="A241" s="169">
        <v>3</v>
      </c>
      <c r="B241" s="270"/>
      <c r="C241" s="231">
        <v>6920156</v>
      </c>
      <c r="D241" s="230" t="s">
        <v>794</v>
      </c>
      <c r="E241" s="230" t="s">
        <v>350</v>
      </c>
      <c r="F241" s="229" t="s">
        <v>740</v>
      </c>
      <c r="G241" s="309">
        <v>4</v>
      </c>
      <c r="H241" s="227" t="s">
        <v>179</v>
      </c>
      <c r="I241" s="269"/>
      <c r="J241" s="225"/>
      <c r="K241" s="268"/>
      <c r="L241" s="268" t="s">
        <v>747</v>
      </c>
      <c r="M241" s="223"/>
      <c r="N241" s="171" t="str">
        <f>VLOOKUP(C241,'Points-2015'!D:E,2,FALSE)</f>
        <v>S A L</v>
      </c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 t="s">
        <v>747</v>
      </c>
      <c r="M242" s="213"/>
      <c r="N242" s="171"/>
      <c r="O242" s="171"/>
      <c r="P242" s="171"/>
      <c r="Q242" s="171"/>
      <c r="R242" s="172"/>
      <c r="T242" s="171"/>
    </row>
    <row r="243" spans="1:20" s="170" customFormat="1" ht="24" hidden="1" customHeight="1">
      <c r="A243" s="169">
        <v>4</v>
      </c>
      <c r="B243" s="262"/>
      <c r="C243" s="211">
        <v>103628</v>
      </c>
      <c r="D243" s="210" t="s">
        <v>329</v>
      </c>
      <c r="E243" s="210" t="s">
        <v>350</v>
      </c>
      <c r="F243" s="209" t="s">
        <v>740</v>
      </c>
      <c r="G243" s="309">
        <v>4</v>
      </c>
      <c r="H243" s="207" t="s">
        <v>179</v>
      </c>
      <c r="I243" s="261"/>
      <c r="J243" s="205"/>
      <c r="K243" s="260"/>
      <c r="L243" s="260" t="s">
        <v>747</v>
      </c>
      <c r="M243" s="203"/>
      <c r="N243" s="171" t="str">
        <f>VLOOKUP(C243,'Points-2015'!D:E,2,FALSE)</f>
        <v>S A L</v>
      </c>
      <c r="O243" s="171"/>
      <c r="P243" s="171"/>
      <c r="Q243" s="171"/>
      <c r="R243" s="172"/>
      <c r="T243" s="171"/>
    </row>
    <row r="244" spans="1:20" s="170" customFormat="1" ht="24" hidden="1" customHeight="1">
      <c r="A244" s="169">
        <v>4</v>
      </c>
      <c r="B244" s="259" t="s">
        <v>725</v>
      </c>
      <c r="C244" s="201">
        <v>6923754</v>
      </c>
      <c r="D244" s="200" t="s">
        <v>139</v>
      </c>
      <c r="E244" s="200" t="s">
        <v>350</v>
      </c>
      <c r="F244" s="199" t="s">
        <v>740</v>
      </c>
      <c r="G244" s="309">
        <v>4</v>
      </c>
      <c r="H244" s="197" t="s">
        <v>179</v>
      </c>
      <c r="I244" s="258"/>
      <c r="J244" s="195"/>
      <c r="K244" s="257"/>
      <c r="L244" s="257" t="s">
        <v>747</v>
      </c>
      <c r="M244" s="193"/>
      <c r="N244" s="171" t="str">
        <f>VLOOKUP(C244,'Points-2015'!D:E,2,FALSE)</f>
        <v>S A L</v>
      </c>
      <c r="O244" s="171"/>
      <c r="P244" s="171"/>
      <c r="Q244" s="171"/>
      <c r="R244" s="172"/>
      <c r="T244" s="171"/>
    </row>
    <row r="245" spans="1:20" s="170" customFormat="1" ht="24" hidden="1" customHeight="1" thickBot="1">
      <c r="A245" s="169">
        <v>4</v>
      </c>
      <c r="B245" s="278"/>
      <c r="C245" s="191">
        <v>6923030</v>
      </c>
      <c r="D245" s="190" t="s">
        <v>54</v>
      </c>
      <c r="E245" s="190" t="s">
        <v>350</v>
      </c>
      <c r="F245" s="189" t="s">
        <v>740</v>
      </c>
      <c r="G245" s="309">
        <v>4</v>
      </c>
      <c r="H245" s="187" t="s">
        <v>179</v>
      </c>
      <c r="I245" s="256"/>
      <c r="J245" s="185"/>
      <c r="K245" s="255"/>
      <c r="L245" s="255" t="s">
        <v>747</v>
      </c>
      <c r="M245" s="183"/>
      <c r="N245" s="171" t="str">
        <f>VLOOKUP(C245,'Points-2015'!D:E,2,FALSE)</f>
        <v>S A L</v>
      </c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 t="s">
        <v>747</v>
      </c>
      <c r="M246" s="213"/>
      <c r="N246" s="171"/>
      <c r="O246" s="171"/>
      <c r="P246" s="171"/>
      <c r="Q246" s="171"/>
      <c r="R246" s="172"/>
      <c r="T246" s="171"/>
    </row>
    <row r="247" spans="1:20" s="170" customFormat="1" ht="24" hidden="1" customHeight="1">
      <c r="A247" s="169">
        <v>1</v>
      </c>
      <c r="B247" s="276"/>
      <c r="C247" s="251">
        <v>6901617</v>
      </c>
      <c r="D247" s="250" t="s">
        <v>75</v>
      </c>
      <c r="E247" s="250" t="s">
        <v>5</v>
      </c>
      <c r="F247" s="249" t="s">
        <v>740</v>
      </c>
      <c r="G247" s="309">
        <v>6</v>
      </c>
      <c r="H247" s="247" t="s">
        <v>179</v>
      </c>
      <c r="I247" s="275"/>
      <c r="J247" s="245"/>
      <c r="K247" s="274"/>
      <c r="L247" s="274" t="s">
        <v>747</v>
      </c>
      <c r="M247" s="243"/>
      <c r="N247" s="171" t="str">
        <f>VLOOKUP(C247,'Points-2015'!D:E,2,FALSE)</f>
        <v>CASCOL</v>
      </c>
      <c r="O247" s="171"/>
      <c r="P247" s="171"/>
      <c r="Q247" s="171"/>
      <c r="R247" s="172"/>
      <c r="T247" s="171"/>
    </row>
    <row r="248" spans="1:20" s="170" customFormat="1" ht="24" hidden="1" customHeight="1">
      <c r="A248" s="169">
        <v>1</v>
      </c>
      <c r="B248" s="273" t="s">
        <v>723</v>
      </c>
      <c r="C248" s="241">
        <v>6901105</v>
      </c>
      <c r="D248" s="240" t="s">
        <v>193</v>
      </c>
      <c r="E248" s="240" t="s">
        <v>5</v>
      </c>
      <c r="F248" s="239" t="s">
        <v>740</v>
      </c>
      <c r="G248" s="309">
        <v>6</v>
      </c>
      <c r="H248" s="237" t="s">
        <v>179</v>
      </c>
      <c r="I248" s="272"/>
      <c r="J248" s="235"/>
      <c r="K248" s="271"/>
      <c r="L248" s="271" t="s">
        <v>747</v>
      </c>
      <c r="M248" s="233"/>
      <c r="N248" s="171" t="str">
        <f>VLOOKUP(C248,'Points-2015'!D:E,2,FALSE)</f>
        <v>CASCOL</v>
      </c>
      <c r="O248" s="171"/>
      <c r="P248" s="171"/>
      <c r="Q248" s="171"/>
      <c r="R248" s="172"/>
      <c r="T248" s="171"/>
    </row>
    <row r="249" spans="1:20" s="170" customFormat="1" ht="24" hidden="1" customHeight="1" thickBot="1">
      <c r="A249" s="169">
        <v>1</v>
      </c>
      <c r="B249" s="270"/>
      <c r="C249" s="231">
        <v>6901715</v>
      </c>
      <c r="D249" s="230" t="s">
        <v>207</v>
      </c>
      <c r="E249" s="230" t="s">
        <v>5</v>
      </c>
      <c r="F249" s="229" t="s">
        <v>740</v>
      </c>
      <c r="G249" s="309">
        <v>6</v>
      </c>
      <c r="H249" s="227" t="s">
        <v>179</v>
      </c>
      <c r="I249" s="269"/>
      <c r="J249" s="225"/>
      <c r="K249" s="268"/>
      <c r="L249" s="268" t="s">
        <v>747</v>
      </c>
      <c r="M249" s="223"/>
      <c r="N249" s="171" t="str">
        <f>VLOOKUP(C249,'Points-2015'!D:E,2,FALSE)</f>
        <v>CASCOL</v>
      </c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 t="s">
        <v>747</v>
      </c>
      <c r="M250" s="213"/>
      <c r="N250" s="171"/>
      <c r="O250" s="171"/>
      <c r="P250" s="171"/>
      <c r="Q250" s="171"/>
      <c r="R250" s="172"/>
      <c r="T250" s="171"/>
    </row>
    <row r="251" spans="1:20" s="170" customFormat="1" ht="24" hidden="1" customHeight="1">
      <c r="A251" s="169">
        <v>2</v>
      </c>
      <c r="B251" s="262"/>
      <c r="C251" s="211">
        <v>6924452</v>
      </c>
      <c r="D251" s="210" t="s">
        <v>146</v>
      </c>
      <c r="E251" s="210" t="s">
        <v>350</v>
      </c>
      <c r="F251" s="209" t="s">
        <v>740</v>
      </c>
      <c r="G251" s="309">
        <v>8</v>
      </c>
      <c r="H251" s="207" t="s">
        <v>179</v>
      </c>
      <c r="I251" s="261"/>
      <c r="J251" s="205" t="s">
        <v>793</v>
      </c>
      <c r="K251" s="260"/>
      <c r="L251" s="260" t="s">
        <v>747</v>
      </c>
      <c r="M251" s="203"/>
      <c r="N251" s="171" t="str">
        <f>VLOOKUP(C251,'Points-2015'!D:E,2,FALSE)</f>
        <v>S A L</v>
      </c>
      <c r="O251" s="171"/>
      <c r="P251" s="171"/>
      <c r="Q251" s="171"/>
      <c r="R251" s="172"/>
      <c r="T251" s="171"/>
    </row>
    <row r="252" spans="1:20" s="170" customFormat="1" ht="24" hidden="1" customHeight="1">
      <c r="A252" s="169">
        <v>2</v>
      </c>
      <c r="B252" s="259" t="s">
        <v>723</v>
      </c>
      <c r="C252" s="201">
        <v>705151</v>
      </c>
      <c r="D252" s="200" t="s">
        <v>419</v>
      </c>
      <c r="E252" s="200" t="s">
        <v>350</v>
      </c>
      <c r="F252" s="199" t="s">
        <v>740</v>
      </c>
      <c r="G252" s="309">
        <v>8</v>
      </c>
      <c r="H252" s="197" t="s">
        <v>179</v>
      </c>
      <c r="I252" s="258"/>
      <c r="J252" s="195" t="s">
        <v>793</v>
      </c>
      <c r="K252" s="257"/>
      <c r="L252" s="257" t="s">
        <v>747</v>
      </c>
      <c r="M252" s="193"/>
      <c r="N252" s="171" t="str">
        <f>VLOOKUP(C252,'Points-2015'!D:E,2,FALSE)</f>
        <v>S A L</v>
      </c>
      <c r="O252" s="171"/>
      <c r="P252" s="171"/>
      <c r="Q252" s="171"/>
      <c r="R252" s="172"/>
      <c r="T252" s="171"/>
    </row>
    <row r="253" spans="1:20" s="170" customFormat="1" ht="24" hidden="1" customHeight="1" thickBot="1">
      <c r="A253" s="169">
        <v>2</v>
      </c>
      <c r="B253" s="192"/>
      <c r="C253" s="191">
        <v>6914765</v>
      </c>
      <c r="D253" s="190" t="s">
        <v>137</v>
      </c>
      <c r="E253" s="190" t="s">
        <v>350</v>
      </c>
      <c r="F253" s="189" t="s">
        <v>740</v>
      </c>
      <c r="G253" s="309">
        <v>8</v>
      </c>
      <c r="H253" s="187" t="s">
        <v>179</v>
      </c>
      <c r="I253" s="256"/>
      <c r="J253" s="185" t="s">
        <v>793</v>
      </c>
      <c r="K253" s="255"/>
      <c r="L253" s="255" t="s">
        <v>747</v>
      </c>
      <c r="M253" s="183"/>
      <c r="N253" s="171" t="str">
        <f>VLOOKUP(C253,'Points-2015'!D:E,2,FALSE)</f>
        <v>S A L</v>
      </c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 t="s">
        <v>747</v>
      </c>
      <c r="M254" s="213"/>
      <c r="N254" s="171"/>
      <c r="O254" s="171"/>
      <c r="P254" s="171"/>
      <c r="Q254" s="171"/>
      <c r="R254" s="172"/>
      <c r="T254" s="171"/>
    </row>
    <row r="255" spans="1:20" s="170" customFormat="1" ht="24" hidden="1" customHeight="1">
      <c r="A255" s="169">
        <v>1</v>
      </c>
      <c r="B255" s="252"/>
      <c r="C255" s="251">
        <v>6922983</v>
      </c>
      <c r="D255" s="250" t="s">
        <v>60</v>
      </c>
      <c r="E255" s="250" t="s">
        <v>554</v>
      </c>
      <c r="F255" s="249" t="s">
        <v>740</v>
      </c>
      <c r="G255" s="309">
        <v>9</v>
      </c>
      <c r="H255" s="247" t="s">
        <v>179</v>
      </c>
      <c r="I255" s="246" t="s">
        <v>8</v>
      </c>
      <c r="J255" s="245"/>
      <c r="K255" s="244"/>
      <c r="L255" s="244" t="s">
        <v>747</v>
      </c>
      <c r="M255" s="243" t="s">
        <v>841</v>
      </c>
      <c r="N255" s="171" t="str">
        <f>VLOOKUP(C255,'Points-2015'!D:E,2,FALSE)</f>
        <v>TROLLSPORT</v>
      </c>
      <c r="O255" s="171"/>
      <c r="P255" s="171"/>
      <c r="Q255" s="171"/>
      <c r="R255" s="172"/>
      <c r="T255" s="171"/>
    </row>
    <row r="256" spans="1:20" s="170" customFormat="1" ht="24" hidden="1" customHeight="1">
      <c r="A256" s="169">
        <v>1</v>
      </c>
      <c r="B256" s="242" t="s">
        <v>722</v>
      </c>
      <c r="C256" s="241">
        <v>6906470</v>
      </c>
      <c r="D256" s="240" t="s">
        <v>612</v>
      </c>
      <c r="E256" s="240" t="s">
        <v>554</v>
      </c>
      <c r="F256" s="239" t="s">
        <v>740</v>
      </c>
      <c r="G256" s="309">
        <v>9</v>
      </c>
      <c r="H256" s="237" t="s">
        <v>179</v>
      </c>
      <c r="I256" s="236" t="s">
        <v>8</v>
      </c>
      <c r="J256" s="235"/>
      <c r="K256" s="234"/>
      <c r="L256" s="234" t="s">
        <v>747</v>
      </c>
      <c r="M256" s="233" t="s">
        <v>808</v>
      </c>
      <c r="N256" s="171" t="str">
        <f>VLOOKUP(C256,'Points-2015'!D:E,2,FALSE)</f>
        <v>TROLLSPORT</v>
      </c>
      <c r="O256" s="171"/>
      <c r="P256" s="171"/>
      <c r="Q256" s="171"/>
      <c r="R256" s="172"/>
      <c r="T256" s="171"/>
    </row>
    <row r="257" spans="1:20" s="170" customFormat="1" ht="24" hidden="1" customHeight="1" thickBot="1">
      <c r="A257" s="169">
        <v>1</v>
      </c>
      <c r="B257" s="232"/>
      <c r="C257" s="231">
        <v>6925759</v>
      </c>
      <c r="D257" s="230" t="s">
        <v>614</v>
      </c>
      <c r="E257" s="230" t="s">
        <v>554</v>
      </c>
      <c r="F257" s="229" t="s">
        <v>740</v>
      </c>
      <c r="G257" s="309">
        <v>9</v>
      </c>
      <c r="H257" s="227" t="s">
        <v>179</v>
      </c>
      <c r="I257" s="226" t="s">
        <v>8</v>
      </c>
      <c r="J257" s="225"/>
      <c r="K257" s="224"/>
      <c r="L257" s="224" t="s">
        <v>747</v>
      </c>
      <c r="M257" s="223" t="s">
        <v>810</v>
      </c>
      <c r="N257" s="171" t="str">
        <f>VLOOKUP(C257,'Points-2015'!D:E,2,FALSE)</f>
        <v>TROLLSPORT</v>
      </c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 t="s">
        <v>747</v>
      </c>
      <c r="M258" s="213"/>
      <c r="N258" s="171"/>
      <c r="O258" s="171"/>
      <c r="P258" s="171"/>
      <c r="Q258" s="171"/>
      <c r="R258" s="172"/>
      <c r="T258" s="171"/>
    </row>
    <row r="259" spans="1:20" s="170" customFormat="1" ht="24" hidden="1" customHeight="1">
      <c r="A259" s="169">
        <v>1</v>
      </c>
      <c r="B259" s="212"/>
      <c r="C259" s="211">
        <v>6914560</v>
      </c>
      <c r="D259" s="210" t="s">
        <v>131</v>
      </c>
      <c r="E259" s="210" t="s">
        <v>2</v>
      </c>
      <c r="F259" s="209" t="s">
        <v>740</v>
      </c>
      <c r="G259" s="309">
        <v>11</v>
      </c>
      <c r="H259" s="207" t="s">
        <v>179</v>
      </c>
      <c r="I259" s="206" t="s">
        <v>719</v>
      </c>
      <c r="J259" s="205" t="s">
        <v>793</v>
      </c>
      <c r="K259" s="204"/>
      <c r="L259" s="204" t="s">
        <v>747</v>
      </c>
      <c r="M259" s="203" t="s">
        <v>840</v>
      </c>
      <c r="N259" s="171" t="str">
        <f>VLOOKUP(C259,'Points-2015'!D:E,2,FALSE)</f>
        <v>ASCSP</v>
      </c>
      <c r="O259" s="171"/>
      <c r="P259" s="171"/>
      <c r="Q259" s="171"/>
      <c r="R259" s="172"/>
      <c r="T259" s="171"/>
    </row>
    <row r="260" spans="1:20" s="170" customFormat="1" ht="24" hidden="1" customHeight="1">
      <c r="A260" s="169">
        <v>1</v>
      </c>
      <c r="B260" s="202" t="s">
        <v>721</v>
      </c>
      <c r="C260" s="201">
        <v>6922743</v>
      </c>
      <c r="D260" s="200" t="s">
        <v>27</v>
      </c>
      <c r="E260" s="200" t="s">
        <v>2</v>
      </c>
      <c r="F260" s="199" t="s">
        <v>740</v>
      </c>
      <c r="G260" s="309">
        <v>11</v>
      </c>
      <c r="H260" s="197" t="s">
        <v>179</v>
      </c>
      <c r="I260" s="196" t="s">
        <v>719</v>
      </c>
      <c r="J260" s="195" t="s">
        <v>793</v>
      </c>
      <c r="K260" s="194"/>
      <c r="L260" s="194" t="s">
        <v>747</v>
      </c>
      <c r="M260" s="193" t="s">
        <v>808</v>
      </c>
      <c r="N260" s="171" t="str">
        <f>VLOOKUP(C260,'Points-2015'!D:E,2,FALSE)</f>
        <v>ASCSP</v>
      </c>
      <c r="O260" s="171"/>
      <c r="P260" s="171"/>
      <c r="Q260" s="171"/>
      <c r="R260" s="172"/>
      <c r="T260" s="171"/>
    </row>
    <row r="261" spans="1:20" s="170" customFormat="1" ht="24" hidden="1" customHeight="1" thickBot="1">
      <c r="A261" s="169">
        <v>1</v>
      </c>
      <c r="B261" s="192"/>
      <c r="C261" s="191">
        <v>6910155</v>
      </c>
      <c r="D261" s="190" t="s">
        <v>26</v>
      </c>
      <c r="E261" s="190" t="s">
        <v>2</v>
      </c>
      <c r="F261" s="189" t="s">
        <v>740</v>
      </c>
      <c r="G261" s="309">
        <v>11</v>
      </c>
      <c r="H261" s="187" t="s">
        <v>179</v>
      </c>
      <c r="I261" s="186" t="s">
        <v>719</v>
      </c>
      <c r="J261" s="185" t="s">
        <v>793</v>
      </c>
      <c r="K261" s="184"/>
      <c r="L261" s="184" t="s">
        <v>747</v>
      </c>
      <c r="M261" s="183" t="s">
        <v>839</v>
      </c>
      <c r="N261" s="171" t="str">
        <f>VLOOKUP(C261,'Points-2015'!D:E,2,FALSE)</f>
        <v>ASCSP</v>
      </c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 t="s">
        <v>747</v>
      </c>
      <c r="M262" s="173"/>
      <c r="N262" s="171"/>
      <c r="O262" s="171"/>
      <c r="P262" s="171"/>
      <c r="Q262" s="171"/>
      <c r="R262" s="172"/>
      <c r="T262" s="171"/>
    </row>
    <row r="263" spans="1:20" ht="16.5" hidden="1" thickBot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 t="s">
        <v>747</v>
      </c>
    </row>
    <row r="264" spans="1:20" ht="16.5" hidden="1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 t="s">
        <v>747</v>
      </c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 t="s">
        <v>747</v>
      </c>
      <c r="M265" s="298"/>
      <c r="N265" s="296"/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747</v>
      </c>
      <c r="M266" s="289" t="s">
        <v>731</v>
      </c>
      <c r="N266" s="171" t="str">
        <f>VLOOKUP(C266,'Points-2015'!D:E,2,FALSE)</f>
        <v>Club</v>
      </c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 t="s">
        <v>747</v>
      </c>
      <c r="M267" s="243"/>
      <c r="N267" s="171"/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 t="s">
        <v>747</v>
      </c>
      <c r="M268" s="233"/>
      <c r="N268" s="171"/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 t="s">
        <v>747</v>
      </c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 t="s">
        <v>747</v>
      </c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 t="s">
        <v>747</v>
      </c>
      <c r="M271" s="203"/>
      <c r="N271" s="171"/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 t="s">
        <v>747</v>
      </c>
      <c r="M272" s="193"/>
      <c r="N272" s="171"/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 t="s">
        <v>747</v>
      </c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 t="s">
        <v>747</v>
      </c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 t="s">
        <v>747</v>
      </c>
      <c r="M275" s="243"/>
      <c r="N275" s="171"/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 t="s">
        <v>747</v>
      </c>
      <c r="M276" s="233"/>
      <c r="N276" s="171"/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 t="s">
        <v>747</v>
      </c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 t="s">
        <v>747</v>
      </c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 t="s">
        <v>747</v>
      </c>
      <c r="M279" s="203"/>
      <c r="N279" s="171"/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 t="s">
        <v>747</v>
      </c>
      <c r="M280" s="193"/>
      <c r="N280" s="171"/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 t="s">
        <v>747</v>
      </c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 t="s">
        <v>747</v>
      </c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 t="s">
        <v>747</v>
      </c>
      <c r="M283" s="243"/>
      <c r="N283" s="171"/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 t="s">
        <v>747</v>
      </c>
      <c r="M284" s="233"/>
      <c r="N284" s="171"/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 t="s">
        <v>747</v>
      </c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 t="s">
        <v>747</v>
      </c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 t="s">
        <v>747</v>
      </c>
      <c r="M287" s="203"/>
      <c r="N287" s="171"/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 t="s">
        <v>747</v>
      </c>
      <c r="M288" s="193"/>
      <c r="N288" s="171"/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 t="s">
        <v>747</v>
      </c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 t="s">
        <v>747</v>
      </c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 t="s">
        <v>747</v>
      </c>
      <c r="M291" s="243"/>
      <c r="N291" s="171"/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 t="s">
        <v>747</v>
      </c>
      <c r="M292" s="233"/>
      <c r="N292" s="171"/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 t="s">
        <v>747</v>
      </c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 t="s">
        <v>747</v>
      </c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 t="s">
        <v>747</v>
      </c>
      <c r="M295" s="203"/>
      <c r="N295" s="171"/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 t="s">
        <v>747</v>
      </c>
      <c r="M296" s="193"/>
      <c r="N296" s="171"/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 t="s">
        <v>747</v>
      </c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 t="s">
        <v>747</v>
      </c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 t="s">
        <v>747</v>
      </c>
      <c r="M299" s="243"/>
      <c r="N299" s="171"/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 t="s">
        <v>747</v>
      </c>
      <c r="M300" s="233"/>
      <c r="N300" s="171"/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 t="s">
        <v>747</v>
      </c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 t="s">
        <v>747</v>
      </c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 t="s">
        <v>747</v>
      </c>
      <c r="M303" s="203"/>
      <c r="N303" s="171"/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 t="s">
        <v>747</v>
      </c>
      <c r="M304" s="193"/>
      <c r="N304" s="171"/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 t="s">
        <v>747</v>
      </c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 t="s">
        <v>747</v>
      </c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 t="s">
        <v>747</v>
      </c>
      <c r="M307" s="243"/>
      <c r="N307" s="171"/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 t="s">
        <v>747</v>
      </c>
      <c r="M308" s="233"/>
      <c r="N308" s="171"/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 t="s">
        <v>747</v>
      </c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 t="s">
        <v>747</v>
      </c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 t="s">
        <v>747</v>
      </c>
      <c r="M311" s="203"/>
      <c r="N311" s="171"/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 t="s">
        <v>747</v>
      </c>
      <c r="M312" s="193"/>
      <c r="N312" s="171"/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 t="s">
        <v>747</v>
      </c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 t="s">
        <v>747</v>
      </c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 t="s">
        <v>747</v>
      </c>
      <c r="M315" s="243"/>
      <c r="N315" s="171"/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 t="s">
        <v>747</v>
      </c>
      <c r="M316" s="233"/>
      <c r="N316" s="171"/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 t="s">
        <v>747</v>
      </c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 t="s">
        <v>747</v>
      </c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 t="s">
        <v>747</v>
      </c>
      <c r="M319" s="203"/>
      <c r="N319" s="171"/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 t="s">
        <v>747</v>
      </c>
      <c r="M320" s="193"/>
      <c r="N320" s="171"/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 t="s">
        <v>747</v>
      </c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 t="s">
        <v>747</v>
      </c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 t="s">
        <v>747</v>
      </c>
      <c r="M323" s="243"/>
      <c r="N323" s="171"/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 t="s">
        <v>747</v>
      </c>
      <c r="M324" s="233"/>
      <c r="N324" s="171"/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 t="s">
        <v>747</v>
      </c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 t="s">
        <v>747</v>
      </c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 t="s">
        <v>747</v>
      </c>
      <c r="M327" s="203"/>
      <c r="N327" s="171"/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 t="s">
        <v>747</v>
      </c>
      <c r="M328" s="193"/>
      <c r="N328" s="171"/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 t="s">
        <v>747</v>
      </c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 t="s">
        <v>747</v>
      </c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 t="s">
        <v>747</v>
      </c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 t="s">
        <v>747</v>
      </c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 t="s">
        <v>747</v>
      </c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 t="s">
        <v>747</v>
      </c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 t="s">
        <v>747</v>
      </c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 t="s">
        <v>747</v>
      </c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 t="s">
        <v>747</v>
      </c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 t="s">
        <v>747</v>
      </c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 t="s">
        <v>747</v>
      </c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 t="s">
        <v>747</v>
      </c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 t="s">
        <v>747</v>
      </c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 t="s">
        <v>747</v>
      </c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 t="s">
        <v>747</v>
      </c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 t="s">
        <v>747</v>
      </c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 t="s">
        <v>747</v>
      </c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 t="s">
        <v>747</v>
      </c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 t="s">
        <v>747</v>
      </c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 t="s">
        <v>747</v>
      </c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 t="s">
        <v>747</v>
      </c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 t="s">
        <v>747</v>
      </c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 t="s">
        <v>747</v>
      </c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 t="s">
        <v>747</v>
      </c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 t="s">
        <v>747</v>
      </c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 t="s">
        <v>747</v>
      </c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 t="s">
        <v>747</v>
      </c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 t="s">
        <v>747</v>
      </c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 t="s">
        <v>747</v>
      </c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 t="s">
        <v>747</v>
      </c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 t="s">
        <v>747</v>
      </c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 t="s">
        <v>747</v>
      </c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 t="s">
        <v>747</v>
      </c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 t="s">
        <v>747</v>
      </c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 t="s">
        <v>747</v>
      </c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 t="s">
        <v>747</v>
      </c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 t="s">
        <v>747</v>
      </c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 t="s">
        <v>747</v>
      </c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 t="s">
        <v>747</v>
      </c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 t="s">
        <v>747</v>
      </c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 t="s">
        <v>747</v>
      </c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 t="s">
        <v>747</v>
      </c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 t="s">
        <v>747</v>
      </c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 t="s">
        <v>747</v>
      </c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 t="s">
        <v>747</v>
      </c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 t="s">
        <v>747</v>
      </c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 t="s">
        <v>747</v>
      </c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 t="s">
        <v>747</v>
      </c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 t="s">
        <v>747</v>
      </c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 t="s">
        <v>747</v>
      </c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 t="s">
        <v>747</v>
      </c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 t="s">
        <v>747</v>
      </c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 t="s">
        <v>747</v>
      </c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 t="s">
        <v>747</v>
      </c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 t="s">
        <v>747</v>
      </c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 t="s">
        <v>747</v>
      </c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 t="s">
        <v>747</v>
      </c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 t="s">
        <v>747</v>
      </c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 t="s">
        <v>747</v>
      </c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 t="s">
        <v>747</v>
      </c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 t="s">
        <v>747</v>
      </c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 t="s">
        <v>747</v>
      </c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 t="s">
        <v>747</v>
      </c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 t="s">
        <v>747</v>
      </c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 t="s">
        <v>747</v>
      </c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 t="s">
        <v>747</v>
      </c>
      <c r="M394" s="213"/>
      <c r="N394" s="171"/>
      <c r="O394" s="171"/>
      <c r="P394" s="171"/>
      <c r="Q394" s="171"/>
      <c r="R394" s="172"/>
      <c r="T394" s="171"/>
    </row>
    <row r="395" spans="1:20" s="170" customFormat="1" ht="24" customHeight="1">
      <c r="A395" s="169">
        <v>1</v>
      </c>
      <c r="B395" s="276" t="s">
        <v>728</v>
      </c>
      <c r="C395" s="251">
        <v>6901891</v>
      </c>
      <c r="D395" s="250" t="s">
        <v>32</v>
      </c>
      <c r="E395" s="250" t="s">
        <v>0</v>
      </c>
      <c r="F395" s="249" t="s">
        <v>720</v>
      </c>
      <c r="G395" s="248">
        <v>1</v>
      </c>
      <c r="H395" s="247" t="s">
        <v>8</v>
      </c>
      <c r="I395" s="275"/>
      <c r="J395" s="245"/>
      <c r="K395" s="274"/>
      <c r="L395" s="274" t="s">
        <v>747</v>
      </c>
      <c r="M395" s="243"/>
      <c r="N395" s="171" t="str">
        <f>VLOOKUP(C395,'Points-2015'!D:E,2,FALSE)</f>
        <v>ALSTOM</v>
      </c>
      <c r="O395" s="171"/>
      <c r="P395" s="171"/>
      <c r="Q395" s="171"/>
      <c r="R395" s="172"/>
      <c r="T395" s="171"/>
    </row>
    <row r="396" spans="1:20" s="170" customFormat="1" ht="24" customHeight="1">
      <c r="A396" s="169">
        <v>1</v>
      </c>
      <c r="B396" s="273" t="s">
        <v>728</v>
      </c>
      <c r="C396" s="241">
        <v>6921170</v>
      </c>
      <c r="D396" s="240" t="s">
        <v>620</v>
      </c>
      <c r="E396" s="240" t="s">
        <v>0</v>
      </c>
      <c r="F396" s="239" t="s">
        <v>720</v>
      </c>
      <c r="G396" s="238">
        <v>1</v>
      </c>
      <c r="H396" s="237" t="s">
        <v>8</v>
      </c>
      <c r="I396" s="272"/>
      <c r="J396" s="235"/>
      <c r="K396" s="271"/>
      <c r="L396" s="271" t="s">
        <v>747</v>
      </c>
      <c r="M396" s="233"/>
      <c r="N396" s="171" t="str">
        <f>VLOOKUP(C396,'Points-2015'!D:E,2,FALSE)</f>
        <v>ALSTOM</v>
      </c>
      <c r="O396" s="171"/>
      <c r="P396" s="171"/>
      <c r="Q396" s="171"/>
      <c r="R396" s="172"/>
      <c r="T396" s="171"/>
    </row>
    <row r="397" spans="1:20" s="170" customFormat="1" ht="24" customHeight="1" thickBot="1">
      <c r="A397" s="169">
        <v>1</v>
      </c>
      <c r="B397" s="270" t="s">
        <v>728</v>
      </c>
      <c r="C397" s="231">
        <v>6901893</v>
      </c>
      <c r="D397" s="230" t="s">
        <v>66</v>
      </c>
      <c r="E397" s="230" t="s">
        <v>0</v>
      </c>
      <c r="F397" s="229" t="s">
        <v>720</v>
      </c>
      <c r="G397" s="228">
        <v>1</v>
      </c>
      <c r="H397" s="227" t="s">
        <v>179</v>
      </c>
      <c r="I397" s="269"/>
      <c r="J397" s="225"/>
      <c r="K397" s="268"/>
      <c r="L397" s="268" t="s">
        <v>747</v>
      </c>
      <c r="M397" s="223"/>
      <c r="N397" s="171" t="str">
        <f>VLOOKUP(C397,'Points-2015'!D:E,2,FALSE)</f>
        <v>ALSTOM</v>
      </c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 t="s">
        <v>747</v>
      </c>
      <c r="M398" s="213"/>
      <c r="N398" s="171"/>
      <c r="O398" s="171"/>
      <c r="P398" s="171"/>
      <c r="Q398" s="171"/>
      <c r="R398" s="172"/>
      <c r="T398" s="171"/>
    </row>
    <row r="399" spans="1:20" s="170" customFormat="1" ht="24" customHeight="1">
      <c r="A399" s="169">
        <v>2</v>
      </c>
      <c r="B399" s="262" t="s">
        <v>728</v>
      </c>
      <c r="C399" s="211">
        <v>6919954</v>
      </c>
      <c r="D399" s="210" t="s">
        <v>254</v>
      </c>
      <c r="E399" s="210" t="s">
        <v>0</v>
      </c>
      <c r="F399" s="209" t="s">
        <v>720</v>
      </c>
      <c r="G399" s="208">
        <v>1</v>
      </c>
      <c r="H399" s="207" t="s">
        <v>8</v>
      </c>
      <c r="I399" s="261"/>
      <c r="J399" s="205"/>
      <c r="K399" s="260"/>
      <c r="L399" s="260"/>
      <c r="M399" s="203"/>
      <c r="N399" s="171" t="str">
        <f>VLOOKUP(C399,'Points-2015'!D:E,2,FALSE)</f>
        <v>ALSTOM</v>
      </c>
      <c r="O399" s="171"/>
      <c r="P399" s="171"/>
      <c r="Q399" s="171"/>
      <c r="R399" s="172"/>
      <c r="T399" s="171"/>
    </row>
    <row r="400" spans="1:20" s="170" customFormat="1" ht="24" customHeight="1">
      <c r="A400" s="169">
        <v>2</v>
      </c>
      <c r="B400" s="259" t="s">
        <v>728</v>
      </c>
      <c r="C400" s="201">
        <v>6919953</v>
      </c>
      <c r="D400" s="200" t="s">
        <v>253</v>
      </c>
      <c r="E400" s="200" t="s">
        <v>0</v>
      </c>
      <c r="F400" s="199" t="s">
        <v>720</v>
      </c>
      <c r="G400" s="198">
        <v>1</v>
      </c>
      <c r="H400" s="197" t="s">
        <v>179</v>
      </c>
      <c r="I400" s="258"/>
      <c r="J400" s="195"/>
      <c r="K400" s="257"/>
      <c r="L400" s="257" t="s">
        <v>747</v>
      </c>
      <c r="M400" s="193"/>
      <c r="N400" s="171" t="str">
        <f>VLOOKUP(C400,'Points-2015'!D:E,2,FALSE)</f>
        <v>ALSTOM</v>
      </c>
      <c r="O400" s="171"/>
      <c r="P400" s="171"/>
      <c r="Q400" s="171"/>
      <c r="R400" s="172"/>
      <c r="T400" s="171"/>
    </row>
    <row r="401" spans="1:20" s="170" customFormat="1" ht="24" customHeight="1" thickBot="1">
      <c r="A401" s="169">
        <v>2</v>
      </c>
      <c r="B401" s="278" t="s">
        <v>728</v>
      </c>
      <c r="C401" s="191">
        <v>6917996</v>
      </c>
      <c r="D401" s="190" t="s">
        <v>80</v>
      </c>
      <c r="E401" s="190" t="s">
        <v>0</v>
      </c>
      <c r="F401" s="189" t="s">
        <v>720</v>
      </c>
      <c r="G401" s="188">
        <v>1</v>
      </c>
      <c r="H401" s="187" t="s">
        <v>179</v>
      </c>
      <c r="I401" s="256"/>
      <c r="J401" s="185"/>
      <c r="K401" s="255"/>
      <c r="L401" s="255" t="s">
        <v>747</v>
      </c>
      <c r="M401" s="183"/>
      <c r="N401" s="171" t="str">
        <f>VLOOKUP(C401,'Points-2015'!D:E,2,FALSE)</f>
        <v>ALSTOM</v>
      </c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 t="s">
        <v>747</v>
      </c>
      <c r="M402" s="213"/>
      <c r="N402" s="171"/>
      <c r="O402" s="171"/>
      <c r="P402" s="171"/>
      <c r="Q402" s="171"/>
      <c r="R402" s="172"/>
      <c r="T402" s="171"/>
    </row>
    <row r="403" spans="1:20" s="170" customFormat="1" ht="24" hidden="1" customHeight="1">
      <c r="A403" s="169">
        <v>3</v>
      </c>
      <c r="B403" s="276" t="s">
        <v>728</v>
      </c>
      <c r="C403" s="251">
        <v>6901918</v>
      </c>
      <c r="D403" s="250" t="s">
        <v>74</v>
      </c>
      <c r="E403" s="250" t="s">
        <v>0</v>
      </c>
      <c r="F403" s="249" t="s">
        <v>720</v>
      </c>
      <c r="G403" s="248">
        <v>1</v>
      </c>
      <c r="H403" s="247" t="s">
        <v>179</v>
      </c>
      <c r="I403" s="275"/>
      <c r="J403" s="245"/>
      <c r="K403" s="274"/>
      <c r="L403" s="274" t="s">
        <v>747</v>
      </c>
      <c r="M403" s="243"/>
      <c r="N403" s="171" t="str">
        <f>VLOOKUP(C403,'Points-2015'!D:E,2,FALSE)</f>
        <v>ALSTOM</v>
      </c>
      <c r="O403" s="171"/>
      <c r="P403" s="171"/>
      <c r="Q403" s="171"/>
      <c r="R403" s="172"/>
      <c r="T403" s="171"/>
    </row>
    <row r="404" spans="1:20" s="170" customFormat="1" ht="24" hidden="1" customHeight="1">
      <c r="A404" s="169">
        <v>3</v>
      </c>
      <c r="B404" s="273" t="s">
        <v>728</v>
      </c>
      <c r="C404" s="241">
        <v>6904952</v>
      </c>
      <c r="D404" s="240" t="s">
        <v>647</v>
      </c>
      <c r="E404" s="240" t="s">
        <v>0</v>
      </c>
      <c r="F404" s="239" t="s">
        <v>720</v>
      </c>
      <c r="G404" s="238">
        <v>1</v>
      </c>
      <c r="H404" s="237" t="s">
        <v>179</v>
      </c>
      <c r="I404" s="272"/>
      <c r="J404" s="235"/>
      <c r="K404" s="271"/>
      <c r="L404" s="271" t="s">
        <v>747</v>
      </c>
      <c r="M404" s="233"/>
      <c r="N404" s="171" t="str">
        <f>VLOOKUP(C404,'Points-2015'!D:E,2,FALSE)</f>
        <v>ALSTOM</v>
      </c>
      <c r="O404" s="171"/>
      <c r="P404" s="171"/>
      <c r="Q404" s="171"/>
      <c r="R404" s="172"/>
      <c r="T404" s="171"/>
    </row>
    <row r="405" spans="1:20" s="170" customFormat="1" ht="24" hidden="1" customHeight="1" thickBot="1">
      <c r="A405" s="169">
        <v>3</v>
      </c>
      <c r="B405" s="270" t="s">
        <v>728</v>
      </c>
      <c r="C405" s="231">
        <v>6921746</v>
      </c>
      <c r="D405" s="230" t="s">
        <v>265</v>
      </c>
      <c r="E405" s="230" t="s">
        <v>0</v>
      </c>
      <c r="F405" s="229" t="s">
        <v>720</v>
      </c>
      <c r="G405" s="228">
        <v>1</v>
      </c>
      <c r="H405" s="227" t="s">
        <v>179</v>
      </c>
      <c r="I405" s="269"/>
      <c r="J405" s="225"/>
      <c r="K405" s="268"/>
      <c r="L405" s="268" t="s">
        <v>747</v>
      </c>
      <c r="M405" s="223"/>
      <c r="N405" s="171" t="str">
        <f>VLOOKUP(C405,'Points-2015'!D:E,2,FALSE)</f>
        <v>ALSTOM</v>
      </c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 t="s">
        <v>747</v>
      </c>
      <c r="M406" s="213"/>
      <c r="N406" s="171"/>
      <c r="O406" s="171"/>
      <c r="P406" s="171"/>
      <c r="Q406" s="171"/>
      <c r="R406" s="172"/>
      <c r="T406" s="171"/>
    </row>
    <row r="407" spans="1:20" s="170" customFormat="1" ht="24" customHeight="1">
      <c r="A407" s="169">
        <v>4</v>
      </c>
      <c r="B407" s="262" t="s">
        <v>728</v>
      </c>
      <c r="C407" s="211">
        <v>6917522</v>
      </c>
      <c r="D407" s="210" t="s">
        <v>78</v>
      </c>
      <c r="E407" s="210" t="s">
        <v>1</v>
      </c>
      <c r="F407" s="209" t="s">
        <v>720</v>
      </c>
      <c r="G407" s="208">
        <v>1</v>
      </c>
      <c r="H407" s="207" t="s">
        <v>8</v>
      </c>
      <c r="I407" s="261"/>
      <c r="J407" s="205"/>
      <c r="K407" s="260"/>
      <c r="L407" s="260" t="s">
        <v>747</v>
      </c>
      <c r="M407" s="203"/>
      <c r="N407" s="171" t="str">
        <f>VLOOKUP(C407,'Points-2015'!D:E,2,FALSE)</f>
        <v>ATSCAF</v>
      </c>
      <c r="O407" s="171"/>
      <c r="P407" s="171"/>
      <c r="Q407" s="171"/>
      <c r="R407" s="172"/>
      <c r="T407" s="171"/>
    </row>
    <row r="408" spans="1:20" s="170" customFormat="1" ht="24" customHeight="1">
      <c r="A408" s="169">
        <v>4</v>
      </c>
      <c r="B408" s="259" t="s">
        <v>728</v>
      </c>
      <c r="C408" s="201">
        <v>6917796</v>
      </c>
      <c r="D408" s="200" t="s">
        <v>49</v>
      </c>
      <c r="E408" s="200" t="s">
        <v>1</v>
      </c>
      <c r="F408" s="199" t="s">
        <v>720</v>
      </c>
      <c r="G408" s="198">
        <v>1</v>
      </c>
      <c r="H408" s="197" t="s">
        <v>8</v>
      </c>
      <c r="I408" s="258"/>
      <c r="J408" s="195"/>
      <c r="K408" s="257"/>
      <c r="L408" s="257" t="s">
        <v>747</v>
      </c>
      <c r="M408" s="193"/>
      <c r="N408" s="171" t="str">
        <f>VLOOKUP(C408,'Points-2015'!D:E,2,FALSE)</f>
        <v>ATSCAF</v>
      </c>
      <c r="O408" s="171"/>
      <c r="P408" s="171"/>
      <c r="Q408" s="171"/>
      <c r="R408" s="172"/>
      <c r="T408" s="171"/>
    </row>
    <row r="409" spans="1:20" s="170" customFormat="1" ht="24" customHeight="1" thickBot="1">
      <c r="A409" s="169">
        <v>4</v>
      </c>
      <c r="B409" s="278" t="s">
        <v>728</v>
      </c>
      <c r="C409" s="191">
        <v>6923494</v>
      </c>
      <c r="D409" s="190" t="s">
        <v>280</v>
      </c>
      <c r="E409" s="190" t="s">
        <v>1</v>
      </c>
      <c r="F409" s="189" t="s">
        <v>720</v>
      </c>
      <c r="G409" s="188">
        <v>1</v>
      </c>
      <c r="H409" s="187" t="s">
        <v>8</v>
      </c>
      <c r="I409" s="256"/>
      <c r="J409" s="185"/>
      <c r="K409" s="255"/>
      <c r="L409" s="255" t="s">
        <v>747</v>
      </c>
      <c r="M409" s="183"/>
      <c r="N409" s="171" t="str">
        <f>VLOOKUP(C409,'Points-2015'!D:E,2,FALSE)</f>
        <v>ATSCAF</v>
      </c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 t="s">
        <v>747</v>
      </c>
      <c r="M410" s="213"/>
      <c r="N410" s="171"/>
      <c r="O410" s="171"/>
      <c r="P410" s="171"/>
      <c r="Q410" s="171"/>
      <c r="R410" s="172"/>
      <c r="T410" s="171"/>
    </row>
    <row r="411" spans="1:20" s="170" customFormat="1" ht="24" hidden="1" customHeight="1" thickBot="1">
      <c r="A411" s="169">
        <v>5</v>
      </c>
      <c r="B411" s="276" t="s">
        <v>728</v>
      </c>
      <c r="C411" s="251">
        <v>6920890</v>
      </c>
      <c r="D411" s="250" t="s">
        <v>262</v>
      </c>
      <c r="E411" s="250" t="s">
        <v>350</v>
      </c>
      <c r="F411" s="249" t="s">
        <v>720</v>
      </c>
      <c r="G411" s="248">
        <v>1</v>
      </c>
      <c r="H411" s="247" t="s">
        <v>179</v>
      </c>
      <c r="I411" s="275"/>
      <c r="J411" s="245"/>
      <c r="K411" s="274" t="s">
        <v>838</v>
      </c>
      <c r="L411" s="274" t="s">
        <v>747</v>
      </c>
      <c r="M411" s="243"/>
      <c r="N411" s="171" t="str">
        <f>VLOOKUP(C411,'Points-2015'!D:E,2,FALSE)</f>
        <v>S A L</v>
      </c>
      <c r="O411" s="171"/>
      <c r="P411" s="171"/>
      <c r="Q411" s="171"/>
      <c r="R411" s="172"/>
      <c r="T411" s="171"/>
    </row>
    <row r="412" spans="1:20" s="170" customFormat="1" ht="24" hidden="1" customHeight="1" thickBot="1">
      <c r="A412" s="169">
        <v>5</v>
      </c>
      <c r="B412" s="273" t="s">
        <v>728</v>
      </c>
      <c r="C412" s="241">
        <v>6925483</v>
      </c>
      <c r="D412" s="240" t="s">
        <v>299</v>
      </c>
      <c r="E412" s="240" t="s">
        <v>350</v>
      </c>
      <c r="F412" s="239" t="s">
        <v>720</v>
      </c>
      <c r="G412" s="238">
        <v>1</v>
      </c>
      <c r="H412" s="237" t="s">
        <v>179</v>
      </c>
      <c r="I412" s="272"/>
      <c r="J412" s="235"/>
      <c r="K412" s="274" t="s">
        <v>838</v>
      </c>
      <c r="L412" s="271" t="s">
        <v>747</v>
      </c>
      <c r="M412" s="233"/>
      <c r="N412" s="171" t="str">
        <f>VLOOKUP(C412,'Points-2015'!D:E,2,FALSE)</f>
        <v>S A L</v>
      </c>
      <c r="O412" s="171"/>
      <c r="P412" s="171"/>
      <c r="Q412" s="171"/>
      <c r="R412" s="172"/>
      <c r="T412" s="171"/>
    </row>
    <row r="413" spans="1:20" s="170" customFormat="1" ht="24" hidden="1" customHeight="1" thickBot="1">
      <c r="A413" s="169">
        <v>5</v>
      </c>
      <c r="B413" s="270" t="s">
        <v>728</v>
      </c>
      <c r="C413" s="231">
        <v>6923029</v>
      </c>
      <c r="D413" s="230" t="s">
        <v>355</v>
      </c>
      <c r="E413" s="230" t="s">
        <v>2</v>
      </c>
      <c r="F413" s="229" t="s">
        <v>720</v>
      </c>
      <c r="G413" s="228">
        <v>1</v>
      </c>
      <c r="H413" s="227" t="s">
        <v>179</v>
      </c>
      <c r="I413" s="269"/>
      <c r="J413" s="225"/>
      <c r="K413" s="274" t="s">
        <v>838</v>
      </c>
      <c r="L413" s="268" t="s">
        <v>747</v>
      </c>
      <c r="M413" s="223"/>
      <c r="N413" s="171" t="str">
        <f>VLOOKUP(C413,'Points-2015'!D:E,2,FALSE)</f>
        <v>ASCSP</v>
      </c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 t="s">
        <v>747</v>
      </c>
      <c r="M414" s="213"/>
      <c r="N414" s="171"/>
      <c r="O414" s="171"/>
      <c r="P414" s="171"/>
      <c r="Q414" s="171"/>
      <c r="R414" s="172"/>
      <c r="T414" s="171"/>
    </row>
    <row r="415" spans="1:20" s="170" customFormat="1" ht="24" hidden="1" customHeight="1">
      <c r="A415" s="169">
        <v>6</v>
      </c>
      <c r="B415" s="262" t="s">
        <v>728</v>
      </c>
      <c r="C415" s="211">
        <v>6920244</v>
      </c>
      <c r="D415" s="210" t="s">
        <v>256</v>
      </c>
      <c r="E415" s="210" t="s">
        <v>554</v>
      </c>
      <c r="F415" s="209" t="s">
        <v>720</v>
      </c>
      <c r="G415" s="208">
        <v>1</v>
      </c>
      <c r="H415" s="207" t="s">
        <v>179</v>
      </c>
      <c r="I415" s="261"/>
      <c r="J415" s="205"/>
      <c r="K415" s="260"/>
      <c r="L415" s="260" t="s">
        <v>747</v>
      </c>
      <c r="M415" s="203"/>
      <c r="N415" s="171" t="str">
        <f>VLOOKUP(C415,'Points-2015'!D:E,2,FALSE)</f>
        <v>TROLLSPORT</v>
      </c>
      <c r="O415" s="171"/>
      <c r="P415" s="171"/>
      <c r="Q415" s="171"/>
      <c r="R415" s="172"/>
      <c r="T415" s="171"/>
    </row>
    <row r="416" spans="1:20" s="170" customFormat="1" ht="24" hidden="1" customHeight="1">
      <c r="A416" s="169">
        <v>6</v>
      </c>
      <c r="B416" s="259" t="s">
        <v>728</v>
      </c>
      <c r="C416" s="201">
        <v>6924827</v>
      </c>
      <c r="D416" s="200" t="s">
        <v>164</v>
      </c>
      <c r="E416" s="200" t="s">
        <v>554</v>
      </c>
      <c r="F416" s="199" t="s">
        <v>720</v>
      </c>
      <c r="G416" s="198">
        <v>1</v>
      </c>
      <c r="H416" s="197" t="s">
        <v>179</v>
      </c>
      <c r="I416" s="258"/>
      <c r="J416" s="195"/>
      <c r="K416" s="257"/>
      <c r="L416" s="257" t="s">
        <v>747</v>
      </c>
      <c r="M416" s="193"/>
      <c r="N416" s="171" t="str">
        <f>VLOOKUP(C416,'Points-2015'!D:E,2,FALSE)</f>
        <v>TROLLSPORT</v>
      </c>
      <c r="O416" s="171"/>
      <c r="P416" s="171"/>
      <c r="Q416" s="171"/>
      <c r="R416" s="172"/>
      <c r="T416" s="171"/>
    </row>
    <row r="417" spans="1:20" s="170" customFormat="1" ht="24" hidden="1" customHeight="1" thickBot="1">
      <c r="A417" s="169">
        <v>6</v>
      </c>
      <c r="B417" s="278" t="s">
        <v>728</v>
      </c>
      <c r="C417" s="191">
        <v>6921525</v>
      </c>
      <c r="D417" s="190" t="s">
        <v>607</v>
      </c>
      <c r="E417" s="190" t="s">
        <v>554</v>
      </c>
      <c r="F417" s="189" t="s">
        <v>720</v>
      </c>
      <c r="G417" s="188">
        <v>1</v>
      </c>
      <c r="H417" s="187" t="s">
        <v>179</v>
      </c>
      <c r="I417" s="256"/>
      <c r="J417" s="185"/>
      <c r="K417" s="255"/>
      <c r="L417" s="255" t="s">
        <v>747</v>
      </c>
      <c r="M417" s="183"/>
      <c r="N417" s="171" t="str">
        <f>VLOOKUP(C417,'Points-2015'!D:E,2,FALSE)</f>
        <v>TROLLSPORT</v>
      </c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 t="s">
        <v>747</v>
      </c>
      <c r="M418" s="213"/>
      <c r="N418" s="171"/>
      <c r="O418" s="171"/>
      <c r="P418" s="171"/>
      <c r="Q418" s="171"/>
      <c r="R418" s="172"/>
      <c r="T418" s="171"/>
    </row>
    <row r="419" spans="1:20" s="170" customFormat="1" ht="24" hidden="1" customHeight="1">
      <c r="A419" s="169">
        <v>7</v>
      </c>
      <c r="B419" s="276" t="s">
        <v>728</v>
      </c>
      <c r="C419" s="251">
        <v>6925542</v>
      </c>
      <c r="D419" s="250" t="s">
        <v>300</v>
      </c>
      <c r="E419" s="250" t="s">
        <v>554</v>
      </c>
      <c r="F419" s="249" t="s">
        <v>720</v>
      </c>
      <c r="G419" s="248">
        <v>1</v>
      </c>
      <c r="H419" s="247" t="s">
        <v>179</v>
      </c>
      <c r="I419" s="275"/>
      <c r="J419" s="245"/>
      <c r="K419" s="274"/>
      <c r="L419" s="274" t="s">
        <v>747</v>
      </c>
      <c r="M419" s="243"/>
      <c r="N419" s="171" t="str">
        <f>VLOOKUP(C419,'Points-2015'!D:E,2,FALSE)</f>
        <v>TROLLSPORT</v>
      </c>
      <c r="O419" s="171"/>
      <c r="P419" s="171"/>
      <c r="Q419" s="171"/>
      <c r="R419" s="172"/>
      <c r="T419" s="171"/>
    </row>
    <row r="420" spans="1:20" s="170" customFormat="1" ht="24" hidden="1" customHeight="1">
      <c r="A420" s="169">
        <v>7</v>
      </c>
      <c r="B420" s="273" t="s">
        <v>728</v>
      </c>
      <c r="C420" s="241">
        <v>6925543</v>
      </c>
      <c r="D420" s="240" t="s">
        <v>301</v>
      </c>
      <c r="E420" s="240" t="s">
        <v>554</v>
      </c>
      <c r="F420" s="239" t="s">
        <v>720</v>
      </c>
      <c r="G420" s="238">
        <v>1</v>
      </c>
      <c r="H420" s="237" t="s">
        <v>179</v>
      </c>
      <c r="I420" s="272"/>
      <c r="J420" s="235"/>
      <c r="K420" s="271"/>
      <c r="L420" s="271" t="s">
        <v>747</v>
      </c>
      <c r="M420" s="233"/>
      <c r="N420" s="171" t="str">
        <f>VLOOKUP(C420,'Points-2015'!D:E,2,FALSE)</f>
        <v>TROLLSPORT</v>
      </c>
      <c r="O420" s="171"/>
      <c r="P420" s="171"/>
      <c r="Q420" s="171"/>
      <c r="R420" s="172"/>
      <c r="T420" s="171"/>
    </row>
    <row r="421" spans="1:20" s="170" customFormat="1" ht="24" hidden="1" customHeight="1" thickBot="1">
      <c r="A421" s="169">
        <v>7</v>
      </c>
      <c r="B421" s="270" t="s">
        <v>728</v>
      </c>
      <c r="C421" s="231">
        <v>6917994</v>
      </c>
      <c r="D421" s="230" t="s">
        <v>244</v>
      </c>
      <c r="E421" s="230" t="s">
        <v>554</v>
      </c>
      <c r="F421" s="229" t="s">
        <v>720</v>
      </c>
      <c r="G421" s="228">
        <v>1</v>
      </c>
      <c r="H421" s="227" t="s">
        <v>179</v>
      </c>
      <c r="I421" s="269"/>
      <c r="J421" s="225"/>
      <c r="K421" s="268"/>
      <c r="L421" s="268" t="s">
        <v>747</v>
      </c>
      <c r="M421" s="223"/>
      <c r="N421" s="171" t="str">
        <f>VLOOKUP(C421,'Points-2015'!D:E,2,FALSE)</f>
        <v>TROLLSPORT</v>
      </c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 t="s">
        <v>747</v>
      </c>
      <c r="M422" s="213"/>
      <c r="N422" s="171"/>
      <c r="O422" s="171"/>
      <c r="P422" s="171"/>
      <c r="Q422" s="171"/>
      <c r="R422" s="172"/>
      <c r="T422" s="171"/>
    </row>
    <row r="423" spans="1:20" s="170" customFormat="1" ht="24" hidden="1" customHeight="1">
      <c r="A423" s="169">
        <v>8</v>
      </c>
      <c r="B423" s="262" t="s">
        <v>728</v>
      </c>
      <c r="C423" s="211">
        <v>6926181</v>
      </c>
      <c r="D423" s="210" t="s">
        <v>567</v>
      </c>
      <c r="E423" s="210" t="s">
        <v>554</v>
      </c>
      <c r="F423" s="209" t="s">
        <v>720</v>
      </c>
      <c r="G423" s="208">
        <v>1</v>
      </c>
      <c r="H423" s="207" t="s">
        <v>179</v>
      </c>
      <c r="I423" s="261"/>
      <c r="J423" s="205"/>
      <c r="K423" s="260"/>
      <c r="L423" s="260" t="s">
        <v>747</v>
      </c>
      <c r="M423" s="203"/>
      <c r="N423" s="171" t="str">
        <f>VLOOKUP(C423,'Points-2015'!D:E,2,FALSE)</f>
        <v>TROLLSPORT</v>
      </c>
      <c r="O423" s="171"/>
      <c r="P423" s="171"/>
      <c r="Q423" s="171"/>
      <c r="R423" s="172"/>
      <c r="T423" s="171"/>
    </row>
    <row r="424" spans="1:20" s="170" customFormat="1" ht="24" hidden="1" customHeight="1">
      <c r="A424" s="169">
        <v>8</v>
      </c>
      <c r="B424" s="259" t="s">
        <v>728</v>
      </c>
      <c r="C424" s="201">
        <v>6914199</v>
      </c>
      <c r="D424" s="200" t="s">
        <v>330</v>
      </c>
      <c r="E424" s="200" t="s">
        <v>554</v>
      </c>
      <c r="F424" s="199" t="s">
        <v>720</v>
      </c>
      <c r="G424" s="198">
        <v>1</v>
      </c>
      <c r="H424" s="197" t="s">
        <v>179</v>
      </c>
      <c r="I424" s="258"/>
      <c r="J424" s="195"/>
      <c r="K424" s="257"/>
      <c r="L424" s="257" t="s">
        <v>747</v>
      </c>
      <c r="M424" s="193"/>
      <c r="N424" s="171" t="str">
        <f>VLOOKUP(C424,'Points-2015'!D:E,2,FALSE)</f>
        <v>TROLLSPORT</v>
      </c>
      <c r="O424" s="171"/>
      <c r="P424" s="171"/>
      <c r="Q424" s="171"/>
      <c r="R424" s="172"/>
      <c r="T424" s="171"/>
    </row>
    <row r="425" spans="1:20" s="170" customFormat="1" ht="24" hidden="1" customHeight="1" thickBot="1">
      <c r="A425" s="169">
        <v>8</v>
      </c>
      <c r="B425" s="278" t="s">
        <v>728</v>
      </c>
      <c r="C425" s="191">
        <v>6925190</v>
      </c>
      <c r="D425" s="190" t="s">
        <v>293</v>
      </c>
      <c r="E425" s="190" t="s">
        <v>554</v>
      </c>
      <c r="F425" s="189" t="s">
        <v>720</v>
      </c>
      <c r="G425" s="188">
        <v>1</v>
      </c>
      <c r="H425" s="187" t="s">
        <v>179</v>
      </c>
      <c r="I425" s="256"/>
      <c r="J425" s="185"/>
      <c r="K425" s="255"/>
      <c r="L425" s="255" t="s">
        <v>747</v>
      </c>
      <c r="M425" s="183"/>
      <c r="N425" s="171" t="str">
        <f>VLOOKUP(C425,'Points-2015'!D:E,2,FALSE)</f>
        <v>TROLLSPORT</v>
      </c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 t="s">
        <v>747</v>
      </c>
      <c r="M426" s="213"/>
      <c r="N426" s="171"/>
      <c r="O426" s="171"/>
      <c r="P426" s="171"/>
      <c r="Q426" s="171"/>
      <c r="R426" s="172"/>
      <c r="T426" s="171"/>
    </row>
    <row r="427" spans="1:20" s="170" customFormat="1" ht="24" hidden="1" customHeight="1">
      <c r="A427" s="169">
        <v>9</v>
      </c>
      <c r="B427" s="276" t="s">
        <v>728</v>
      </c>
      <c r="C427" s="251" t="s">
        <v>175</v>
      </c>
      <c r="D427" s="250" t="s">
        <v>176</v>
      </c>
      <c r="E427" s="250" t="s">
        <v>177</v>
      </c>
      <c r="F427" s="249" t="s">
        <v>720</v>
      </c>
      <c r="G427" s="248"/>
      <c r="H427" s="247" t="s">
        <v>178</v>
      </c>
      <c r="I427" s="275"/>
      <c r="J427" s="245"/>
      <c r="K427" s="274"/>
      <c r="L427" s="274" t="s">
        <v>747</v>
      </c>
      <c r="M427" s="243"/>
      <c r="N427" s="171"/>
      <c r="O427" s="171"/>
      <c r="P427" s="171"/>
      <c r="Q427" s="171"/>
      <c r="R427" s="172"/>
      <c r="T427" s="171"/>
    </row>
    <row r="428" spans="1:20" s="170" customFormat="1" ht="24" hidden="1" customHeight="1">
      <c r="A428" s="169">
        <v>9</v>
      </c>
      <c r="B428" s="273" t="s">
        <v>728</v>
      </c>
      <c r="C428" s="241" t="s">
        <v>175</v>
      </c>
      <c r="D428" s="240" t="s">
        <v>176</v>
      </c>
      <c r="E428" s="240" t="s">
        <v>177</v>
      </c>
      <c r="F428" s="239" t="s">
        <v>720</v>
      </c>
      <c r="G428" s="238"/>
      <c r="H428" s="237" t="s">
        <v>178</v>
      </c>
      <c r="I428" s="272"/>
      <c r="J428" s="235"/>
      <c r="K428" s="271"/>
      <c r="L428" s="271" t="s">
        <v>747</v>
      </c>
      <c r="M428" s="233"/>
      <c r="N428" s="171"/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v>9</v>
      </c>
      <c r="B429" s="270" t="s">
        <v>728</v>
      </c>
      <c r="C429" s="231" t="s">
        <v>175</v>
      </c>
      <c r="D429" s="230" t="s">
        <v>176</v>
      </c>
      <c r="E429" s="230" t="s">
        <v>177</v>
      </c>
      <c r="F429" s="229" t="s">
        <v>720</v>
      </c>
      <c r="G429" s="228"/>
      <c r="H429" s="227" t="s">
        <v>178</v>
      </c>
      <c r="I429" s="269"/>
      <c r="J429" s="225"/>
      <c r="K429" s="268"/>
      <c r="L429" s="268" t="s">
        <v>747</v>
      </c>
      <c r="M429" s="223"/>
      <c r="N429" s="171"/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 t="s">
        <v>747</v>
      </c>
      <c r="M430" s="213"/>
      <c r="N430" s="171"/>
      <c r="O430" s="171"/>
      <c r="P430" s="171"/>
      <c r="Q430" s="171"/>
      <c r="R430" s="172"/>
      <c r="T430" s="171"/>
    </row>
    <row r="431" spans="1:20" s="170" customFormat="1" ht="24" hidden="1" customHeight="1">
      <c r="A431" s="169">
        <v>10</v>
      </c>
      <c r="B431" s="262" t="s">
        <v>728</v>
      </c>
      <c r="C431" s="211" t="s">
        <v>175</v>
      </c>
      <c r="D431" s="210" t="s">
        <v>176</v>
      </c>
      <c r="E431" s="210" t="s">
        <v>177</v>
      </c>
      <c r="F431" s="209" t="s">
        <v>720</v>
      </c>
      <c r="G431" s="208"/>
      <c r="H431" s="207" t="s">
        <v>178</v>
      </c>
      <c r="I431" s="261"/>
      <c r="J431" s="205"/>
      <c r="K431" s="260"/>
      <c r="L431" s="260" t="s">
        <v>747</v>
      </c>
      <c r="M431" s="203"/>
      <c r="N431" s="171"/>
      <c r="O431" s="171"/>
      <c r="P431" s="171"/>
      <c r="Q431" s="171"/>
      <c r="R431" s="172"/>
      <c r="T431" s="171"/>
    </row>
    <row r="432" spans="1:20" s="170" customFormat="1" ht="24" hidden="1" customHeight="1">
      <c r="A432" s="169">
        <v>10</v>
      </c>
      <c r="B432" s="259" t="s">
        <v>728</v>
      </c>
      <c r="C432" s="201" t="s">
        <v>175</v>
      </c>
      <c r="D432" s="200" t="s">
        <v>176</v>
      </c>
      <c r="E432" s="200" t="s">
        <v>177</v>
      </c>
      <c r="F432" s="199" t="s">
        <v>720</v>
      </c>
      <c r="G432" s="198"/>
      <c r="H432" s="197" t="s">
        <v>178</v>
      </c>
      <c r="I432" s="258"/>
      <c r="J432" s="195"/>
      <c r="K432" s="257"/>
      <c r="L432" s="257" t="s">
        <v>747</v>
      </c>
      <c r="M432" s="193"/>
      <c r="N432" s="171"/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v>10</v>
      </c>
      <c r="B433" s="278" t="s">
        <v>728</v>
      </c>
      <c r="C433" s="191" t="s">
        <v>175</v>
      </c>
      <c r="D433" s="190" t="s">
        <v>176</v>
      </c>
      <c r="E433" s="190" t="s">
        <v>177</v>
      </c>
      <c r="F433" s="189" t="s">
        <v>720</v>
      </c>
      <c r="G433" s="188"/>
      <c r="H433" s="187" t="s">
        <v>178</v>
      </c>
      <c r="I433" s="256"/>
      <c r="J433" s="185"/>
      <c r="K433" s="255"/>
      <c r="L433" s="255" t="s">
        <v>747</v>
      </c>
      <c r="M433" s="183"/>
      <c r="N433" s="171"/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 t="s">
        <v>747</v>
      </c>
      <c r="M434" s="213"/>
      <c r="N434" s="171"/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v>11</v>
      </c>
      <c r="B435" s="276" t="s">
        <v>728</v>
      </c>
      <c r="C435" s="251" t="s">
        <v>175</v>
      </c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 t="s">
        <v>747</v>
      </c>
      <c r="M435" s="243"/>
      <c r="N435" s="171"/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v>11</v>
      </c>
      <c r="B436" s="273" t="s">
        <v>728</v>
      </c>
      <c r="C436" s="241" t="s">
        <v>175</v>
      </c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 t="s">
        <v>747</v>
      </c>
      <c r="M436" s="233"/>
      <c r="N436" s="171"/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v>11</v>
      </c>
      <c r="B437" s="270" t="s">
        <v>728</v>
      </c>
      <c r="C437" s="231" t="s">
        <v>175</v>
      </c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 t="s">
        <v>747</v>
      </c>
      <c r="M437" s="223"/>
      <c r="N437" s="171"/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 t="s">
        <v>747</v>
      </c>
      <c r="M438" s="213"/>
      <c r="N438" s="171"/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 t="s">
        <v>747</v>
      </c>
      <c r="M439" s="203"/>
      <c r="N439" s="171"/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 t="s">
        <v>747</v>
      </c>
      <c r="M440" s="193"/>
      <c r="N440" s="171"/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 t="s">
        <v>747</v>
      </c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 t="s">
        <v>747</v>
      </c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 t="s">
        <v>747</v>
      </c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 t="s">
        <v>747</v>
      </c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 t="s">
        <v>747</v>
      </c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 t="s">
        <v>747</v>
      </c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 t="s">
        <v>747</v>
      </c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 t="s">
        <v>747</v>
      </c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 t="s">
        <v>747</v>
      </c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 t="s">
        <v>747</v>
      </c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 t="s">
        <v>747</v>
      </c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 t="s">
        <v>747</v>
      </c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 t="s">
        <v>747</v>
      </c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 t="s">
        <v>747</v>
      </c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 t="s">
        <v>747</v>
      </c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 t="s">
        <v>747</v>
      </c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 t="s">
        <v>747</v>
      </c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 t="s">
        <v>747</v>
      </c>
      <c r="M458" s="213"/>
      <c r="N458" s="171"/>
      <c r="O458" s="171"/>
      <c r="P458" s="171"/>
      <c r="Q458" s="171"/>
      <c r="R458" s="172"/>
      <c r="T458" s="171"/>
    </row>
    <row r="459" spans="1:20" s="170" customFormat="1" ht="24" customHeight="1">
      <c r="A459" s="169">
        <v>1</v>
      </c>
      <c r="B459" s="276"/>
      <c r="C459" s="251">
        <v>6923168</v>
      </c>
      <c r="D459" s="250" t="s">
        <v>125</v>
      </c>
      <c r="E459" s="250" t="s">
        <v>1</v>
      </c>
      <c r="F459" s="249" t="s">
        <v>720</v>
      </c>
      <c r="G459" s="248">
        <v>2</v>
      </c>
      <c r="H459" s="247" t="s">
        <v>8</v>
      </c>
      <c r="I459" s="275"/>
      <c r="J459" s="245" t="s">
        <v>792</v>
      </c>
      <c r="K459" s="274"/>
      <c r="L459" s="274"/>
      <c r="M459" s="243"/>
      <c r="N459" s="171" t="str">
        <f>VLOOKUP(C459,'Points-2015'!D:E,2,FALSE)</f>
        <v>ATSCAF</v>
      </c>
      <c r="O459" s="171"/>
      <c r="P459" s="171"/>
      <c r="Q459" s="171"/>
      <c r="R459" s="172"/>
      <c r="T459" s="171"/>
    </row>
    <row r="460" spans="1:20" s="170" customFormat="1" ht="24" customHeight="1">
      <c r="A460" s="169">
        <v>1</v>
      </c>
      <c r="B460" s="273" t="s">
        <v>726</v>
      </c>
      <c r="C460" s="241">
        <v>6919166</v>
      </c>
      <c r="D460" s="240" t="s">
        <v>249</v>
      </c>
      <c r="E460" s="240" t="s">
        <v>1</v>
      </c>
      <c r="F460" s="239" t="s">
        <v>720</v>
      </c>
      <c r="G460" s="238">
        <v>2</v>
      </c>
      <c r="H460" s="237" t="s">
        <v>179</v>
      </c>
      <c r="I460" s="272"/>
      <c r="J460" s="235" t="s">
        <v>792</v>
      </c>
      <c r="K460" s="271"/>
      <c r="L460" s="271" t="s">
        <v>747</v>
      </c>
      <c r="M460" s="233"/>
      <c r="N460" s="171" t="str">
        <f>VLOOKUP(C460,'Points-2015'!D:E,2,FALSE)</f>
        <v>ATSCAF</v>
      </c>
      <c r="O460" s="171"/>
      <c r="P460" s="171"/>
      <c r="Q460" s="171"/>
      <c r="R460" s="172"/>
      <c r="T460" s="171"/>
    </row>
    <row r="461" spans="1:20" s="170" customFormat="1" ht="24" customHeight="1" thickBot="1">
      <c r="A461" s="169">
        <v>1</v>
      </c>
      <c r="B461" s="270"/>
      <c r="C461" s="231">
        <v>6918472</v>
      </c>
      <c r="D461" s="230" t="s">
        <v>247</v>
      </c>
      <c r="E461" s="230" t="s">
        <v>1</v>
      </c>
      <c r="F461" s="229" t="s">
        <v>720</v>
      </c>
      <c r="G461" s="228">
        <v>2</v>
      </c>
      <c r="H461" s="227" t="s">
        <v>179</v>
      </c>
      <c r="I461" s="269"/>
      <c r="J461" s="225" t="s">
        <v>792</v>
      </c>
      <c r="K461" s="268"/>
      <c r="L461" s="268" t="s">
        <v>747</v>
      </c>
      <c r="M461" s="223"/>
      <c r="N461" s="171" t="str">
        <f>VLOOKUP(C461,'Points-2015'!D:E,2,FALSE)</f>
        <v>ATSCAF</v>
      </c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 t="s">
        <v>747</v>
      </c>
      <c r="M462" s="213"/>
      <c r="N462" s="171"/>
      <c r="O462" s="171"/>
      <c r="P462" s="171"/>
      <c r="Q462" s="171"/>
      <c r="R462" s="172"/>
      <c r="T462" s="171"/>
    </row>
    <row r="463" spans="1:20" s="170" customFormat="1" ht="24" hidden="1" customHeight="1">
      <c r="A463" s="169">
        <v>2</v>
      </c>
      <c r="B463" s="262"/>
      <c r="C463" s="211" t="s">
        <v>175</v>
      </c>
      <c r="D463" s="210" t="s">
        <v>176</v>
      </c>
      <c r="E463" s="210" t="s">
        <v>177</v>
      </c>
      <c r="F463" s="209" t="s">
        <v>720</v>
      </c>
      <c r="G463" s="208"/>
      <c r="H463" s="207" t="s">
        <v>178</v>
      </c>
      <c r="I463" s="261"/>
      <c r="J463" s="205"/>
      <c r="K463" s="260"/>
      <c r="L463" s="260" t="s">
        <v>747</v>
      </c>
      <c r="M463" s="203"/>
      <c r="N463" s="171"/>
      <c r="O463" s="171"/>
      <c r="P463" s="171"/>
      <c r="Q463" s="171"/>
      <c r="R463" s="172"/>
      <c r="T463" s="171"/>
    </row>
    <row r="464" spans="1:20" s="170" customFormat="1" ht="24" hidden="1" customHeight="1">
      <c r="A464" s="169">
        <v>2</v>
      </c>
      <c r="B464" s="259" t="s">
        <v>726</v>
      </c>
      <c r="C464" s="201" t="s">
        <v>175</v>
      </c>
      <c r="D464" s="200" t="s">
        <v>176</v>
      </c>
      <c r="E464" s="200" t="s">
        <v>177</v>
      </c>
      <c r="F464" s="199" t="s">
        <v>720</v>
      </c>
      <c r="G464" s="198"/>
      <c r="H464" s="197" t="s">
        <v>178</v>
      </c>
      <c r="I464" s="258"/>
      <c r="J464" s="195"/>
      <c r="K464" s="257"/>
      <c r="L464" s="257" t="s">
        <v>747</v>
      </c>
      <c r="M464" s="193"/>
      <c r="N464" s="171"/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v>2</v>
      </c>
      <c r="B465" s="278"/>
      <c r="C465" s="191" t="s">
        <v>175</v>
      </c>
      <c r="D465" s="190" t="s">
        <v>176</v>
      </c>
      <c r="E465" s="190" t="s">
        <v>177</v>
      </c>
      <c r="F465" s="189" t="s">
        <v>720</v>
      </c>
      <c r="G465" s="188"/>
      <c r="H465" s="187" t="s">
        <v>178</v>
      </c>
      <c r="I465" s="256"/>
      <c r="J465" s="185"/>
      <c r="K465" s="255"/>
      <c r="L465" s="255" t="s">
        <v>747</v>
      </c>
      <c r="M465" s="183"/>
      <c r="N465" s="171"/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 t="s">
        <v>747</v>
      </c>
      <c r="M466" s="213"/>
      <c r="N466" s="171"/>
      <c r="O466" s="171"/>
      <c r="P466" s="171"/>
      <c r="Q466" s="171"/>
      <c r="R466" s="172"/>
      <c r="T466" s="171"/>
    </row>
    <row r="467" spans="1:20" s="170" customFormat="1" ht="24" hidden="1" customHeight="1">
      <c r="A467" s="169">
        <v>3</v>
      </c>
      <c r="B467" s="276"/>
      <c r="C467" s="251" t="s">
        <v>175</v>
      </c>
      <c r="D467" s="250" t="s">
        <v>176</v>
      </c>
      <c r="E467" s="250" t="s">
        <v>177</v>
      </c>
      <c r="F467" s="249" t="s">
        <v>720</v>
      </c>
      <c r="G467" s="248"/>
      <c r="H467" s="247" t="s">
        <v>178</v>
      </c>
      <c r="I467" s="275"/>
      <c r="J467" s="245"/>
      <c r="K467" s="274"/>
      <c r="L467" s="274" t="s">
        <v>747</v>
      </c>
      <c r="M467" s="243"/>
      <c r="N467" s="171"/>
      <c r="O467" s="171"/>
      <c r="P467" s="171"/>
      <c r="Q467" s="171"/>
      <c r="R467" s="172"/>
      <c r="T467" s="171"/>
    </row>
    <row r="468" spans="1:20" s="170" customFormat="1" ht="24" hidden="1" customHeight="1">
      <c r="A468" s="169">
        <v>3</v>
      </c>
      <c r="B468" s="273" t="s">
        <v>726</v>
      </c>
      <c r="C468" s="241" t="s">
        <v>175</v>
      </c>
      <c r="D468" s="240" t="s">
        <v>176</v>
      </c>
      <c r="E468" s="240" t="s">
        <v>177</v>
      </c>
      <c r="F468" s="239" t="s">
        <v>720</v>
      </c>
      <c r="G468" s="238"/>
      <c r="H468" s="237" t="s">
        <v>178</v>
      </c>
      <c r="I468" s="272"/>
      <c r="J468" s="235"/>
      <c r="K468" s="271"/>
      <c r="L468" s="271" t="s">
        <v>747</v>
      </c>
      <c r="M468" s="233"/>
      <c r="N468" s="171"/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v>3</v>
      </c>
      <c r="B469" s="270"/>
      <c r="C469" s="231" t="s">
        <v>175</v>
      </c>
      <c r="D469" s="230" t="s">
        <v>176</v>
      </c>
      <c r="E469" s="230" t="s">
        <v>177</v>
      </c>
      <c r="F469" s="229" t="s">
        <v>720</v>
      </c>
      <c r="G469" s="228"/>
      <c r="H469" s="227" t="s">
        <v>178</v>
      </c>
      <c r="I469" s="269"/>
      <c r="J469" s="225"/>
      <c r="K469" s="268"/>
      <c r="L469" s="268" t="s">
        <v>747</v>
      </c>
      <c r="M469" s="223"/>
      <c r="N469" s="171"/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 t="s">
        <v>747</v>
      </c>
      <c r="M470" s="213"/>
      <c r="N470" s="171"/>
      <c r="O470" s="171"/>
      <c r="P470" s="171"/>
      <c r="Q470" s="171"/>
      <c r="R470" s="172"/>
      <c r="T470" s="171"/>
    </row>
    <row r="471" spans="1:20" s="170" customFormat="1" ht="24" hidden="1" customHeight="1">
      <c r="A471" s="169">
        <v>4</v>
      </c>
      <c r="B471" s="262"/>
      <c r="C471" s="211" t="s">
        <v>175</v>
      </c>
      <c r="D471" s="210" t="s">
        <v>176</v>
      </c>
      <c r="E471" s="210" t="s">
        <v>177</v>
      </c>
      <c r="F471" s="209" t="s">
        <v>720</v>
      </c>
      <c r="G471" s="208"/>
      <c r="H471" s="207" t="s">
        <v>178</v>
      </c>
      <c r="I471" s="261"/>
      <c r="J471" s="205"/>
      <c r="K471" s="260"/>
      <c r="L471" s="260" t="s">
        <v>747</v>
      </c>
      <c r="M471" s="203"/>
      <c r="N471" s="171"/>
      <c r="O471" s="171"/>
      <c r="P471" s="171"/>
      <c r="Q471" s="171"/>
      <c r="R471" s="172"/>
      <c r="T471" s="171"/>
    </row>
    <row r="472" spans="1:20" s="170" customFormat="1" ht="24" hidden="1" customHeight="1">
      <c r="A472" s="169">
        <v>4</v>
      </c>
      <c r="B472" s="259" t="s">
        <v>726</v>
      </c>
      <c r="C472" s="201" t="s">
        <v>175</v>
      </c>
      <c r="D472" s="200" t="s">
        <v>176</v>
      </c>
      <c r="E472" s="200" t="s">
        <v>177</v>
      </c>
      <c r="F472" s="199" t="s">
        <v>720</v>
      </c>
      <c r="G472" s="198"/>
      <c r="H472" s="197" t="s">
        <v>178</v>
      </c>
      <c r="I472" s="258"/>
      <c r="J472" s="195"/>
      <c r="K472" s="257"/>
      <c r="L472" s="257" t="s">
        <v>747</v>
      </c>
      <c r="M472" s="193"/>
      <c r="N472" s="171"/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v>4</v>
      </c>
      <c r="B473" s="278"/>
      <c r="C473" s="191" t="s">
        <v>175</v>
      </c>
      <c r="D473" s="190" t="s">
        <v>176</v>
      </c>
      <c r="E473" s="190" t="s">
        <v>177</v>
      </c>
      <c r="F473" s="189" t="s">
        <v>720</v>
      </c>
      <c r="G473" s="188"/>
      <c r="H473" s="187" t="s">
        <v>178</v>
      </c>
      <c r="I473" s="256"/>
      <c r="J473" s="185"/>
      <c r="K473" s="255"/>
      <c r="L473" s="255" t="s">
        <v>747</v>
      </c>
      <c r="M473" s="183"/>
      <c r="N473" s="171"/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 t="s">
        <v>747</v>
      </c>
      <c r="M474" s="213"/>
      <c r="N474" s="171"/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v>5</v>
      </c>
      <c r="B475" s="276"/>
      <c r="C475" s="251" t="s">
        <v>175</v>
      </c>
      <c r="D475" s="250" t="s">
        <v>176</v>
      </c>
      <c r="E475" s="250" t="s">
        <v>177</v>
      </c>
      <c r="F475" s="249" t="s">
        <v>720</v>
      </c>
      <c r="G475" s="248"/>
      <c r="H475" s="247" t="s">
        <v>178</v>
      </c>
      <c r="I475" s="275"/>
      <c r="J475" s="245"/>
      <c r="K475" s="274"/>
      <c r="L475" s="274" t="s">
        <v>747</v>
      </c>
      <c r="M475" s="243"/>
      <c r="N475" s="171"/>
      <c r="O475" s="171"/>
      <c r="P475" s="171"/>
      <c r="Q475" s="171"/>
      <c r="R475" s="172"/>
      <c r="T475" s="171"/>
    </row>
    <row r="476" spans="1:20" s="170" customFormat="1" ht="24" hidden="1" customHeight="1">
      <c r="A476" s="169">
        <v>5</v>
      </c>
      <c r="B476" s="273" t="s">
        <v>726</v>
      </c>
      <c r="C476" s="241" t="s">
        <v>175</v>
      </c>
      <c r="D476" s="240" t="s">
        <v>176</v>
      </c>
      <c r="E476" s="240" t="s">
        <v>177</v>
      </c>
      <c r="F476" s="239" t="s">
        <v>720</v>
      </c>
      <c r="G476" s="238"/>
      <c r="H476" s="237" t="s">
        <v>178</v>
      </c>
      <c r="I476" s="272"/>
      <c r="J476" s="235"/>
      <c r="K476" s="271"/>
      <c r="L476" s="271" t="s">
        <v>747</v>
      </c>
      <c r="M476" s="233"/>
      <c r="N476" s="171"/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v>5</v>
      </c>
      <c r="B477" s="270"/>
      <c r="C477" s="231" t="s">
        <v>175</v>
      </c>
      <c r="D477" s="230" t="s">
        <v>176</v>
      </c>
      <c r="E477" s="230" t="s">
        <v>177</v>
      </c>
      <c r="F477" s="229" t="s">
        <v>720</v>
      </c>
      <c r="G477" s="228"/>
      <c r="H477" s="227" t="s">
        <v>178</v>
      </c>
      <c r="I477" s="269"/>
      <c r="J477" s="225"/>
      <c r="K477" s="268"/>
      <c r="L477" s="268" t="s">
        <v>747</v>
      </c>
      <c r="M477" s="223"/>
      <c r="N477" s="171"/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 t="s">
        <v>747</v>
      </c>
      <c r="M478" s="213"/>
      <c r="N478" s="171"/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v>6</v>
      </c>
      <c r="B479" s="262"/>
      <c r="C479" s="211" t="s">
        <v>175</v>
      </c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 t="s">
        <v>747</v>
      </c>
      <c r="M479" s="203"/>
      <c r="N479" s="171"/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v>6</v>
      </c>
      <c r="B480" s="259" t="s">
        <v>726</v>
      </c>
      <c r="C480" s="201" t="s">
        <v>175</v>
      </c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 t="s">
        <v>747</v>
      </c>
      <c r="M480" s="193"/>
      <c r="N480" s="171"/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v>6</v>
      </c>
      <c r="B481" s="278"/>
      <c r="C481" s="191" t="s">
        <v>175</v>
      </c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 t="s">
        <v>747</v>
      </c>
      <c r="M481" s="183"/>
      <c r="N481" s="171"/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 t="s">
        <v>747</v>
      </c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 t="s">
        <v>747</v>
      </c>
      <c r="M483" s="243"/>
      <c r="N483" s="171"/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 t="s">
        <v>747</v>
      </c>
      <c r="M484" s="233"/>
      <c r="N484" s="171"/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 t="s">
        <v>747</v>
      </c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 t="s">
        <v>747</v>
      </c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 t="s">
        <v>747</v>
      </c>
      <c r="M487" s="203"/>
      <c r="N487" s="171"/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 t="s">
        <v>747</v>
      </c>
      <c r="M488" s="193"/>
      <c r="N488" s="171"/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 t="s">
        <v>747</v>
      </c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 t="s">
        <v>747</v>
      </c>
      <c r="M490" s="213"/>
      <c r="N490" s="171"/>
      <c r="O490" s="171"/>
      <c r="P490" s="171"/>
      <c r="Q490" s="171"/>
      <c r="R490" s="172"/>
      <c r="T490" s="171"/>
    </row>
    <row r="491" spans="1:20" s="170" customFormat="1" ht="24" customHeight="1">
      <c r="A491" s="169">
        <v>1</v>
      </c>
      <c r="B491" s="276"/>
      <c r="C491" s="251">
        <v>6922848</v>
      </c>
      <c r="D491" s="250" t="s">
        <v>33</v>
      </c>
      <c r="E491" s="250" t="s">
        <v>0</v>
      </c>
      <c r="F491" s="249" t="s">
        <v>720</v>
      </c>
      <c r="G491" s="248">
        <v>2</v>
      </c>
      <c r="H491" s="247" t="s">
        <v>8</v>
      </c>
      <c r="I491" s="275"/>
      <c r="J491" s="245"/>
      <c r="K491" s="274"/>
      <c r="L491" s="274"/>
      <c r="M491" s="243"/>
      <c r="N491" s="171" t="str">
        <f>VLOOKUP(C491,'Points-2015'!D:E,2,FALSE)</f>
        <v>ALSTOM</v>
      </c>
      <c r="O491" s="171"/>
      <c r="P491" s="171"/>
      <c r="Q491" s="171"/>
      <c r="R491" s="172"/>
      <c r="T491" s="171"/>
    </row>
    <row r="492" spans="1:20" s="170" customFormat="1" ht="24" customHeight="1">
      <c r="A492" s="169">
        <v>1</v>
      </c>
      <c r="B492" s="273" t="s">
        <v>725</v>
      </c>
      <c r="C492" s="241">
        <v>6918501</v>
      </c>
      <c r="D492" s="240" t="s">
        <v>67</v>
      </c>
      <c r="E492" s="240" t="s">
        <v>0</v>
      </c>
      <c r="F492" s="239" t="s">
        <v>720</v>
      </c>
      <c r="G492" s="238">
        <v>2</v>
      </c>
      <c r="H492" s="237" t="s">
        <v>179</v>
      </c>
      <c r="I492" s="272"/>
      <c r="J492" s="235"/>
      <c r="K492" s="271"/>
      <c r="L492" s="271" t="s">
        <v>747</v>
      </c>
      <c r="M492" s="233"/>
      <c r="N492" s="171" t="str">
        <f>VLOOKUP(C492,'Points-2015'!D:E,2,FALSE)</f>
        <v>ALSTOM</v>
      </c>
      <c r="O492" s="171"/>
      <c r="P492" s="171"/>
      <c r="Q492" s="171"/>
      <c r="R492" s="172"/>
      <c r="T492" s="171"/>
    </row>
    <row r="493" spans="1:20" s="170" customFormat="1" ht="24" customHeight="1" thickBot="1">
      <c r="A493" s="169">
        <v>1</v>
      </c>
      <c r="B493" s="270"/>
      <c r="C493" s="231">
        <v>6901946</v>
      </c>
      <c r="D493" s="230" t="s">
        <v>53</v>
      </c>
      <c r="E493" s="230" t="s">
        <v>0</v>
      </c>
      <c r="F493" s="229" t="s">
        <v>720</v>
      </c>
      <c r="G493" s="228">
        <v>2</v>
      </c>
      <c r="H493" s="227" t="s">
        <v>179</v>
      </c>
      <c r="I493" s="269"/>
      <c r="J493" s="225"/>
      <c r="K493" s="268"/>
      <c r="L493" s="268" t="s">
        <v>747</v>
      </c>
      <c r="M493" s="223"/>
      <c r="N493" s="171" t="str">
        <f>VLOOKUP(C493,'Points-2015'!D:E,2,FALSE)</f>
        <v>ALSTOM</v>
      </c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 t="s">
        <v>747</v>
      </c>
      <c r="M494" s="213"/>
      <c r="N494" s="171"/>
      <c r="O494" s="171"/>
      <c r="P494" s="171"/>
      <c r="Q494" s="171"/>
      <c r="R494" s="172"/>
      <c r="T494" s="171"/>
    </row>
    <row r="495" spans="1:20" s="170" customFormat="1" ht="24" hidden="1" customHeight="1">
      <c r="A495" s="169">
        <v>2</v>
      </c>
      <c r="B495" s="262"/>
      <c r="C495" s="211">
        <v>8308065</v>
      </c>
      <c r="D495" s="210" t="s">
        <v>63</v>
      </c>
      <c r="E495" s="210" t="s">
        <v>3</v>
      </c>
      <c r="F495" s="209" t="s">
        <v>720</v>
      </c>
      <c r="G495" s="208">
        <v>2</v>
      </c>
      <c r="H495" s="207" t="s">
        <v>179</v>
      </c>
      <c r="I495" s="261"/>
      <c r="J495" s="205"/>
      <c r="K495" s="260"/>
      <c r="L495" s="260" t="s">
        <v>747</v>
      </c>
      <c r="M495" s="203"/>
      <c r="N495" s="171" t="str">
        <f>VLOOKUP(C495,'Points-2015'!D:E,2,FALSE)</f>
        <v>ASPTT</v>
      </c>
      <c r="O495" s="171"/>
      <c r="P495" s="171"/>
      <c r="Q495" s="171"/>
      <c r="R495" s="172"/>
      <c r="T495" s="171"/>
    </row>
    <row r="496" spans="1:20" s="170" customFormat="1" ht="24" hidden="1" customHeight="1">
      <c r="A496" s="169">
        <v>2</v>
      </c>
      <c r="B496" s="259" t="s">
        <v>725</v>
      </c>
      <c r="C496" s="201">
        <v>6917634</v>
      </c>
      <c r="D496" s="200" t="s">
        <v>243</v>
      </c>
      <c r="E496" s="200" t="s">
        <v>3</v>
      </c>
      <c r="F496" s="199" t="s">
        <v>720</v>
      </c>
      <c r="G496" s="198">
        <v>2</v>
      </c>
      <c r="H496" s="197" t="s">
        <v>179</v>
      </c>
      <c r="I496" s="258"/>
      <c r="J496" s="195"/>
      <c r="K496" s="257"/>
      <c r="L496" s="257" t="s">
        <v>747</v>
      </c>
      <c r="M496" s="193"/>
      <c r="N496" s="171" t="str">
        <f>VLOOKUP(C496,'Points-2015'!D:E,2,FALSE)</f>
        <v>ASPTT</v>
      </c>
      <c r="O496" s="171"/>
      <c r="P496" s="171"/>
      <c r="Q496" s="171"/>
      <c r="R496" s="172"/>
      <c r="T496" s="171"/>
    </row>
    <row r="497" spans="1:20" s="170" customFormat="1" ht="24" hidden="1" customHeight="1" thickBot="1">
      <c r="A497" s="169">
        <v>2</v>
      </c>
      <c r="B497" s="278"/>
      <c r="C497" s="191">
        <v>6917211</v>
      </c>
      <c r="D497" s="190" t="s">
        <v>57</v>
      </c>
      <c r="E497" s="190" t="s">
        <v>3</v>
      </c>
      <c r="F497" s="189" t="s">
        <v>720</v>
      </c>
      <c r="G497" s="188">
        <v>2</v>
      </c>
      <c r="H497" s="187" t="s">
        <v>179</v>
      </c>
      <c r="I497" s="256"/>
      <c r="J497" s="185"/>
      <c r="K497" s="255"/>
      <c r="L497" s="255" t="s">
        <v>747</v>
      </c>
      <c r="M497" s="183"/>
      <c r="N497" s="171" t="str">
        <f>VLOOKUP(C497,'Points-2015'!D:E,2,FALSE)</f>
        <v>ASPTT</v>
      </c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 t="s">
        <v>747</v>
      </c>
      <c r="M498" s="213"/>
      <c r="N498" s="171"/>
      <c r="O498" s="171"/>
      <c r="P498" s="171"/>
      <c r="Q498" s="171"/>
      <c r="R498" s="172"/>
      <c r="T498" s="171"/>
    </row>
    <row r="499" spans="1:20" s="170" customFormat="1" ht="24" hidden="1" customHeight="1">
      <c r="A499" s="169">
        <v>3</v>
      </c>
      <c r="B499" s="276"/>
      <c r="C499" s="251">
        <v>6901145</v>
      </c>
      <c r="D499" s="250" t="s">
        <v>129</v>
      </c>
      <c r="E499" s="250" t="s">
        <v>5</v>
      </c>
      <c r="F499" s="249" t="s">
        <v>720</v>
      </c>
      <c r="G499" s="248">
        <v>3</v>
      </c>
      <c r="H499" s="247" t="s">
        <v>179</v>
      </c>
      <c r="I499" s="275"/>
      <c r="J499" s="245" t="s">
        <v>793</v>
      </c>
      <c r="K499" s="274"/>
      <c r="L499" s="274" t="s">
        <v>747</v>
      </c>
      <c r="M499" s="243"/>
      <c r="N499" s="171" t="str">
        <f>VLOOKUP(C499,'Points-2015'!D:E,2,FALSE)</f>
        <v>CASCOL</v>
      </c>
      <c r="O499" s="171"/>
      <c r="P499" s="171"/>
      <c r="Q499" s="171"/>
      <c r="R499" s="172"/>
      <c r="T499" s="171"/>
    </row>
    <row r="500" spans="1:20" s="170" customFormat="1" ht="24" hidden="1" customHeight="1">
      <c r="A500" s="169">
        <v>3</v>
      </c>
      <c r="B500" s="273" t="s">
        <v>725</v>
      </c>
      <c r="C500" s="241">
        <v>6923276</v>
      </c>
      <c r="D500" s="240" t="s">
        <v>279</v>
      </c>
      <c r="E500" s="240" t="s">
        <v>5</v>
      </c>
      <c r="F500" s="239" t="s">
        <v>720</v>
      </c>
      <c r="G500" s="238">
        <v>3</v>
      </c>
      <c r="H500" s="237" t="s">
        <v>179</v>
      </c>
      <c r="I500" s="272"/>
      <c r="J500" s="235" t="s">
        <v>793</v>
      </c>
      <c r="K500" s="271"/>
      <c r="L500" s="271" t="s">
        <v>747</v>
      </c>
      <c r="M500" s="233"/>
      <c r="N500" s="171" t="str">
        <f>VLOOKUP(C500,'Points-2015'!D:E,2,FALSE)</f>
        <v>CASCOL</v>
      </c>
      <c r="O500" s="171"/>
      <c r="P500" s="171"/>
      <c r="Q500" s="171"/>
      <c r="R500" s="172"/>
      <c r="T500" s="171"/>
    </row>
    <row r="501" spans="1:20" s="170" customFormat="1" ht="24" hidden="1" customHeight="1" thickBot="1">
      <c r="A501" s="169">
        <v>3</v>
      </c>
      <c r="B501" s="270"/>
      <c r="C501" s="231">
        <v>6917395</v>
      </c>
      <c r="D501" s="230" t="s">
        <v>241</v>
      </c>
      <c r="E501" s="230" t="s">
        <v>5</v>
      </c>
      <c r="F501" s="229" t="s">
        <v>720</v>
      </c>
      <c r="G501" s="228">
        <v>3</v>
      </c>
      <c r="H501" s="227" t="s">
        <v>179</v>
      </c>
      <c r="I501" s="269"/>
      <c r="J501" s="225" t="s">
        <v>793</v>
      </c>
      <c r="K501" s="268"/>
      <c r="L501" s="268" t="s">
        <v>747</v>
      </c>
      <c r="M501" s="223"/>
      <c r="N501" s="171" t="str">
        <f>VLOOKUP(C501,'Points-2015'!D:E,2,FALSE)</f>
        <v>CASCOL</v>
      </c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 t="s">
        <v>747</v>
      </c>
      <c r="M502" s="213"/>
      <c r="N502" s="171"/>
      <c r="O502" s="171"/>
      <c r="P502" s="171"/>
      <c r="Q502" s="171"/>
      <c r="R502" s="172"/>
      <c r="T502" s="171"/>
    </row>
    <row r="503" spans="1:20" s="170" customFormat="1" ht="24" hidden="1" customHeight="1">
      <c r="A503" s="169">
        <v>4</v>
      </c>
      <c r="B503" s="262"/>
      <c r="C503" s="211">
        <v>6908870</v>
      </c>
      <c r="D503" s="210" t="s">
        <v>228</v>
      </c>
      <c r="E503" s="210" t="s">
        <v>350</v>
      </c>
      <c r="F503" s="209" t="s">
        <v>720</v>
      </c>
      <c r="G503" s="208">
        <v>2</v>
      </c>
      <c r="H503" s="207" t="s">
        <v>179</v>
      </c>
      <c r="I503" s="261"/>
      <c r="J503" s="205"/>
      <c r="K503" s="260"/>
      <c r="L503" s="260" t="s">
        <v>747</v>
      </c>
      <c r="M503" s="203"/>
      <c r="N503" s="171" t="str">
        <f>VLOOKUP(C503,'Points-2015'!D:E,2,FALSE)</f>
        <v>S A L</v>
      </c>
      <c r="O503" s="171"/>
      <c r="P503" s="171"/>
      <c r="Q503" s="171"/>
      <c r="R503" s="172"/>
      <c r="T503" s="171"/>
    </row>
    <row r="504" spans="1:20" s="170" customFormat="1" ht="24" hidden="1" customHeight="1">
      <c r="A504" s="169">
        <v>4</v>
      </c>
      <c r="B504" s="259" t="s">
        <v>725</v>
      </c>
      <c r="C504" s="201">
        <v>6919181</v>
      </c>
      <c r="D504" s="200" t="s">
        <v>51</v>
      </c>
      <c r="E504" s="200" t="s">
        <v>350</v>
      </c>
      <c r="F504" s="199" t="s">
        <v>720</v>
      </c>
      <c r="G504" s="198">
        <v>2</v>
      </c>
      <c r="H504" s="197" t="s">
        <v>179</v>
      </c>
      <c r="I504" s="258"/>
      <c r="J504" s="195"/>
      <c r="K504" s="257"/>
      <c r="L504" s="257" t="s">
        <v>747</v>
      </c>
      <c r="M504" s="193"/>
      <c r="N504" s="171" t="str">
        <f>VLOOKUP(C504,'Points-2015'!D:E,2,FALSE)</f>
        <v>S A L</v>
      </c>
      <c r="O504" s="171"/>
      <c r="P504" s="171"/>
      <c r="Q504" s="171"/>
      <c r="R504" s="172"/>
      <c r="T504" s="171"/>
    </row>
    <row r="505" spans="1:20" s="170" customFormat="1" ht="24" hidden="1" customHeight="1" thickBot="1">
      <c r="A505" s="169">
        <v>4</v>
      </c>
      <c r="B505" s="278"/>
      <c r="C505" s="191">
        <v>6920064</v>
      </c>
      <c r="D505" s="190" t="s">
        <v>407</v>
      </c>
      <c r="E505" s="190" t="s">
        <v>350</v>
      </c>
      <c r="F505" s="189" t="s">
        <v>720</v>
      </c>
      <c r="G505" s="188">
        <v>2</v>
      </c>
      <c r="H505" s="187" t="s">
        <v>179</v>
      </c>
      <c r="I505" s="256"/>
      <c r="J505" s="185"/>
      <c r="K505" s="255"/>
      <c r="L505" s="255" t="s">
        <v>747</v>
      </c>
      <c r="M505" s="183"/>
      <c r="N505" s="171" t="str">
        <f>VLOOKUP(C505,'Points-2015'!D:E,2,FALSE)</f>
        <v>S A L</v>
      </c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 t="s">
        <v>747</v>
      </c>
      <c r="M506" s="213"/>
      <c r="N506" s="171"/>
      <c r="O506" s="171"/>
      <c r="P506" s="171"/>
      <c r="Q506" s="171"/>
      <c r="R506" s="172"/>
      <c r="T506" s="171"/>
    </row>
    <row r="507" spans="1:20" s="170" customFormat="1" ht="24" customHeight="1">
      <c r="A507" s="169">
        <v>1</v>
      </c>
      <c r="B507" s="276"/>
      <c r="C507" s="251">
        <v>6919175</v>
      </c>
      <c r="D507" s="250" t="s">
        <v>94</v>
      </c>
      <c r="E507" s="250" t="s">
        <v>1</v>
      </c>
      <c r="F507" s="249" t="s">
        <v>720</v>
      </c>
      <c r="G507" s="248">
        <v>3</v>
      </c>
      <c r="H507" s="247" t="s">
        <v>8</v>
      </c>
      <c r="I507" s="275"/>
      <c r="J507" s="245"/>
      <c r="K507" s="274"/>
      <c r="L507" s="274"/>
      <c r="M507" s="243"/>
      <c r="N507" s="171" t="str">
        <f>VLOOKUP(C507,'Points-2015'!D:E,2,FALSE)</f>
        <v>ATSCAF</v>
      </c>
      <c r="O507" s="171"/>
      <c r="P507" s="171"/>
      <c r="Q507" s="171"/>
      <c r="R507" s="172"/>
      <c r="T507" s="171"/>
    </row>
    <row r="508" spans="1:20" s="170" customFormat="1" ht="24" customHeight="1">
      <c r="A508" s="169">
        <v>1</v>
      </c>
      <c r="B508" s="273" t="s">
        <v>723</v>
      </c>
      <c r="C508" s="241">
        <v>6918443</v>
      </c>
      <c r="D508" s="240" t="s">
        <v>65</v>
      </c>
      <c r="E508" s="240" t="s">
        <v>1</v>
      </c>
      <c r="F508" s="239" t="s">
        <v>720</v>
      </c>
      <c r="G508" s="238">
        <v>3</v>
      </c>
      <c r="H508" s="237" t="s">
        <v>179</v>
      </c>
      <c r="I508" s="272"/>
      <c r="J508" s="235"/>
      <c r="K508" s="271"/>
      <c r="L508" s="271" t="s">
        <v>747</v>
      </c>
      <c r="M508" s="233"/>
      <c r="N508" s="171" t="str">
        <f>VLOOKUP(C508,'Points-2015'!D:E,2,FALSE)</f>
        <v>ATSCAF</v>
      </c>
      <c r="O508" s="171"/>
      <c r="P508" s="171"/>
      <c r="Q508" s="171"/>
      <c r="R508" s="172"/>
      <c r="T508" s="171"/>
    </row>
    <row r="509" spans="1:20" s="170" customFormat="1" ht="24" customHeight="1" thickBot="1">
      <c r="A509" s="169">
        <v>1</v>
      </c>
      <c r="B509" s="270"/>
      <c r="C509" s="231">
        <v>6924538</v>
      </c>
      <c r="D509" s="230" t="s">
        <v>31</v>
      </c>
      <c r="E509" s="230" t="s">
        <v>1</v>
      </c>
      <c r="F509" s="229" t="s">
        <v>720</v>
      </c>
      <c r="G509" s="228">
        <v>3</v>
      </c>
      <c r="H509" s="227" t="s">
        <v>179</v>
      </c>
      <c r="I509" s="269"/>
      <c r="J509" s="225"/>
      <c r="K509" s="268"/>
      <c r="L509" s="268" t="s">
        <v>747</v>
      </c>
      <c r="M509" s="223"/>
      <c r="N509" s="171" t="str">
        <f>VLOOKUP(C509,'Points-2015'!D:E,2,FALSE)</f>
        <v>ATSCAF</v>
      </c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 t="s">
        <v>747</v>
      </c>
      <c r="M510" s="213"/>
      <c r="N510" s="171"/>
      <c r="O510" s="171"/>
      <c r="P510" s="171"/>
      <c r="Q510" s="171"/>
      <c r="R510" s="172"/>
      <c r="T510" s="171"/>
    </row>
    <row r="511" spans="1:20" s="170" customFormat="1" ht="24" hidden="1" customHeight="1">
      <c r="A511" s="169">
        <v>2</v>
      </c>
      <c r="B511" s="262"/>
      <c r="C511" s="211">
        <v>6924629</v>
      </c>
      <c r="D511" s="210" t="s">
        <v>133</v>
      </c>
      <c r="E511" s="210" t="s">
        <v>350</v>
      </c>
      <c r="F511" s="209" t="s">
        <v>720</v>
      </c>
      <c r="G511" s="208">
        <v>3</v>
      </c>
      <c r="H511" s="207" t="s">
        <v>179</v>
      </c>
      <c r="I511" s="261"/>
      <c r="J511" s="205"/>
      <c r="K511" s="260"/>
      <c r="L511" s="260" t="s">
        <v>747</v>
      </c>
      <c r="M511" s="203"/>
      <c r="N511" s="171" t="str">
        <f>VLOOKUP(C511,'Points-2015'!D:E,2,FALSE)</f>
        <v>S A L</v>
      </c>
      <c r="O511" s="171"/>
      <c r="P511" s="171"/>
      <c r="Q511" s="171"/>
      <c r="R511" s="172"/>
      <c r="T511" s="171"/>
    </row>
    <row r="512" spans="1:20" s="170" customFormat="1" ht="24" hidden="1" customHeight="1">
      <c r="A512" s="169">
        <v>2</v>
      </c>
      <c r="B512" s="259" t="s">
        <v>723</v>
      </c>
      <c r="C512" s="201">
        <v>6925199</v>
      </c>
      <c r="D512" s="200" t="s">
        <v>71</v>
      </c>
      <c r="E512" s="200" t="s">
        <v>350</v>
      </c>
      <c r="F512" s="199" t="s">
        <v>720</v>
      </c>
      <c r="G512" s="198">
        <v>3</v>
      </c>
      <c r="H512" s="197" t="s">
        <v>179</v>
      </c>
      <c r="I512" s="258"/>
      <c r="J512" s="195"/>
      <c r="K512" s="257"/>
      <c r="L512" s="257" t="s">
        <v>747</v>
      </c>
      <c r="M512" s="193"/>
      <c r="N512" s="171" t="str">
        <f>VLOOKUP(C512,'Points-2015'!D:E,2,FALSE)</f>
        <v>S A L</v>
      </c>
      <c r="O512" s="171"/>
      <c r="P512" s="171"/>
      <c r="Q512" s="171"/>
      <c r="R512" s="172"/>
      <c r="T512" s="171"/>
    </row>
    <row r="513" spans="1:20" s="170" customFormat="1" ht="24" hidden="1" customHeight="1" thickBot="1">
      <c r="A513" s="169">
        <v>2</v>
      </c>
      <c r="B513" s="192"/>
      <c r="C513" s="191">
        <v>6919338</v>
      </c>
      <c r="D513" s="190" t="s">
        <v>93</v>
      </c>
      <c r="E513" s="190" t="s">
        <v>350</v>
      </c>
      <c r="F513" s="189" t="s">
        <v>720</v>
      </c>
      <c r="G513" s="188">
        <v>3</v>
      </c>
      <c r="H513" s="187" t="s">
        <v>179</v>
      </c>
      <c r="I513" s="256"/>
      <c r="J513" s="185"/>
      <c r="K513" s="255"/>
      <c r="L513" s="255" t="s">
        <v>747</v>
      </c>
      <c r="M513" s="183"/>
      <c r="N513" s="171" t="str">
        <f>VLOOKUP(C513,'Points-2015'!D:E,2,FALSE)</f>
        <v>S A L</v>
      </c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 t="s">
        <v>747</v>
      </c>
      <c r="M514" s="213"/>
      <c r="N514" s="171"/>
      <c r="O514" s="171"/>
      <c r="P514" s="171"/>
      <c r="Q514" s="171"/>
      <c r="R514" s="172"/>
      <c r="T514" s="171"/>
    </row>
    <row r="515" spans="1:20" s="170" customFormat="1" ht="24" customHeight="1">
      <c r="A515" s="169">
        <v>1</v>
      </c>
      <c r="B515" s="252"/>
      <c r="C515" s="251">
        <v>6903022</v>
      </c>
      <c r="D515" s="250" t="s">
        <v>215</v>
      </c>
      <c r="E515" s="250" t="s">
        <v>1</v>
      </c>
      <c r="F515" s="249" t="s">
        <v>720</v>
      </c>
      <c r="G515" s="248">
        <v>4</v>
      </c>
      <c r="H515" s="247" t="s">
        <v>8</v>
      </c>
      <c r="I515" s="246" t="s">
        <v>8</v>
      </c>
      <c r="J515" s="245"/>
      <c r="K515" s="244"/>
      <c r="L515" s="244"/>
      <c r="M515" s="243"/>
      <c r="N515" s="171" t="str">
        <f>VLOOKUP(C515,'Points-2015'!D:E,2,FALSE)</f>
        <v>ATSCAF</v>
      </c>
      <c r="O515" s="171"/>
      <c r="P515" s="171"/>
      <c r="Q515" s="171"/>
      <c r="R515" s="172"/>
      <c r="T515" s="171"/>
    </row>
    <row r="516" spans="1:20" s="170" customFormat="1" ht="24" customHeight="1">
      <c r="A516" s="169">
        <v>1</v>
      </c>
      <c r="B516" s="242" t="s">
        <v>722</v>
      </c>
      <c r="C516" s="241">
        <v>6922115</v>
      </c>
      <c r="D516" s="240" t="s">
        <v>114</v>
      </c>
      <c r="E516" s="240" t="s">
        <v>1</v>
      </c>
      <c r="F516" s="239" t="s">
        <v>720</v>
      </c>
      <c r="G516" s="238">
        <v>4</v>
      </c>
      <c r="H516" s="237" t="s">
        <v>179</v>
      </c>
      <c r="I516" s="236" t="s">
        <v>8</v>
      </c>
      <c r="J516" s="235"/>
      <c r="K516" s="234"/>
      <c r="L516" s="234" t="s">
        <v>747</v>
      </c>
      <c r="M516" s="233"/>
      <c r="N516" s="171" t="str">
        <f>VLOOKUP(C516,'Points-2015'!D:E,2,FALSE)</f>
        <v>ATSCAF</v>
      </c>
      <c r="O516" s="171"/>
      <c r="P516" s="171"/>
      <c r="Q516" s="171"/>
      <c r="R516" s="172"/>
      <c r="T516" s="171"/>
    </row>
    <row r="517" spans="1:20" s="170" customFormat="1" ht="24" customHeight="1" thickBot="1">
      <c r="A517" s="169">
        <v>1</v>
      </c>
      <c r="B517" s="232"/>
      <c r="C517" s="231">
        <v>6918416</v>
      </c>
      <c r="D517" s="230" t="s">
        <v>245</v>
      </c>
      <c r="E517" s="230" t="s">
        <v>1</v>
      </c>
      <c r="F517" s="229" t="s">
        <v>720</v>
      </c>
      <c r="G517" s="228">
        <v>4</v>
      </c>
      <c r="H517" s="227" t="s">
        <v>179</v>
      </c>
      <c r="I517" s="226" t="s">
        <v>8</v>
      </c>
      <c r="J517" s="225"/>
      <c r="K517" s="224"/>
      <c r="L517" s="224" t="s">
        <v>747</v>
      </c>
      <c r="M517" s="223"/>
      <c r="N517" s="171" t="str">
        <f>VLOOKUP(C517,'Points-2015'!D:E,2,FALSE)</f>
        <v>ATSCAF</v>
      </c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hidden="1" customHeight="1">
      <c r="A519" s="169">
        <v>1</v>
      </c>
      <c r="B519" s="212"/>
      <c r="C519" s="211">
        <v>6912129</v>
      </c>
      <c r="D519" s="210" t="s">
        <v>232</v>
      </c>
      <c r="E519" s="210" t="s">
        <v>0</v>
      </c>
      <c r="F519" s="209" t="s">
        <v>720</v>
      </c>
      <c r="G519" s="208">
        <v>5</v>
      </c>
      <c r="H519" s="207" t="s">
        <v>179</v>
      </c>
      <c r="I519" s="206" t="s">
        <v>719</v>
      </c>
      <c r="J519" s="205"/>
      <c r="K519" s="204"/>
      <c r="L519" s="204"/>
      <c r="M519" s="203"/>
      <c r="N519" s="171" t="str">
        <f>VLOOKUP(C519,'Points-2015'!D:E,2,FALSE)</f>
        <v>ALSTOM</v>
      </c>
      <c r="O519" s="171"/>
      <c r="P519" s="171"/>
      <c r="Q519" s="171"/>
      <c r="R519" s="172"/>
      <c r="T519" s="171"/>
    </row>
    <row r="520" spans="1:20" s="170" customFormat="1" ht="24" hidden="1" customHeight="1">
      <c r="A520" s="169">
        <v>1</v>
      </c>
      <c r="B520" s="202" t="s">
        <v>721</v>
      </c>
      <c r="C520" s="201">
        <v>6918499</v>
      </c>
      <c r="D520" s="200" t="s">
        <v>150</v>
      </c>
      <c r="E520" s="200" t="s">
        <v>0</v>
      </c>
      <c r="F520" s="199" t="s">
        <v>720</v>
      </c>
      <c r="G520" s="198">
        <v>5</v>
      </c>
      <c r="H520" s="197" t="s">
        <v>179</v>
      </c>
      <c r="I520" s="196" t="s">
        <v>719</v>
      </c>
      <c r="J520" s="195"/>
      <c r="K520" s="194"/>
      <c r="L520" s="194"/>
      <c r="M520" s="193"/>
      <c r="N520" s="171" t="str">
        <f>VLOOKUP(C520,'Points-2015'!D:E,2,FALSE)</f>
        <v>ALSTOM</v>
      </c>
      <c r="O520" s="171"/>
      <c r="P520" s="171"/>
      <c r="Q520" s="171"/>
      <c r="R520" s="172"/>
      <c r="T520" s="171"/>
    </row>
    <row r="521" spans="1:20" s="170" customFormat="1" ht="24" hidden="1" customHeight="1" thickBot="1">
      <c r="A521" s="169">
        <v>1</v>
      </c>
      <c r="B521" s="192"/>
      <c r="C521" s="191">
        <v>6919949</v>
      </c>
      <c r="D521" s="190" t="s">
        <v>99</v>
      </c>
      <c r="E521" s="190" t="s">
        <v>0</v>
      </c>
      <c r="F521" s="189" t="s">
        <v>720</v>
      </c>
      <c r="G521" s="188">
        <v>5</v>
      </c>
      <c r="H521" s="187" t="s">
        <v>179</v>
      </c>
      <c r="I521" s="186" t="s">
        <v>719</v>
      </c>
      <c r="J521" s="185"/>
      <c r="K521" s="184"/>
      <c r="L521" s="184"/>
      <c r="M521" s="183"/>
      <c r="N521" s="171" t="str">
        <f>VLOOKUP(C521,'Points-2015'!D:E,2,FALSE)</f>
        <v>ALSTOM</v>
      </c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filters>
        <filter val="103628"/>
        <filter val="3802304"/>
        <filter val="3825314"/>
        <filter val="6900182"/>
        <filter val="6900710"/>
        <filter val="6901105"/>
        <filter val="6901145"/>
        <filter val="6901149"/>
        <filter val="6901220"/>
        <filter val="6901245"/>
        <filter val="6901249"/>
        <filter val="6901393"/>
        <filter val="6901617"/>
        <filter val="6901715"/>
        <filter val="6901799"/>
        <filter val="6901891"/>
        <filter val="6901893"/>
        <filter val="6901918"/>
        <filter val="6901946"/>
        <filter val="6901974"/>
        <filter val="6902027"/>
        <filter val="6903022"/>
        <filter val="6903133"/>
        <filter val="6904171"/>
        <filter val="6904952"/>
        <filter val="6906470"/>
        <filter val="6907646"/>
        <filter val="6908870"/>
        <filter val="6910155"/>
        <filter val="6910654"/>
        <filter val="6912129"/>
        <filter val="6913729"/>
        <filter val="6913757"/>
        <filter val="6914199"/>
        <filter val="6914560"/>
        <filter val="6914765"/>
        <filter val="6914947"/>
        <filter val="6915606"/>
        <filter val="6915916"/>
        <filter val="6917211"/>
        <filter val="6917395"/>
        <filter val="6917522"/>
        <filter val="6917605"/>
        <filter val="6917634"/>
        <filter val="6917796"/>
        <filter val="6917994"/>
        <filter val="6917996"/>
        <filter val="6918036"/>
        <filter val="6918416"/>
        <filter val="6918443"/>
        <filter val="6918472"/>
        <filter val="6918499"/>
        <filter val="6918501"/>
        <filter val="6919166"/>
        <filter val="6919175"/>
        <filter val="6919181"/>
        <filter val="6919338"/>
        <filter val="6919371"/>
        <filter val="6919646"/>
        <filter val="6919949"/>
        <filter val="6919953"/>
        <filter val="6919954"/>
        <filter val="6919966"/>
        <filter val="6920064"/>
        <filter val="6920156"/>
        <filter val="6920243"/>
        <filter val="6920244"/>
        <filter val="6920890"/>
        <filter val="6921170"/>
        <filter val="6921525"/>
        <filter val="6921746"/>
        <filter val="6922115"/>
        <filter val="6922450"/>
        <filter val="6922566"/>
        <filter val="6922743"/>
        <filter val="6922848"/>
        <filter val="6922896"/>
        <filter val="6922983"/>
        <filter val="6923029"/>
        <filter val="6923030"/>
        <filter val="6923168"/>
        <filter val="6923276"/>
        <filter val="6923494"/>
        <filter val="6923754"/>
        <filter val="6924011"/>
        <filter val="6924426"/>
        <filter val="6924431"/>
        <filter val="6924452"/>
        <filter val="6924538"/>
        <filter val="6924629"/>
        <filter val="6924827"/>
        <filter val="6924944"/>
        <filter val="6924981"/>
        <filter val="6925064"/>
        <filter val="6925155"/>
        <filter val="6925190"/>
        <filter val="6925199"/>
        <filter val="6925216"/>
        <filter val="6925255"/>
        <filter val="6925256"/>
        <filter val="6925357"/>
        <filter val="6925448"/>
        <filter val="6925483"/>
        <filter val="6925542"/>
        <filter val="6925543"/>
        <filter val="6925759"/>
        <filter val="6926019"/>
        <filter val="6926107"/>
        <filter val="6926181"/>
        <filter val="705151"/>
        <filter val="8308065"/>
      </filters>
    </filterColumn>
    <filterColumn colId="9"/>
    <filterColumn colId="10">
      <customFilters>
        <customFilter operator="notEqual" val=" "/>
      </customFilters>
    </filterColumn>
    <filterColumn colId="12"/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3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10251" r:id="rId3"/>
  </oleObjects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507" activePane="bottomRight" state="frozen"/>
      <selection pane="topRight" activeCell="B1" sqref="B1"/>
      <selection pane="bottomLeft" activeCell="A7" sqref="A7"/>
      <selection pane="bottomRight" activeCell="L524" sqref="L524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42273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4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1" thickBot="1">
      <c r="A4" s="169" t="s">
        <v>738</v>
      </c>
      <c r="C4" s="379" t="s">
        <v>765</v>
      </c>
      <c r="D4" s="380" t="s">
        <v>852</v>
      </c>
      <c r="E4" s="379" t="s">
        <v>763</v>
      </c>
      <c r="F4" s="379"/>
      <c r="G4" s="309">
        <v>7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/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s">
        <v>176</v>
      </c>
      <c r="S11" s="250" t="s">
        <v>177</v>
      </c>
      <c r="T11" s="249" t="s">
        <v>740</v>
      </c>
      <c r="U11" s="328">
        <v>2</v>
      </c>
      <c r="V11" s="327" t="s">
        <v>178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/>
      <c r="O12" s="169">
        <v>1</v>
      </c>
      <c r="P12" s="273" t="s">
        <v>730</v>
      </c>
      <c r="Q12" s="323">
        <v>6900182</v>
      </c>
      <c r="R12" s="240" t="s">
        <v>97</v>
      </c>
      <c r="S12" s="240" t="s">
        <v>1</v>
      </c>
      <c r="T12" s="239" t="s">
        <v>740</v>
      </c>
      <c r="U12" s="322">
        <v>2</v>
      </c>
      <c r="V12" s="321" t="s">
        <v>179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">
        <v>176</v>
      </c>
      <c r="S13" s="230" t="s">
        <v>177</v>
      </c>
      <c r="T13" s="229" t="s">
        <v>740</v>
      </c>
      <c r="U13" s="316">
        <v>2</v>
      </c>
      <c r="V13" s="315" t="s">
        <v>178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hidden="1" customHeight="1">
      <c r="A16" s="169"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/>
      <c r="Q16" s="331"/>
      <c r="R16" s="331"/>
      <c r="S16" s="331"/>
      <c r="X16" s="330"/>
    </row>
    <row r="17" spans="1:27" s="170" customFormat="1" ht="24" hidden="1" customHeight="1" thickBot="1">
      <c r="A17" s="169"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s">
        <v>111</v>
      </c>
      <c r="S19" s="250" t="s">
        <v>1</v>
      </c>
      <c r="T19" s="249" t="s">
        <v>740</v>
      </c>
      <c r="U19" s="328">
        <v>2</v>
      </c>
      <c r="V19" s="327" t="s">
        <v>179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/>
      <c r="O20" s="169">
        <v>1</v>
      </c>
      <c r="P20" s="273" t="s">
        <v>730</v>
      </c>
      <c r="Q20" s="323">
        <v>6900182</v>
      </c>
      <c r="R20" s="240" t="s">
        <v>97</v>
      </c>
      <c r="S20" s="240" t="s">
        <v>1</v>
      </c>
      <c r="T20" s="239" t="s">
        <v>740</v>
      </c>
      <c r="U20" s="322">
        <v>2</v>
      </c>
      <c r="V20" s="321" t="s">
        <v>179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">
        <v>176</v>
      </c>
      <c r="S21" s="230" t="s">
        <v>177</v>
      </c>
      <c r="T21" s="229" t="s">
        <v>740</v>
      </c>
      <c r="U21" s="316">
        <v>2</v>
      </c>
      <c r="V21" s="315" t="s">
        <v>178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hidden="1" customHeight="1">
      <c r="A24" s="169"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/>
      <c r="Q24" s="331"/>
      <c r="R24" s="331"/>
      <c r="S24" s="331"/>
      <c r="X24" s="330"/>
    </row>
    <row r="25" spans="1:27" s="170" customFormat="1" ht="24" hidden="1" customHeight="1" thickBot="1">
      <c r="A25" s="169"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s">
        <v>111</v>
      </c>
      <c r="S27" s="250" t="s">
        <v>1</v>
      </c>
      <c r="T27" s="249" t="s">
        <v>740</v>
      </c>
      <c r="U27" s="328">
        <v>2</v>
      </c>
      <c r="V27" s="327" t="s">
        <v>179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/>
      <c r="O28" s="169">
        <v>1</v>
      </c>
      <c r="P28" s="273" t="s">
        <v>728</v>
      </c>
      <c r="Q28" s="323">
        <v>6900182</v>
      </c>
      <c r="R28" s="240" t="s">
        <v>97</v>
      </c>
      <c r="S28" s="240" t="s">
        <v>1</v>
      </c>
      <c r="T28" s="239" t="s">
        <v>740</v>
      </c>
      <c r="U28" s="322">
        <v>2</v>
      </c>
      <c r="V28" s="321" t="s">
        <v>179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">
        <v>222</v>
      </c>
      <c r="S29" s="230" t="s">
        <v>1</v>
      </c>
      <c r="T29" s="229" t="s">
        <v>740</v>
      </c>
      <c r="U29" s="316">
        <v>2</v>
      </c>
      <c r="V29" s="315" t="s">
        <v>8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/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s">
        <v>105</v>
      </c>
      <c r="S35" s="250" t="s">
        <v>350</v>
      </c>
      <c r="T35" s="249" t="s">
        <v>740</v>
      </c>
      <c r="U35" s="328">
        <v>2</v>
      </c>
      <c r="V35" s="327" t="s">
        <v>179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/>
      <c r="O36" s="169">
        <v>1</v>
      </c>
      <c r="P36" s="273" t="s">
        <v>728</v>
      </c>
      <c r="Q36" s="323">
        <v>6900182</v>
      </c>
      <c r="R36" s="240" t="s">
        <v>97</v>
      </c>
      <c r="S36" s="240" t="s">
        <v>1</v>
      </c>
      <c r="T36" s="239" t="s">
        <v>740</v>
      </c>
      <c r="U36" s="322">
        <v>2</v>
      </c>
      <c r="V36" s="321" t="s">
        <v>179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">
        <v>222</v>
      </c>
      <c r="S37" s="230" t="s">
        <v>1</v>
      </c>
      <c r="T37" s="229" t="s">
        <v>740</v>
      </c>
      <c r="U37" s="316">
        <v>2</v>
      </c>
      <c r="V37" s="315" t="s">
        <v>8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hidden="1" customHeight="1">
      <c r="A40" s="169"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/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hidden="1" customHeight="1">
      <c r="A44" s="169"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/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hidden="1" customHeight="1">
      <c r="A48" s="169"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/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hidden="1" customHeight="1">
      <c r="A52" s="169"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/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hidden="1" customHeight="1">
      <c r="A56" s="169"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/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hidden="1" customHeight="1">
      <c r="A60" s="169"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/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hidden="1" customHeight="1">
      <c r="A64" s="169"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/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hidden="1" customHeight="1">
      <c r="A68" s="169"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/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hidden="1" customHeight="1">
      <c r="A72" s="169"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/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customHeight="1">
      <c r="A135" s="169">
        <v>1</v>
      </c>
      <c r="B135" s="276" t="s">
        <v>728</v>
      </c>
      <c r="C135" s="251">
        <v>6901411</v>
      </c>
      <c r="D135" s="250" t="s">
        <v>151</v>
      </c>
      <c r="E135" s="250" t="s">
        <v>3</v>
      </c>
      <c r="F135" s="249" t="s">
        <v>740</v>
      </c>
      <c r="G135" s="309">
        <v>2</v>
      </c>
      <c r="H135" s="247" t="s">
        <v>179</v>
      </c>
      <c r="I135" s="275"/>
      <c r="J135" s="245"/>
      <c r="K135" s="274"/>
      <c r="L135" s="274"/>
      <c r="M135" s="243"/>
      <c r="N135" s="171" t="str">
        <f>VLOOKUP(C135,'Points-2015'!D:E,2,FALSE)</f>
        <v>ASPTT</v>
      </c>
      <c r="O135" s="171"/>
      <c r="P135" s="171"/>
      <c r="Q135" s="171"/>
      <c r="R135" s="172"/>
      <c r="T135" s="171"/>
    </row>
    <row r="136" spans="1:20" s="170" customFormat="1" ht="24" customHeight="1">
      <c r="A136" s="169">
        <v>1</v>
      </c>
      <c r="B136" s="273" t="s">
        <v>728</v>
      </c>
      <c r="C136" s="241">
        <v>6901410</v>
      </c>
      <c r="D136" s="240" t="s">
        <v>29</v>
      </c>
      <c r="E136" s="240" t="s">
        <v>3</v>
      </c>
      <c r="F136" s="239" t="s">
        <v>740</v>
      </c>
      <c r="G136" s="309">
        <v>2</v>
      </c>
      <c r="H136" s="237" t="s">
        <v>179</v>
      </c>
      <c r="I136" s="272"/>
      <c r="J136" s="235"/>
      <c r="K136" s="271"/>
      <c r="L136" s="271"/>
      <c r="M136" s="233"/>
      <c r="N136" s="171" t="str">
        <f>VLOOKUP(C136,'Points-2015'!D:E,2,FALSE)</f>
        <v>ASPTT</v>
      </c>
      <c r="O136" s="171"/>
      <c r="P136" s="171"/>
      <c r="Q136" s="171"/>
      <c r="R136" s="172"/>
      <c r="T136" s="171"/>
    </row>
    <row r="137" spans="1:20" s="170" customFormat="1" ht="24" customHeight="1" thickBot="1">
      <c r="A137" s="169">
        <v>1</v>
      </c>
      <c r="B137" s="270" t="s">
        <v>728</v>
      </c>
      <c r="C137" s="231">
        <v>6916699</v>
      </c>
      <c r="D137" s="230" t="s">
        <v>77</v>
      </c>
      <c r="E137" s="230" t="s">
        <v>3</v>
      </c>
      <c r="F137" s="229" t="s">
        <v>740</v>
      </c>
      <c r="G137" s="309">
        <v>2</v>
      </c>
      <c r="H137" s="227" t="s">
        <v>179</v>
      </c>
      <c r="I137" s="269"/>
      <c r="J137" s="225"/>
      <c r="K137" s="268"/>
      <c r="L137" s="268"/>
      <c r="M137" s="223"/>
      <c r="N137" s="171" t="str">
        <f>VLOOKUP(C137,'Points-2015'!D:E,2,FALSE)</f>
        <v>ASPTT</v>
      </c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customHeight="1" thickBot="1">
      <c r="A139" s="169">
        <v>2</v>
      </c>
      <c r="B139" s="262" t="s">
        <v>728</v>
      </c>
      <c r="C139" s="211">
        <v>6905903</v>
      </c>
      <c r="D139" s="210" t="s">
        <v>108</v>
      </c>
      <c r="E139" s="210" t="s">
        <v>1</v>
      </c>
      <c r="F139" s="209" t="s">
        <v>740</v>
      </c>
      <c r="G139" s="309">
        <v>2</v>
      </c>
      <c r="H139" s="207" t="s">
        <v>8</v>
      </c>
      <c r="I139" s="261"/>
      <c r="J139" s="205"/>
      <c r="K139" s="260"/>
      <c r="L139" s="260"/>
      <c r="M139" s="203"/>
      <c r="N139" s="171" t="str">
        <f>VLOOKUP(C139,'Points-2015'!D:E,2,FALSE)</f>
        <v>ATSCAF</v>
      </c>
      <c r="O139" s="171"/>
      <c r="P139" s="171"/>
      <c r="Q139" s="171"/>
      <c r="R139" s="172"/>
      <c r="T139" s="171"/>
    </row>
    <row r="140" spans="1:20" s="170" customFormat="1" ht="24" customHeight="1" thickBot="1">
      <c r="A140" s="169">
        <v>2</v>
      </c>
      <c r="B140" s="259" t="s">
        <v>728</v>
      </c>
      <c r="C140" s="201">
        <v>6900182</v>
      </c>
      <c r="D140" s="200" t="s">
        <v>97</v>
      </c>
      <c r="E140" s="200" t="s">
        <v>1</v>
      </c>
      <c r="F140" s="199" t="s">
        <v>740</v>
      </c>
      <c r="G140" s="309">
        <v>2</v>
      </c>
      <c r="H140" s="197" t="s">
        <v>179</v>
      </c>
      <c r="I140" s="258"/>
      <c r="J140" s="195"/>
      <c r="K140" s="257"/>
      <c r="L140" s="260" t="s">
        <v>747</v>
      </c>
      <c r="M140" s="193"/>
      <c r="N140" s="171" t="str">
        <f>VLOOKUP(C140,'Points-2015'!D:E,2,FALSE)</f>
        <v>ATSCAF</v>
      </c>
      <c r="O140" s="171"/>
      <c r="P140" s="171"/>
      <c r="Q140" s="171"/>
      <c r="R140" s="172"/>
      <c r="T140" s="171"/>
    </row>
    <row r="141" spans="1:20" s="170" customFormat="1" ht="24" customHeight="1" thickBot="1">
      <c r="A141" s="169">
        <v>2</v>
      </c>
      <c r="B141" s="278" t="s">
        <v>728</v>
      </c>
      <c r="C141" s="191">
        <v>6921537</v>
      </c>
      <c r="D141" s="190" t="s">
        <v>52</v>
      </c>
      <c r="E141" s="190" t="s">
        <v>1</v>
      </c>
      <c r="F141" s="189" t="s">
        <v>740</v>
      </c>
      <c r="G141" s="309">
        <v>2</v>
      </c>
      <c r="H141" s="187" t="s">
        <v>179</v>
      </c>
      <c r="I141" s="256"/>
      <c r="J141" s="185"/>
      <c r="K141" s="255"/>
      <c r="L141" s="260" t="s">
        <v>747</v>
      </c>
      <c r="M141" s="183"/>
      <c r="N141" s="171" t="str">
        <f>VLOOKUP(C141,'Points-2015'!D:E,2,FALSE)</f>
        <v>ATSCAF</v>
      </c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/>
      <c r="O142" s="171"/>
      <c r="P142" s="171"/>
      <c r="Q142" s="171"/>
      <c r="R142" s="172"/>
      <c r="T142" s="171"/>
    </row>
    <row r="143" spans="1:20" s="170" customFormat="1" ht="24" customHeight="1" thickBot="1">
      <c r="A143" s="169">
        <v>3</v>
      </c>
      <c r="B143" s="276" t="s">
        <v>728</v>
      </c>
      <c r="C143" s="251">
        <v>6924432</v>
      </c>
      <c r="D143" s="250" t="s">
        <v>30</v>
      </c>
      <c r="E143" s="250" t="s">
        <v>350</v>
      </c>
      <c r="F143" s="249" t="s">
        <v>740</v>
      </c>
      <c r="G143" s="309">
        <v>2</v>
      </c>
      <c r="H143" s="247" t="s">
        <v>8</v>
      </c>
      <c r="I143" s="275"/>
      <c r="J143" s="245"/>
      <c r="K143" s="274"/>
      <c r="L143" s="260"/>
      <c r="M143" s="243"/>
      <c r="N143" s="171" t="str">
        <f>VLOOKUP(C143,'Points-2015'!D:E,2,FALSE)</f>
        <v>S A L</v>
      </c>
      <c r="O143" s="171"/>
      <c r="P143" s="171"/>
      <c r="Q143" s="171"/>
      <c r="R143" s="172"/>
      <c r="T143" s="171"/>
    </row>
    <row r="144" spans="1:20" s="170" customFormat="1" ht="24" customHeight="1" thickBot="1">
      <c r="A144" s="169">
        <v>3</v>
      </c>
      <c r="B144" s="273" t="s">
        <v>728</v>
      </c>
      <c r="C144" s="241">
        <v>6921860</v>
      </c>
      <c r="D144" s="240" t="s">
        <v>100</v>
      </c>
      <c r="E144" s="240" t="s">
        <v>350</v>
      </c>
      <c r="F144" s="239" t="s">
        <v>740</v>
      </c>
      <c r="G144" s="309">
        <v>2</v>
      </c>
      <c r="H144" s="237" t="s">
        <v>179</v>
      </c>
      <c r="I144" s="272"/>
      <c r="J144" s="235"/>
      <c r="K144" s="271"/>
      <c r="L144" s="260" t="s">
        <v>747</v>
      </c>
      <c r="M144" s="233"/>
      <c r="N144" s="171" t="str">
        <f>VLOOKUP(C144,'Points-2015'!D:E,2,FALSE)</f>
        <v>S A L</v>
      </c>
      <c r="O144" s="171"/>
      <c r="P144" s="171"/>
      <c r="Q144" s="171"/>
      <c r="R144" s="172"/>
      <c r="T144" s="171"/>
    </row>
    <row r="145" spans="1:20" s="170" customFormat="1" ht="24" customHeight="1" thickBot="1">
      <c r="A145" s="169">
        <v>3</v>
      </c>
      <c r="B145" s="270" t="s">
        <v>728</v>
      </c>
      <c r="C145" s="231">
        <v>6903159</v>
      </c>
      <c r="D145" s="230" t="s">
        <v>37</v>
      </c>
      <c r="E145" s="230" t="s">
        <v>350</v>
      </c>
      <c r="F145" s="229" t="s">
        <v>740</v>
      </c>
      <c r="G145" s="309">
        <v>2</v>
      </c>
      <c r="H145" s="227" t="s">
        <v>179</v>
      </c>
      <c r="I145" s="269"/>
      <c r="J145" s="225"/>
      <c r="K145" s="268"/>
      <c r="L145" s="260" t="s">
        <v>747</v>
      </c>
      <c r="M145" s="223"/>
      <c r="N145" s="171" t="str">
        <f>VLOOKUP(C145,'Points-2015'!D:E,2,FALSE)</f>
        <v>S A L</v>
      </c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/>
      <c r="O146" s="171"/>
      <c r="P146" s="171"/>
      <c r="Q146" s="171"/>
      <c r="R146" s="172"/>
      <c r="T146" s="171"/>
    </row>
    <row r="147" spans="1:20" s="170" customFormat="1" ht="24" customHeight="1" thickBot="1">
      <c r="A147" s="169">
        <v>4</v>
      </c>
      <c r="B147" s="262" t="s">
        <v>728</v>
      </c>
      <c r="C147" s="211">
        <v>6923168</v>
      </c>
      <c r="D147" s="210" t="s">
        <v>125</v>
      </c>
      <c r="E147" s="210" t="s">
        <v>1</v>
      </c>
      <c r="F147" s="209" t="s">
        <v>740</v>
      </c>
      <c r="G147" s="309">
        <v>2</v>
      </c>
      <c r="H147" s="207" t="s">
        <v>8</v>
      </c>
      <c r="I147" s="261"/>
      <c r="J147" s="205"/>
      <c r="K147" s="260"/>
      <c r="L147" s="260"/>
      <c r="M147" s="203"/>
      <c r="N147" s="171" t="str">
        <f>VLOOKUP(C147,'Points-2015'!D:E,2,FALSE)</f>
        <v>ATSCAF</v>
      </c>
      <c r="O147" s="171"/>
      <c r="P147" s="171"/>
      <c r="Q147" s="171"/>
      <c r="R147" s="172"/>
      <c r="T147" s="171"/>
    </row>
    <row r="148" spans="1:20" s="170" customFormat="1" ht="24" customHeight="1" thickBot="1">
      <c r="A148" s="169">
        <v>4</v>
      </c>
      <c r="B148" s="259" t="s">
        <v>728</v>
      </c>
      <c r="C148" s="201">
        <v>6919166</v>
      </c>
      <c r="D148" s="200" t="s">
        <v>249</v>
      </c>
      <c r="E148" s="200" t="s">
        <v>1</v>
      </c>
      <c r="F148" s="199" t="s">
        <v>740</v>
      </c>
      <c r="G148" s="309">
        <v>2</v>
      </c>
      <c r="H148" s="197" t="s">
        <v>179</v>
      </c>
      <c r="I148" s="258"/>
      <c r="J148" s="195"/>
      <c r="K148" s="257"/>
      <c r="L148" s="260" t="s">
        <v>747</v>
      </c>
      <c r="M148" s="193"/>
      <c r="N148" s="171" t="str">
        <f>VLOOKUP(C148,'Points-2015'!D:E,2,FALSE)</f>
        <v>ATSCAF</v>
      </c>
      <c r="O148" s="171"/>
      <c r="P148" s="171"/>
      <c r="Q148" s="171"/>
      <c r="R148" s="172"/>
      <c r="T148" s="171"/>
    </row>
    <row r="149" spans="1:20" s="170" customFormat="1" ht="24" customHeight="1" thickBot="1">
      <c r="A149" s="169">
        <v>4</v>
      </c>
      <c r="B149" s="278" t="s">
        <v>728</v>
      </c>
      <c r="C149" s="191">
        <v>6924538</v>
      </c>
      <c r="D149" s="190" t="s">
        <v>31</v>
      </c>
      <c r="E149" s="190" t="s">
        <v>1</v>
      </c>
      <c r="F149" s="189" t="s">
        <v>740</v>
      </c>
      <c r="G149" s="309">
        <v>2</v>
      </c>
      <c r="H149" s="187" t="s">
        <v>179</v>
      </c>
      <c r="I149" s="256"/>
      <c r="J149" s="185"/>
      <c r="K149" s="255"/>
      <c r="L149" s="260" t="s">
        <v>747</v>
      </c>
      <c r="M149" s="183"/>
      <c r="N149" s="171" t="str">
        <f>VLOOKUP(C149,'Points-2015'!D:E,2,FALSE)</f>
        <v>ATSCAF</v>
      </c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/>
      <c r="O150" s="171"/>
      <c r="P150" s="171"/>
      <c r="Q150" s="171"/>
      <c r="R150" s="172"/>
      <c r="T150" s="171"/>
    </row>
    <row r="151" spans="1:20" s="170" customFormat="1" ht="24" customHeight="1">
      <c r="A151" s="169">
        <v>5</v>
      </c>
      <c r="B151" s="276" t="s">
        <v>728</v>
      </c>
      <c r="C151" s="251">
        <v>6922983</v>
      </c>
      <c r="D151" s="250" t="s">
        <v>60</v>
      </c>
      <c r="E151" s="250" t="s">
        <v>554</v>
      </c>
      <c r="F151" s="249" t="s">
        <v>740</v>
      </c>
      <c r="G151" s="309">
        <v>2</v>
      </c>
      <c r="H151" s="247" t="s">
        <v>179</v>
      </c>
      <c r="I151" s="275"/>
      <c r="J151" s="245"/>
      <c r="K151" s="274"/>
      <c r="L151" s="274"/>
      <c r="M151" s="243"/>
      <c r="N151" s="171" t="str">
        <f>VLOOKUP(C151,'Points-2015'!D:E,2,FALSE)</f>
        <v>TROLLSPORT</v>
      </c>
      <c r="O151" s="171"/>
      <c r="P151" s="171"/>
      <c r="Q151" s="171"/>
      <c r="R151" s="172"/>
      <c r="T151" s="171"/>
    </row>
    <row r="152" spans="1:20" s="170" customFormat="1" ht="24" customHeight="1">
      <c r="A152" s="169">
        <v>5</v>
      </c>
      <c r="B152" s="273" t="s">
        <v>728</v>
      </c>
      <c r="C152" s="241">
        <v>6906470</v>
      </c>
      <c r="D152" s="240" t="s">
        <v>612</v>
      </c>
      <c r="E152" s="240" t="s">
        <v>554</v>
      </c>
      <c r="F152" s="239" t="s">
        <v>740</v>
      </c>
      <c r="G152" s="309">
        <v>2</v>
      </c>
      <c r="H152" s="237" t="s">
        <v>179</v>
      </c>
      <c r="I152" s="272"/>
      <c r="J152" s="235"/>
      <c r="K152" s="271"/>
      <c r="L152" s="271"/>
      <c r="M152" s="233"/>
      <c r="N152" s="171" t="str">
        <f>VLOOKUP(C152,'Points-2015'!D:E,2,FALSE)</f>
        <v>TROLLSPORT</v>
      </c>
      <c r="O152" s="171"/>
      <c r="P152" s="171"/>
      <c r="Q152" s="171"/>
      <c r="R152" s="172"/>
      <c r="T152" s="171"/>
    </row>
    <row r="153" spans="1:20" s="170" customFormat="1" ht="24" customHeight="1" thickBot="1">
      <c r="A153" s="169">
        <v>5</v>
      </c>
      <c r="B153" s="270" t="s">
        <v>728</v>
      </c>
      <c r="C153" s="231">
        <v>6925759</v>
      </c>
      <c r="D153" s="230" t="s">
        <v>614</v>
      </c>
      <c r="E153" s="230" t="s">
        <v>554</v>
      </c>
      <c r="F153" s="229" t="s">
        <v>740</v>
      </c>
      <c r="G153" s="309">
        <v>2</v>
      </c>
      <c r="H153" s="227" t="s">
        <v>179</v>
      </c>
      <c r="I153" s="269"/>
      <c r="J153" s="225"/>
      <c r="K153" s="268"/>
      <c r="L153" s="268"/>
      <c r="M153" s="223"/>
      <c r="N153" s="171" t="str">
        <f>VLOOKUP(C153,'Points-2015'!D:E,2,FALSE)</f>
        <v>TROLLSPORT</v>
      </c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/>
      <c r="M154" s="213"/>
      <c r="N154" s="171"/>
      <c r="O154" s="171"/>
      <c r="P154" s="171"/>
      <c r="Q154" s="171"/>
      <c r="R154" s="172"/>
      <c r="T154" s="171"/>
    </row>
    <row r="155" spans="1:20" s="170" customFormat="1" ht="24" customHeight="1">
      <c r="A155" s="169">
        <v>6</v>
      </c>
      <c r="B155" s="262" t="s">
        <v>728</v>
      </c>
      <c r="C155" s="211">
        <v>6901799</v>
      </c>
      <c r="D155" s="210" t="s">
        <v>68</v>
      </c>
      <c r="E155" s="210" t="s">
        <v>554</v>
      </c>
      <c r="F155" s="209" t="s">
        <v>740</v>
      </c>
      <c r="G155" s="309">
        <v>2</v>
      </c>
      <c r="H155" s="207" t="s">
        <v>179</v>
      </c>
      <c r="I155" s="261"/>
      <c r="J155" s="205"/>
      <c r="K155" s="260"/>
      <c r="L155" s="260"/>
      <c r="M155" s="203"/>
      <c r="N155" s="171" t="str">
        <f>VLOOKUP(C155,'Points-2015'!D:E,2,FALSE)</f>
        <v>TROLLSPORT</v>
      </c>
      <c r="O155" s="171"/>
      <c r="P155" s="171"/>
      <c r="Q155" s="171"/>
      <c r="R155" s="172"/>
      <c r="T155" s="171"/>
    </row>
    <row r="156" spans="1:20" s="170" customFormat="1" ht="24" customHeight="1">
      <c r="A156" s="169">
        <v>6</v>
      </c>
      <c r="B156" s="259" t="s">
        <v>728</v>
      </c>
      <c r="C156" s="201">
        <v>6901974</v>
      </c>
      <c r="D156" s="200" t="s">
        <v>213</v>
      </c>
      <c r="E156" s="200" t="s">
        <v>554</v>
      </c>
      <c r="F156" s="199" t="s">
        <v>740</v>
      </c>
      <c r="G156" s="309">
        <v>2</v>
      </c>
      <c r="H156" s="197" t="s">
        <v>179</v>
      </c>
      <c r="I156" s="258"/>
      <c r="J156" s="195"/>
      <c r="K156" s="257"/>
      <c r="L156" s="257"/>
      <c r="M156" s="193"/>
      <c r="N156" s="171" t="str">
        <f>VLOOKUP(C156,'Points-2015'!D:E,2,FALSE)</f>
        <v>TROLLSPORT</v>
      </c>
      <c r="O156" s="171"/>
      <c r="P156" s="171"/>
      <c r="Q156" s="171"/>
      <c r="R156" s="172"/>
      <c r="T156" s="171"/>
    </row>
    <row r="157" spans="1:20" s="170" customFormat="1" ht="24" customHeight="1" thickBot="1">
      <c r="A157" s="169">
        <v>6</v>
      </c>
      <c r="B157" s="278" t="s">
        <v>728</v>
      </c>
      <c r="C157" s="191">
        <v>6925448</v>
      </c>
      <c r="D157" s="190" t="s">
        <v>149</v>
      </c>
      <c r="E157" s="190" t="s">
        <v>554</v>
      </c>
      <c r="F157" s="189" t="s">
        <v>740</v>
      </c>
      <c r="G157" s="309">
        <v>2</v>
      </c>
      <c r="H157" s="187" t="s">
        <v>179</v>
      </c>
      <c r="I157" s="256"/>
      <c r="J157" s="185"/>
      <c r="K157" s="255"/>
      <c r="L157" s="255"/>
      <c r="M157" s="183"/>
      <c r="N157" s="171" t="str">
        <f>VLOOKUP(C157,'Points-2015'!D:E,2,FALSE)</f>
        <v>TROLLSPORT</v>
      </c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/>
      <c r="M158" s="213"/>
      <c r="N158" s="171"/>
      <c r="O158" s="171"/>
      <c r="P158" s="171"/>
      <c r="Q158" s="171"/>
      <c r="R158" s="172"/>
      <c r="T158" s="171"/>
    </row>
    <row r="159" spans="1:20" s="170" customFormat="1" ht="24" customHeight="1">
      <c r="A159" s="169">
        <v>7</v>
      </c>
      <c r="B159" s="276" t="s">
        <v>728</v>
      </c>
      <c r="C159" s="251">
        <v>6912129</v>
      </c>
      <c r="D159" s="250" t="s">
        <v>232</v>
      </c>
      <c r="E159" s="250" t="s">
        <v>0</v>
      </c>
      <c r="F159" s="249" t="s">
        <v>740</v>
      </c>
      <c r="G159" s="309">
        <v>2</v>
      </c>
      <c r="H159" s="247" t="s">
        <v>179</v>
      </c>
      <c r="I159" s="275"/>
      <c r="J159" s="245"/>
      <c r="K159" s="274"/>
      <c r="L159" s="274"/>
      <c r="M159" s="243"/>
      <c r="N159" s="171" t="str">
        <f>VLOOKUP(C159,'Points-2015'!D:E,2,FALSE)</f>
        <v>ALSTOM</v>
      </c>
      <c r="O159" s="171"/>
      <c r="P159" s="171"/>
      <c r="Q159" s="171"/>
      <c r="R159" s="172"/>
      <c r="T159" s="171"/>
    </row>
    <row r="160" spans="1:20" s="170" customFormat="1" ht="24" customHeight="1">
      <c r="A160" s="169">
        <v>7</v>
      </c>
      <c r="B160" s="273" t="s">
        <v>728</v>
      </c>
      <c r="C160" s="241">
        <v>6917996</v>
      </c>
      <c r="D160" s="240" t="s">
        <v>80</v>
      </c>
      <c r="E160" s="240" t="s">
        <v>0</v>
      </c>
      <c r="F160" s="239" t="s">
        <v>740</v>
      </c>
      <c r="G160" s="309">
        <v>2</v>
      </c>
      <c r="H160" s="237" t="s">
        <v>179</v>
      </c>
      <c r="I160" s="272"/>
      <c r="J160" s="235"/>
      <c r="K160" s="271"/>
      <c r="L160" s="271"/>
      <c r="M160" s="233"/>
      <c r="N160" s="171" t="str">
        <f>VLOOKUP(C160,'Points-2015'!D:E,2,FALSE)</f>
        <v>ALSTOM</v>
      </c>
      <c r="O160" s="171"/>
      <c r="P160" s="171"/>
      <c r="Q160" s="171"/>
      <c r="R160" s="172"/>
      <c r="T160" s="171"/>
    </row>
    <row r="161" spans="1:20" s="170" customFormat="1" ht="24" customHeight="1" thickBot="1">
      <c r="A161" s="169">
        <v>7</v>
      </c>
      <c r="B161" s="270" t="s">
        <v>728</v>
      </c>
      <c r="C161" s="231">
        <v>6908353</v>
      </c>
      <c r="D161" s="230" t="s">
        <v>227</v>
      </c>
      <c r="E161" s="230" t="s">
        <v>0</v>
      </c>
      <c r="F161" s="229" t="s">
        <v>740</v>
      </c>
      <c r="G161" s="309">
        <v>2</v>
      </c>
      <c r="H161" s="227" t="s">
        <v>179</v>
      </c>
      <c r="I161" s="269"/>
      <c r="J161" s="225"/>
      <c r="K161" s="268"/>
      <c r="L161" s="268"/>
      <c r="M161" s="223"/>
      <c r="N161" s="171" t="str">
        <f>VLOOKUP(C161,'Points-2015'!D:E,2,FALSE)</f>
        <v>ALSTOM</v>
      </c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/>
      <c r="M162" s="213"/>
      <c r="N162" s="171"/>
      <c r="O162" s="171"/>
      <c r="P162" s="171"/>
      <c r="Q162" s="171"/>
      <c r="R162" s="172"/>
      <c r="T162" s="171"/>
    </row>
    <row r="163" spans="1:20" s="170" customFormat="1" ht="24" customHeight="1">
      <c r="A163" s="169">
        <v>8</v>
      </c>
      <c r="B163" s="262" t="s">
        <v>728</v>
      </c>
      <c r="C163" s="211">
        <v>6901167</v>
      </c>
      <c r="D163" s="210" t="s">
        <v>197</v>
      </c>
      <c r="E163" s="210" t="s">
        <v>5</v>
      </c>
      <c r="F163" s="209" t="s">
        <v>740</v>
      </c>
      <c r="G163" s="309">
        <v>2</v>
      </c>
      <c r="H163" s="207" t="s">
        <v>179</v>
      </c>
      <c r="I163" s="261"/>
      <c r="J163" s="205"/>
      <c r="K163" s="260"/>
      <c r="L163" s="260"/>
      <c r="M163" s="203"/>
      <c r="N163" s="171" t="str">
        <f>VLOOKUP(C163,'Points-2015'!D:E,2,FALSE)</f>
        <v>CASCOL</v>
      </c>
      <c r="O163" s="171"/>
      <c r="P163" s="171"/>
      <c r="Q163" s="171"/>
      <c r="R163" s="172"/>
      <c r="T163" s="171"/>
    </row>
    <row r="164" spans="1:20" s="170" customFormat="1" ht="24" customHeight="1">
      <c r="A164" s="169">
        <v>8</v>
      </c>
      <c r="B164" s="259" t="s">
        <v>728</v>
      </c>
      <c r="C164" s="201">
        <v>6906342</v>
      </c>
      <c r="D164" s="200" t="s">
        <v>70</v>
      </c>
      <c r="E164" s="200" t="s">
        <v>5</v>
      </c>
      <c r="F164" s="199" t="s">
        <v>740</v>
      </c>
      <c r="G164" s="309">
        <v>2</v>
      </c>
      <c r="H164" s="197" t="s">
        <v>179</v>
      </c>
      <c r="I164" s="258"/>
      <c r="J164" s="195"/>
      <c r="K164" s="257"/>
      <c r="L164" s="257"/>
      <c r="M164" s="193"/>
      <c r="N164" s="171" t="str">
        <f>VLOOKUP(C164,'Points-2015'!D:E,2,FALSE)</f>
        <v>CASCOL</v>
      </c>
      <c r="O164" s="171"/>
      <c r="P164" s="171"/>
      <c r="Q164" s="171"/>
      <c r="R164" s="172"/>
      <c r="T164" s="171"/>
    </row>
    <row r="165" spans="1:20" s="170" customFormat="1" ht="24" customHeight="1" thickBot="1">
      <c r="A165" s="169">
        <v>8</v>
      </c>
      <c r="B165" s="278" t="s">
        <v>728</v>
      </c>
      <c r="C165" s="191">
        <v>6908332</v>
      </c>
      <c r="D165" s="190" t="s">
        <v>224</v>
      </c>
      <c r="E165" s="190" t="s">
        <v>5</v>
      </c>
      <c r="F165" s="189" t="s">
        <v>740</v>
      </c>
      <c r="G165" s="309">
        <v>2</v>
      </c>
      <c r="H165" s="187" t="s">
        <v>179</v>
      </c>
      <c r="I165" s="256"/>
      <c r="J165" s="185"/>
      <c r="K165" s="255"/>
      <c r="L165" s="255"/>
      <c r="M165" s="183"/>
      <c r="N165" s="171" t="str">
        <f>VLOOKUP(C165,'Points-2015'!D:E,2,FALSE)</f>
        <v>CASCOL</v>
      </c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/>
      <c r="M166" s="213"/>
      <c r="N166" s="171"/>
      <c r="O166" s="171"/>
      <c r="P166" s="171"/>
      <c r="Q166" s="171"/>
      <c r="R166" s="172"/>
      <c r="T166" s="171"/>
    </row>
    <row r="167" spans="1:20" s="170" customFormat="1" ht="24" customHeight="1">
      <c r="A167" s="169">
        <v>9</v>
      </c>
      <c r="B167" s="276" t="s">
        <v>728</v>
      </c>
      <c r="C167" s="251">
        <v>6917755</v>
      </c>
      <c r="D167" s="250" t="s">
        <v>154</v>
      </c>
      <c r="E167" s="250" t="s">
        <v>350</v>
      </c>
      <c r="F167" s="249" t="s">
        <v>740</v>
      </c>
      <c r="G167" s="309">
        <v>2</v>
      </c>
      <c r="H167" s="247" t="s">
        <v>179</v>
      </c>
      <c r="I167" s="275"/>
      <c r="J167" s="245"/>
      <c r="K167" s="274"/>
      <c r="L167" s="274"/>
      <c r="M167" s="243"/>
      <c r="N167" s="171" t="str">
        <f>VLOOKUP(C167,'Points-2015'!D:E,2,FALSE)</f>
        <v>S A L</v>
      </c>
      <c r="O167" s="171"/>
      <c r="P167" s="171"/>
      <c r="Q167" s="171"/>
      <c r="R167" s="172"/>
      <c r="T167" s="171"/>
    </row>
    <row r="168" spans="1:20" s="170" customFormat="1" ht="24" customHeight="1">
      <c r="A168" s="169">
        <v>9</v>
      </c>
      <c r="B168" s="273" t="s">
        <v>728</v>
      </c>
      <c r="C168" s="241">
        <v>6920156</v>
      </c>
      <c r="D168" s="240" t="s">
        <v>794</v>
      </c>
      <c r="E168" s="240" t="s">
        <v>350</v>
      </c>
      <c r="F168" s="239" t="s">
        <v>740</v>
      </c>
      <c r="G168" s="309">
        <v>2</v>
      </c>
      <c r="H168" s="237" t="s">
        <v>179</v>
      </c>
      <c r="I168" s="272"/>
      <c r="J168" s="235"/>
      <c r="K168" s="271"/>
      <c r="L168" s="271"/>
      <c r="M168" s="233"/>
      <c r="N168" s="171" t="str">
        <f>VLOOKUP(C168,'Points-2015'!D:E,2,FALSE)</f>
        <v>S A L</v>
      </c>
      <c r="O168" s="171"/>
      <c r="P168" s="171"/>
      <c r="Q168" s="171"/>
      <c r="R168" s="172"/>
      <c r="T168" s="171"/>
    </row>
    <row r="169" spans="1:20" s="170" customFormat="1" ht="24" customHeight="1" thickBot="1">
      <c r="A169" s="169">
        <v>9</v>
      </c>
      <c r="B169" s="270" t="s">
        <v>728</v>
      </c>
      <c r="C169" s="231">
        <v>6913614</v>
      </c>
      <c r="D169" s="230" t="s">
        <v>233</v>
      </c>
      <c r="E169" s="230" t="s">
        <v>350</v>
      </c>
      <c r="F169" s="229" t="s">
        <v>740</v>
      </c>
      <c r="G169" s="309">
        <v>2</v>
      </c>
      <c r="H169" s="227" t="s">
        <v>179</v>
      </c>
      <c r="I169" s="269"/>
      <c r="J169" s="225"/>
      <c r="K169" s="268"/>
      <c r="L169" s="268"/>
      <c r="M169" s="223"/>
      <c r="N169" s="171" t="str">
        <f>VLOOKUP(C169,'Points-2015'!D:E,2,FALSE)</f>
        <v>S A L</v>
      </c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/>
      <c r="M170" s="213"/>
      <c r="N170" s="171"/>
      <c r="O170" s="171"/>
      <c r="P170" s="171"/>
      <c r="Q170" s="171"/>
      <c r="R170" s="172"/>
      <c r="T170" s="171"/>
    </row>
    <row r="171" spans="1:20" s="170" customFormat="1" ht="24" customHeight="1">
      <c r="A171" s="169">
        <v>10</v>
      </c>
      <c r="B171" s="262" t="s">
        <v>728</v>
      </c>
      <c r="C171" s="211">
        <v>6926452</v>
      </c>
      <c r="D171" s="210" t="s">
        <v>800</v>
      </c>
      <c r="E171" s="210" t="s">
        <v>554</v>
      </c>
      <c r="F171" s="209" t="s">
        <v>740</v>
      </c>
      <c r="G171" s="309">
        <v>2</v>
      </c>
      <c r="H171" s="207" t="s">
        <v>179</v>
      </c>
      <c r="I171" s="261"/>
      <c r="J171" s="205"/>
      <c r="K171" s="260"/>
      <c r="L171" s="260"/>
      <c r="M171" s="203"/>
      <c r="N171" s="171" t="str">
        <f>VLOOKUP(C171,'Points-2015'!D:E,2,FALSE)</f>
        <v>TROLLSPORT</v>
      </c>
      <c r="O171" s="171"/>
      <c r="P171" s="171"/>
      <c r="Q171" s="171"/>
      <c r="R171" s="172"/>
      <c r="T171" s="171"/>
    </row>
    <row r="172" spans="1:20" s="170" customFormat="1" ht="24" customHeight="1">
      <c r="A172" s="169">
        <v>10</v>
      </c>
      <c r="B172" s="259" t="s">
        <v>728</v>
      </c>
      <c r="C172" s="201">
        <v>6914199</v>
      </c>
      <c r="D172" s="200" t="s">
        <v>330</v>
      </c>
      <c r="E172" s="200" t="s">
        <v>554</v>
      </c>
      <c r="F172" s="199" t="s">
        <v>740</v>
      </c>
      <c r="G172" s="309">
        <v>2</v>
      </c>
      <c r="H172" s="197" t="s">
        <v>179</v>
      </c>
      <c r="I172" s="258"/>
      <c r="J172" s="195"/>
      <c r="K172" s="257"/>
      <c r="L172" s="257"/>
      <c r="M172" s="193"/>
      <c r="N172" s="171" t="str">
        <f>VLOOKUP(C172,'Points-2015'!D:E,2,FALSE)</f>
        <v>TROLLSPORT</v>
      </c>
      <c r="O172" s="171"/>
      <c r="P172" s="171"/>
      <c r="Q172" s="171"/>
      <c r="R172" s="172"/>
      <c r="T172" s="171"/>
    </row>
    <row r="173" spans="1:20" s="170" customFormat="1" ht="24" customHeight="1" thickBot="1">
      <c r="A173" s="169">
        <v>10</v>
      </c>
      <c r="B173" s="278" t="s">
        <v>728</v>
      </c>
      <c r="C173" s="191">
        <v>6925867</v>
      </c>
      <c r="D173" s="190" t="s">
        <v>851</v>
      </c>
      <c r="E173" s="190" t="s">
        <v>554</v>
      </c>
      <c r="F173" s="189" t="s">
        <v>740</v>
      </c>
      <c r="G173" s="309">
        <v>2</v>
      </c>
      <c r="H173" s="187" t="s">
        <v>179</v>
      </c>
      <c r="I173" s="256"/>
      <c r="J173" s="185"/>
      <c r="K173" s="255"/>
      <c r="L173" s="255"/>
      <c r="M173" s="183"/>
      <c r="N173" s="171" t="str">
        <f>VLOOKUP(C173,'Points-2015'!D:E,2,FALSE)</f>
        <v>TROLLSPORT</v>
      </c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/>
      <c r="M174" s="213"/>
      <c r="N174" s="171"/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v>11</v>
      </c>
      <c r="B175" s="276" t="s">
        <v>728</v>
      </c>
      <c r="C175" s="251" t="s">
        <v>175</v>
      </c>
      <c r="D175" s="250" t="s">
        <v>176</v>
      </c>
      <c r="E175" s="250" t="s">
        <v>177</v>
      </c>
      <c r="F175" s="249" t="s">
        <v>740</v>
      </c>
      <c r="G175" s="248">
        <v>2</v>
      </c>
      <c r="H175" s="247" t="s">
        <v>178</v>
      </c>
      <c r="I175" s="275"/>
      <c r="J175" s="245"/>
      <c r="K175" s="274"/>
      <c r="L175" s="274"/>
      <c r="M175" s="243"/>
      <c r="N175" s="171"/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v>11</v>
      </c>
      <c r="B176" s="273" t="s">
        <v>728</v>
      </c>
      <c r="C176" s="241" t="s">
        <v>175</v>
      </c>
      <c r="D176" s="240" t="s">
        <v>176</v>
      </c>
      <c r="E176" s="240" t="s">
        <v>177</v>
      </c>
      <c r="F176" s="239" t="s">
        <v>740</v>
      </c>
      <c r="G176" s="238">
        <v>2</v>
      </c>
      <c r="H176" s="237" t="s">
        <v>178</v>
      </c>
      <c r="I176" s="272"/>
      <c r="J176" s="235"/>
      <c r="K176" s="271"/>
      <c r="L176" s="271"/>
      <c r="M176" s="233"/>
      <c r="N176" s="171"/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v>11</v>
      </c>
      <c r="B177" s="270" t="s">
        <v>728</v>
      </c>
      <c r="C177" s="231" t="s">
        <v>175</v>
      </c>
      <c r="D177" s="230" t="s">
        <v>176</v>
      </c>
      <c r="E177" s="230" t="s">
        <v>177</v>
      </c>
      <c r="F177" s="229" t="s">
        <v>740</v>
      </c>
      <c r="G177" s="228">
        <v>2</v>
      </c>
      <c r="H177" s="227" t="s">
        <v>178</v>
      </c>
      <c r="I177" s="269"/>
      <c r="J177" s="225"/>
      <c r="K177" s="268"/>
      <c r="L177" s="268"/>
      <c r="M177" s="223"/>
      <c r="N177" s="171"/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/>
      <c r="M178" s="213"/>
      <c r="N178" s="171"/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v>12</v>
      </c>
      <c r="B179" s="262" t="s">
        <v>728</v>
      </c>
      <c r="C179" s="211" t="s">
        <v>175</v>
      </c>
      <c r="D179" s="210" t="s">
        <v>176</v>
      </c>
      <c r="E179" s="210" t="s">
        <v>177</v>
      </c>
      <c r="F179" s="209" t="s">
        <v>740</v>
      </c>
      <c r="G179" s="208">
        <v>2</v>
      </c>
      <c r="H179" s="207" t="s">
        <v>178</v>
      </c>
      <c r="I179" s="261"/>
      <c r="J179" s="205"/>
      <c r="K179" s="260"/>
      <c r="L179" s="260"/>
      <c r="M179" s="203"/>
      <c r="N179" s="171"/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v>12</v>
      </c>
      <c r="B180" s="259" t="s">
        <v>728</v>
      </c>
      <c r="C180" s="201" t="s">
        <v>175</v>
      </c>
      <c r="D180" s="200" t="s">
        <v>176</v>
      </c>
      <c r="E180" s="200" t="s">
        <v>177</v>
      </c>
      <c r="F180" s="199" t="s">
        <v>740</v>
      </c>
      <c r="G180" s="198">
        <v>2</v>
      </c>
      <c r="H180" s="197" t="s">
        <v>178</v>
      </c>
      <c r="I180" s="258"/>
      <c r="J180" s="195"/>
      <c r="K180" s="257"/>
      <c r="L180" s="257"/>
      <c r="M180" s="193"/>
      <c r="N180" s="171"/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v>12</v>
      </c>
      <c r="B181" s="278" t="s">
        <v>728</v>
      </c>
      <c r="C181" s="191" t="s">
        <v>175</v>
      </c>
      <c r="D181" s="190" t="s">
        <v>176</v>
      </c>
      <c r="E181" s="190" t="s">
        <v>177</v>
      </c>
      <c r="F181" s="189" t="s">
        <v>740</v>
      </c>
      <c r="G181" s="188">
        <v>2</v>
      </c>
      <c r="H181" s="187" t="s">
        <v>178</v>
      </c>
      <c r="I181" s="256"/>
      <c r="J181" s="185"/>
      <c r="K181" s="255"/>
      <c r="L181" s="255"/>
      <c r="M181" s="183"/>
      <c r="N181" s="171"/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/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2</v>
      </c>
      <c r="H183" s="247" t="s">
        <v>178</v>
      </c>
      <c r="I183" s="275"/>
      <c r="J183" s="245"/>
      <c r="K183" s="274"/>
      <c r="L183" s="274"/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2</v>
      </c>
      <c r="H184" s="237" t="s">
        <v>178</v>
      </c>
      <c r="I184" s="272"/>
      <c r="J184" s="235"/>
      <c r="K184" s="271"/>
      <c r="L184" s="271"/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2</v>
      </c>
      <c r="H185" s="227" t="s">
        <v>178</v>
      </c>
      <c r="I185" s="269"/>
      <c r="J185" s="225"/>
      <c r="K185" s="268"/>
      <c r="L185" s="268"/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/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2</v>
      </c>
      <c r="H187" s="207" t="s">
        <v>178</v>
      </c>
      <c r="I187" s="261"/>
      <c r="J187" s="205"/>
      <c r="K187" s="260"/>
      <c r="L187" s="260"/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2</v>
      </c>
      <c r="H188" s="197" t="s">
        <v>178</v>
      </c>
      <c r="I188" s="258"/>
      <c r="J188" s="195"/>
      <c r="K188" s="257"/>
      <c r="L188" s="257"/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2</v>
      </c>
      <c r="H189" s="187" t="s">
        <v>178</v>
      </c>
      <c r="I189" s="256"/>
      <c r="J189" s="185"/>
      <c r="K189" s="255"/>
      <c r="L189" s="255"/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/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2</v>
      </c>
      <c r="H191" s="247" t="s">
        <v>178</v>
      </c>
      <c r="I191" s="275"/>
      <c r="J191" s="245"/>
      <c r="K191" s="274"/>
      <c r="L191" s="274"/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2</v>
      </c>
      <c r="H192" s="237" t="s">
        <v>178</v>
      </c>
      <c r="I192" s="272"/>
      <c r="J192" s="235"/>
      <c r="K192" s="271"/>
      <c r="L192" s="271"/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2</v>
      </c>
      <c r="H193" s="227" t="s">
        <v>178</v>
      </c>
      <c r="I193" s="269"/>
      <c r="J193" s="225"/>
      <c r="K193" s="268"/>
      <c r="L193" s="268"/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/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2</v>
      </c>
      <c r="H195" s="207" t="s">
        <v>178</v>
      </c>
      <c r="I195" s="261"/>
      <c r="J195" s="205"/>
      <c r="K195" s="260"/>
      <c r="L195" s="260"/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2</v>
      </c>
      <c r="H196" s="197" t="s">
        <v>178</v>
      </c>
      <c r="I196" s="258"/>
      <c r="J196" s="195"/>
      <c r="K196" s="257"/>
      <c r="L196" s="257"/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2</v>
      </c>
      <c r="H197" s="187" t="s">
        <v>178</v>
      </c>
      <c r="I197" s="256"/>
      <c r="J197" s="185"/>
      <c r="K197" s="255"/>
      <c r="L197" s="255"/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/>
      <c r="M198" s="213"/>
      <c r="N198" s="171"/>
      <c r="O198" s="171"/>
      <c r="P198" s="171"/>
      <c r="Q198" s="171"/>
      <c r="R198" s="172"/>
      <c r="T198" s="171"/>
    </row>
    <row r="199" spans="1:20" s="170" customFormat="1" ht="24" customHeight="1">
      <c r="A199" s="169">
        <v>1</v>
      </c>
      <c r="B199" s="276"/>
      <c r="C199" s="251">
        <v>6915606</v>
      </c>
      <c r="D199" s="250" t="s">
        <v>92</v>
      </c>
      <c r="E199" s="250" t="s">
        <v>350</v>
      </c>
      <c r="F199" s="249" t="s">
        <v>740</v>
      </c>
      <c r="G199" s="309">
        <v>4</v>
      </c>
      <c r="H199" s="247" t="s">
        <v>179</v>
      </c>
      <c r="I199" s="275"/>
      <c r="J199" s="245" t="s">
        <v>792</v>
      </c>
      <c r="K199" s="274"/>
      <c r="L199" s="274"/>
      <c r="M199" s="243"/>
      <c r="N199" s="171" t="str">
        <f>VLOOKUP(C199,'Points-2015'!D:E,2,FALSE)</f>
        <v>S A L</v>
      </c>
      <c r="O199" s="171"/>
      <c r="P199" s="171"/>
      <c r="Q199" s="171"/>
      <c r="R199" s="172"/>
      <c r="T199" s="171"/>
    </row>
    <row r="200" spans="1:20" s="170" customFormat="1" ht="24" customHeight="1">
      <c r="A200" s="169">
        <v>1</v>
      </c>
      <c r="B200" s="273" t="s">
        <v>744</v>
      </c>
      <c r="C200" s="241">
        <v>6922450</v>
      </c>
      <c r="D200" s="240" t="s">
        <v>163</v>
      </c>
      <c r="E200" s="240" t="s">
        <v>350</v>
      </c>
      <c r="F200" s="239" t="s">
        <v>740</v>
      </c>
      <c r="G200" s="309">
        <v>4</v>
      </c>
      <c r="H200" s="237" t="s">
        <v>179</v>
      </c>
      <c r="I200" s="272"/>
      <c r="J200" s="235" t="s">
        <v>792</v>
      </c>
      <c r="K200" s="271"/>
      <c r="L200" s="271"/>
      <c r="M200" s="233"/>
      <c r="N200" s="171" t="str">
        <f>VLOOKUP(C200,'Points-2015'!D:E,2,FALSE)</f>
        <v>S A L</v>
      </c>
      <c r="O200" s="171"/>
      <c r="P200" s="171"/>
      <c r="Q200" s="171"/>
      <c r="R200" s="172"/>
      <c r="T200" s="171"/>
    </row>
    <row r="201" spans="1:20" s="170" customFormat="1" ht="24" customHeight="1" thickBot="1">
      <c r="A201" s="169">
        <v>1</v>
      </c>
      <c r="B201" s="270"/>
      <c r="C201" s="231">
        <v>3802304</v>
      </c>
      <c r="D201" s="230" t="s">
        <v>73</v>
      </c>
      <c r="E201" s="230" t="s">
        <v>350</v>
      </c>
      <c r="F201" s="229" t="s">
        <v>740</v>
      </c>
      <c r="G201" s="309">
        <v>4</v>
      </c>
      <c r="H201" s="227" t="s">
        <v>179</v>
      </c>
      <c r="I201" s="269"/>
      <c r="J201" s="225" t="s">
        <v>792</v>
      </c>
      <c r="K201" s="268"/>
      <c r="L201" s="268"/>
      <c r="M201" s="223"/>
      <c r="N201" s="171" t="str">
        <f>VLOOKUP(C201,'Points-2015'!D:E,2,FALSE)</f>
        <v>S A L</v>
      </c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/>
      <c r="M202" s="213"/>
      <c r="N202" s="171"/>
      <c r="O202" s="171"/>
      <c r="P202" s="171"/>
      <c r="Q202" s="171"/>
      <c r="R202" s="172"/>
      <c r="T202" s="171"/>
    </row>
    <row r="203" spans="1:20" s="170" customFormat="1" ht="24" customHeight="1" thickBot="1">
      <c r="A203" s="169">
        <v>2</v>
      </c>
      <c r="B203" s="262"/>
      <c r="C203" s="211">
        <v>6901245</v>
      </c>
      <c r="D203" s="210" t="s">
        <v>81</v>
      </c>
      <c r="E203" s="210" t="s">
        <v>350</v>
      </c>
      <c r="F203" s="209" t="s">
        <v>740</v>
      </c>
      <c r="G203" s="309">
        <v>4</v>
      </c>
      <c r="H203" s="207" t="s">
        <v>8</v>
      </c>
      <c r="I203" s="261"/>
      <c r="J203" s="205" t="s">
        <v>792</v>
      </c>
      <c r="K203" s="260"/>
      <c r="L203" s="260"/>
      <c r="M203" s="203"/>
      <c r="N203" s="171" t="str">
        <f>VLOOKUP(C203,'Points-2015'!D:E,2,FALSE)</f>
        <v>S A L</v>
      </c>
      <c r="O203" s="171"/>
      <c r="P203" s="171"/>
      <c r="Q203" s="171"/>
      <c r="R203" s="172"/>
      <c r="T203" s="171"/>
    </row>
    <row r="204" spans="1:20" s="170" customFormat="1" ht="24" customHeight="1" thickBot="1">
      <c r="A204" s="169">
        <v>2</v>
      </c>
      <c r="B204" s="259" t="s">
        <v>726</v>
      </c>
      <c r="C204" s="201">
        <v>6925844</v>
      </c>
      <c r="D204" s="200" t="s">
        <v>315</v>
      </c>
      <c r="E204" s="200" t="s">
        <v>350</v>
      </c>
      <c r="F204" s="199" t="s">
        <v>740</v>
      </c>
      <c r="G204" s="309">
        <v>4</v>
      </c>
      <c r="H204" s="197" t="s">
        <v>179</v>
      </c>
      <c r="I204" s="258"/>
      <c r="J204" s="195" t="s">
        <v>792</v>
      </c>
      <c r="K204" s="257"/>
      <c r="L204" s="260" t="s">
        <v>747</v>
      </c>
      <c r="M204" s="193"/>
      <c r="N204" s="171" t="str">
        <f>VLOOKUP(C204,'Points-2015'!D:E,2,FALSE)</f>
        <v>S A L</v>
      </c>
      <c r="O204" s="171"/>
      <c r="P204" s="171"/>
      <c r="Q204" s="171"/>
      <c r="R204" s="172"/>
      <c r="T204" s="171"/>
    </row>
    <row r="205" spans="1:20" s="170" customFormat="1" ht="24" customHeight="1" thickBot="1">
      <c r="A205" s="169">
        <v>2</v>
      </c>
      <c r="B205" s="270"/>
      <c r="C205" s="191">
        <v>6920890</v>
      </c>
      <c r="D205" s="190" t="s">
        <v>262</v>
      </c>
      <c r="E205" s="190" t="s">
        <v>350</v>
      </c>
      <c r="F205" s="189" t="s">
        <v>740</v>
      </c>
      <c r="G205" s="309">
        <v>4</v>
      </c>
      <c r="H205" s="187" t="s">
        <v>179</v>
      </c>
      <c r="I205" s="256"/>
      <c r="J205" s="185" t="s">
        <v>792</v>
      </c>
      <c r="K205" s="255"/>
      <c r="L205" s="260" t="s">
        <v>747</v>
      </c>
      <c r="M205" s="183"/>
      <c r="N205" s="171" t="str">
        <f>VLOOKUP(C205,'Points-2015'!D:E,2,FALSE)</f>
        <v>S A L</v>
      </c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/>
      <c r="M206" s="213"/>
      <c r="N206" s="171"/>
      <c r="O206" s="171"/>
      <c r="P206" s="171"/>
      <c r="Q206" s="171"/>
      <c r="R206" s="172"/>
      <c r="T206" s="171"/>
    </row>
    <row r="207" spans="1:20" s="170" customFormat="1" ht="24" hidden="1" customHeight="1">
      <c r="A207" s="169">
        <v>3</v>
      </c>
      <c r="B207" s="276"/>
      <c r="C207" s="251" t="s">
        <v>175</v>
      </c>
      <c r="D207" s="250" t="s">
        <v>176</v>
      </c>
      <c r="E207" s="250" t="s">
        <v>177</v>
      </c>
      <c r="F207" s="249" t="s">
        <v>740</v>
      </c>
      <c r="G207" s="248">
        <v>4</v>
      </c>
      <c r="H207" s="247" t="s">
        <v>178</v>
      </c>
      <c r="I207" s="275"/>
      <c r="J207" s="245"/>
      <c r="K207" s="274"/>
      <c r="L207" s="274"/>
      <c r="M207" s="243"/>
      <c r="N207" s="171"/>
      <c r="O207" s="171"/>
      <c r="P207" s="171"/>
      <c r="Q207" s="171"/>
      <c r="R207" s="172"/>
      <c r="T207" s="171"/>
    </row>
    <row r="208" spans="1:20" s="170" customFormat="1" ht="24" hidden="1" customHeight="1">
      <c r="A208" s="169">
        <v>3</v>
      </c>
      <c r="B208" s="273" t="s">
        <v>726</v>
      </c>
      <c r="C208" s="241" t="s">
        <v>175</v>
      </c>
      <c r="D208" s="240" t="s">
        <v>176</v>
      </c>
      <c r="E208" s="240" t="s">
        <v>177</v>
      </c>
      <c r="F208" s="239" t="s">
        <v>740</v>
      </c>
      <c r="G208" s="238">
        <v>4</v>
      </c>
      <c r="H208" s="237" t="s">
        <v>178</v>
      </c>
      <c r="I208" s="272"/>
      <c r="J208" s="235"/>
      <c r="K208" s="271"/>
      <c r="L208" s="271"/>
      <c r="M208" s="233"/>
      <c r="N208" s="171"/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v>3</v>
      </c>
      <c r="B209" s="270"/>
      <c r="C209" s="231" t="s">
        <v>175</v>
      </c>
      <c r="D209" s="230" t="s">
        <v>176</v>
      </c>
      <c r="E209" s="230" t="s">
        <v>177</v>
      </c>
      <c r="F209" s="229" t="s">
        <v>740</v>
      </c>
      <c r="G209" s="228">
        <v>4</v>
      </c>
      <c r="H209" s="227" t="s">
        <v>178</v>
      </c>
      <c r="I209" s="269"/>
      <c r="J209" s="225"/>
      <c r="K209" s="268"/>
      <c r="L209" s="268"/>
      <c r="M209" s="223"/>
      <c r="N209" s="171"/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/>
      <c r="M210" s="213"/>
      <c r="N210" s="171"/>
      <c r="O210" s="171"/>
      <c r="P210" s="171"/>
      <c r="Q210" s="171"/>
      <c r="R210" s="172"/>
      <c r="T210" s="171"/>
    </row>
    <row r="211" spans="1:20" s="170" customFormat="1" ht="24" hidden="1" customHeight="1">
      <c r="A211" s="169">
        <v>4</v>
      </c>
      <c r="B211" s="262"/>
      <c r="C211" s="211" t="s">
        <v>175</v>
      </c>
      <c r="D211" s="210" t="s">
        <v>176</v>
      </c>
      <c r="E211" s="210" t="s">
        <v>177</v>
      </c>
      <c r="F211" s="209" t="s">
        <v>740</v>
      </c>
      <c r="G211" s="208">
        <v>4</v>
      </c>
      <c r="H211" s="207" t="s">
        <v>178</v>
      </c>
      <c r="I211" s="261"/>
      <c r="J211" s="205"/>
      <c r="K211" s="260"/>
      <c r="L211" s="260"/>
      <c r="M211" s="203"/>
      <c r="N211" s="171"/>
      <c r="O211" s="171"/>
      <c r="P211" s="171"/>
      <c r="Q211" s="171"/>
      <c r="R211" s="172"/>
      <c r="T211" s="171"/>
    </row>
    <row r="212" spans="1:20" s="170" customFormat="1" ht="24" hidden="1" customHeight="1">
      <c r="A212" s="169">
        <v>4</v>
      </c>
      <c r="B212" s="259" t="s">
        <v>726</v>
      </c>
      <c r="C212" s="201" t="s">
        <v>175</v>
      </c>
      <c r="D212" s="200" t="s">
        <v>176</v>
      </c>
      <c r="E212" s="200" t="s">
        <v>177</v>
      </c>
      <c r="F212" s="199" t="s">
        <v>740</v>
      </c>
      <c r="G212" s="198">
        <v>4</v>
      </c>
      <c r="H212" s="197" t="s">
        <v>178</v>
      </c>
      <c r="I212" s="258"/>
      <c r="J212" s="195"/>
      <c r="K212" s="257"/>
      <c r="L212" s="257"/>
      <c r="M212" s="193"/>
      <c r="N212" s="171"/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v>4</v>
      </c>
      <c r="B213" s="278"/>
      <c r="C213" s="191" t="s">
        <v>175</v>
      </c>
      <c r="D213" s="190" t="s">
        <v>176</v>
      </c>
      <c r="E213" s="190" t="s">
        <v>177</v>
      </c>
      <c r="F213" s="189" t="s">
        <v>740</v>
      </c>
      <c r="G213" s="188">
        <v>4</v>
      </c>
      <c r="H213" s="187" t="s">
        <v>178</v>
      </c>
      <c r="I213" s="256"/>
      <c r="J213" s="185"/>
      <c r="K213" s="255"/>
      <c r="L213" s="255"/>
      <c r="M213" s="183"/>
      <c r="N213" s="171"/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/>
      <c r="M214" s="213"/>
      <c r="N214" s="171"/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v>5</v>
      </c>
      <c r="B215" s="276"/>
      <c r="C215" s="251" t="s">
        <v>175</v>
      </c>
      <c r="D215" s="250" t="s">
        <v>176</v>
      </c>
      <c r="E215" s="250" t="s">
        <v>177</v>
      </c>
      <c r="F215" s="249" t="s">
        <v>740</v>
      </c>
      <c r="G215" s="248">
        <v>4</v>
      </c>
      <c r="H215" s="247" t="s">
        <v>178</v>
      </c>
      <c r="I215" s="275"/>
      <c r="J215" s="245"/>
      <c r="K215" s="274"/>
      <c r="L215" s="274"/>
      <c r="M215" s="243"/>
      <c r="N215" s="171"/>
      <c r="O215" s="171"/>
      <c r="P215" s="171"/>
      <c r="Q215" s="171"/>
      <c r="R215" s="172"/>
      <c r="T215" s="171"/>
    </row>
    <row r="216" spans="1:20" s="170" customFormat="1" ht="24" hidden="1" customHeight="1">
      <c r="A216" s="169">
        <v>5</v>
      </c>
      <c r="B216" s="273" t="s">
        <v>726</v>
      </c>
      <c r="C216" s="241" t="s">
        <v>175</v>
      </c>
      <c r="D216" s="240" t="s">
        <v>176</v>
      </c>
      <c r="E216" s="240" t="s">
        <v>177</v>
      </c>
      <c r="F216" s="239" t="s">
        <v>740</v>
      </c>
      <c r="G216" s="238">
        <v>4</v>
      </c>
      <c r="H216" s="237" t="s">
        <v>178</v>
      </c>
      <c r="I216" s="272"/>
      <c r="J216" s="235"/>
      <c r="K216" s="271"/>
      <c r="L216" s="271"/>
      <c r="M216" s="233"/>
      <c r="N216" s="171"/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v>5</v>
      </c>
      <c r="B217" s="270"/>
      <c r="C217" s="231" t="s">
        <v>175</v>
      </c>
      <c r="D217" s="230" t="s">
        <v>176</v>
      </c>
      <c r="E217" s="230" t="s">
        <v>177</v>
      </c>
      <c r="F217" s="229" t="s">
        <v>740</v>
      </c>
      <c r="G217" s="228">
        <v>4</v>
      </c>
      <c r="H217" s="227" t="s">
        <v>178</v>
      </c>
      <c r="I217" s="269"/>
      <c r="J217" s="225"/>
      <c r="K217" s="268"/>
      <c r="L217" s="268"/>
      <c r="M217" s="223"/>
      <c r="N217" s="171"/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/>
      <c r="M218" s="213"/>
      <c r="N218" s="171"/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v>6</v>
      </c>
      <c r="B219" s="262"/>
      <c r="C219" s="211" t="s">
        <v>175</v>
      </c>
      <c r="D219" s="210" t="s">
        <v>176</v>
      </c>
      <c r="E219" s="210" t="s">
        <v>177</v>
      </c>
      <c r="F219" s="209" t="s">
        <v>740</v>
      </c>
      <c r="G219" s="208">
        <v>4</v>
      </c>
      <c r="H219" s="207" t="s">
        <v>178</v>
      </c>
      <c r="I219" s="261"/>
      <c r="J219" s="205"/>
      <c r="K219" s="260"/>
      <c r="L219" s="260"/>
      <c r="M219" s="203"/>
      <c r="N219" s="171"/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v>6</v>
      </c>
      <c r="B220" s="259" t="s">
        <v>726</v>
      </c>
      <c r="C220" s="201" t="s">
        <v>175</v>
      </c>
      <c r="D220" s="200" t="s">
        <v>176</v>
      </c>
      <c r="E220" s="200" t="s">
        <v>177</v>
      </c>
      <c r="F220" s="199" t="s">
        <v>740</v>
      </c>
      <c r="G220" s="198">
        <v>4</v>
      </c>
      <c r="H220" s="197" t="s">
        <v>178</v>
      </c>
      <c r="I220" s="258"/>
      <c r="J220" s="195"/>
      <c r="K220" s="257"/>
      <c r="L220" s="257"/>
      <c r="M220" s="193"/>
      <c r="N220" s="171"/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v>6</v>
      </c>
      <c r="B221" s="278"/>
      <c r="C221" s="191" t="s">
        <v>175</v>
      </c>
      <c r="D221" s="190" t="s">
        <v>176</v>
      </c>
      <c r="E221" s="190" t="s">
        <v>177</v>
      </c>
      <c r="F221" s="189" t="s">
        <v>740</v>
      </c>
      <c r="G221" s="188">
        <v>4</v>
      </c>
      <c r="H221" s="187" t="s">
        <v>178</v>
      </c>
      <c r="I221" s="256"/>
      <c r="J221" s="185"/>
      <c r="K221" s="255"/>
      <c r="L221" s="255"/>
      <c r="M221" s="183"/>
      <c r="N221" s="171"/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/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4</v>
      </c>
      <c r="H223" s="247" t="s">
        <v>178</v>
      </c>
      <c r="I223" s="275"/>
      <c r="J223" s="245"/>
      <c r="K223" s="274"/>
      <c r="L223" s="274"/>
      <c r="M223" s="243"/>
      <c r="N223" s="171"/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4</v>
      </c>
      <c r="H224" s="237" t="s">
        <v>178</v>
      </c>
      <c r="I224" s="272"/>
      <c r="J224" s="235"/>
      <c r="K224" s="271"/>
      <c r="L224" s="271"/>
      <c r="M224" s="233"/>
      <c r="N224" s="171"/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4</v>
      </c>
      <c r="H225" s="227" t="s">
        <v>178</v>
      </c>
      <c r="I225" s="269"/>
      <c r="J225" s="225"/>
      <c r="K225" s="268"/>
      <c r="L225" s="268"/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/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4</v>
      </c>
      <c r="H227" s="207" t="s">
        <v>178</v>
      </c>
      <c r="I227" s="261"/>
      <c r="J227" s="205"/>
      <c r="K227" s="260"/>
      <c r="L227" s="260"/>
      <c r="M227" s="203"/>
      <c r="N227" s="171"/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4</v>
      </c>
      <c r="H228" s="197" t="s">
        <v>178</v>
      </c>
      <c r="I228" s="258"/>
      <c r="J228" s="195"/>
      <c r="K228" s="257"/>
      <c r="L228" s="257"/>
      <c r="M228" s="193"/>
      <c r="N228" s="171"/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4</v>
      </c>
      <c r="H229" s="187" t="s">
        <v>178</v>
      </c>
      <c r="I229" s="256"/>
      <c r="J229" s="185"/>
      <c r="K229" s="255"/>
      <c r="L229" s="255"/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/>
      <c r="M230" s="213"/>
      <c r="N230" s="171"/>
      <c r="O230" s="171"/>
      <c r="P230" s="171"/>
      <c r="Q230" s="171"/>
      <c r="R230" s="172"/>
      <c r="T230" s="171"/>
    </row>
    <row r="231" spans="1:20" s="170" customFormat="1" ht="24" customHeight="1">
      <c r="A231" s="169">
        <v>1</v>
      </c>
      <c r="B231" s="276"/>
      <c r="C231" s="251">
        <v>6922896</v>
      </c>
      <c r="D231" s="250" t="s">
        <v>145</v>
      </c>
      <c r="E231" s="250" t="s">
        <v>554</v>
      </c>
      <c r="F231" s="249" t="s">
        <v>740</v>
      </c>
      <c r="G231" s="309">
        <v>4</v>
      </c>
      <c r="H231" s="247" t="s">
        <v>179</v>
      </c>
      <c r="I231" s="275"/>
      <c r="J231" s="245"/>
      <c r="K231" s="274"/>
      <c r="L231" s="274"/>
      <c r="M231" s="243"/>
      <c r="N231" s="171" t="str">
        <f>VLOOKUP(C231,'Points-2015'!D:E,2,FALSE)</f>
        <v>TROLLSPORT</v>
      </c>
      <c r="O231" s="171"/>
      <c r="P231" s="171"/>
      <c r="Q231" s="171"/>
      <c r="R231" s="172"/>
      <c r="T231" s="171"/>
    </row>
    <row r="232" spans="1:20" s="170" customFormat="1" ht="24" customHeight="1">
      <c r="A232" s="169">
        <v>1</v>
      </c>
      <c r="B232" s="273" t="s">
        <v>725</v>
      </c>
      <c r="C232" s="241">
        <v>6913757</v>
      </c>
      <c r="D232" s="240" t="s">
        <v>44</v>
      </c>
      <c r="E232" s="240" t="s">
        <v>554</v>
      </c>
      <c r="F232" s="239" t="s">
        <v>740</v>
      </c>
      <c r="G232" s="309">
        <v>4</v>
      </c>
      <c r="H232" s="237" t="s">
        <v>179</v>
      </c>
      <c r="I232" s="272"/>
      <c r="J232" s="235"/>
      <c r="K232" s="271"/>
      <c r="L232" s="271"/>
      <c r="M232" s="233"/>
      <c r="N232" s="171" t="str">
        <f>VLOOKUP(C232,'Points-2015'!D:E,2,FALSE)</f>
        <v>TROLLSPORT</v>
      </c>
      <c r="O232" s="171"/>
      <c r="P232" s="171"/>
      <c r="Q232" s="171"/>
      <c r="R232" s="172"/>
      <c r="T232" s="171"/>
    </row>
    <row r="233" spans="1:20" s="170" customFormat="1" ht="24" customHeight="1" thickBot="1">
      <c r="A233" s="169">
        <v>1</v>
      </c>
      <c r="B233" s="270"/>
      <c r="C233" s="231">
        <v>6920243</v>
      </c>
      <c r="D233" s="230" t="s">
        <v>87</v>
      </c>
      <c r="E233" s="230" t="s">
        <v>554</v>
      </c>
      <c r="F233" s="229" t="s">
        <v>740</v>
      </c>
      <c r="G233" s="309">
        <v>4</v>
      </c>
      <c r="H233" s="227" t="s">
        <v>179</v>
      </c>
      <c r="I233" s="269"/>
      <c r="J233" s="225"/>
      <c r="K233" s="268"/>
      <c r="L233" s="268"/>
      <c r="M233" s="223"/>
      <c r="N233" s="171" t="str">
        <f>VLOOKUP(C233,'Points-2015'!D:E,2,FALSE)</f>
        <v>TROLLSPORT</v>
      </c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/>
      <c r="M234" s="213"/>
      <c r="N234" s="171"/>
      <c r="O234" s="171"/>
      <c r="P234" s="171"/>
      <c r="Q234" s="171"/>
      <c r="R234" s="172"/>
      <c r="T234" s="171"/>
    </row>
    <row r="235" spans="1:20" s="170" customFormat="1" ht="24" customHeight="1">
      <c r="A235" s="169">
        <v>2</v>
      </c>
      <c r="B235" s="262"/>
      <c r="C235" s="211">
        <v>6917211</v>
      </c>
      <c r="D235" s="210" t="s">
        <v>57</v>
      </c>
      <c r="E235" s="210" t="s">
        <v>3</v>
      </c>
      <c r="F235" s="209" t="s">
        <v>740</v>
      </c>
      <c r="G235" s="309">
        <v>4</v>
      </c>
      <c r="H235" s="207" t="s">
        <v>179</v>
      </c>
      <c r="I235" s="261"/>
      <c r="J235" s="205"/>
      <c r="K235" s="260"/>
      <c r="L235" s="260"/>
      <c r="M235" s="203"/>
      <c r="N235" s="171" t="str">
        <f>VLOOKUP(C235,'Points-2015'!D:E,2,FALSE)</f>
        <v>ASPTT</v>
      </c>
      <c r="O235" s="171"/>
      <c r="P235" s="171"/>
      <c r="Q235" s="171"/>
      <c r="R235" s="172"/>
      <c r="T235" s="171"/>
    </row>
    <row r="236" spans="1:20" s="170" customFormat="1" ht="24" customHeight="1">
      <c r="A236" s="169">
        <v>2</v>
      </c>
      <c r="B236" s="259" t="s">
        <v>725</v>
      </c>
      <c r="C236" s="201">
        <v>8308065</v>
      </c>
      <c r="D236" s="200" t="s">
        <v>63</v>
      </c>
      <c r="E236" s="200" t="s">
        <v>3</v>
      </c>
      <c r="F236" s="199" t="s">
        <v>740</v>
      </c>
      <c r="G236" s="309">
        <v>4</v>
      </c>
      <c r="H236" s="197" t="s">
        <v>179</v>
      </c>
      <c r="I236" s="258"/>
      <c r="J236" s="195"/>
      <c r="K236" s="257"/>
      <c r="L236" s="257"/>
      <c r="M236" s="193"/>
      <c r="N236" s="171" t="str">
        <f>VLOOKUP(C236,'Points-2015'!D:E,2,FALSE)</f>
        <v>ASPTT</v>
      </c>
      <c r="O236" s="171"/>
      <c r="P236" s="171"/>
      <c r="Q236" s="171"/>
      <c r="R236" s="172"/>
      <c r="T236" s="171"/>
    </row>
    <row r="237" spans="1:20" s="170" customFormat="1" ht="24" customHeight="1" thickBot="1">
      <c r="A237" s="169">
        <v>2</v>
      </c>
      <c r="B237" s="278"/>
      <c r="C237" s="191">
        <v>6917634</v>
      </c>
      <c r="D237" s="190" t="s">
        <v>243</v>
      </c>
      <c r="E237" s="190" t="s">
        <v>3</v>
      </c>
      <c r="F237" s="189" t="s">
        <v>740</v>
      </c>
      <c r="G237" s="309">
        <v>4</v>
      </c>
      <c r="H237" s="187" t="s">
        <v>179</v>
      </c>
      <c r="I237" s="256"/>
      <c r="J237" s="185"/>
      <c r="K237" s="255"/>
      <c r="L237" s="255"/>
      <c r="M237" s="183"/>
      <c r="N237" s="171" t="str">
        <f>VLOOKUP(C237,'Points-2015'!D:E,2,FALSE)</f>
        <v>ASPTT</v>
      </c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/>
      <c r="M238" s="213"/>
      <c r="N238" s="171"/>
      <c r="O238" s="171"/>
      <c r="P238" s="171"/>
      <c r="Q238" s="171"/>
      <c r="R238" s="172"/>
      <c r="T238" s="171"/>
    </row>
    <row r="239" spans="1:20" s="170" customFormat="1" ht="24" customHeight="1">
      <c r="A239" s="169">
        <v>3</v>
      </c>
      <c r="B239" s="276"/>
      <c r="C239" s="251">
        <v>6925064</v>
      </c>
      <c r="D239" s="250" t="s">
        <v>160</v>
      </c>
      <c r="E239" s="250" t="s">
        <v>350</v>
      </c>
      <c r="F239" s="249" t="s">
        <v>740</v>
      </c>
      <c r="G239" s="309">
        <v>4</v>
      </c>
      <c r="H239" s="247" t="s">
        <v>179</v>
      </c>
      <c r="I239" s="275"/>
      <c r="J239" s="245"/>
      <c r="K239" s="274"/>
      <c r="L239" s="274"/>
      <c r="M239" s="243"/>
      <c r="N239" s="171" t="str">
        <f>VLOOKUP(C239,'Points-2015'!D:E,2,FALSE)</f>
        <v>S A L</v>
      </c>
      <c r="O239" s="171"/>
      <c r="P239" s="171"/>
      <c r="Q239" s="171"/>
      <c r="R239" s="172"/>
      <c r="T239" s="171"/>
    </row>
    <row r="240" spans="1:20" s="170" customFormat="1" ht="24" customHeight="1">
      <c r="A240" s="169">
        <v>3</v>
      </c>
      <c r="B240" s="273" t="s">
        <v>725</v>
      </c>
      <c r="C240" s="241">
        <v>6924944</v>
      </c>
      <c r="D240" s="240" t="s">
        <v>113</v>
      </c>
      <c r="E240" s="240" t="s">
        <v>350</v>
      </c>
      <c r="F240" s="239" t="s">
        <v>740</v>
      </c>
      <c r="G240" s="309">
        <v>4</v>
      </c>
      <c r="H240" s="237" t="s">
        <v>179</v>
      </c>
      <c r="I240" s="272"/>
      <c r="J240" s="235"/>
      <c r="K240" s="271"/>
      <c r="L240" s="271"/>
      <c r="M240" s="233"/>
      <c r="N240" s="171" t="str">
        <f>VLOOKUP(C240,'Points-2015'!D:E,2,FALSE)</f>
        <v>S A L</v>
      </c>
      <c r="O240" s="171"/>
      <c r="P240" s="171"/>
      <c r="Q240" s="171"/>
      <c r="R240" s="172"/>
      <c r="T240" s="171"/>
    </row>
    <row r="241" spans="1:20" s="170" customFormat="1" ht="24" customHeight="1" thickBot="1">
      <c r="A241" s="169">
        <v>3</v>
      </c>
      <c r="B241" s="270"/>
      <c r="C241" s="231">
        <v>6904171</v>
      </c>
      <c r="D241" s="230" t="s">
        <v>69</v>
      </c>
      <c r="E241" s="230" t="s">
        <v>350</v>
      </c>
      <c r="F241" s="229" t="s">
        <v>740</v>
      </c>
      <c r="G241" s="309">
        <v>4</v>
      </c>
      <c r="H241" s="227" t="s">
        <v>179</v>
      </c>
      <c r="I241" s="269"/>
      <c r="J241" s="225"/>
      <c r="K241" s="268"/>
      <c r="L241" s="268"/>
      <c r="M241" s="223"/>
      <c r="N241" s="171" t="str">
        <f>VLOOKUP(C241,'Points-2015'!D:E,2,FALSE)</f>
        <v>S A L</v>
      </c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/>
      <c r="M242" s="213"/>
      <c r="N242" s="171"/>
      <c r="O242" s="171"/>
      <c r="P242" s="171"/>
      <c r="Q242" s="171"/>
      <c r="R242" s="172"/>
      <c r="T242" s="171"/>
    </row>
    <row r="243" spans="1:20" s="170" customFormat="1" ht="24" customHeight="1">
      <c r="A243" s="169">
        <v>4</v>
      </c>
      <c r="B243" s="262"/>
      <c r="C243" s="211">
        <v>6924452</v>
      </c>
      <c r="D243" s="210" t="s">
        <v>146</v>
      </c>
      <c r="E243" s="210" t="s">
        <v>350</v>
      </c>
      <c r="F243" s="209" t="s">
        <v>740</v>
      </c>
      <c r="G243" s="309">
        <v>4</v>
      </c>
      <c r="H243" s="207" t="s">
        <v>179</v>
      </c>
      <c r="I243" s="261"/>
      <c r="J243" s="205"/>
      <c r="K243" s="260"/>
      <c r="L243" s="260"/>
      <c r="M243" s="203"/>
      <c r="N243" s="171" t="str">
        <f>VLOOKUP(C243,'Points-2015'!D:E,2,FALSE)</f>
        <v>S A L</v>
      </c>
      <c r="O243" s="171"/>
      <c r="P243" s="171"/>
      <c r="Q243" s="171"/>
      <c r="R243" s="172"/>
      <c r="T243" s="171"/>
    </row>
    <row r="244" spans="1:20" s="170" customFormat="1" ht="24" customHeight="1">
      <c r="A244" s="169">
        <v>4</v>
      </c>
      <c r="B244" s="259" t="s">
        <v>725</v>
      </c>
      <c r="C244" s="201">
        <v>705151</v>
      </c>
      <c r="D244" s="200" t="s">
        <v>419</v>
      </c>
      <c r="E244" s="200" t="s">
        <v>350</v>
      </c>
      <c r="F244" s="199" t="s">
        <v>740</v>
      </c>
      <c r="G244" s="309">
        <v>4</v>
      </c>
      <c r="H244" s="197" t="s">
        <v>179</v>
      </c>
      <c r="I244" s="258"/>
      <c r="J244" s="195"/>
      <c r="K244" s="257"/>
      <c r="L244" s="257"/>
      <c r="M244" s="193"/>
      <c r="N244" s="171" t="str">
        <f>VLOOKUP(C244,'Points-2015'!D:E,2,FALSE)</f>
        <v>S A L</v>
      </c>
      <c r="O244" s="171"/>
      <c r="P244" s="171"/>
      <c r="Q244" s="171"/>
      <c r="R244" s="172"/>
      <c r="T244" s="171"/>
    </row>
    <row r="245" spans="1:20" s="170" customFormat="1" ht="24" customHeight="1" thickBot="1">
      <c r="A245" s="169">
        <v>4</v>
      </c>
      <c r="B245" s="278"/>
      <c r="C245" s="191">
        <v>6914765</v>
      </c>
      <c r="D245" s="190" t="s">
        <v>137</v>
      </c>
      <c r="E245" s="190" t="s">
        <v>350</v>
      </c>
      <c r="F245" s="189" t="s">
        <v>740</v>
      </c>
      <c r="G245" s="309">
        <v>4</v>
      </c>
      <c r="H245" s="187" t="s">
        <v>179</v>
      </c>
      <c r="I245" s="256"/>
      <c r="J245" s="185"/>
      <c r="K245" s="255"/>
      <c r="L245" s="255"/>
      <c r="M245" s="183"/>
      <c r="N245" s="171" t="str">
        <f>VLOOKUP(C245,'Points-2015'!D:E,2,FALSE)</f>
        <v>S A L</v>
      </c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/>
      <c r="M246" s="213"/>
      <c r="N246" s="171"/>
      <c r="O246" s="171"/>
      <c r="P246" s="171"/>
      <c r="Q246" s="171"/>
      <c r="R246" s="172"/>
      <c r="T246" s="171"/>
    </row>
    <row r="247" spans="1:20" s="170" customFormat="1" ht="24" customHeight="1">
      <c r="A247" s="169">
        <v>1</v>
      </c>
      <c r="B247" s="276"/>
      <c r="C247" s="251">
        <v>6907646</v>
      </c>
      <c r="D247" s="250" t="s">
        <v>142</v>
      </c>
      <c r="E247" s="250" t="s">
        <v>0</v>
      </c>
      <c r="F247" s="249" t="s">
        <v>740</v>
      </c>
      <c r="G247" s="309">
        <v>6</v>
      </c>
      <c r="H247" s="247" t="s">
        <v>179</v>
      </c>
      <c r="I247" s="275"/>
      <c r="J247" s="245"/>
      <c r="K247" s="274"/>
      <c r="L247" s="274"/>
      <c r="M247" s="243"/>
      <c r="N247" s="171" t="str">
        <f>VLOOKUP(C247,'Points-2015'!D:E,2,FALSE)</f>
        <v>ALSTOM</v>
      </c>
      <c r="O247" s="171"/>
      <c r="P247" s="171"/>
      <c r="Q247" s="171"/>
      <c r="R247" s="172"/>
      <c r="T247" s="171"/>
    </row>
    <row r="248" spans="1:20" s="170" customFormat="1" ht="24" customHeight="1">
      <c r="A248" s="169">
        <v>1</v>
      </c>
      <c r="B248" s="273" t="s">
        <v>723</v>
      </c>
      <c r="C248" s="241">
        <v>6902027</v>
      </c>
      <c r="D248" s="240" t="s">
        <v>86</v>
      </c>
      <c r="E248" s="240" t="s">
        <v>0</v>
      </c>
      <c r="F248" s="239" t="s">
        <v>740</v>
      </c>
      <c r="G248" s="309">
        <v>6</v>
      </c>
      <c r="H248" s="237" t="s">
        <v>179</v>
      </c>
      <c r="I248" s="272"/>
      <c r="J248" s="235"/>
      <c r="K248" s="271"/>
      <c r="L248" s="271"/>
      <c r="M248" s="233"/>
      <c r="N248" s="171" t="str">
        <f>VLOOKUP(C248,'Points-2015'!D:E,2,FALSE)</f>
        <v>ALSTOM</v>
      </c>
      <c r="O248" s="171"/>
      <c r="P248" s="171"/>
      <c r="Q248" s="171"/>
      <c r="R248" s="172"/>
      <c r="T248" s="171"/>
    </row>
    <row r="249" spans="1:20" s="170" customFormat="1" ht="24" customHeight="1" thickBot="1">
      <c r="A249" s="169">
        <v>1</v>
      </c>
      <c r="B249" s="270"/>
      <c r="C249" s="231">
        <v>6900710</v>
      </c>
      <c r="D249" s="230" t="s">
        <v>41</v>
      </c>
      <c r="E249" s="230" t="s">
        <v>0</v>
      </c>
      <c r="F249" s="229" t="s">
        <v>740</v>
      </c>
      <c r="G249" s="309">
        <v>6</v>
      </c>
      <c r="H249" s="227" t="s">
        <v>179</v>
      </c>
      <c r="I249" s="269"/>
      <c r="J249" s="225"/>
      <c r="K249" s="268"/>
      <c r="L249" s="268"/>
      <c r="M249" s="223"/>
      <c r="N249" s="171" t="str">
        <f>VLOOKUP(C249,'Points-2015'!D:E,2,FALSE)</f>
        <v>ALSTOM</v>
      </c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/>
      <c r="M250" s="213"/>
      <c r="N250" s="171"/>
      <c r="O250" s="171"/>
      <c r="P250" s="171"/>
      <c r="Q250" s="171"/>
      <c r="R250" s="172"/>
      <c r="T250" s="171"/>
    </row>
    <row r="251" spans="1:20" s="170" customFormat="1" ht="24" customHeight="1" thickBot="1">
      <c r="A251" s="169">
        <v>2</v>
      </c>
      <c r="B251" s="262"/>
      <c r="C251" s="211">
        <v>6903022</v>
      </c>
      <c r="D251" s="210" t="s">
        <v>215</v>
      </c>
      <c r="E251" s="210" t="s">
        <v>1</v>
      </c>
      <c r="F251" s="209" t="s">
        <v>740</v>
      </c>
      <c r="G251" s="309">
        <v>6</v>
      </c>
      <c r="H251" s="207" t="s">
        <v>8</v>
      </c>
      <c r="I251" s="261"/>
      <c r="J251" s="205"/>
      <c r="K251" s="260"/>
      <c r="L251" s="260"/>
      <c r="M251" s="203"/>
      <c r="N251" s="171" t="str">
        <f>VLOOKUP(C251,'Points-2015'!D:E,2,FALSE)</f>
        <v>ATSCAF</v>
      </c>
      <c r="O251" s="171"/>
      <c r="P251" s="171"/>
      <c r="Q251" s="171"/>
      <c r="R251" s="172"/>
      <c r="T251" s="171"/>
    </row>
    <row r="252" spans="1:20" s="170" customFormat="1" ht="24" customHeight="1" thickBot="1">
      <c r="A252" s="169">
        <v>2</v>
      </c>
      <c r="B252" s="259" t="s">
        <v>723</v>
      </c>
      <c r="C252" s="201">
        <v>6922115</v>
      </c>
      <c r="D252" s="200" t="s">
        <v>114</v>
      </c>
      <c r="E252" s="200" t="s">
        <v>1</v>
      </c>
      <c r="F252" s="199" t="s">
        <v>740</v>
      </c>
      <c r="G252" s="309">
        <v>6</v>
      </c>
      <c r="H252" s="197" t="s">
        <v>179</v>
      </c>
      <c r="I252" s="258"/>
      <c r="J252" s="195"/>
      <c r="K252" s="257"/>
      <c r="L252" s="260" t="s">
        <v>747</v>
      </c>
      <c r="M252" s="193"/>
      <c r="N252" s="171" t="str">
        <f>VLOOKUP(C252,'Points-2015'!D:E,2,FALSE)</f>
        <v>ATSCAF</v>
      </c>
      <c r="O252" s="171"/>
      <c r="P252" s="171"/>
      <c r="Q252" s="171"/>
      <c r="R252" s="172"/>
      <c r="T252" s="171"/>
    </row>
    <row r="253" spans="1:20" s="170" customFormat="1" ht="24" customHeight="1" thickBot="1">
      <c r="A253" s="169">
        <v>2</v>
      </c>
      <c r="B253" s="192"/>
      <c r="C253" s="191">
        <v>6918443</v>
      </c>
      <c r="D253" s="190" t="s">
        <v>65</v>
      </c>
      <c r="E253" s="190" t="s">
        <v>1</v>
      </c>
      <c r="F253" s="189" t="s">
        <v>740</v>
      </c>
      <c r="G253" s="309">
        <v>6</v>
      </c>
      <c r="H253" s="187" t="s">
        <v>179</v>
      </c>
      <c r="I253" s="256"/>
      <c r="J253" s="185"/>
      <c r="K253" s="255"/>
      <c r="L253" s="260" t="s">
        <v>747</v>
      </c>
      <c r="M253" s="183"/>
      <c r="N253" s="171" t="str">
        <f>VLOOKUP(C253,'Points-2015'!D:E,2,FALSE)</f>
        <v>ATSCAF</v>
      </c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/>
      <c r="M254" s="213"/>
      <c r="N254" s="171"/>
      <c r="O254" s="171"/>
      <c r="P254" s="171"/>
      <c r="Q254" s="171"/>
      <c r="R254" s="172"/>
      <c r="T254" s="171"/>
    </row>
    <row r="255" spans="1:20" s="170" customFormat="1" ht="24" customHeight="1">
      <c r="A255" s="169">
        <v>1</v>
      </c>
      <c r="B255" s="252"/>
      <c r="C255" s="251">
        <v>6914560</v>
      </c>
      <c r="D255" s="250" t="s">
        <v>131</v>
      </c>
      <c r="E255" s="250" t="s">
        <v>2</v>
      </c>
      <c r="F255" s="249" t="s">
        <v>740</v>
      </c>
      <c r="G255" s="309">
        <v>11</v>
      </c>
      <c r="H255" s="247" t="s">
        <v>179</v>
      </c>
      <c r="I255" s="246" t="s">
        <v>8</v>
      </c>
      <c r="J255" s="245" t="s">
        <v>793</v>
      </c>
      <c r="K255" s="244"/>
      <c r="L255" s="244"/>
      <c r="M255" s="243" t="s">
        <v>809</v>
      </c>
      <c r="N255" s="171" t="str">
        <f>VLOOKUP(C255,'Points-2015'!D:E,2,FALSE)</f>
        <v>ASCSP</v>
      </c>
      <c r="O255" s="171"/>
      <c r="P255" s="171"/>
      <c r="Q255" s="171"/>
      <c r="R255" s="172"/>
      <c r="T255" s="171"/>
    </row>
    <row r="256" spans="1:20" s="170" customFormat="1" ht="24" customHeight="1">
      <c r="A256" s="169">
        <v>1</v>
      </c>
      <c r="B256" s="242" t="s">
        <v>722</v>
      </c>
      <c r="C256" s="241">
        <v>6922743</v>
      </c>
      <c r="D256" s="240" t="s">
        <v>27</v>
      </c>
      <c r="E256" s="240" t="s">
        <v>2</v>
      </c>
      <c r="F256" s="239" t="s">
        <v>740</v>
      </c>
      <c r="G256" s="309">
        <v>11</v>
      </c>
      <c r="H256" s="237" t="s">
        <v>179</v>
      </c>
      <c r="I256" s="236" t="s">
        <v>8</v>
      </c>
      <c r="J256" s="235" t="s">
        <v>793</v>
      </c>
      <c r="K256" s="234"/>
      <c r="L256" s="234"/>
      <c r="M256" s="233" t="s">
        <v>808</v>
      </c>
      <c r="N256" s="171" t="str">
        <f>VLOOKUP(C256,'Points-2015'!D:E,2,FALSE)</f>
        <v>ASCSP</v>
      </c>
      <c r="O256" s="171"/>
      <c r="P256" s="171"/>
      <c r="Q256" s="171"/>
      <c r="R256" s="172"/>
      <c r="T256" s="171"/>
    </row>
    <row r="257" spans="1:20" s="170" customFormat="1" ht="24" customHeight="1" thickBot="1">
      <c r="A257" s="169">
        <v>1</v>
      </c>
      <c r="B257" s="232"/>
      <c r="C257" s="231">
        <v>6910155</v>
      </c>
      <c r="D257" s="230" t="s">
        <v>26</v>
      </c>
      <c r="E257" s="230" t="s">
        <v>2</v>
      </c>
      <c r="F257" s="229" t="s">
        <v>740</v>
      </c>
      <c r="G257" s="309">
        <v>11</v>
      </c>
      <c r="H257" s="227" t="s">
        <v>179</v>
      </c>
      <c r="I257" s="226" t="s">
        <v>8</v>
      </c>
      <c r="J257" s="225" t="s">
        <v>793</v>
      </c>
      <c r="K257" s="224"/>
      <c r="L257" s="224"/>
      <c r="M257" s="223" t="s">
        <v>810</v>
      </c>
      <c r="N257" s="171" t="str">
        <f>VLOOKUP(C257,'Points-2015'!D:E,2,FALSE)</f>
        <v>ASCSP</v>
      </c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/>
      <c r="M258" s="213"/>
      <c r="N258" s="171"/>
      <c r="O258" s="171"/>
      <c r="P258" s="171"/>
      <c r="Q258" s="171"/>
      <c r="R258" s="172"/>
      <c r="T258" s="171"/>
    </row>
    <row r="259" spans="1:20" s="170" customFormat="1" ht="24" customHeight="1">
      <c r="A259" s="169">
        <v>1</v>
      </c>
      <c r="B259" s="212"/>
      <c r="C259" s="211">
        <v>6925199</v>
      </c>
      <c r="D259" s="210" t="s">
        <v>71</v>
      </c>
      <c r="E259" s="210" t="s">
        <v>350</v>
      </c>
      <c r="F259" s="209" t="s">
        <v>740</v>
      </c>
      <c r="G259" s="309">
        <v>11</v>
      </c>
      <c r="H259" s="207" t="s">
        <v>179</v>
      </c>
      <c r="I259" s="206" t="s">
        <v>719</v>
      </c>
      <c r="J259" s="205" t="s">
        <v>793</v>
      </c>
      <c r="K259" s="204"/>
      <c r="L259" s="204"/>
      <c r="M259" s="203" t="s">
        <v>809</v>
      </c>
      <c r="N259" s="171" t="str">
        <f>VLOOKUP(C259,'Points-2015'!D:E,2,FALSE)</f>
        <v>S A L</v>
      </c>
      <c r="O259" s="171"/>
      <c r="P259" s="171"/>
      <c r="Q259" s="171"/>
      <c r="R259" s="172"/>
      <c r="T259" s="171"/>
    </row>
    <row r="260" spans="1:20" s="170" customFormat="1" ht="24" customHeight="1">
      <c r="A260" s="169">
        <v>1</v>
      </c>
      <c r="B260" s="202" t="s">
        <v>721</v>
      </c>
      <c r="C260" s="201">
        <v>6901249</v>
      </c>
      <c r="D260" s="200" t="s">
        <v>153</v>
      </c>
      <c r="E260" s="200" t="s">
        <v>350</v>
      </c>
      <c r="F260" s="199" t="s">
        <v>740</v>
      </c>
      <c r="G260" s="309">
        <v>11</v>
      </c>
      <c r="H260" s="197" t="s">
        <v>179</v>
      </c>
      <c r="I260" s="196" t="s">
        <v>719</v>
      </c>
      <c r="J260" s="195" t="s">
        <v>793</v>
      </c>
      <c r="K260" s="194"/>
      <c r="L260" s="194"/>
      <c r="M260" s="193" t="s">
        <v>808</v>
      </c>
      <c r="N260" s="171" t="str">
        <f>VLOOKUP(C260,'Points-2015'!D:E,2,FALSE)</f>
        <v>S A L</v>
      </c>
      <c r="O260" s="171"/>
      <c r="P260" s="171"/>
      <c r="Q260" s="171"/>
      <c r="R260" s="172"/>
      <c r="T260" s="171"/>
    </row>
    <row r="261" spans="1:20" s="170" customFormat="1" ht="24" customHeight="1" thickBot="1">
      <c r="A261" s="169">
        <v>1</v>
      </c>
      <c r="B261" s="192"/>
      <c r="C261" s="191">
        <v>6925624</v>
      </c>
      <c r="D261" s="190" t="s">
        <v>304</v>
      </c>
      <c r="E261" s="190" t="s">
        <v>350</v>
      </c>
      <c r="F261" s="189" t="s">
        <v>740</v>
      </c>
      <c r="G261" s="309">
        <v>11</v>
      </c>
      <c r="H261" s="187" t="s">
        <v>179</v>
      </c>
      <c r="I261" s="186" t="s">
        <v>719</v>
      </c>
      <c r="J261" s="185" t="s">
        <v>793</v>
      </c>
      <c r="K261" s="184"/>
      <c r="L261" s="184"/>
      <c r="M261" s="183" t="s">
        <v>807</v>
      </c>
      <c r="N261" s="171" t="str">
        <f>VLOOKUP(C261,'Points-2015'!D:E,2,FALSE)</f>
        <v>S A L</v>
      </c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/>
      <c r="M262" s="173"/>
      <c r="N262" s="171"/>
      <c r="O262" s="171"/>
      <c r="P262" s="171"/>
      <c r="Q262" s="171"/>
      <c r="R262" s="172"/>
      <c r="T262" s="171"/>
    </row>
    <row r="263" spans="1:20" ht="16.5" hidden="1" thickBot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/>
    </row>
    <row r="264" spans="1:20" ht="16.5" hidden="1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/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/>
      <c r="M265" s="298"/>
      <c r="N265" s="296"/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732</v>
      </c>
      <c r="M266" s="289" t="s">
        <v>731</v>
      </c>
      <c r="N266" s="288"/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/>
      <c r="M267" s="243"/>
      <c r="N267" s="171"/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/>
      <c r="M268" s="233"/>
      <c r="N268" s="171"/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/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/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/>
      <c r="M271" s="203"/>
      <c r="N271" s="171"/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/>
      <c r="M272" s="193"/>
      <c r="N272" s="171"/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/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/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/>
      <c r="M275" s="243"/>
      <c r="N275" s="171"/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/>
      <c r="M276" s="233"/>
      <c r="N276" s="171"/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/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/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/>
      <c r="M279" s="203"/>
      <c r="N279" s="171"/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/>
      <c r="M280" s="193"/>
      <c r="N280" s="171"/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/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/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/>
      <c r="M283" s="243"/>
      <c r="N283" s="171"/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/>
      <c r="M284" s="233"/>
      <c r="N284" s="171"/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/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/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/>
      <c r="M287" s="203"/>
      <c r="N287" s="171"/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/>
      <c r="M288" s="193"/>
      <c r="N288" s="171"/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/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/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/>
      <c r="M291" s="243"/>
      <c r="N291" s="171"/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/>
      <c r="M292" s="233"/>
      <c r="N292" s="171"/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/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/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/>
      <c r="M295" s="203"/>
      <c r="N295" s="171"/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/>
      <c r="M296" s="193"/>
      <c r="N296" s="171"/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/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/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/>
      <c r="M299" s="243"/>
      <c r="N299" s="171"/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/>
      <c r="M300" s="233"/>
      <c r="N300" s="171"/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/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/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/>
      <c r="M303" s="203"/>
      <c r="N303" s="171"/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/>
      <c r="M304" s="193"/>
      <c r="N304" s="171"/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/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/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/>
      <c r="M307" s="243"/>
      <c r="N307" s="171"/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/>
      <c r="M308" s="233"/>
      <c r="N308" s="171"/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/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/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/>
      <c r="M311" s="203"/>
      <c r="N311" s="171"/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/>
      <c r="M312" s="193"/>
      <c r="N312" s="171"/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/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/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/>
      <c r="M315" s="243"/>
      <c r="N315" s="171"/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/>
      <c r="M316" s="233"/>
      <c r="N316" s="171"/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/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/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/>
      <c r="M319" s="203"/>
      <c r="N319" s="171"/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/>
      <c r="M320" s="193"/>
      <c r="N320" s="171"/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/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/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/>
      <c r="M323" s="243"/>
      <c r="N323" s="171"/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/>
      <c r="M324" s="233"/>
      <c r="N324" s="171"/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/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/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/>
      <c r="M327" s="203"/>
      <c r="N327" s="171"/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/>
      <c r="M328" s="193"/>
      <c r="N328" s="171"/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/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/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/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/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/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/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/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/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/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/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/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/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/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/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/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/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/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/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/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/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/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/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/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/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/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/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/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/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/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/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/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/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/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/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/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/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/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/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/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/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/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/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/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/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/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/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/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/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/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/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/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/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/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/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/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/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/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/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/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/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/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/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/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/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/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/>
      <c r="M394" s="213"/>
      <c r="N394" s="171"/>
      <c r="O394" s="171"/>
      <c r="P394" s="171"/>
      <c r="Q394" s="171"/>
      <c r="R394" s="172"/>
      <c r="T394" s="171"/>
    </row>
    <row r="395" spans="1:20" s="170" customFormat="1" ht="24" customHeight="1">
      <c r="A395" s="169">
        <v>1</v>
      </c>
      <c r="B395" s="276" t="s">
        <v>728</v>
      </c>
      <c r="C395" s="251">
        <v>6925543</v>
      </c>
      <c r="D395" s="250" t="s">
        <v>301</v>
      </c>
      <c r="E395" s="250" t="s">
        <v>554</v>
      </c>
      <c r="F395" s="249" t="s">
        <v>720</v>
      </c>
      <c r="G395" s="248">
        <v>1</v>
      </c>
      <c r="H395" s="247" t="s">
        <v>179</v>
      </c>
      <c r="I395" s="275"/>
      <c r="J395" s="245"/>
      <c r="K395" s="274"/>
      <c r="L395" s="274"/>
      <c r="M395" s="243"/>
      <c r="N395" s="171" t="str">
        <f>VLOOKUP(C395,'Points-2015'!D:E,2,FALSE)</f>
        <v>TROLLSPORT</v>
      </c>
      <c r="O395" s="171"/>
      <c r="P395" s="171"/>
      <c r="Q395" s="171"/>
      <c r="R395" s="172"/>
      <c r="T395" s="171"/>
    </row>
    <row r="396" spans="1:20" s="170" customFormat="1" ht="24" customHeight="1">
      <c r="A396" s="169">
        <v>1</v>
      </c>
      <c r="B396" s="273" t="s">
        <v>728</v>
      </c>
      <c r="C396" s="241">
        <v>6925542</v>
      </c>
      <c r="D396" s="240" t="s">
        <v>300</v>
      </c>
      <c r="E396" s="240" t="s">
        <v>554</v>
      </c>
      <c r="F396" s="239" t="s">
        <v>720</v>
      </c>
      <c r="G396" s="238">
        <v>1</v>
      </c>
      <c r="H396" s="237" t="s">
        <v>179</v>
      </c>
      <c r="I396" s="272"/>
      <c r="J396" s="235"/>
      <c r="K396" s="271"/>
      <c r="L396" s="271"/>
      <c r="M396" s="233"/>
      <c r="N396" s="171" t="str">
        <f>VLOOKUP(C396,'Points-2015'!D:E,2,FALSE)</f>
        <v>TROLLSPORT</v>
      </c>
      <c r="O396" s="171"/>
      <c r="P396" s="171"/>
      <c r="Q396" s="171"/>
      <c r="R396" s="172"/>
      <c r="T396" s="171"/>
    </row>
    <row r="397" spans="1:20" s="170" customFormat="1" ht="24" customHeight="1" thickBot="1">
      <c r="A397" s="169">
        <v>1</v>
      </c>
      <c r="B397" s="270" t="s">
        <v>728</v>
      </c>
      <c r="C397" s="231">
        <v>6917994</v>
      </c>
      <c r="D397" s="230" t="s">
        <v>244</v>
      </c>
      <c r="E397" s="230" t="s">
        <v>554</v>
      </c>
      <c r="F397" s="229" t="s">
        <v>720</v>
      </c>
      <c r="G397" s="228">
        <v>1</v>
      </c>
      <c r="H397" s="227" t="s">
        <v>179</v>
      </c>
      <c r="I397" s="269"/>
      <c r="J397" s="225"/>
      <c r="K397" s="268"/>
      <c r="L397" s="268"/>
      <c r="M397" s="223"/>
      <c r="N397" s="171" t="str">
        <f>VLOOKUP(C397,'Points-2015'!D:E,2,FALSE)</f>
        <v>TROLLSPORT</v>
      </c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/>
      <c r="M398" s="213"/>
      <c r="N398" s="171"/>
      <c r="O398" s="171"/>
      <c r="P398" s="171"/>
      <c r="Q398" s="171"/>
      <c r="R398" s="172"/>
      <c r="T398" s="171"/>
    </row>
    <row r="399" spans="1:20" s="170" customFormat="1" ht="24" customHeight="1">
      <c r="A399" s="169">
        <v>2</v>
      </c>
      <c r="B399" s="262" t="s">
        <v>728</v>
      </c>
      <c r="C399" s="211">
        <v>6924512</v>
      </c>
      <c r="D399" s="210" t="s">
        <v>38</v>
      </c>
      <c r="E399" s="210" t="s">
        <v>2</v>
      </c>
      <c r="F399" s="209" t="s">
        <v>720</v>
      </c>
      <c r="G399" s="208">
        <v>1</v>
      </c>
      <c r="H399" s="207" t="s">
        <v>179</v>
      </c>
      <c r="I399" s="261"/>
      <c r="J399" s="205"/>
      <c r="K399" s="260"/>
      <c r="L399" s="260"/>
      <c r="M399" s="203"/>
      <c r="N399" s="171" t="str">
        <f>VLOOKUP(C399,'Points-2015'!D:E,2,FALSE)</f>
        <v>ASCSP</v>
      </c>
      <c r="O399" s="171"/>
      <c r="P399" s="171"/>
      <c r="Q399" s="171"/>
      <c r="R399" s="172"/>
      <c r="T399" s="171"/>
    </row>
    <row r="400" spans="1:20" s="170" customFormat="1" ht="24" customHeight="1">
      <c r="A400" s="169">
        <v>2</v>
      </c>
      <c r="B400" s="259" t="s">
        <v>728</v>
      </c>
      <c r="C400" s="201">
        <v>6924513</v>
      </c>
      <c r="D400" s="200" t="s">
        <v>353</v>
      </c>
      <c r="E400" s="200" t="s">
        <v>2</v>
      </c>
      <c r="F400" s="199" t="s">
        <v>720</v>
      </c>
      <c r="G400" s="198">
        <v>1</v>
      </c>
      <c r="H400" s="197" t="s">
        <v>179</v>
      </c>
      <c r="I400" s="258"/>
      <c r="J400" s="195"/>
      <c r="K400" s="257"/>
      <c r="L400" s="257"/>
      <c r="M400" s="193"/>
      <c r="N400" s="171" t="str">
        <f>VLOOKUP(C400,'Points-2015'!D:E,2,FALSE)</f>
        <v>ASCSP</v>
      </c>
      <c r="O400" s="171"/>
      <c r="P400" s="171"/>
      <c r="Q400" s="171"/>
      <c r="R400" s="172"/>
      <c r="T400" s="171"/>
    </row>
    <row r="401" spans="1:20" s="170" customFormat="1" ht="24" customHeight="1" thickBot="1">
      <c r="A401" s="169">
        <v>2</v>
      </c>
      <c r="B401" s="278" t="s">
        <v>728</v>
      </c>
      <c r="C401" s="191">
        <v>6901446</v>
      </c>
      <c r="D401" s="190" t="s">
        <v>202</v>
      </c>
      <c r="E401" s="190" t="s">
        <v>2</v>
      </c>
      <c r="F401" s="189" t="s">
        <v>720</v>
      </c>
      <c r="G401" s="188">
        <v>1</v>
      </c>
      <c r="H401" s="187" t="s">
        <v>179</v>
      </c>
      <c r="I401" s="256"/>
      <c r="J401" s="185"/>
      <c r="K401" s="255"/>
      <c r="L401" s="255"/>
      <c r="M401" s="183"/>
      <c r="N401" s="171" t="str">
        <f>VLOOKUP(C401,'Points-2015'!D:E,2,FALSE)</f>
        <v>ASCSP</v>
      </c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/>
      <c r="M402" s="213"/>
      <c r="N402" s="171"/>
      <c r="O402" s="171"/>
      <c r="P402" s="171"/>
      <c r="Q402" s="171"/>
      <c r="R402" s="172"/>
      <c r="T402" s="171"/>
    </row>
    <row r="403" spans="1:20" s="170" customFormat="1" ht="24" customHeight="1" thickBot="1">
      <c r="A403" s="169">
        <v>3</v>
      </c>
      <c r="B403" s="276" t="s">
        <v>728</v>
      </c>
      <c r="C403" s="251">
        <v>6919954</v>
      </c>
      <c r="D403" s="250" t="s">
        <v>254</v>
      </c>
      <c r="E403" s="250" t="s">
        <v>0</v>
      </c>
      <c r="F403" s="249" t="s">
        <v>720</v>
      </c>
      <c r="G403" s="248">
        <v>1</v>
      </c>
      <c r="H403" s="247" t="s">
        <v>8</v>
      </c>
      <c r="I403" s="275"/>
      <c r="J403" s="245"/>
      <c r="K403" s="274"/>
      <c r="L403" s="260"/>
      <c r="M403" s="243"/>
      <c r="N403" s="171" t="str">
        <f>VLOOKUP(C403,'Points-2015'!D:E,2,FALSE)</f>
        <v>ALSTOM</v>
      </c>
      <c r="O403" s="171"/>
      <c r="P403" s="171"/>
      <c r="Q403" s="171"/>
      <c r="R403" s="172"/>
      <c r="T403" s="171"/>
    </row>
    <row r="404" spans="1:20" s="170" customFormat="1" ht="24" customHeight="1" thickBot="1">
      <c r="A404" s="169">
        <v>3</v>
      </c>
      <c r="B404" s="273" t="s">
        <v>728</v>
      </c>
      <c r="C404" s="241">
        <v>6919953</v>
      </c>
      <c r="D404" s="240" t="s">
        <v>253</v>
      </c>
      <c r="E404" s="240" t="s">
        <v>0</v>
      </c>
      <c r="F404" s="239" t="s">
        <v>720</v>
      </c>
      <c r="G404" s="238">
        <v>1</v>
      </c>
      <c r="H404" s="237" t="s">
        <v>179</v>
      </c>
      <c r="I404" s="272"/>
      <c r="J404" s="235"/>
      <c r="K404" s="271"/>
      <c r="L404" s="260" t="s">
        <v>747</v>
      </c>
      <c r="M404" s="233"/>
      <c r="N404" s="171" t="str">
        <f>VLOOKUP(C404,'Points-2015'!D:E,2,FALSE)</f>
        <v>ALSTOM</v>
      </c>
      <c r="O404" s="171"/>
      <c r="P404" s="171"/>
      <c r="Q404" s="171"/>
      <c r="R404" s="172"/>
      <c r="T404" s="171"/>
    </row>
    <row r="405" spans="1:20" s="170" customFormat="1" ht="24" customHeight="1" thickBot="1">
      <c r="A405" s="169">
        <v>3</v>
      </c>
      <c r="B405" s="270" t="s">
        <v>728</v>
      </c>
      <c r="C405" s="231">
        <v>6921746</v>
      </c>
      <c r="D405" s="230" t="s">
        <v>265</v>
      </c>
      <c r="E405" s="230" t="s">
        <v>0</v>
      </c>
      <c r="F405" s="229" t="s">
        <v>720</v>
      </c>
      <c r="G405" s="228">
        <v>1</v>
      </c>
      <c r="H405" s="227" t="s">
        <v>179</v>
      </c>
      <c r="I405" s="269"/>
      <c r="J405" s="225"/>
      <c r="K405" s="268"/>
      <c r="L405" s="260" t="s">
        <v>747</v>
      </c>
      <c r="M405" s="223"/>
      <c r="N405" s="171" t="str">
        <f>VLOOKUP(C405,'Points-2015'!D:E,2,FALSE)</f>
        <v>ALSTOM</v>
      </c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/>
      <c r="M406" s="213"/>
      <c r="N406" s="171"/>
      <c r="O406" s="171"/>
      <c r="P406" s="171"/>
      <c r="Q406" s="171"/>
      <c r="R406" s="172"/>
      <c r="T406" s="171"/>
    </row>
    <row r="407" spans="1:20" s="170" customFormat="1" ht="24" customHeight="1">
      <c r="A407" s="169">
        <v>4</v>
      </c>
      <c r="B407" s="262" t="s">
        <v>728</v>
      </c>
      <c r="C407" s="211">
        <v>6905637</v>
      </c>
      <c r="D407" s="210" t="s">
        <v>219</v>
      </c>
      <c r="E407" s="210" t="s">
        <v>350</v>
      </c>
      <c r="F407" s="209" t="s">
        <v>720</v>
      </c>
      <c r="G407" s="208">
        <v>1</v>
      </c>
      <c r="H407" s="207" t="s">
        <v>179</v>
      </c>
      <c r="I407" s="261"/>
      <c r="J407" s="205"/>
      <c r="K407" s="260"/>
      <c r="L407" s="260"/>
      <c r="M407" s="203"/>
      <c r="N407" s="171" t="str">
        <f>VLOOKUP(C407,'Points-2015'!D:E,2,FALSE)</f>
        <v>S A L</v>
      </c>
      <c r="O407" s="171"/>
      <c r="P407" s="171"/>
      <c r="Q407" s="171"/>
      <c r="R407" s="172"/>
      <c r="T407" s="171"/>
    </row>
    <row r="408" spans="1:20" s="170" customFormat="1" ht="24" customHeight="1">
      <c r="A408" s="169">
        <v>4</v>
      </c>
      <c r="B408" s="259" t="s">
        <v>728</v>
      </c>
      <c r="C408" s="201">
        <v>6923754</v>
      </c>
      <c r="D408" s="200" t="s">
        <v>139</v>
      </c>
      <c r="E408" s="200" t="s">
        <v>350</v>
      </c>
      <c r="F408" s="199" t="s">
        <v>720</v>
      </c>
      <c r="G408" s="198">
        <v>1</v>
      </c>
      <c r="H408" s="197" t="s">
        <v>179</v>
      </c>
      <c r="I408" s="258"/>
      <c r="J408" s="195"/>
      <c r="K408" s="257"/>
      <c r="L408" s="257"/>
      <c r="M408" s="193"/>
      <c r="N408" s="171" t="str">
        <f>VLOOKUP(C408,'Points-2015'!D:E,2,FALSE)</f>
        <v>S A L</v>
      </c>
      <c r="O408" s="171"/>
      <c r="P408" s="171"/>
      <c r="Q408" s="171"/>
      <c r="R408" s="172"/>
      <c r="T408" s="171"/>
    </row>
    <row r="409" spans="1:20" s="170" customFormat="1" ht="24" customHeight="1" thickBot="1">
      <c r="A409" s="169">
        <v>4</v>
      </c>
      <c r="B409" s="278" t="s">
        <v>728</v>
      </c>
      <c r="C409" s="191">
        <v>6924102</v>
      </c>
      <c r="D409" s="190" t="s">
        <v>140</v>
      </c>
      <c r="E409" s="190" t="s">
        <v>350</v>
      </c>
      <c r="F409" s="189" t="s">
        <v>720</v>
      </c>
      <c r="G409" s="188">
        <v>1</v>
      </c>
      <c r="H409" s="187" t="s">
        <v>179</v>
      </c>
      <c r="I409" s="256"/>
      <c r="J409" s="185"/>
      <c r="K409" s="255"/>
      <c r="L409" s="255"/>
      <c r="M409" s="183"/>
      <c r="N409" s="171" t="str">
        <f>VLOOKUP(C409,'Points-2015'!D:E,2,FALSE)</f>
        <v>S A L</v>
      </c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/>
      <c r="M410" s="213"/>
      <c r="N410" s="171"/>
      <c r="O410" s="171"/>
      <c r="P410" s="171"/>
      <c r="Q410" s="171"/>
      <c r="R410" s="172"/>
      <c r="T410" s="171"/>
    </row>
    <row r="411" spans="1:20" s="170" customFormat="1" ht="24" customHeight="1">
      <c r="A411" s="169">
        <v>5</v>
      </c>
      <c r="B411" s="276" t="s">
        <v>728</v>
      </c>
      <c r="C411" s="251">
        <v>6901220</v>
      </c>
      <c r="D411" s="250" t="s">
        <v>200</v>
      </c>
      <c r="E411" s="250" t="s">
        <v>350</v>
      </c>
      <c r="F411" s="249" t="s">
        <v>720</v>
      </c>
      <c r="G411" s="248">
        <v>1</v>
      </c>
      <c r="H411" s="247" t="s">
        <v>179</v>
      </c>
      <c r="I411" s="275"/>
      <c r="J411" s="245"/>
      <c r="K411" s="274"/>
      <c r="L411" s="274"/>
      <c r="M411" s="243"/>
      <c r="N411" s="171" t="str">
        <f>VLOOKUP(C411,'Points-2015'!D:E,2,FALSE)</f>
        <v>S A L</v>
      </c>
      <c r="O411" s="171"/>
      <c r="P411" s="171"/>
      <c r="Q411" s="171"/>
      <c r="R411" s="172"/>
      <c r="T411" s="171"/>
    </row>
    <row r="412" spans="1:20" s="170" customFormat="1" ht="24" customHeight="1">
      <c r="A412" s="169">
        <v>5</v>
      </c>
      <c r="B412" s="273" t="s">
        <v>728</v>
      </c>
      <c r="C412" s="241">
        <v>6901586</v>
      </c>
      <c r="D412" s="240" t="s">
        <v>206</v>
      </c>
      <c r="E412" s="240" t="s">
        <v>350</v>
      </c>
      <c r="F412" s="239" t="s">
        <v>720</v>
      </c>
      <c r="G412" s="238">
        <v>1</v>
      </c>
      <c r="H412" s="237" t="s">
        <v>179</v>
      </c>
      <c r="I412" s="272"/>
      <c r="J412" s="235"/>
      <c r="K412" s="271"/>
      <c r="L412" s="271"/>
      <c r="M412" s="233"/>
      <c r="N412" s="171" t="str">
        <f>VLOOKUP(C412,'Points-2015'!D:E,2,FALSE)</f>
        <v>S A L</v>
      </c>
      <c r="O412" s="171"/>
      <c r="P412" s="171"/>
      <c r="Q412" s="171"/>
      <c r="R412" s="172"/>
      <c r="T412" s="171"/>
    </row>
    <row r="413" spans="1:20" s="170" customFormat="1" ht="24" customHeight="1" thickBot="1">
      <c r="A413" s="169">
        <v>5</v>
      </c>
      <c r="B413" s="270" t="s">
        <v>728</v>
      </c>
      <c r="C413" s="231">
        <v>6924629</v>
      </c>
      <c r="D413" s="230" t="s">
        <v>133</v>
      </c>
      <c r="E413" s="230" t="s">
        <v>350</v>
      </c>
      <c r="F413" s="229" t="s">
        <v>720</v>
      </c>
      <c r="G413" s="228">
        <v>1</v>
      </c>
      <c r="H413" s="227" t="s">
        <v>179</v>
      </c>
      <c r="I413" s="269"/>
      <c r="J413" s="225"/>
      <c r="K413" s="268"/>
      <c r="L413" s="268"/>
      <c r="M413" s="223"/>
      <c r="N413" s="171" t="str">
        <f>VLOOKUP(C413,'Points-2015'!D:E,2,FALSE)</f>
        <v>S A L</v>
      </c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/>
      <c r="M414" s="213"/>
      <c r="N414" s="171"/>
      <c r="O414" s="171"/>
      <c r="P414" s="171"/>
      <c r="Q414" s="171"/>
      <c r="R414" s="172"/>
      <c r="T414" s="171"/>
    </row>
    <row r="415" spans="1:20" s="170" customFormat="1" ht="24" customHeight="1">
      <c r="A415" s="169">
        <v>6</v>
      </c>
      <c r="B415" s="262" t="s">
        <v>728</v>
      </c>
      <c r="C415" s="211">
        <v>6901758</v>
      </c>
      <c r="D415" s="210" t="s">
        <v>210</v>
      </c>
      <c r="E415" s="210" t="s">
        <v>5</v>
      </c>
      <c r="F415" s="209" t="s">
        <v>720</v>
      </c>
      <c r="G415" s="208">
        <v>1</v>
      </c>
      <c r="H415" s="207" t="s">
        <v>179</v>
      </c>
      <c r="I415" s="261"/>
      <c r="J415" s="205"/>
      <c r="K415" s="260"/>
      <c r="L415" s="260"/>
      <c r="M415" s="203"/>
      <c r="N415" s="171" t="str">
        <f>VLOOKUP(C415,'Points-2015'!D:E,2,FALSE)</f>
        <v>CASCOL</v>
      </c>
      <c r="O415" s="171"/>
      <c r="P415" s="171"/>
      <c r="Q415" s="171"/>
      <c r="R415" s="172"/>
      <c r="T415" s="171"/>
    </row>
    <row r="416" spans="1:20" s="170" customFormat="1" ht="24" customHeight="1">
      <c r="A416" s="169">
        <v>6</v>
      </c>
      <c r="B416" s="259" t="s">
        <v>728</v>
      </c>
      <c r="C416" s="201">
        <v>6901105</v>
      </c>
      <c r="D416" s="200" t="s">
        <v>193</v>
      </c>
      <c r="E416" s="200" t="s">
        <v>5</v>
      </c>
      <c r="F416" s="199" t="s">
        <v>720</v>
      </c>
      <c r="G416" s="198">
        <v>1</v>
      </c>
      <c r="H416" s="197" t="s">
        <v>179</v>
      </c>
      <c r="I416" s="258"/>
      <c r="J416" s="195"/>
      <c r="K416" s="257"/>
      <c r="L416" s="257"/>
      <c r="M416" s="193"/>
      <c r="N416" s="171" t="str">
        <f>VLOOKUP(C416,'Points-2015'!D:E,2,FALSE)</f>
        <v>CASCOL</v>
      </c>
      <c r="O416" s="171"/>
      <c r="P416" s="171"/>
      <c r="Q416" s="171"/>
      <c r="R416" s="172"/>
      <c r="T416" s="171"/>
    </row>
    <row r="417" spans="1:20" s="170" customFormat="1" ht="24" customHeight="1" thickBot="1">
      <c r="A417" s="169">
        <v>6</v>
      </c>
      <c r="B417" s="278" t="s">
        <v>728</v>
      </c>
      <c r="C417" s="191">
        <v>6901715</v>
      </c>
      <c r="D417" s="190" t="s">
        <v>207</v>
      </c>
      <c r="E417" s="190" t="s">
        <v>5</v>
      </c>
      <c r="F417" s="189" t="s">
        <v>720</v>
      </c>
      <c r="G417" s="188">
        <v>1</v>
      </c>
      <c r="H417" s="187" t="s">
        <v>179</v>
      </c>
      <c r="I417" s="256"/>
      <c r="J417" s="185"/>
      <c r="K417" s="255"/>
      <c r="L417" s="255"/>
      <c r="M417" s="183"/>
      <c r="N417" s="171" t="str">
        <f>VLOOKUP(C417,'Points-2015'!D:E,2,FALSE)</f>
        <v>CASCOL</v>
      </c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/>
      <c r="M418" s="213"/>
      <c r="N418" s="171"/>
      <c r="O418" s="171"/>
      <c r="P418" s="171"/>
      <c r="Q418" s="171"/>
      <c r="R418" s="172"/>
      <c r="T418" s="171"/>
    </row>
    <row r="419" spans="1:20" s="170" customFormat="1" ht="24" customHeight="1">
      <c r="A419" s="169">
        <v>7</v>
      </c>
      <c r="B419" s="276" t="s">
        <v>728</v>
      </c>
      <c r="C419" s="251">
        <v>6919371</v>
      </c>
      <c r="D419" s="250" t="s">
        <v>58</v>
      </c>
      <c r="E419" s="250" t="s">
        <v>554</v>
      </c>
      <c r="F419" s="249" t="s">
        <v>720</v>
      </c>
      <c r="G419" s="248">
        <v>1</v>
      </c>
      <c r="H419" s="247" t="s">
        <v>179</v>
      </c>
      <c r="I419" s="275"/>
      <c r="J419" s="245"/>
      <c r="K419" s="274"/>
      <c r="L419" s="274"/>
      <c r="M419" s="243"/>
      <c r="N419" s="171" t="str">
        <f>VLOOKUP(C419,'Points-2015'!D:E,2,FALSE)</f>
        <v>TROLLSPORT</v>
      </c>
      <c r="O419" s="171"/>
      <c r="P419" s="171"/>
      <c r="Q419" s="171"/>
      <c r="R419" s="172"/>
      <c r="T419" s="171"/>
    </row>
    <row r="420" spans="1:20" s="170" customFormat="1" ht="24" customHeight="1">
      <c r="A420" s="169">
        <v>7</v>
      </c>
      <c r="B420" s="273" t="s">
        <v>728</v>
      </c>
      <c r="C420" s="241">
        <v>6913729</v>
      </c>
      <c r="D420" s="240" t="s">
        <v>234</v>
      </c>
      <c r="E420" s="240" t="s">
        <v>554</v>
      </c>
      <c r="F420" s="239" t="s">
        <v>720</v>
      </c>
      <c r="G420" s="238">
        <v>1</v>
      </c>
      <c r="H420" s="237" t="s">
        <v>179</v>
      </c>
      <c r="I420" s="272"/>
      <c r="J420" s="235"/>
      <c r="K420" s="271"/>
      <c r="L420" s="271"/>
      <c r="M420" s="233"/>
      <c r="N420" s="171" t="str">
        <f>VLOOKUP(C420,'Points-2015'!D:E,2,FALSE)</f>
        <v>TROLLSPORT</v>
      </c>
      <c r="O420" s="171"/>
      <c r="P420" s="171"/>
      <c r="Q420" s="171"/>
      <c r="R420" s="172"/>
      <c r="T420" s="171"/>
    </row>
    <row r="421" spans="1:20" s="170" customFormat="1" ht="24" customHeight="1" thickBot="1">
      <c r="A421" s="169">
        <v>7</v>
      </c>
      <c r="B421" s="270" t="s">
        <v>728</v>
      </c>
      <c r="C421" s="231">
        <v>6925256</v>
      </c>
      <c r="D421" s="230" t="s">
        <v>72</v>
      </c>
      <c r="E421" s="230" t="s">
        <v>554</v>
      </c>
      <c r="F421" s="229" t="s">
        <v>720</v>
      </c>
      <c r="G421" s="228">
        <v>1</v>
      </c>
      <c r="H421" s="227" t="s">
        <v>179</v>
      </c>
      <c r="I421" s="269"/>
      <c r="J421" s="225"/>
      <c r="K421" s="268"/>
      <c r="L421" s="268"/>
      <c r="M421" s="223"/>
      <c r="N421" s="171" t="str">
        <f>VLOOKUP(C421,'Points-2015'!D:E,2,FALSE)</f>
        <v>TROLLSPORT</v>
      </c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/>
      <c r="M422" s="213"/>
      <c r="N422" s="171"/>
      <c r="O422" s="171"/>
      <c r="P422" s="171"/>
      <c r="Q422" s="171"/>
      <c r="R422" s="172"/>
      <c r="T422" s="171"/>
    </row>
    <row r="423" spans="1:20" s="170" customFormat="1" ht="24" customHeight="1" thickBot="1">
      <c r="A423" s="169">
        <v>8</v>
      </c>
      <c r="B423" s="262" t="s">
        <v>728</v>
      </c>
      <c r="C423" s="211">
        <v>6922848</v>
      </c>
      <c r="D423" s="210" t="s">
        <v>33</v>
      </c>
      <c r="E423" s="210" t="s">
        <v>0</v>
      </c>
      <c r="F423" s="209" t="s">
        <v>720</v>
      </c>
      <c r="G423" s="208">
        <v>1</v>
      </c>
      <c r="H423" s="207" t="s">
        <v>8</v>
      </c>
      <c r="I423" s="261"/>
      <c r="J423" s="205"/>
      <c r="K423" s="260"/>
      <c r="L423" s="260"/>
      <c r="M423" s="203"/>
      <c r="N423" s="171" t="str">
        <f>VLOOKUP(C423,'Points-2015'!D:E,2,FALSE)</f>
        <v>ALSTOM</v>
      </c>
      <c r="O423" s="171"/>
      <c r="P423" s="171"/>
      <c r="Q423" s="171"/>
      <c r="R423" s="172"/>
      <c r="T423" s="171"/>
    </row>
    <row r="424" spans="1:20" s="170" customFormat="1" ht="24" customHeight="1" thickBot="1">
      <c r="A424" s="169">
        <v>8</v>
      </c>
      <c r="B424" s="259" t="s">
        <v>728</v>
      </c>
      <c r="C424" s="201">
        <v>6918501</v>
      </c>
      <c r="D424" s="200" t="s">
        <v>67</v>
      </c>
      <c r="E424" s="200" t="s">
        <v>0</v>
      </c>
      <c r="F424" s="199" t="s">
        <v>720</v>
      </c>
      <c r="G424" s="198">
        <v>1</v>
      </c>
      <c r="H424" s="197" t="s">
        <v>179</v>
      </c>
      <c r="I424" s="258"/>
      <c r="J424" s="195"/>
      <c r="K424" s="257"/>
      <c r="L424" s="260" t="s">
        <v>747</v>
      </c>
      <c r="M424" s="193"/>
      <c r="N424" s="171" t="str">
        <f>VLOOKUP(C424,'Points-2015'!D:E,2,FALSE)</f>
        <v>ALSTOM</v>
      </c>
      <c r="O424" s="171"/>
      <c r="P424" s="171"/>
      <c r="Q424" s="171"/>
      <c r="R424" s="172"/>
      <c r="T424" s="171"/>
    </row>
    <row r="425" spans="1:20" s="170" customFormat="1" ht="24" customHeight="1" thickBot="1">
      <c r="A425" s="169">
        <v>8</v>
      </c>
      <c r="B425" s="278" t="s">
        <v>728</v>
      </c>
      <c r="C425" s="191">
        <v>6919949</v>
      </c>
      <c r="D425" s="190" t="s">
        <v>99</v>
      </c>
      <c r="E425" s="190" t="s">
        <v>0</v>
      </c>
      <c r="F425" s="189" t="s">
        <v>720</v>
      </c>
      <c r="G425" s="188">
        <v>1</v>
      </c>
      <c r="H425" s="187" t="s">
        <v>179</v>
      </c>
      <c r="I425" s="256"/>
      <c r="J425" s="185"/>
      <c r="K425" s="255"/>
      <c r="L425" s="260" t="s">
        <v>747</v>
      </c>
      <c r="M425" s="183"/>
      <c r="N425" s="171" t="str">
        <f>VLOOKUP(C425,'Points-2015'!D:E,2,FALSE)</f>
        <v>ALSTOM</v>
      </c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/>
      <c r="M426" s="213"/>
      <c r="N426" s="171"/>
      <c r="O426" s="171"/>
      <c r="P426" s="171"/>
      <c r="Q426" s="171"/>
      <c r="R426" s="172"/>
      <c r="T426" s="171"/>
    </row>
    <row r="427" spans="1:20" s="170" customFormat="1" ht="24" hidden="1" customHeight="1">
      <c r="A427" s="169">
        <v>9</v>
      </c>
      <c r="B427" s="276" t="s">
        <v>728</v>
      </c>
      <c r="C427" s="251" t="s">
        <v>175</v>
      </c>
      <c r="D427" s="250" t="s">
        <v>176</v>
      </c>
      <c r="E427" s="250" t="s">
        <v>177</v>
      </c>
      <c r="F427" s="249" t="s">
        <v>720</v>
      </c>
      <c r="G427" s="248"/>
      <c r="H427" s="247" t="s">
        <v>178</v>
      </c>
      <c r="I427" s="275"/>
      <c r="J427" s="245"/>
      <c r="K427" s="274"/>
      <c r="L427" s="274"/>
      <c r="M427" s="243"/>
      <c r="N427" s="171"/>
      <c r="O427" s="171"/>
      <c r="P427" s="171"/>
      <c r="Q427" s="171"/>
      <c r="R427" s="172"/>
      <c r="T427" s="171"/>
    </row>
    <row r="428" spans="1:20" s="170" customFormat="1" ht="24" hidden="1" customHeight="1">
      <c r="A428" s="169">
        <v>9</v>
      </c>
      <c r="B428" s="273" t="s">
        <v>728</v>
      </c>
      <c r="C428" s="241" t="s">
        <v>175</v>
      </c>
      <c r="D428" s="240" t="s">
        <v>176</v>
      </c>
      <c r="E428" s="240" t="s">
        <v>177</v>
      </c>
      <c r="F428" s="239" t="s">
        <v>720</v>
      </c>
      <c r="G428" s="238"/>
      <c r="H428" s="237" t="s">
        <v>178</v>
      </c>
      <c r="I428" s="272"/>
      <c r="J428" s="235"/>
      <c r="K428" s="271"/>
      <c r="L428" s="271"/>
      <c r="M428" s="233"/>
      <c r="N428" s="171"/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v>9</v>
      </c>
      <c r="B429" s="270" t="s">
        <v>728</v>
      </c>
      <c r="C429" s="231" t="s">
        <v>175</v>
      </c>
      <c r="D429" s="230" t="s">
        <v>176</v>
      </c>
      <c r="E429" s="230" t="s">
        <v>177</v>
      </c>
      <c r="F429" s="229" t="s">
        <v>720</v>
      </c>
      <c r="G429" s="228"/>
      <c r="H429" s="227" t="s">
        <v>178</v>
      </c>
      <c r="I429" s="269"/>
      <c r="J429" s="225"/>
      <c r="K429" s="268"/>
      <c r="L429" s="268"/>
      <c r="M429" s="223"/>
      <c r="N429" s="171"/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/>
      <c r="M430" s="213"/>
      <c r="N430" s="171"/>
      <c r="O430" s="171"/>
      <c r="P430" s="171"/>
      <c r="Q430" s="171"/>
      <c r="R430" s="172"/>
      <c r="T430" s="171"/>
    </row>
    <row r="431" spans="1:20" s="170" customFormat="1" ht="24" hidden="1" customHeight="1">
      <c r="A431" s="169">
        <v>10</v>
      </c>
      <c r="B431" s="262" t="s">
        <v>728</v>
      </c>
      <c r="C431" s="211" t="s">
        <v>175</v>
      </c>
      <c r="D431" s="210" t="s">
        <v>176</v>
      </c>
      <c r="E431" s="210" t="s">
        <v>177</v>
      </c>
      <c r="F431" s="209" t="s">
        <v>720</v>
      </c>
      <c r="G431" s="208"/>
      <c r="H431" s="207" t="s">
        <v>178</v>
      </c>
      <c r="I431" s="261"/>
      <c r="J431" s="205"/>
      <c r="K431" s="260"/>
      <c r="L431" s="260"/>
      <c r="M431" s="203"/>
      <c r="N431" s="171"/>
      <c r="O431" s="171"/>
      <c r="P431" s="171"/>
      <c r="Q431" s="171"/>
      <c r="R431" s="172"/>
      <c r="T431" s="171"/>
    </row>
    <row r="432" spans="1:20" s="170" customFormat="1" ht="24" hidden="1" customHeight="1">
      <c r="A432" s="169">
        <v>10</v>
      </c>
      <c r="B432" s="259" t="s">
        <v>728</v>
      </c>
      <c r="C432" s="201" t="s">
        <v>175</v>
      </c>
      <c r="D432" s="200" t="s">
        <v>176</v>
      </c>
      <c r="E432" s="200" t="s">
        <v>177</v>
      </c>
      <c r="F432" s="199" t="s">
        <v>720</v>
      </c>
      <c r="G432" s="198"/>
      <c r="H432" s="197" t="s">
        <v>178</v>
      </c>
      <c r="I432" s="258"/>
      <c r="J432" s="195"/>
      <c r="K432" s="257"/>
      <c r="L432" s="257"/>
      <c r="M432" s="193"/>
      <c r="N432" s="171"/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v>10</v>
      </c>
      <c r="B433" s="278" t="s">
        <v>728</v>
      </c>
      <c r="C433" s="191" t="s">
        <v>175</v>
      </c>
      <c r="D433" s="190" t="s">
        <v>176</v>
      </c>
      <c r="E433" s="190" t="s">
        <v>177</v>
      </c>
      <c r="F433" s="189" t="s">
        <v>720</v>
      </c>
      <c r="G433" s="188"/>
      <c r="H433" s="187" t="s">
        <v>178</v>
      </c>
      <c r="I433" s="256"/>
      <c r="J433" s="185"/>
      <c r="K433" s="255"/>
      <c r="L433" s="255"/>
      <c r="M433" s="183"/>
      <c r="N433" s="171"/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/>
      <c r="M434" s="213"/>
      <c r="N434" s="171"/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v>11</v>
      </c>
      <c r="B435" s="276" t="s">
        <v>728</v>
      </c>
      <c r="C435" s="251" t="s">
        <v>175</v>
      </c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/>
      <c r="M435" s="243"/>
      <c r="N435" s="171"/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v>11</v>
      </c>
      <c r="B436" s="273" t="s">
        <v>728</v>
      </c>
      <c r="C436" s="241" t="s">
        <v>175</v>
      </c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/>
      <c r="M436" s="233"/>
      <c r="N436" s="171"/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v>11</v>
      </c>
      <c r="B437" s="270" t="s">
        <v>728</v>
      </c>
      <c r="C437" s="231" t="s">
        <v>175</v>
      </c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/>
      <c r="M437" s="223"/>
      <c r="N437" s="171"/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/>
      <c r="M438" s="213"/>
      <c r="N438" s="171"/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/>
      <c r="M439" s="203"/>
      <c r="N439" s="171"/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/>
      <c r="M440" s="193"/>
      <c r="N440" s="171"/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/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/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/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/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/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/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/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/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/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/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/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/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/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/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/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/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/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/>
      <c r="M458" s="213"/>
      <c r="N458" s="171"/>
      <c r="O458" s="171"/>
      <c r="P458" s="171"/>
      <c r="Q458" s="171"/>
      <c r="R458" s="172"/>
      <c r="T458" s="171"/>
    </row>
    <row r="459" spans="1:20" s="170" customFormat="1" ht="24" customHeight="1" thickBot="1">
      <c r="A459" s="169">
        <v>1</v>
      </c>
      <c r="B459" s="276"/>
      <c r="C459" s="251">
        <v>6917796</v>
      </c>
      <c r="D459" s="250" t="s">
        <v>49</v>
      </c>
      <c r="E459" s="250" t="s">
        <v>1</v>
      </c>
      <c r="F459" s="249" t="s">
        <v>720</v>
      </c>
      <c r="G459" s="248">
        <v>2</v>
      </c>
      <c r="H459" s="247" t="s">
        <v>8</v>
      </c>
      <c r="I459" s="275"/>
      <c r="J459" s="245" t="s">
        <v>792</v>
      </c>
      <c r="K459" s="274"/>
      <c r="L459" s="260"/>
      <c r="M459" s="243"/>
      <c r="N459" s="171" t="str">
        <f>VLOOKUP(C459,'Points-2015'!D:E,2,FALSE)</f>
        <v>ATSCAF</v>
      </c>
      <c r="O459" s="171"/>
      <c r="P459" s="171"/>
      <c r="Q459" s="171"/>
      <c r="R459" s="172"/>
      <c r="T459" s="171"/>
    </row>
    <row r="460" spans="1:20" s="170" customFormat="1" ht="24" customHeight="1" thickBot="1">
      <c r="A460" s="169">
        <v>1</v>
      </c>
      <c r="B460" s="273" t="s">
        <v>726</v>
      </c>
      <c r="C460" s="241">
        <v>6915352</v>
      </c>
      <c r="D460" s="240" t="s">
        <v>46</v>
      </c>
      <c r="E460" s="240" t="s">
        <v>1</v>
      </c>
      <c r="F460" s="239" t="s">
        <v>720</v>
      </c>
      <c r="G460" s="238">
        <v>2</v>
      </c>
      <c r="H460" s="237" t="s">
        <v>179</v>
      </c>
      <c r="I460" s="272"/>
      <c r="J460" s="235" t="s">
        <v>792</v>
      </c>
      <c r="K460" s="271"/>
      <c r="L460" s="260" t="s">
        <v>747</v>
      </c>
      <c r="M460" s="233"/>
      <c r="N460" s="171" t="str">
        <f>VLOOKUP(C460,'Points-2015'!D:E,2,FALSE)</f>
        <v>ATSCAF</v>
      </c>
      <c r="O460" s="171"/>
      <c r="P460" s="171"/>
      <c r="Q460" s="171"/>
      <c r="R460" s="172"/>
      <c r="T460" s="171"/>
    </row>
    <row r="461" spans="1:20" s="170" customFormat="1" ht="24" customHeight="1" thickBot="1">
      <c r="A461" s="169">
        <v>1</v>
      </c>
      <c r="B461" s="270"/>
      <c r="C461" s="231">
        <v>6901394</v>
      </c>
      <c r="D461" s="230" t="s">
        <v>101</v>
      </c>
      <c r="E461" s="230" t="s">
        <v>1</v>
      </c>
      <c r="F461" s="229" t="s">
        <v>720</v>
      </c>
      <c r="G461" s="228">
        <v>2</v>
      </c>
      <c r="H461" s="227" t="s">
        <v>179</v>
      </c>
      <c r="I461" s="269"/>
      <c r="J461" s="225" t="s">
        <v>792</v>
      </c>
      <c r="K461" s="268"/>
      <c r="L461" s="260" t="s">
        <v>747</v>
      </c>
      <c r="M461" s="223"/>
      <c r="N461" s="171" t="str">
        <f>VLOOKUP(C461,'Points-2015'!D:E,2,FALSE)</f>
        <v>ATSCAF</v>
      </c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/>
      <c r="M462" s="213"/>
      <c r="N462" s="171"/>
      <c r="O462" s="171"/>
      <c r="P462" s="171"/>
      <c r="Q462" s="171"/>
      <c r="R462" s="172"/>
      <c r="T462" s="171"/>
    </row>
    <row r="463" spans="1:20" s="170" customFormat="1" ht="24" hidden="1" customHeight="1">
      <c r="A463" s="169">
        <v>2</v>
      </c>
      <c r="B463" s="262"/>
      <c r="C463" s="211" t="s">
        <v>175</v>
      </c>
      <c r="D463" s="210" t="s">
        <v>176</v>
      </c>
      <c r="E463" s="210" t="s">
        <v>177</v>
      </c>
      <c r="F463" s="209" t="s">
        <v>720</v>
      </c>
      <c r="G463" s="208"/>
      <c r="H463" s="207" t="s">
        <v>178</v>
      </c>
      <c r="I463" s="261"/>
      <c r="J463" s="205"/>
      <c r="K463" s="260"/>
      <c r="L463" s="260"/>
      <c r="M463" s="203"/>
      <c r="N463" s="171"/>
      <c r="O463" s="171"/>
      <c r="P463" s="171"/>
      <c r="Q463" s="171"/>
      <c r="R463" s="172"/>
      <c r="T463" s="171"/>
    </row>
    <row r="464" spans="1:20" s="170" customFormat="1" ht="24" hidden="1" customHeight="1">
      <c r="A464" s="169">
        <v>2</v>
      </c>
      <c r="B464" s="259" t="s">
        <v>726</v>
      </c>
      <c r="C464" s="201" t="s">
        <v>175</v>
      </c>
      <c r="D464" s="200" t="s">
        <v>176</v>
      </c>
      <c r="E464" s="200" t="s">
        <v>177</v>
      </c>
      <c r="F464" s="199" t="s">
        <v>720</v>
      </c>
      <c r="G464" s="198"/>
      <c r="H464" s="197" t="s">
        <v>178</v>
      </c>
      <c r="I464" s="258"/>
      <c r="J464" s="195"/>
      <c r="K464" s="257"/>
      <c r="L464" s="257"/>
      <c r="M464" s="193"/>
      <c r="N464" s="171"/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v>2</v>
      </c>
      <c r="B465" s="278"/>
      <c r="C465" s="191" t="s">
        <v>175</v>
      </c>
      <c r="D465" s="190" t="s">
        <v>176</v>
      </c>
      <c r="E465" s="190" t="s">
        <v>177</v>
      </c>
      <c r="F465" s="189" t="s">
        <v>720</v>
      </c>
      <c r="G465" s="188"/>
      <c r="H465" s="187" t="s">
        <v>178</v>
      </c>
      <c r="I465" s="256"/>
      <c r="J465" s="185"/>
      <c r="K465" s="255"/>
      <c r="L465" s="255"/>
      <c r="M465" s="183"/>
      <c r="N465" s="171"/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/>
      <c r="M466" s="213"/>
      <c r="N466" s="171"/>
      <c r="O466" s="171"/>
      <c r="P466" s="171"/>
      <c r="Q466" s="171"/>
      <c r="R466" s="172"/>
      <c r="T466" s="171"/>
    </row>
    <row r="467" spans="1:20" s="170" customFormat="1" ht="24" hidden="1" customHeight="1">
      <c r="A467" s="169">
        <v>3</v>
      </c>
      <c r="B467" s="276"/>
      <c r="C467" s="251" t="s">
        <v>175</v>
      </c>
      <c r="D467" s="250" t="s">
        <v>176</v>
      </c>
      <c r="E467" s="250" t="s">
        <v>177</v>
      </c>
      <c r="F467" s="249" t="s">
        <v>720</v>
      </c>
      <c r="G467" s="248"/>
      <c r="H467" s="247" t="s">
        <v>178</v>
      </c>
      <c r="I467" s="275"/>
      <c r="J467" s="245"/>
      <c r="K467" s="274"/>
      <c r="L467" s="274"/>
      <c r="M467" s="243"/>
      <c r="N467" s="171"/>
      <c r="O467" s="171"/>
      <c r="P467" s="171"/>
      <c r="Q467" s="171"/>
      <c r="R467" s="172"/>
      <c r="T467" s="171"/>
    </row>
    <row r="468" spans="1:20" s="170" customFormat="1" ht="24" hidden="1" customHeight="1">
      <c r="A468" s="169">
        <v>3</v>
      </c>
      <c r="B468" s="273" t="s">
        <v>726</v>
      </c>
      <c r="C468" s="241" t="s">
        <v>175</v>
      </c>
      <c r="D468" s="240" t="s">
        <v>176</v>
      </c>
      <c r="E468" s="240" t="s">
        <v>177</v>
      </c>
      <c r="F468" s="239" t="s">
        <v>720</v>
      </c>
      <c r="G468" s="238"/>
      <c r="H468" s="237" t="s">
        <v>178</v>
      </c>
      <c r="I468" s="272"/>
      <c r="J468" s="235"/>
      <c r="K468" s="271"/>
      <c r="L468" s="271"/>
      <c r="M468" s="233"/>
      <c r="N468" s="171"/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v>3</v>
      </c>
      <c r="B469" s="270"/>
      <c r="C469" s="231" t="s">
        <v>175</v>
      </c>
      <c r="D469" s="230" t="s">
        <v>176</v>
      </c>
      <c r="E469" s="230" t="s">
        <v>177</v>
      </c>
      <c r="F469" s="229" t="s">
        <v>720</v>
      </c>
      <c r="G469" s="228"/>
      <c r="H469" s="227" t="s">
        <v>178</v>
      </c>
      <c r="I469" s="269"/>
      <c r="J469" s="225"/>
      <c r="K469" s="268"/>
      <c r="L469" s="268"/>
      <c r="M469" s="223"/>
      <c r="N469" s="171"/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/>
      <c r="M470" s="213"/>
      <c r="N470" s="171"/>
      <c r="O470" s="171"/>
      <c r="P470" s="171"/>
      <c r="Q470" s="171"/>
      <c r="R470" s="172"/>
      <c r="T470" s="171"/>
    </row>
    <row r="471" spans="1:20" s="170" customFormat="1" ht="24" hidden="1" customHeight="1">
      <c r="A471" s="169">
        <v>4</v>
      </c>
      <c r="B471" s="262"/>
      <c r="C471" s="211" t="s">
        <v>175</v>
      </c>
      <c r="D471" s="210" t="s">
        <v>176</v>
      </c>
      <c r="E471" s="210" t="s">
        <v>177</v>
      </c>
      <c r="F471" s="209" t="s">
        <v>720</v>
      </c>
      <c r="G471" s="208"/>
      <c r="H471" s="207" t="s">
        <v>178</v>
      </c>
      <c r="I471" s="261"/>
      <c r="J471" s="205"/>
      <c r="K471" s="260"/>
      <c r="L471" s="260"/>
      <c r="M471" s="203"/>
      <c r="N471" s="171"/>
      <c r="O471" s="171"/>
      <c r="P471" s="171"/>
      <c r="Q471" s="171"/>
      <c r="R471" s="172"/>
      <c r="T471" s="171"/>
    </row>
    <row r="472" spans="1:20" s="170" customFormat="1" ht="24" hidden="1" customHeight="1">
      <c r="A472" s="169">
        <v>4</v>
      </c>
      <c r="B472" s="259" t="s">
        <v>726</v>
      </c>
      <c r="C472" s="201" t="s">
        <v>175</v>
      </c>
      <c r="D472" s="200" t="s">
        <v>176</v>
      </c>
      <c r="E472" s="200" t="s">
        <v>177</v>
      </c>
      <c r="F472" s="199" t="s">
        <v>720</v>
      </c>
      <c r="G472" s="198"/>
      <c r="H472" s="197" t="s">
        <v>178</v>
      </c>
      <c r="I472" s="258"/>
      <c r="J472" s="195"/>
      <c r="K472" s="257"/>
      <c r="L472" s="257"/>
      <c r="M472" s="193"/>
      <c r="N472" s="171"/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v>4</v>
      </c>
      <c r="B473" s="278"/>
      <c r="C473" s="191" t="s">
        <v>175</v>
      </c>
      <c r="D473" s="190" t="s">
        <v>176</v>
      </c>
      <c r="E473" s="190" t="s">
        <v>177</v>
      </c>
      <c r="F473" s="189" t="s">
        <v>720</v>
      </c>
      <c r="G473" s="188"/>
      <c r="H473" s="187" t="s">
        <v>178</v>
      </c>
      <c r="I473" s="256"/>
      <c r="J473" s="185"/>
      <c r="K473" s="255"/>
      <c r="L473" s="255"/>
      <c r="M473" s="183"/>
      <c r="N473" s="171"/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/>
      <c r="M474" s="213"/>
      <c r="N474" s="171"/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v>5</v>
      </c>
      <c r="B475" s="276"/>
      <c r="C475" s="251" t="s">
        <v>175</v>
      </c>
      <c r="D475" s="250" t="s">
        <v>176</v>
      </c>
      <c r="E475" s="250" t="s">
        <v>177</v>
      </c>
      <c r="F475" s="249" t="s">
        <v>720</v>
      </c>
      <c r="G475" s="248"/>
      <c r="H475" s="247" t="s">
        <v>178</v>
      </c>
      <c r="I475" s="275"/>
      <c r="J475" s="245"/>
      <c r="K475" s="274"/>
      <c r="L475" s="274"/>
      <c r="M475" s="243"/>
      <c r="N475" s="171"/>
      <c r="O475" s="171"/>
      <c r="P475" s="171"/>
      <c r="Q475" s="171"/>
      <c r="R475" s="172"/>
      <c r="T475" s="171"/>
    </row>
    <row r="476" spans="1:20" s="170" customFormat="1" ht="24" hidden="1" customHeight="1">
      <c r="A476" s="169">
        <v>5</v>
      </c>
      <c r="B476" s="273" t="s">
        <v>726</v>
      </c>
      <c r="C476" s="241" t="s">
        <v>175</v>
      </c>
      <c r="D476" s="240" t="s">
        <v>176</v>
      </c>
      <c r="E476" s="240" t="s">
        <v>177</v>
      </c>
      <c r="F476" s="239" t="s">
        <v>720</v>
      </c>
      <c r="G476" s="238"/>
      <c r="H476" s="237" t="s">
        <v>178</v>
      </c>
      <c r="I476" s="272"/>
      <c r="J476" s="235"/>
      <c r="K476" s="271"/>
      <c r="L476" s="271"/>
      <c r="M476" s="233"/>
      <c r="N476" s="171"/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v>5</v>
      </c>
      <c r="B477" s="270"/>
      <c r="C477" s="231" t="s">
        <v>175</v>
      </c>
      <c r="D477" s="230" t="s">
        <v>176</v>
      </c>
      <c r="E477" s="230" t="s">
        <v>177</v>
      </c>
      <c r="F477" s="229" t="s">
        <v>720</v>
      </c>
      <c r="G477" s="228"/>
      <c r="H477" s="227" t="s">
        <v>178</v>
      </c>
      <c r="I477" s="269"/>
      <c r="J477" s="225"/>
      <c r="K477" s="268"/>
      <c r="L477" s="268"/>
      <c r="M477" s="223"/>
      <c r="N477" s="171"/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/>
      <c r="M478" s="213"/>
      <c r="N478" s="171"/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v>6</v>
      </c>
      <c r="B479" s="262"/>
      <c r="C479" s="211" t="s">
        <v>175</v>
      </c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/>
      <c r="M479" s="203"/>
      <c r="N479" s="171"/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v>6</v>
      </c>
      <c r="B480" s="259" t="s">
        <v>726</v>
      </c>
      <c r="C480" s="201" t="s">
        <v>175</v>
      </c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/>
      <c r="M480" s="193"/>
      <c r="N480" s="171"/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v>6</v>
      </c>
      <c r="B481" s="278"/>
      <c r="C481" s="191" t="s">
        <v>175</v>
      </c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/>
      <c r="M481" s="183"/>
      <c r="N481" s="171"/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/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/>
      <c r="M483" s="243"/>
      <c r="N483" s="171"/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/>
      <c r="M484" s="233"/>
      <c r="N484" s="171"/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/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/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/>
      <c r="M487" s="203"/>
      <c r="N487" s="171"/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/>
      <c r="M488" s="193"/>
      <c r="N488" s="171"/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/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/>
      <c r="M490" s="213"/>
      <c r="N490" s="171"/>
      <c r="O490" s="171"/>
      <c r="P490" s="171"/>
      <c r="Q490" s="171"/>
      <c r="R490" s="172"/>
      <c r="T490" s="171"/>
    </row>
    <row r="491" spans="1:20" s="170" customFormat="1" ht="24" customHeight="1">
      <c r="A491" s="169">
        <v>1</v>
      </c>
      <c r="B491" s="276"/>
      <c r="C491" s="251">
        <v>6918472</v>
      </c>
      <c r="D491" s="250" t="s">
        <v>247</v>
      </c>
      <c r="E491" s="250" t="s">
        <v>1</v>
      </c>
      <c r="F491" s="249" t="s">
        <v>720</v>
      </c>
      <c r="G491" s="248">
        <v>2</v>
      </c>
      <c r="H491" s="247" t="s">
        <v>179</v>
      </c>
      <c r="I491" s="275"/>
      <c r="J491" s="245"/>
      <c r="K491" s="274"/>
      <c r="L491" s="274"/>
      <c r="M491" s="243"/>
      <c r="N491" s="171" t="str">
        <f>VLOOKUP(C491,'Points-2015'!D:E,2,FALSE)</f>
        <v>ATSCAF</v>
      </c>
      <c r="O491" s="171"/>
      <c r="P491" s="171"/>
      <c r="Q491" s="171"/>
      <c r="R491" s="172"/>
      <c r="T491" s="171"/>
    </row>
    <row r="492" spans="1:20" s="170" customFormat="1" ht="24" customHeight="1">
      <c r="A492" s="169">
        <v>1</v>
      </c>
      <c r="B492" s="273" t="s">
        <v>725</v>
      </c>
      <c r="C492" s="241">
        <v>6917605</v>
      </c>
      <c r="D492" s="240" t="s">
        <v>242</v>
      </c>
      <c r="E492" s="240" t="s">
        <v>1</v>
      </c>
      <c r="F492" s="239" t="s">
        <v>720</v>
      </c>
      <c r="G492" s="238">
        <v>2</v>
      </c>
      <c r="H492" s="237" t="s">
        <v>179</v>
      </c>
      <c r="I492" s="272"/>
      <c r="J492" s="235"/>
      <c r="K492" s="271"/>
      <c r="L492" s="271"/>
      <c r="M492" s="233"/>
      <c r="N492" s="171" t="str">
        <f>VLOOKUP(C492,'Points-2015'!D:E,2,FALSE)</f>
        <v>ATSCAF</v>
      </c>
      <c r="O492" s="171"/>
      <c r="P492" s="171"/>
      <c r="Q492" s="171"/>
      <c r="R492" s="172"/>
      <c r="T492" s="171"/>
    </row>
    <row r="493" spans="1:20" s="170" customFormat="1" ht="24" customHeight="1" thickBot="1">
      <c r="A493" s="169">
        <v>1</v>
      </c>
      <c r="B493" s="270"/>
      <c r="C493" s="231">
        <v>711309</v>
      </c>
      <c r="D493" s="230" t="s">
        <v>182</v>
      </c>
      <c r="E493" s="230" t="s">
        <v>1</v>
      </c>
      <c r="F493" s="229" t="s">
        <v>720</v>
      </c>
      <c r="G493" s="228">
        <v>2</v>
      </c>
      <c r="H493" s="227" t="s">
        <v>179</v>
      </c>
      <c r="I493" s="269"/>
      <c r="J493" s="225"/>
      <c r="K493" s="268"/>
      <c r="L493" s="268"/>
      <c r="M493" s="223"/>
      <c r="N493" s="171" t="str">
        <f>VLOOKUP(C493,'Points-2015'!D:E,2,FALSE)</f>
        <v>ATSCAF</v>
      </c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/>
      <c r="M494" s="213"/>
      <c r="N494" s="171"/>
      <c r="O494" s="171"/>
      <c r="P494" s="171"/>
      <c r="Q494" s="171"/>
      <c r="R494" s="172"/>
      <c r="T494" s="171"/>
    </row>
    <row r="495" spans="1:20" s="170" customFormat="1" ht="24" customHeight="1" thickBot="1">
      <c r="A495" s="169">
        <v>2</v>
      </c>
      <c r="B495" s="262"/>
      <c r="C495" s="211">
        <v>6901891</v>
      </c>
      <c r="D495" s="210" t="s">
        <v>32</v>
      </c>
      <c r="E495" s="210" t="s">
        <v>0</v>
      </c>
      <c r="F495" s="209" t="s">
        <v>720</v>
      </c>
      <c r="G495" s="208">
        <v>2</v>
      </c>
      <c r="H495" s="207" t="s">
        <v>8</v>
      </c>
      <c r="I495" s="261"/>
      <c r="J495" s="205"/>
      <c r="K495" s="260"/>
      <c r="L495" s="260"/>
      <c r="M495" s="203"/>
      <c r="N495" s="171" t="str">
        <f>VLOOKUP(C495,'Points-2015'!D:E,2,FALSE)</f>
        <v>ALSTOM</v>
      </c>
      <c r="O495" s="171"/>
      <c r="P495" s="171"/>
      <c r="Q495" s="171"/>
      <c r="R495" s="172"/>
      <c r="T495" s="171"/>
    </row>
    <row r="496" spans="1:20" s="170" customFormat="1" ht="24" customHeight="1" thickBot="1">
      <c r="A496" s="169">
        <v>2</v>
      </c>
      <c r="B496" s="259" t="s">
        <v>725</v>
      </c>
      <c r="C496" s="201">
        <v>6901893</v>
      </c>
      <c r="D496" s="200" t="s">
        <v>66</v>
      </c>
      <c r="E496" s="200" t="s">
        <v>0</v>
      </c>
      <c r="F496" s="199" t="s">
        <v>720</v>
      </c>
      <c r="G496" s="198">
        <v>2</v>
      </c>
      <c r="H496" s="197" t="s">
        <v>179</v>
      </c>
      <c r="I496" s="258"/>
      <c r="J496" s="195"/>
      <c r="K496" s="257"/>
      <c r="L496" s="260" t="s">
        <v>747</v>
      </c>
      <c r="M496" s="193"/>
      <c r="N496" s="171" t="str">
        <f>VLOOKUP(C496,'Points-2015'!D:E,2,FALSE)</f>
        <v>ALSTOM</v>
      </c>
      <c r="O496" s="171"/>
      <c r="P496" s="171"/>
      <c r="Q496" s="171"/>
      <c r="R496" s="172"/>
      <c r="T496" s="171"/>
    </row>
    <row r="497" spans="1:20" s="170" customFormat="1" ht="24" customHeight="1" thickBot="1">
      <c r="A497" s="169">
        <v>2</v>
      </c>
      <c r="B497" s="278"/>
      <c r="C497" s="191">
        <v>6918499</v>
      </c>
      <c r="D497" s="190" t="s">
        <v>150</v>
      </c>
      <c r="E497" s="190" t="s">
        <v>0</v>
      </c>
      <c r="F497" s="189" t="s">
        <v>720</v>
      </c>
      <c r="G497" s="188">
        <v>2</v>
      </c>
      <c r="H497" s="187" t="s">
        <v>179</v>
      </c>
      <c r="I497" s="256"/>
      <c r="J497" s="185"/>
      <c r="K497" s="255"/>
      <c r="L497" s="260" t="s">
        <v>747</v>
      </c>
      <c r="M497" s="183"/>
      <c r="N497" s="171" t="str">
        <f>VLOOKUP(C497,'Points-2015'!D:E,2,FALSE)</f>
        <v>ALSTOM</v>
      </c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/>
      <c r="M498" s="213"/>
      <c r="N498" s="171"/>
      <c r="O498" s="171"/>
      <c r="P498" s="171"/>
      <c r="Q498" s="171"/>
      <c r="R498" s="172"/>
      <c r="T498" s="171"/>
    </row>
    <row r="499" spans="1:20" s="170" customFormat="1" ht="24" customHeight="1">
      <c r="A499" s="169">
        <v>3</v>
      </c>
      <c r="B499" s="276"/>
      <c r="C499" s="251">
        <v>6924535</v>
      </c>
      <c r="D499" s="250" t="s">
        <v>84</v>
      </c>
      <c r="E499" s="250" t="s">
        <v>554</v>
      </c>
      <c r="F499" s="249" t="s">
        <v>720</v>
      </c>
      <c r="G499" s="248">
        <v>2</v>
      </c>
      <c r="H499" s="247" t="s">
        <v>179</v>
      </c>
      <c r="I499" s="275"/>
      <c r="J499" s="245"/>
      <c r="K499" s="274"/>
      <c r="L499" s="274"/>
      <c r="M499" s="243"/>
      <c r="N499" s="171" t="str">
        <f>VLOOKUP(C499,'Points-2015'!D:E,2,FALSE)</f>
        <v>TROLLSPORT</v>
      </c>
      <c r="O499" s="171"/>
      <c r="P499" s="171"/>
      <c r="Q499" s="171"/>
      <c r="R499" s="172"/>
      <c r="T499" s="171"/>
    </row>
    <row r="500" spans="1:20" s="170" customFormat="1" ht="24" customHeight="1">
      <c r="A500" s="169">
        <v>3</v>
      </c>
      <c r="B500" s="273" t="s">
        <v>725</v>
      </c>
      <c r="C500" s="241">
        <v>6920244</v>
      </c>
      <c r="D500" s="240" t="s">
        <v>256</v>
      </c>
      <c r="E500" s="240" t="s">
        <v>554</v>
      </c>
      <c r="F500" s="239" t="s">
        <v>720</v>
      </c>
      <c r="G500" s="238">
        <v>2</v>
      </c>
      <c r="H500" s="237" t="s">
        <v>179</v>
      </c>
      <c r="I500" s="272"/>
      <c r="J500" s="235"/>
      <c r="K500" s="271"/>
      <c r="L500" s="271"/>
      <c r="M500" s="233"/>
      <c r="N500" s="171" t="str">
        <f>VLOOKUP(C500,'Points-2015'!D:E,2,FALSE)</f>
        <v>TROLLSPORT</v>
      </c>
      <c r="O500" s="171"/>
      <c r="P500" s="171"/>
      <c r="Q500" s="171"/>
      <c r="R500" s="172"/>
      <c r="T500" s="171"/>
    </row>
    <row r="501" spans="1:20" s="170" customFormat="1" ht="24" customHeight="1" thickBot="1">
      <c r="A501" s="169">
        <v>3</v>
      </c>
      <c r="B501" s="270"/>
      <c r="C501" s="231">
        <v>6925357</v>
      </c>
      <c r="D501" s="230" t="s">
        <v>48</v>
      </c>
      <c r="E501" s="230" t="s">
        <v>554</v>
      </c>
      <c r="F501" s="229" t="s">
        <v>720</v>
      </c>
      <c r="G501" s="228">
        <v>2</v>
      </c>
      <c r="H501" s="227" t="s">
        <v>179</v>
      </c>
      <c r="I501" s="269"/>
      <c r="J501" s="225"/>
      <c r="K501" s="268"/>
      <c r="L501" s="268"/>
      <c r="M501" s="223"/>
      <c r="N501" s="171" t="str">
        <f>VLOOKUP(C501,'Points-2015'!D:E,2,FALSE)</f>
        <v>TROLLSPORT</v>
      </c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/>
      <c r="M502" s="213"/>
      <c r="N502" s="171"/>
      <c r="O502" s="171"/>
      <c r="P502" s="171"/>
      <c r="Q502" s="171"/>
      <c r="R502" s="172"/>
      <c r="T502" s="171"/>
    </row>
    <row r="503" spans="1:20" s="170" customFormat="1" ht="24" customHeight="1">
      <c r="A503" s="169">
        <v>4</v>
      </c>
      <c r="B503" s="262"/>
      <c r="C503" s="211">
        <v>6919181</v>
      </c>
      <c r="D503" s="210" t="s">
        <v>51</v>
      </c>
      <c r="E503" s="210" t="s">
        <v>350</v>
      </c>
      <c r="F503" s="209" t="s">
        <v>720</v>
      </c>
      <c r="G503" s="208">
        <v>2</v>
      </c>
      <c r="H503" s="207" t="s">
        <v>179</v>
      </c>
      <c r="I503" s="261"/>
      <c r="J503" s="205"/>
      <c r="K503" s="260"/>
      <c r="L503" s="260"/>
      <c r="M503" s="203"/>
      <c r="N503" s="171" t="str">
        <f>VLOOKUP(C503,'Points-2015'!D:E,2,FALSE)</f>
        <v>S A L</v>
      </c>
      <c r="O503" s="171"/>
      <c r="P503" s="171"/>
      <c r="Q503" s="171"/>
      <c r="R503" s="172"/>
      <c r="T503" s="171"/>
    </row>
    <row r="504" spans="1:20" s="170" customFormat="1" ht="24" customHeight="1">
      <c r="A504" s="169">
        <v>4</v>
      </c>
      <c r="B504" s="259" t="s">
        <v>725</v>
      </c>
      <c r="C504" s="201">
        <v>6920064</v>
      </c>
      <c r="D504" s="200" t="s">
        <v>407</v>
      </c>
      <c r="E504" s="200" t="s">
        <v>350</v>
      </c>
      <c r="F504" s="199" t="s">
        <v>720</v>
      </c>
      <c r="G504" s="198">
        <v>2</v>
      </c>
      <c r="H504" s="197" t="s">
        <v>179</v>
      </c>
      <c r="I504" s="258"/>
      <c r="J504" s="195"/>
      <c r="K504" s="257"/>
      <c r="L504" s="257"/>
      <c r="M504" s="193"/>
      <c r="N504" s="171" t="str">
        <f>VLOOKUP(C504,'Points-2015'!D:E,2,FALSE)</f>
        <v>S A L</v>
      </c>
      <c r="O504" s="171"/>
      <c r="P504" s="171"/>
      <c r="Q504" s="171"/>
      <c r="R504" s="172"/>
      <c r="T504" s="171"/>
    </row>
    <row r="505" spans="1:20" s="170" customFormat="1" ht="24" customHeight="1" thickBot="1">
      <c r="A505" s="169">
        <v>4</v>
      </c>
      <c r="B505" s="278"/>
      <c r="C505" s="191">
        <v>6902205</v>
      </c>
      <c r="D505" s="190" t="s">
        <v>82</v>
      </c>
      <c r="E505" s="190" t="s">
        <v>350</v>
      </c>
      <c r="F505" s="189" t="s">
        <v>720</v>
      </c>
      <c r="G505" s="188">
        <v>2</v>
      </c>
      <c r="H505" s="187" t="s">
        <v>179</v>
      </c>
      <c r="I505" s="256"/>
      <c r="J505" s="185"/>
      <c r="K505" s="255"/>
      <c r="L505" s="255"/>
      <c r="M505" s="183"/>
      <c r="N505" s="171" t="str">
        <f>VLOOKUP(C505,'Points-2015'!D:E,2,FALSE)</f>
        <v>S A L</v>
      </c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/>
      <c r="O506" s="171"/>
      <c r="P506" s="171"/>
      <c r="Q506" s="171"/>
      <c r="R506" s="172"/>
      <c r="T506" s="171"/>
    </row>
    <row r="507" spans="1:20" s="170" customFormat="1" ht="24" customHeight="1">
      <c r="A507" s="169">
        <v>1</v>
      </c>
      <c r="B507" s="276"/>
      <c r="C507" s="251">
        <v>6924426</v>
      </c>
      <c r="D507" s="250" t="s">
        <v>40</v>
      </c>
      <c r="E507" s="250" t="s">
        <v>1</v>
      </c>
      <c r="F507" s="249" t="s">
        <v>720</v>
      </c>
      <c r="G507" s="248">
        <v>3</v>
      </c>
      <c r="H507" s="247" t="s">
        <v>179</v>
      </c>
      <c r="I507" s="275"/>
      <c r="J507" s="245"/>
      <c r="K507" s="274"/>
      <c r="L507" s="274"/>
      <c r="M507" s="243"/>
      <c r="N507" s="171" t="str">
        <f>VLOOKUP(C507,'Points-2015'!D:E,2,FALSE)</f>
        <v>ATSCAF</v>
      </c>
      <c r="O507" s="171"/>
      <c r="P507" s="171"/>
      <c r="Q507" s="171"/>
      <c r="R507" s="172"/>
      <c r="T507" s="171"/>
    </row>
    <row r="508" spans="1:20" s="170" customFormat="1" ht="24" customHeight="1">
      <c r="A508" s="169">
        <v>1</v>
      </c>
      <c r="B508" s="273" t="s">
        <v>723</v>
      </c>
      <c r="C508" s="241">
        <v>6901149</v>
      </c>
      <c r="D508" s="240" t="s">
        <v>141</v>
      </c>
      <c r="E508" s="240" t="s">
        <v>1</v>
      </c>
      <c r="F508" s="239" t="s">
        <v>720</v>
      </c>
      <c r="G508" s="238">
        <v>3</v>
      </c>
      <c r="H508" s="237" t="s">
        <v>179</v>
      </c>
      <c r="I508" s="272"/>
      <c r="J508" s="235"/>
      <c r="K508" s="271"/>
      <c r="L508" s="271"/>
      <c r="M508" s="233"/>
      <c r="N508" s="171" t="str">
        <f>VLOOKUP(C508,'Points-2015'!D:E,2,FALSE)</f>
        <v>ATSCAF</v>
      </c>
      <c r="O508" s="171"/>
      <c r="P508" s="171"/>
      <c r="Q508" s="171"/>
      <c r="R508" s="172"/>
      <c r="T508" s="171"/>
    </row>
    <row r="509" spans="1:20" s="170" customFormat="1" ht="24" customHeight="1" thickBot="1">
      <c r="A509" s="169">
        <v>1</v>
      </c>
      <c r="B509" s="270"/>
      <c r="C509" s="231">
        <v>6919966</v>
      </c>
      <c r="D509" s="230" t="s">
        <v>115</v>
      </c>
      <c r="E509" s="230" t="s">
        <v>1</v>
      </c>
      <c r="F509" s="229" t="s">
        <v>720</v>
      </c>
      <c r="G509" s="228">
        <v>3</v>
      </c>
      <c r="H509" s="227" t="s">
        <v>179</v>
      </c>
      <c r="I509" s="269"/>
      <c r="J509" s="225"/>
      <c r="K509" s="268"/>
      <c r="L509" s="268"/>
      <c r="M509" s="223"/>
      <c r="N509" s="171" t="str">
        <f>VLOOKUP(C509,'Points-2015'!D:E,2,FALSE)</f>
        <v>ATSCAF</v>
      </c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/>
      <c r="O510" s="171"/>
      <c r="P510" s="171"/>
      <c r="Q510" s="171"/>
      <c r="R510" s="172"/>
      <c r="T510" s="171"/>
    </row>
    <row r="511" spans="1:20" s="170" customFormat="1" ht="24" customHeight="1">
      <c r="A511" s="169">
        <v>2</v>
      </c>
      <c r="B511" s="262"/>
      <c r="C511" s="211">
        <v>6921525</v>
      </c>
      <c r="D511" s="210" t="s">
        <v>607</v>
      </c>
      <c r="E511" s="210" t="s">
        <v>554</v>
      </c>
      <c r="F511" s="209" t="s">
        <v>720</v>
      </c>
      <c r="G511" s="208">
        <v>3</v>
      </c>
      <c r="H511" s="207" t="s">
        <v>179</v>
      </c>
      <c r="I511" s="261"/>
      <c r="J511" s="205"/>
      <c r="K511" s="260"/>
      <c r="L511" s="260"/>
      <c r="M511" s="203"/>
      <c r="N511" s="171" t="str">
        <f>VLOOKUP(C511,'Points-2015'!D:E,2,FALSE)</f>
        <v>TROLLSPORT</v>
      </c>
      <c r="O511" s="171"/>
      <c r="P511" s="171"/>
      <c r="Q511" s="171"/>
      <c r="R511" s="172"/>
      <c r="T511" s="171"/>
    </row>
    <row r="512" spans="1:20" s="170" customFormat="1" ht="24" customHeight="1">
      <c r="A512" s="169">
        <v>2</v>
      </c>
      <c r="B512" s="259" t="s">
        <v>723</v>
      </c>
      <c r="C512" s="201">
        <v>6925255</v>
      </c>
      <c r="D512" s="200" t="s">
        <v>88</v>
      </c>
      <c r="E512" s="200" t="s">
        <v>554</v>
      </c>
      <c r="F512" s="199" t="s">
        <v>720</v>
      </c>
      <c r="G512" s="198">
        <v>3</v>
      </c>
      <c r="H512" s="197" t="s">
        <v>179</v>
      </c>
      <c r="I512" s="258"/>
      <c r="J512" s="195"/>
      <c r="K512" s="257"/>
      <c r="L512" s="257"/>
      <c r="M512" s="193"/>
      <c r="N512" s="171" t="str">
        <f>VLOOKUP(C512,'Points-2015'!D:E,2,FALSE)</f>
        <v>TROLLSPORT</v>
      </c>
      <c r="O512" s="171"/>
      <c r="P512" s="171"/>
      <c r="Q512" s="171"/>
      <c r="R512" s="172"/>
      <c r="T512" s="171"/>
    </row>
    <row r="513" spans="1:20" s="170" customFormat="1" ht="24" customHeight="1" thickBot="1">
      <c r="A513" s="169">
        <v>2</v>
      </c>
      <c r="B513" s="192"/>
      <c r="C513" s="191">
        <v>6924827</v>
      </c>
      <c r="D513" s="190" t="s">
        <v>164</v>
      </c>
      <c r="E513" s="190" t="s">
        <v>554</v>
      </c>
      <c r="F513" s="189" t="s">
        <v>720</v>
      </c>
      <c r="G513" s="188">
        <v>3</v>
      </c>
      <c r="H513" s="187" t="s">
        <v>179</v>
      </c>
      <c r="I513" s="256"/>
      <c r="J513" s="185"/>
      <c r="K513" s="255"/>
      <c r="L513" s="255"/>
      <c r="M513" s="183"/>
      <c r="N513" s="171" t="str">
        <f>VLOOKUP(C513,'Points-2015'!D:E,2,FALSE)</f>
        <v>TROLLSPORT</v>
      </c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/>
      <c r="O514" s="171"/>
      <c r="P514" s="171"/>
      <c r="Q514" s="171"/>
      <c r="R514" s="172"/>
      <c r="T514" s="171"/>
    </row>
    <row r="515" spans="1:20" s="170" customFormat="1" ht="24" customHeight="1">
      <c r="A515" s="169">
        <v>1</v>
      </c>
      <c r="B515" s="252"/>
      <c r="C515" s="251">
        <v>6901617</v>
      </c>
      <c r="D515" s="250" t="s">
        <v>75</v>
      </c>
      <c r="E515" s="250" t="s">
        <v>5</v>
      </c>
      <c r="F515" s="249" t="s">
        <v>720</v>
      </c>
      <c r="G515" s="248">
        <v>5</v>
      </c>
      <c r="H515" s="247" t="s">
        <v>179</v>
      </c>
      <c r="I515" s="246" t="s">
        <v>8</v>
      </c>
      <c r="J515" s="245" t="s">
        <v>793</v>
      </c>
      <c r="K515" s="244"/>
      <c r="L515" s="244"/>
      <c r="M515" s="243"/>
      <c r="N515" s="171" t="str">
        <f>VLOOKUP(C515,'Points-2015'!D:E,2,FALSE)</f>
        <v>CASCOL</v>
      </c>
      <c r="O515" s="171"/>
      <c r="P515" s="171"/>
      <c r="Q515" s="171"/>
      <c r="R515" s="172"/>
      <c r="T515" s="171"/>
    </row>
    <row r="516" spans="1:20" s="170" customFormat="1" ht="24" customHeight="1">
      <c r="A516" s="169">
        <v>1</v>
      </c>
      <c r="B516" s="242" t="s">
        <v>722</v>
      </c>
      <c r="C516" s="241">
        <v>4312945</v>
      </c>
      <c r="D516" s="240" t="s">
        <v>523</v>
      </c>
      <c r="E516" s="240" t="s">
        <v>5</v>
      </c>
      <c r="F516" s="239" t="s">
        <v>720</v>
      </c>
      <c r="G516" s="238">
        <v>5</v>
      </c>
      <c r="H516" s="237" t="s">
        <v>179</v>
      </c>
      <c r="I516" s="236" t="s">
        <v>8</v>
      </c>
      <c r="J516" s="235" t="s">
        <v>793</v>
      </c>
      <c r="K516" s="234"/>
      <c r="L516" s="234"/>
      <c r="M516" s="233"/>
      <c r="N516" s="171" t="str">
        <f>VLOOKUP(C516,'Points-2015'!D:E,2,FALSE)</f>
        <v>CASCOL</v>
      </c>
      <c r="O516" s="171"/>
      <c r="P516" s="171"/>
      <c r="Q516" s="171"/>
      <c r="R516" s="172"/>
      <c r="T516" s="171"/>
    </row>
    <row r="517" spans="1:20" s="170" customFormat="1" ht="24" customHeight="1" thickBot="1">
      <c r="A517" s="169">
        <v>1</v>
      </c>
      <c r="B517" s="232"/>
      <c r="C517" s="231">
        <v>6920267</v>
      </c>
      <c r="D517" s="230" t="s">
        <v>258</v>
      </c>
      <c r="E517" s="230" t="s">
        <v>5</v>
      </c>
      <c r="F517" s="229" t="s">
        <v>720</v>
      </c>
      <c r="G517" s="228">
        <v>5</v>
      </c>
      <c r="H517" s="227" t="s">
        <v>179</v>
      </c>
      <c r="I517" s="226" t="s">
        <v>8</v>
      </c>
      <c r="J517" s="225" t="s">
        <v>793</v>
      </c>
      <c r="K517" s="224"/>
      <c r="L517" s="224"/>
      <c r="M517" s="223"/>
      <c r="N517" s="171" t="str">
        <f>VLOOKUP(C517,'Points-2015'!D:E,2,FALSE)</f>
        <v>CASCOL</v>
      </c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customHeight="1">
      <c r="A519" s="169">
        <v>1</v>
      </c>
      <c r="B519" s="212"/>
      <c r="C519" s="211">
        <v>106403</v>
      </c>
      <c r="D519" s="210" t="s">
        <v>181</v>
      </c>
      <c r="E519" s="210" t="s">
        <v>350</v>
      </c>
      <c r="F519" s="209" t="s">
        <v>720</v>
      </c>
      <c r="G519" s="208">
        <v>5</v>
      </c>
      <c r="H519" s="207" t="s">
        <v>179</v>
      </c>
      <c r="I519" s="206" t="s">
        <v>719</v>
      </c>
      <c r="J519" s="205"/>
      <c r="K519" s="204"/>
      <c r="L519" s="204"/>
      <c r="M519" s="203"/>
      <c r="N519" s="171" t="str">
        <f>VLOOKUP(C519,'Points-2015'!D:E,2,FALSE)</f>
        <v>S A L</v>
      </c>
      <c r="O519" s="171"/>
      <c r="P519" s="171"/>
      <c r="Q519" s="171"/>
      <c r="R519" s="172"/>
      <c r="T519" s="171"/>
    </row>
    <row r="520" spans="1:20" s="170" customFormat="1" ht="24" customHeight="1">
      <c r="A520" s="169">
        <v>1</v>
      </c>
      <c r="B520" s="202" t="s">
        <v>721</v>
      </c>
      <c r="C520" s="201">
        <v>6924011</v>
      </c>
      <c r="D520" s="200" t="s">
        <v>159</v>
      </c>
      <c r="E520" s="200" t="s">
        <v>350</v>
      </c>
      <c r="F520" s="199" t="s">
        <v>720</v>
      </c>
      <c r="G520" s="198">
        <v>5</v>
      </c>
      <c r="H520" s="197" t="s">
        <v>179</v>
      </c>
      <c r="I520" s="196" t="s">
        <v>719</v>
      </c>
      <c r="J520" s="195"/>
      <c r="K520" s="194"/>
      <c r="L520" s="194"/>
      <c r="M520" s="193"/>
      <c r="N520" s="171" t="str">
        <f>VLOOKUP(C520,'Points-2015'!D:E,2,FALSE)</f>
        <v>S A L</v>
      </c>
      <c r="O520" s="171"/>
      <c r="P520" s="171"/>
      <c r="Q520" s="171"/>
      <c r="R520" s="172"/>
      <c r="T520" s="171"/>
    </row>
    <row r="521" spans="1:20" s="170" customFormat="1" ht="24" customHeight="1" thickBot="1">
      <c r="A521" s="169">
        <v>1</v>
      </c>
      <c r="B521" s="192"/>
      <c r="C521" s="191">
        <v>6921433</v>
      </c>
      <c r="D521" s="190" t="s">
        <v>144</v>
      </c>
      <c r="E521" s="190" t="s">
        <v>350</v>
      </c>
      <c r="F521" s="189" t="s">
        <v>720</v>
      </c>
      <c r="G521" s="188">
        <v>5</v>
      </c>
      <c r="H521" s="187" t="s">
        <v>179</v>
      </c>
      <c r="I521" s="186" t="s">
        <v>719</v>
      </c>
      <c r="J521" s="185"/>
      <c r="K521" s="184"/>
      <c r="L521" s="184"/>
      <c r="M521" s="183"/>
      <c r="N521" s="171" t="str">
        <f>VLOOKUP(C521,'Points-2015'!D:E,2,FALSE)</f>
        <v>S A L</v>
      </c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filters>
        <filter val="106403"/>
        <filter val="3802304"/>
        <filter val="4312945"/>
        <filter val="6900182"/>
        <filter val="6900710"/>
        <filter val="6901105"/>
        <filter val="6901149"/>
        <filter val="6901167"/>
        <filter val="6901220"/>
        <filter val="6901245"/>
        <filter val="6901249"/>
        <filter val="6901394"/>
        <filter val="6901410"/>
        <filter val="6901411"/>
        <filter val="6901446"/>
        <filter val="6901586"/>
        <filter val="6901617"/>
        <filter val="6901715"/>
        <filter val="6901758"/>
        <filter val="6901799"/>
        <filter val="6901891"/>
        <filter val="6901893"/>
        <filter val="6901974"/>
        <filter val="6902027"/>
        <filter val="6902205"/>
        <filter val="6903022"/>
        <filter val="6903159"/>
        <filter val="6904171"/>
        <filter val="6905637"/>
        <filter val="6905903"/>
        <filter val="6906342"/>
        <filter val="6906470"/>
        <filter val="6907646"/>
        <filter val="6908332"/>
        <filter val="6908353"/>
        <filter val="6910155"/>
        <filter val="6912129"/>
        <filter val="6913614"/>
        <filter val="6913729"/>
        <filter val="6913757"/>
        <filter val="6914199"/>
        <filter val="6914560"/>
        <filter val="6914765"/>
        <filter val="6915352"/>
        <filter val="6915606"/>
        <filter val="6916699"/>
        <filter val="6917211"/>
        <filter val="6917605"/>
        <filter val="6917634"/>
        <filter val="6917755"/>
        <filter val="6917796"/>
        <filter val="6917994"/>
        <filter val="6917996"/>
        <filter val="6918443"/>
        <filter val="6918472"/>
        <filter val="6918499"/>
        <filter val="6918501"/>
        <filter val="6919166"/>
        <filter val="6919181"/>
        <filter val="6919371"/>
        <filter val="6919949"/>
        <filter val="6919953"/>
        <filter val="6919954"/>
        <filter val="6919966"/>
        <filter val="6920064"/>
        <filter val="6920156"/>
        <filter val="6920243"/>
        <filter val="6920244"/>
        <filter val="6920267"/>
        <filter val="6920890"/>
        <filter val="6921433"/>
        <filter val="6921525"/>
        <filter val="6921537"/>
        <filter val="6921746"/>
        <filter val="6921860"/>
        <filter val="6922115"/>
        <filter val="6922450"/>
        <filter val="6922743"/>
        <filter val="6922848"/>
        <filter val="6922896"/>
        <filter val="6922983"/>
        <filter val="6923168"/>
        <filter val="6923754"/>
        <filter val="6924011"/>
        <filter val="6924102"/>
        <filter val="6924426"/>
        <filter val="6924432"/>
        <filter val="6924452"/>
        <filter val="6924512"/>
        <filter val="6924513"/>
        <filter val="6924535"/>
        <filter val="6924538"/>
        <filter val="6924629"/>
        <filter val="6924827"/>
        <filter val="6924944"/>
        <filter val="6925064"/>
        <filter val="6925199"/>
        <filter val="6925255"/>
        <filter val="6925256"/>
        <filter val="6925357"/>
        <filter val="6925448"/>
        <filter val="6925542"/>
        <filter val="6925543"/>
        <filter val="6925624"/>
        <filter val="6925759"/>
        <filter val="6925844"/>
        <filter val="6925867"/>
        <filter val="6926452"/>
        <filter val="705151"/>
        <filter val="711309"/>
        <filter val="8308065"/>
      </filters>
    </filterColumn>
    <filterColumn colId="9"/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2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22539" r:id="rId3"/>
  </oleObjects>
</worksheet>
</file>

<file path=xl/worksheets/sheet14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496" activePane="bottomRight" state="frozen"/>
      <selection pane="topRight" activeCell="B1" sqref="B1"/>
      <selection pane="bottomLeft" activeCell="A7" sqref="A7"/>
      <selection pane="bottomRight" activeCell="L523" sqref="L523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42287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4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844</v>
      </c>
      <c r="E4" s="379" t="s">
        <v>763</v>
      </c>
      <c r="F4" s="379"/>
      <c r="G4" s="378">
        <v>6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/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e">
        <f>VLOOKUP($Q11,#REF!,2,FALSE)</f>
        <v>#REF!</v>
      </c>
      <c r="S11" s="250" t="e">
        <f>VLOOKUP($Q11,#REF!,3,FALSE)</f>
        <v>#REF!</v>
      </c>
      <c r="T11" s="249" t="s">
        <v>740</v>
      </c>
      <c r="U11" s="328">
        <f>U12</f>
        <v>2</v>
      </c>
      <c r="V11" s="327" t="e">
        <f>VLOOKUP($Q11,#REF!,4,FALSE)</f>
        <v>#REF!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/>
      <c r="O12" s="169">
        <v>1</v>
      </c>
      <c r="P12" s="273" t="s">
        <v>730</v>
      </c>
      <c r="Q12" s="323">
        <v>6900182</v>
      </c>
      <c r="R12" s="240" t="e">
        <f>VLOOKUP($Q12,#REF!,2,FALSE)</f>
        <v>#REF!</v>
      </c>
      <c r="S12" s="240" t="e">
        <f>VLOOKUP($Q12,#REF!,3,FALSE)</f>
        <v>#REF!</v>
      </c>
      <c r="T12" s="239" t="s">
        <v>740</v>
      </c>
      <c r="U12" s="322">
        <v>2</v>
      </c>
      <c r="V12" s="321" t="e">
        <f>VLOOKUP($Q12,#REF!,4,FALSE)</f>
        <v>#REF!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e">
        <f>VLOOKUP($Q13,#REF!,2,FALSE)</f>
        <v>#REF!</v>
      </c>
      <c r="S13" s="230" t="e">
        <f>VLOOKUP($Q13,#REF!,3,FALSE)</f>
        <v>#REF!</v>
      </c>
      <c r="T13" s="229" t="s">
        <v>740</v>
      </c>
      <c r="U13" s="316">
        <f>U12</f>
        <v>2</v>
      </c>
      <c r="V13" s="315" t="e">
        <f>VLOOKUP($Q13,#REF!,4,FALSE)</f>
        <v>#REF!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hidden="1" customHeight="1">
      <c r="A16" s="169"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/>
      <c r="Q16" s="331"/>
      <c r="R16" s="331"/>
      <c r="S16" s="331"/>
      <c r="X16" s="330"/>
    </row>
    <row r="17" spans="1:27" s="170" customFormat="1" ht="24" hidden="1" customHeight="1" thickBot="1">
      <c r="A17" s="169"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e">
        <f>VLOOKUP($Q19,#REF!,2,FALSE)</f>
        <v>#REF!</v>
      </c>
      <c r="S19" s="250" t="e">
        <f>VLOOKUP($Q19,#REF!,3,FALSE)</f>
        <v>#REF!</v>
      </c>
      <c r="T19" s="249" t="s">
        <v>740</v>
      </c>
      <c r="U19" s="328">
        <f>U20</f>
        <v>2</v>
      </c>
      <c r="V19" s="327" t="e">
        <f>VLOOKUP($Q19,#REF!,4,FALSE)</f>
        <v>#REF!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/>
      <c r="O20" s="169">
        <v>1</v>
      </c>
      <c r="P20" s="273" t="s">
        <v>730</v>
      </c>
      <c r="Q20" s="323">
        <v>6900182</v>
      </c>
      <c r="R20" s="240" t="e">
        <f>VLOOKUP($Q20,#REF!,2,FALSE)</f>
        <v>#REF!</v>
      </c>
      <c r="S20" s="240" t="e">
        <f>VLOOKUP($Q20,#REF!,3,FALSE)</f>
        <v>#REF!</v>
      </c>
      <c r="T20" s="239" t="s">
        <v>740</v>
      </c>
      <c r="U20" s="322">
        <v>2</v>
      </c>
      <c r="V20" s="321" t="e">
        <f>VLOOKUP($Q20,#REF!,4,FALSE)</f>
        <v>#REF!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e">
        <f>VLOOKUP($Q21,#REF!,2,FALSE)</f>
        <v>#REF!</v>
      </c>
      <c r="S21" s="230" t="e">
        <f>VLOOKUP($Q21,#REF!,3,FALSE)</f>
        <v>#REF!</v>
      </c>
      <c r="T21" s="229" t="s">
        <v>740</v>
      </c>
      <c r="U21" s="316">
        <f>U20</f>
        <v>2</v>
      </c>
      <c r="V21" s="315" t="e">
        <f>VLOOKUP($Q21,#REF!,4,FALSE)</f>
        <v>#REF!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hidden="1" customHeight="1">
      <c r="A24" s="169"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/>
      <c r="Q24" s="331"/>
      <c r="R24" s="331"/>
      <c r="S24" s="331"/>
      <c r="X24" s="330"/>
    </row>
    <row r="25" spans="1:27" s="170" customFormat="1" ht="24" hidden="1" customHeight="1" thickBot="1">
      <c r="A25" s="169"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e">
        <f>VLOOKUP($Q27,#REF!,2,FALSE)</f>
        <v>#REF!</v>
      </c>
      <c r="S27" s="250" t="e">
        <f>VLOOKUP($Q27,#REF!,3,FALSE)</f>
        <v>#REF!</v>
      </c>
      <c r="T27" s="249" t="s">
        <v>740</v>
      </c>
      <c r="U27" s="328">
        <f>U28</f>
        <v>2</v>
      </c>
      <c r="V27" s="327" t="e">
        <f>VLOOKUP($Q27,#REF!,4,FALSE)</f>
        <v>#REF!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/>
      <c r="O28" s="169">
        <v>1</v>
      </c>
      <c r="P28" s="273" t="s">
        <v>728</v>
      </c>
      <c r="Q28" s="323">
        <v>6900182</v>
      </c>
      <c r="R28" s="240" t="e">
        <f>VLOOKUP($Q28,#REF!,2,FALSE)</f>
        <v>#REF!</v>
      </c>
      <c r="S28" s="240" t="e">
        <f>VLOOKUP($Q28,#REF!,3,FALSE)</f>
        <v>#REF!</v>
      </c>
      <c r="T28" s="239" t="s">
        <v>740</v>
      </c>
      <c r="U28" s="322">
        <v>2</v>
      </c>
      <c r="V28" s="321" t="e">
        <f>VLOOKUP($Q28,#REF!,4,FALSE)</f>
        <v>#REF!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e">
        <f>VLOOKUP($Q29,#REF!,2,FALSE)</f>
        <v>#REF!</v>
      </c>
      <c r="S29" s="230" t="e">
        <f>VLOOKUP($Q29,#REF!,3,FALSE)</f>
        <v>#REF!</v>
      </c>
      <c r="T29" s="229" t="s">
        <v>740</v>
      </c>
      <c r="U29" s="316">
        <f>U28</f>
        <v>2</v>
      </c>
      <c r="V29" s="315" t="e">
        <f>VLOOKUP($Q29,#REF!,4,FALSE)</f>
        <v>#REF!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/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e">
        <f>VLOOKUP($Q35,#REF!,2,FALSE)</f>
        <v>#REF!</v>
      </c>
      <c r="S35" s="250" t="e">
        <f>VLOOKUP($Q35,#REF!,3,FALSE)</f>
        <v>#REF!</v>
      </c>
      <c r="T35" s="249" t="s">
        <v>740</v>
      </c>
      <c r="U35" s="328">
        <f>U36</f>
        <v>2</v>
      </c>
      <c r="V35" s="327" t="e">
        <f>VLOOKUP($Q35,#REF!,4,FALSE)</f>
        <v>#REF!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/>
      <c r="O36" s="169">
        <v>1</v>
      </c>
      <c r="P36" s="273" t="s">
        <v>728</v>
      </c>
      <c r="Q36" s="323">
        <v>6900182</v>
      </c>
      <c r="R36" s="240" t="e">
        <f>VLOOKUP($Q36,#REF!,2,FALSE)</f>
        <v>#REF!</v>
      </c>
      <c r="S36" s="240" t="e">
        <f>VLOOKUP($Q36,#REF!,3,FALSE)</f>
        <v>#REF!</v>
      </c>
      <c r="T36" s="239" t="s">
        <v>740</v>
      </c>
      <c r="U36" s="322">
        <v>2</v>
      </c>
      <c r="V36" s="321" t="e">
        <f>VLOOKUP($Q36,#REF!,4,FALSE)</f>
        <v>#REF!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e">
        <f>VLOOKUP($Q37,#REF!,2,FALSE)</f>
        <v>#REF!</v>
      </c>
      <c r="S37" s="230" t="e">
        <f>VLOOKUP($Q37,#REF!,3,FALSE)</f>
        <v>#REF!</v>
      </c>
      <c r="T37" s="229" t="s">
        <v>740</v>
      </c>
      <c r="U37" s="316">
        <f>U36</f>
        <v>2</v>
      </c>
      <c r="V37" s="315" t="e">
        <f>VLOOKUP($Q37,#REF!,4,FALSE)</f>
        <v>#REF!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hidden="1" customHeight="1">
      <c r="A40" s="169"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/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hidden="1" customHeight="1">
      <c r="A44" s="169"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/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hidden="1" customHeight="1">
      <c r="A48" s="169"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/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hidden="1" customHeight="1">
      <c r="A52" s="169"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/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hidden="1" customHeight="1">
      <c r="A56" s="169"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/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hidden="1" customHeight="1">
      <c r="A60" s="169"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/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hidden="1" customHeight="1">
      <c r="A64" s="169"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/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hidden="1" customHeight="1">
      <c r="A68" s="169"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/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hidden="1" customHeight="1">
      <c r="A72" s="169"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/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customHeight="1">
      <c r="A135" s="169">
        <v>1</v>
      </c>
      <c r="B135" s="276" t="s">
        <v>728</v>
      </c>
      <c r="C135" s="251">
        <v>6918499</v>
      </c>
      <c r="D135" s="250" t="s">
        <v>150</v>
      </c>
      <c r="E135" s="250" t="s">
        <v>0</v>
      </c>
      <c r="F135" s="249" t="s">
        <v>740</v>
      </c>
      <c r="G135" s="309">
        <v>2</v>
      </c>
      <c r="H135" s="247" t="s">
        <v>179</v>
      </c>
      <c r="I135" s="275"/>
      <c r="J135" s="245"/>
      <c r="K135" s="274"/>
      <c r="L135" s="274"/>
      <c r="M135" s="243"/>
      <c r="N135" s="171" t="str">
        <f>VLOOKUP(C135,'Points-2015'!D:E,2,FALSE)</f>
        <v>ALSTOM</v>
      </c>
      <c r="O135" s="171"/>
      <c r="P135" s="171"/>
      <c r="Q135" s="171"/>
      <c r="R135" s="172"/>
      <c r="T135" s="171"/>
    </row>
    <row r="136" spans="1:20" s="170" customFormat="1" ht="24" customHeight="1" thickBot="1">
      <c r="A136" s="169">
        <v>1</v>
      </c>
      <c r="B136" s="273" t="s">
        <v>728</v>
      </c>
      <c r="C136" s="241">
        <v>6912129</v>
      </c>
      <c r="D136" s="240" t="s">
        <v>232</v>
      </c>
      <c r="E136" s="240" t="s">
        <v>0</v>
      </c>
      <c r="F136" s="239" t="s">
        <v>740</v>
      </c>
      <c r="G136" s="309">
        <v>2</v>
      </c>
      <c r="H136" s="237" t="s">
        <v>179</v>
      </c>
      <c r="I136" s="272"/>
      <c r="J136" s="235"/>
      <c r="K136" s="271"/>
      <c r="L136" s="271"/>
      <c r="M136" s="233"/>
      <c r="N136" s="171" t="str">
        <f>VLOOKUP(C136,'Points-2015'!D:E,2,FALSE)</f>
        <v>ALSTOM</v>
      </c>
      <c r="O136" s="171"/>
      <c r="P136" s="171"/>
      <c r="Q136" s="171"/>
      <c r="R136" s="172"/>
      <c r="T136" s="171"/>
    </row>
    <row r="137" spans="1:20" s="170" customFormat="1" ht="24" hidden="1" customHeight="1" thickBot="1">
      <c r="A137" s="169">
        <v>1</v>
      </c>
      <c r="B137" s="270" t="s">
        <v>728</v>
      </c>
      <c r="C137" s="231"/>
      <c r="D137" s="230" t="e">
        <v>#N/A</v>
      </c>
      <c r="E137" s="230" t="e">
        <v>#N/A</v>
      </c>
      <c r="F137" s="229" t="s">
        <v>740</v>
      </c>
      <c r="G137" s="228"/>
      <c r="H137" s="227" t="e">
        <v>#N/A</v>
      </c>
      <c r="I137" s="269"/>
      <c r="J137" s="225"/>
      <c r="K137" s="268"/>
      <c r="L137" s="268"/>
      <c r="M137" s="223"/>
      <c r="N137" s="171"/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customHeight="1">
      <c r="A139" s="169">
        <v>2</v>
      </c>
      <c r="B139" s="262" t="s">
        <v>728</v>
      </c>
      <c r="C139" s="211">
        <v>6900182</v>
      </c>
      <c r="D139" s="210" t="s">
        <v>97</v>
      </c>
      <c r="E139" s="210" t="s">
        <v>1</v>
      </c>
      <c r="F139" s="209" t="s">
        <v>740</v>
      </c>
      <c r="G139" s="309">
        <v>2</v>
      </c>
      <c r="H139" s="207" t="s">
        <v>179</v>
      </c>
      <c r="I139" s="261"/>
      <c r="J139" s="205"/>
      <c r="K139" s="260"/>
      <c r="L139" s="260"/>
      <c r="M139" s="203"/>
      <c r="N139" s="171" t="str">
        <f>VLOOKUP(C139,'Points-2015'!D:E,2,FALSE)</f>
        <v>ATSCAF</v>
      </c>
      <c r="O139" s="171"/>
      <c r="P139" s="171"/>
      <c r="Q139" s="171"/>
      <c r="R139" s="172"/>
      <c r="T139" s="171"/>
    </row>
    <row r="140" spans="1:20" s="170" customFormat="1" ht="24" customHeight="1" thickBot="1">
      <c r="A140" s="169">
        <v>2</v>
      </c>
      <c r="B140" s="259" t="s">
        <v>728</v>
      </c>
      <c r="C140" s="201">
        <v>6917605</v>
      </c>
      <c r="D140" s="200" t="s">
        <v>242</v>
      </c>
      <c r="E140" s="200" t="s">
        <v>1</v>
      </c>
      <c r="F140" s="199" t="s">
        <v>740</v>
      </c>
      <c r="G140" s="309">
        <v>2</v>
      </c>
      <c r="H140" s="197" t="s">
        <v>179</v>
      </c>
      <c r="I140" s="258"/>
      <c r="J140" s="195"/>
      <c r="K140" s="257"/>
      <c r="L140" s="257"/>
      <c r="M140" s="193"/>
      <c r="N140" s="171" t="str">
        <f>VLOOKUP(C140,'Points-2015'!D:E,2,FALSE)</f>
        <v>ATSCAF</v>
      </c>
      <c r="O140" s="171"/>
      <c r="P140" s="171"/>
      <c r="Q140" s="171"/>
      <c r="R140" s="172"/>
      <c r="T140" s="171"/>
    </row>
    <row r="141" spans="1:20" s="170" customFormat="1" ht="24" hidden="1" customHeight="1" thickBot="1">
      <c r="A141" s="169">
        <v>2</v>
      </c>
      <c r="B141" s="278" t="s">
        <v>728</v>
      </c>
      <c r="C141" s="191"/>
      <c r="D141" s="190" t="e">
        <v>#N/A</v>
      </c>
      <c r="E141" s="190" t="e">
        <v>#N/A</v>
      </c>
      <c r="F141" s="189" t="s">
        <v>740</v>
      </c>
      <c r="G141" s="188"/>
      <c r="H141" s="187" t="e">
        <v>#N/A</v>
      </c>
      <c r="I141" s="256"/>
      <c r="J141" s="185"/>
      <c r="K141" s="255"/>
      <c r="L141" s="255"/>
      <c r="M141" s="183"/>
      <c r="N141" s="171"/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/>
      <c r="O142" s="171"/>
      <c r="P142" s="171"/>
      <c r="Q142" s="171"/>
      <c r="R142" s="172"/>
      <c r="T142" s="171"/>
    </row>
    <row r="143" spans="1:20" s="170" customFormat="1" ht="24" customHeight="1">
      <c r="A143" s="169">
        <v>3</v>
      </c>
      <c r="B143" s="276" t="s">
        <v>728</v>
      </c>
      <c r="C143" s="251">
        <v>6918831</v>
      </c>
      <c r="D143" s="250" t="s">
        <v>248</v>
      </c>
      <c r="E143" s="250" t="s">
        <v>5</v>
      </c>
      <c r="F143" s="249" t="s">
        <v>740</v>
      </c>
      <c r="G143" s="309">
        <v>2</v>
      </c>
      <c r="H143" s="247" t="s">
        <v>179</v>
      </c>
      <c r="I143" s="275"/>
      <c r="J143" s="245"/>
      <c r="K143" s="274"/>
      <c r="L143" s="274"/>
      <c r="M143" s="243"/>
      <c r="N143" s="171" t="str">
        <f>VLOOKUP(C143,'Points-2015'!D:E,2,FALSE)</f>
        <v>CASCOL</v>
      </c>
      <c r="O143" s="171"/>
      <c r="P143" s="171"/>
      <c r="Q143" s="171"/>
      <c r="R143" s="172"/>
      <c r="T143" s="171"/>
    </row>
    <row r="144" spans="1:20" s="170" customFormat="1" ht="24" customHeight="1" thickBot="1">
      <c r="A144" s="169">
        <v>3</v>
      </c>
      <c r="B144" s="273" t="s">
        <v>728</v>
      </c>
      <c r="C144" s="241">
        <v>6901145</v>
      </c>
      <c r="D144" s="240" t="s">
        <v>129</v>
      </c>
      <c r="E144" s="240" t="s">
        <v>5</v>
      </c>
      <c r="F144" s="239" t="s">
        <v>740</v>
      </c>
      <c r="G144" s="309">
        <v>2</v>
      </c>
      <c r="H144" s="237" t="s">
        <v>179</v>
      </c>
      <c r="I144" s="272"/>
      <c r="J144" s="235"/>
      <c r="K144" s="271"/>
      <c r="L144" s="271"/>
      <c r="M144" s="233"/>
      <c r="N144" s="171" t="str">
        <f>VLOOKUP(C144,'Points-2015'!D:E,2,FALSE)</f>
        <v>CASCOL</v>
      </c>
      <c r="O144" s="171"/>
      <c r="P144" s="171"/>
      <c r="Q144" s="171"/>
      <c r="R144" s="172"/>
      <c r="T144" s="171"/>
    </row>
    <row r="145" spans="1:20" s="170" customFormat="1" ht="24" hidden="1" customHeight="1" thickBot="1">
      <c r="A145" s="169">
        <v>3</v>
      </c>
      <c r="B145" s="270" t="s">
        <v>728</v>
      </c>
      <c r="C145" s="231"/>
      <c r="D145" s="230" t="e">
        <v>#N/A</v>
      </c>
      <c r="E145" s="230" t="e">
        <v>#N/A</v>
      </c>
      <c r="F145" s="229" t="s">
        <v>740</v>
      </c>
      <c r="G145" s="228"/>
      <c r="H145" s="227" t="e">
        <v>#N/A</v>
      </c>
      <c r="I145" s="269"/>
      <c r="J145" s="225"/>
      <c r="K145" s="268"/>
      <c r="L145" s="268"/>
      <c r="M145" s="223"/>
      <c r="N145" s="171"/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/>
      <c r="O146" s="171"/>
      <c r="P146" s="171"/>
      <c r="Q146" s="171"/>
      <c r="R146" s="172"/>
      <c r="T146" s="171"/>
    </row>
    <row r="147" spans="1:20" s="170" customFormat="1" ht="24" customHeight="1">
      <c r="A147" s="169">
        <v>4</v>
      </c>
      <c r="B147" s="262" t="s">
        <v>728</v>
      </c>
      <c r="C147" s="211">
        <v>6925925</v>
      </c>
      <c r="D147" s="210" t="s">
        <v>339</v>
      </c>
      <c r="E147" s="210" t="s">
        <v>5</v>
      </c>
      <c r="F147" s="209" t="s">
        <v>740</v>
      </c>
      <c r="G147" s="309">
        <v>2</v>
      </c>
      <c r="H147" s="207" t="s">
        <v>179</v>
      </c>
      <c r="I147" s="261"/>
      <c r="J147" s="205"/>
      <c r="K147" s="260"/>
      <c r="L147" s="260"/>
      <c r="M147" s="203"/>
      <c r="N147" s="171" t="str">
        <f>VLOOKUP(C147,'Points-2015'!D:E,2,FALSE)</f>
        <v>CASCOL</v>
      </c>
      <c r="O147" s="171"/>
      <c r="P147" s="171"/>
      <c r="Q147" s="171"/>
      <c r="R147" s="172"/>
      <c r="T147" s="171"/>
    </row>
    <row r="148" spans="1:20" s="170" customFormat="1" ht="24" customHeight="1" thickBot="1">
      <c r="A148" s="169">
        <v>4</v>
      </c>
      <c r="B148" s="259" t="s">
        <v>728</v>
      </c>
      <c r="C148" s="201">
        <v>6901105</v>
      </c>
      <c r="D148" s="200" t="s">
        <v>193</v>
      </c>
      <c r="E148" s="200" t="s">
        <v>5</v>
      </c>
      <c r="F148" s="199" t="s">
        <v>740</v>
      </c>
      <c r="G148" s="309">
        <v>2</v>
      </c>
      <c r="H148" s="197" t="s">
        <v>179</v>
      </c>
      <c r="I148" s="258"/>
      <c r="J148" s="195"/>
      <c r="K148" s="257"/>
      <c r="L148" s="257"/>
      <c r="M148" s="193"/>
      <c r="N148" s="171" t="str">
        <f>VLOOKUP(C148,'Points-2015'!D:E,2,FALSE)</f>
        <v>CASCOL</v>
      </c>
      <c r="O148" s="171"/>
      <c r="P148" s="171"/>
      <c r="Q148" s="171"/>
      <c r="R148" s="172"/>
      <c r="T148" s="171"/>
    </row>
    <row r="149" spans="1:20" s="170" customFormat="1" ht="24" hidden="1" customHeight="1" thickBot="1">
      <c r="A149" s="169">
        <v>4</v>
      </c>
      <c r="B149" s="278" t="s">
        <v>728</v>
      </c>
      <c r="C149" s="191"/>
      <c r="D149" s="190" t="e">
        <v>#N/A</v>
      </c>
      <c r="E149" s="190" t="e">
        <v>#N/A</v>
      </c>
      <c r="F149" s="189" t="s">
        <v>740</v>
      </c>
      <c r="G149" s="188"/>
      <c r="H149" s="187" t="e">
        <v>#N/A</v>
      </c>
      <c r="I149" s="256"/>
      <c r="J149" s="185"/>
      <c r="K149" s="255"/>
      <c r="L149" s="255"/>
      <c r="M149" s="183"/>
      <c r="N149" s="171"/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/>
      <c r="O150" s="171"/>
      <c r="P150" s="171"/>
      <c r="Q150" s="171"/>
      <c r="R150" s="172"/>
      <c r="T150" s="171"/>
    </row>
    <row r="151" spans="1:20" s="170" customFormat="1" ht="24" customHeight="1">
      <c r="A151" s="169">
        <v>5</v>
      </c>
      <c r="B151" s="276" t="s">
        <v>728</v>
      </c>
      <c r="C151" s="251">
        <v>6901245</v>
      </c>
      <c r="D151" s="250" t="s">
        <v>81</v>
      </c>
      <c r="E151" s="250" t="s">
        <v>350</v>
      </c>
      <c r="F151" s="249" t="s">
        <v>740</v>
      </c>
      <c r="G151" s="309">
        <v>2</v>
      </c>
      <c r="H151" s="247" t="s">
        <v>8</v>
      </c>
      <c r="I151" s="275"/>
      <c r="J151" s="245"/>
      <c r="K151" s="274"/>
      <c r="L151" s="274"/>
      <c r="M151" s="243"/>
      <c r="N151" s="171" t="str">
        <f>VLOOKUP(C151,'Points-2015'!D:E,2,FALSE)</f>
        <v>S A L</v>
      </c>
      <c r="O151" s="171"/>
      <c r="P151" s="171"/>
      <c r="Q151" s="171"/>
      <c r="R151" s="172"/>
      <c r="T151" s="171"/>
    </row>
    <row r="152" spans="1:20" s="170" customFormat="1" ht="24" customHeight="1" thickBot="1">
      <c r="A152" s="169">
        <v>5</v>
      </c>
      <c r="B152" s="273" t="s">
        <v>728</v>
      </c>
      <c r="C152" s="241">
        <v>3802304</v>
      </c>
      <c r="D152" s="240" t="s">
        <v>73</v>
      </c>
      <c r="E152" s="240" t="s">
        <v>350</v>
      </c>
      <c r="F152" s="239" t="s">
        <v>740</v>
      </c>
      <c r="G152" s="309">
        <v>2</v>
      </c>
      <c r="H152" s="237" t="s">
        <v>179</v>
      </c>
      <c r="I152" s="272"/>
      <c r="J152" s="235"/>
      <c r="K152" s="271"/>
      <c r="L152" s="271" t="s">
        <v>747</v>
      </c>
      <c r="M152" s="233"/>
      <c r="N152" s="171" t="str">
        <f>VLOOKUP(C152,'Points-2015'!D:E,2,FALSE)</f>
        <v>S A L</v>
      </c>
      <c r="O152" s="171"/>
      <c r="P152" s="171"/>
      <c r="Q152" s="171"/>
      <c r="R152" s="172"/>
      <c r="T152" s="171"/>
    </row>
    <row r="153" spans="1:20" s="170" customFormat="1" ht="24" hidden="1" customHeight="1" thickBot="1">
      <c r="A153" s="169">
        <v>5</v>
      </c>
      <c r="B153" s="270" t="s">
        <v>728</v>
      </c>
      <c r="C153" s="231"/>
      <c r="D153" s="230" t="e">
        <v>#N/A</v>
      </c>
      <c r="E153" s="230" t="e">
        <v>#N/A</v>
      </c>
      <c r="F153" s="229" t="s">
        <v>740</v>
      </c>
      <c r="G153" s="228"/>
      <c r="H153" s="227" t="e">
        <v>#N/A</v>
      </c>
      <c r="I153" s="269"/>
      <c r="J153" s="225"/>
      <c r="K153" s="268"/>
      <c r="L153" s="268" t="s">
        <v>747</v>
      </c>
      <c r="M153" s="223"/>
      <c r="N153" s="171"/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 t="s">
        <v>747</v>
      </c>
      <c r="M154" s="213"/>
      <c r="N154" s="171"/>
      <c r="O154" s="171"/>
      <c r="P154" s="171"/>
      <c r="Q154" s="171"/>
      <c r="R154" s="172"/>
      <c r="T154" s="171"/>
    </row>
    <row r="155" spans="1:20" s="170" customFormat="1" ht="24" customHeight="1">
      <c r="A155" s="169">
        <v>6</v>
      </c>
      <c r="B155" s="262" t="s">
        <v>728</v>
      </c>
      <c r="C155" s="211">
        <v>6921433</v>
      </c>
      <c r="D155" s="210" t="s">
        <v>144</v>
      </c>
      <c r="E155" s="210" t="s">
        <v>350</v>
      </c>
      <c r="F155" s="209" t="s">
        <v>740</v>
      </c>
      <c r="G155" s="309">
        <v>2</v>
      </c>
      <c r="H155" s="207" t="s">
        <v>179</v>
      </c>
      <c r="I155" s="261"/>
      <c r="J155" s="205"/>
      <c r="K155" s="260"/>
      <c r="L155" s="260"/>
      <c r="M155" s="203"/>
      <c r="N155" s="171" t="str">
        <f>VLOOKUP(C155,'Points-2015'!D:E,2,FALSE)</f>
        <v>S A L</v>
      </c>
      <c r="O155" s="171"/>
      <c r="P155" s="171"/>
      <c r="Q155" s="171"/>
      <c r="R155" s="172"/>
      <c r="T155" s="171"/>
    </row>
    <row r="156" spans="1:20" s="170" customFormat="1" ht="24" customHeight="1" thickBot="1">
      <c r="A156" s="169">
        <v>6</v>
      </c>
      <c r="B156" s="259" t="s">
        <v>728</v>
      </c>
      <c r="C156" s="201">
        <v>6924452</v>
      </c>
      <c r="D156" s="200" t="s">
        <v>146</v>
      </c>
      <c r="E156" s="200" t="s">
        <v>350</v>
      </c>
      <c r="F156" s="199" t="s">
        <v>740</v>
      </c>
      <c r="G156" s="309">
        <v>2</v>
      </c>
      <c r="H156" s="197" t="s">
        <v>179</v>
      </c>
      <c r="I156" s="258"/>
      <c r="J156" s="195"/>
      <c r="K156" s="257"/>
      <c r="L156" s="257"/>
      <c r="M156" s="193"/>
      <c r="N156" s="171" t="str">
        <f>VLOOKUP(C156,'Points-2015'!D:E,2,FALSE)</f>
        <v>S A L</v>
      </c>
      <c r="O156" s="171"/>
      <c r="P156" s="171"/>
      <c r="Q156" s="171"/>
      <c r="R156" s="172"/>
      <c r="T156" s="171"/>
    </row>
    <row r="157" spans="1:20" s="170" customFormat="1" ht="24" hidden="1" customHeight="1" thickBot="1">
      <c r="A157" s="169">
        <v>6</v>
      </c>
      <c r="B157" s="278" t="s">
        <v>728</v>
      </c>
      <c r="C157" s="191"/>
      <c r="D157" s="190" t="e">
        <v>#N/A</v>
      </c>
      <c r="E157" s="190" t="e">
        <v>#N/A</v>
      </c>
      <c r="F157" s="189" t="s">
        <v>740</v>
      </c>
      <c r="G157" s="188"/>
      <c r="H157" s="187" t="e">
        <v>#N/A</v>
      </c>
      <c r="I157" s="256"/>
      <c r="J157" s="185"/>
      <c r="K157" s="255"/>
      <c r="L157" s="255" t="s">
        <v>747</v>
      </c>
      <c r="M157" s="183"/>
      <c r="N157" s="171"/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 t="s">
        <v>747</v>
      </c>
      <c r="M158" s="213"/>
      <c r="N158" s="171"/>
      <c r="O158" s="171"/>
      <c r="P158" s="171"/>
      <c r="Q158" s="171"/>
      <c r="R158" s="172"/>
      <c r="T158" s="171"/>
    </row>
    <row r="159" spans="1:20" s="170" customFormat="1" ht="24" customHeight="1">
      <c r="A159" s="169">
        <v>7</v>
      </c>
      <c r="B159" s="276" t="s">
        <v>728</v>
      </c>
      <c r="C159" s="251">
        <v>6901220</v>
      </c>
      <c r="D159" s="250" t="s">
        <v>200</v>
      </c>
      <c r="E159" s="250" t="s">
        <v>350</v>
      </c>
      <c r="F159" s="249" t="s">
        <v>740</v>
      </c>
      <c r="G159" s="309">
        <v>2</v>
      </c>
      <c r="H159" s="247" t="s">
        <v>179</v>
      </c>
      <c r="I159" s="275"/>
      <c r="J159" s="245"/>
      <c r="K159" s="274"/>
      <c r="L159" s="274"/>
      <c r="M159" s="243"/>
      <c r="N159" s="171" t="str">
        <f>VLOOKUP(C159,'Points-2015'!D:E,2,FALSE)</f>
        <v>S A L</v>
      </c>
      <c r="O159" s="171"/>
      <c r="P159" s="171"/>
      <c r="Q159" s="171"/>
      <c r="R159" s="172"/>
      <c r="T159" s="171"/>
    </row>
    <row r="160" spans="1:20" s="170" customFormat="1" ht="24" customHeight="1" thickBot="1">
      <c r="A160" s="169">
        <v>7</v>
      </c>
      <c r="B160" s="273" t="s">
        <v>728</v>
      </c>
      <c r="C160" s="241">
        <v>6924629</v>
      </c>
      <c r="D160" s="240" t="s">
        <v>133</v>
      </c>
      <c r="E160" s="240" t="s">
        <v>350</v>
      </c>
      <c r="F160" s="239" t="s">
        <v>740</v>
      </c>
      <c r="G160" s="309">
        <v>2</v>
      </c>
      <c r="H160" s="237" t="s">
        <v>179</v>
      </c>
      <c r="I160" s="272"/>
      <c r="J160" s="235"/>
      <c r="K160" s="271"/>
      <c r="L160" s="271"/>
      <c r="M160" s="233"/>
      <c r="N160" s="171" t="str">
        <f>VLOOKUP(C160,'Points-2015'!D:E,2,FALSE)</f>
        <v>S A L</v>
      </c>
      <c r="O160" s="171"/>
      <c r="P160" s="171"/>
      <c r="Q160" s="171"/>
      <c r="R160" s="172"/>
      <c r="T160" s="171"/>
    </row>
    <row r="161" spans="1:20" s="170" customFormat="1" ht="24" hidden="1" customHeight="1" thickBot="1">
      <c r="A161" s="169">
        <v>7</v>
      </c>
      <c r="B161" s="270" t="s">
        <v>728</v>
      </c>
      <c r="C161" s="231"/>
      <c r="D161" s="230" t="e">
        <v>#N/A</v>
      </c>
      <c r="E161" s="230" t="e">
        <v>#N/A</v>
      </c>
      <c r="F161" s="229" t="s">
        <v>740</v>
      </c>
      <c r="G161" s="228"/>
      <c r="H161" s="227" t="e">
        <v>#N/A</v>
      </c>
      <c r="I161" s="269"/>
      <c r="J161" s="225"/>
      <c r="K161" s="268"/>
      <c r="L161" s="268" t="s">
        <v>747</v>
      </c>
      <c r="M161" s="223"/>
      <c r="N161" s="171"/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 t="s">
        <v>747</v>
      </c>
      <c r="M162" s="213"/>
      <c r="N162" s="171"/>
      <c r="O162" s="171"/>
      <c r="P162" s="171"/>
      <c r="Q162" s="171"/>
      <c r="R162" s="172"/>
      <c r="T162" s="171"/>
    </row>
    <row r="163" spans="1:20" s="170" customFormat="1" ht="24" customHeight="1">
      <c r="A163" s="169">
        <v>8</v>
      </c>
      <c r="B163" s="262" t="s">
        <v>728</v>
      </c>
      <c r="C163" s="211">
        <v>6924432</v>
      </c>
      <c r="D163" s="210" t="s">
        <v>30</v>
      </c>
      <c r="E163" s="210" t="s">
        <v>350</v>
      </c>
      <c r="F163" s="209" t="s">
        <v>740</v>
      </c>
      <c r="G163" s="309">
        <v>2</v>
      </c>
      <c r="H163" s="207" t="s">
        <v>8</v>
      </c>
      <c r="I163" s="261"/>
      <c r="J163" s="205"/>
      <c r="K163" s="260"/>
      <c r="L163" s="260"/>
      <c r="M163" s="203"/>
      <c r="N163" s="171" t="str">
        <f>VLOOKUP(C163,'Points-2015'!D:E,2,FALSE)</f>
        <v>S A L</v>
      </c>
      <c r="O163" s="171"/>
      <c r="P163" s="171"/>
      <c r="Q163" s="171"/>
      <c r="R163" s="172"/>
      <c r="T163" s="171"/>
    </row>
    <row r="164" spans="1:20" s="170" customFormat="1" ht="24" customHeight="1" thickBot="1">
      <c r="A164" s="169">
        <v>8</v>
      </c>
      <c r="B164" s="259" t="s">
        <v>728</v>
      </c>
      <c r="C164" s="201">
        <v>6919181</v>
      </c>
      <c r="D164" s="200" t="s">
        <v>51</v>
      </c>
      <c r="E164" s="200" t="s">
        <v>350</v>
      </c>
      <c r="F164" s="199" t="s">
        <v>740</v>
      </c>
      <c r="G164" s="309">
        <v>2</v>
      </c>
      <c r="H164" s="197" t="s">
        <v>179</v>
      </c>
      <c r="I164" s="258"/>
      <c r="J164" s="195"/>
      <c r="K164" s="257"/>
      <c r="L164" s="257"/>
      <c r="M164" s="193"/>
      <c r="N164" s="171" t="str">
        <f>VLOOKUP(C164,'Points-2015'!D:E,2,FALSE)</f>
        <v>S A L</v>
      </c>
      <c r="O164" s="171"/>
      <c r="P164" s="171"/>
      <c r="Q164" s="171"/>
      <c r="R164" s="172"/>
      <c r="T164" s="171"/>
    </row>
    <row r="165" spans="1:20" s="170" customFormat="1" ht="24" hidden="1" customHeight="1" thickBot="1">
      <c r="A165" s="169">
        <v>8</v>
      </c>
      <c r="B165" s="278" t="s">
        <v>728</v>
      </c>
      <c r="C165" s="191"/>
      <c r="D165" s="190" t="e">
        <v>#N/A</v>
      </c>
      <c r="E165" s="190" t="e">
        <v>#N/A</v>
      </c>
      <c r="F165" s="189" t="s">
        <v>740</v>
      </c>
      <c r="G165" s="188"/>
      <c r="H165" s="187" t="e">
        <v>#N/A</v>
      </c>
      <c r="I165" s="256"/>
      <c r="J165" s="185"/>
      <c r="K165" s="255"/>
      <c r="L165" s="255" t="s">
        <v>747</v>
      </c>
      <c r="M165" s="183"/>
      <c r="N165" s="171"/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 t="s">
        <v>747</v>
      </c>
      <c r="M166" s="213"/>
      <c r="N166" s="171"/>
      <c r="O166" s="171"/>
      <c r="P166" s="171"/>
      <c r="Q166" s="171"/>
      <c r="R166" s="172"/>
      <c r="T166" s="171"/>
    </row>
    <row r="167" spans="1:20" s="170" customFormat="1" ht="24" customHeight="1">
      <c r="A167" s="169">
        <v>9</v>
      </c>
      <c r="B167" s="276" t="s">
        <v>728</v>
      </c>
      <c r="C167" s="251">
        <v>6913833</v>
      </c>
      <c r="D167" s="250" t="s">
        <v>235</v>
      </c>
      <c r="E167" s="250" t="s">
        <v>350</v>
      </c>
      <c r="F167" s="249" t="s">
        <v>740</v>
      </c>
      <c r="G167" s="309">
        <v>2</v>
      </c>
      <c r="H167" s="247" t="s">
        <v>179</v>
      </c>
      <c r="I167" s="275"/>
      <c r="J167" s="245"/>
      <c r="K167" s="274"/>
      <c r="L167" s="274"/>
      <c r="M167" s="243"/>
      <c r="N167" s="171" t="str">
        <f>VLOOKUP(C167,'Points-2015'!D:E,2,FALSE)</f>
        <v>S A L</v>
      </c>
      <c r="O167" s="171"/>
      <c r="P167" s="171"/>
      <c r="Q167" s="171"/>
      <c r="R167" s="172"/>
      <c r="T167" s="171"/>
    </row>
    <row r="168" spans="1:20" s="170" customFormat="1" ht="24" customHeight="1" thickBot="1">
      <c r="A168" s="169">
        <v>9</v>
      </c>
      <c r="B168" s="273" t="s">
        <v>728</v>
      </c>
      <c r="C168" s="241">
        <v>6924820</v>
      </c>
      <c r="D168" s="240" t="s">
        <v>85</v>
      </c>
      <c r="E168" s="240" t="s">
        <v>350</v>
      </c>
      <c r="F168" s="239" t="s">
        <v>740</v>
      </c>
      <c r="G168" s="309">
        <v>2</v>
      </c>
      <c r="H168" s="237" t="s">
        <v>179</v>
      </c>
      <c r="I168" s="272"/>
      <c r="J168" s="235"/>
      <c r="K168" s="271"/>
      <c r="L168" s="271"/>
      <c r="M168" s="233"/>
      <c r="N168" s="171" t="str">
        <f>VLOOKUP(C168,'Points-2015'!D:E,2,FALSE)</f>
        <v>S A L</v>
      </c>
      <c r="O168" s="171"/>
      <c r="P168" s="171"/>
      <c r="Q168" s="171"/>
      <c r="R168" s="172"/>
      <c r="T168" s="171"/>
    </row>
    <row r="169" spans="1:20" s="170" customFormat="1" ht="24" hidden="1" customHeight="1" thickBot="1">
      <c r="A169" s="169">
        <v>9</v>
      </c>
      <c r="B169" s="270" t="s">
        <v>728</v>
      </c>
      <c r="C169" s="231"/>
      <c r="D169" s="230" t="e">
        <v>#N/A</v>
      </c>
      <c r="E169" s="230" t="e">
        <v>#N/A</v>
      </c>
      <c r="F169" s="229" t="s">
        <v>740</v>
      </c>
      <c r="G169" s="228"/>
      <c r="H169" s="227" t="e">
        <v>#N/A</v>
      </c>
      <c r="I169" s="269"/>
      <c r="J169" s="225"/>
      <c r="K169" s="268"/>
      <c r="L169" s="268" t="s">
        <v>747</v>
      </c>
      <c r="M169" s="223"/>
      <c r="N169" s="171"/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 t="s">
        <v>747</v>
      </c>
      <c r="M170" s="213"/>
      <c r="N170" s="171"/>
      <c r="O170" s="171"/>
      <c r="P170" s="171"/>
      <c r="Q170" s="171"/>
      <c r="R170" s="172"/>
      <c r="T170" s="171"/>
    </row>
    <row r="171" spans="1:20" s="170" customFormat="1" ht="24" customHeight="1">
      <c r="A171" s="169">
        <v>10</v>
      </c>
      <c r="B171" s="262" t="s">
        <v>728</v>
      </c>
      <c r="C171" s="211">
        <v>6925216</v>
      </c>
      <c r="D171" s="210" t="s">
        <v>474</v>
      </c>
      <c r="E171" s="210" t="s">
        <v>350</v>
      </c>
      <c r="F171" s="209" t="s">
        <v>740</v>
      </c>
      <c r="G171" s="309">
        <v>2</v>
      </c>
      <c r="H171" s="207" t="s">
        <v>179</v>
      </c>
      <c r="I171" s="261"/>
      <c r="J171" s="205"/>
      <c r="K171" s="260"/>
      <c r="L171" s="260"/>
      <c r="M171" s="203"/>
      <c r="N171" s="171" t="str">
        <f>VLOOKUP(C171,'Points-2015'!D:E,2,FALSE)</f>
        <v>S A L</v>
      </c>
      <c r="O171" s="171"/>
      <c r="P171" s="171"/>
      <c r="Q171" s="171"/>
      <c r="R171" s="172"/>
      <c r="T171" s="171"/>
    </row>
    <row r="172" spans="1:20" s="170" customFormat="1" ht="24" customHeight="1" thickBot="1">
      <c r="A172" s="169">
        <v>10</v>
      </c>
      <c r="B172" s="259" t="s">
        <v>728</v>
      </c>
      <c r="C172" s="201">
        <v>6924981</v>
      </c>
      <c r="D172" s="200" t="s">
        <v>476</v>
      </c>
      <c r="E172" s="200" t="s">
        <v>350</v>
      </c>
      <c r="F172" s="199" t="s">
        <v>740</v>
      </c>
      <c r="G172" s="309">
        <v>2</v>
      </c>
      <c r="H172" s="197" t="s">
        <v>179</v>
      </c>
      <c r="I172" s="258"/>
      <c r="J172" s="195"/>
      <c r="K172" s="257"/>
      <c r="L172" s="257"/>
      <c r="M172" s="193"/>
      <c r="N172" s="171" t="str">
        <f>VLOOKUP(C172,'Points-2015'!D:E,2,FALSE)</f>
        <v>S A L</v>
      </c>
      <c r="O172" s="171"/>
      <c r="P172" s="171"/>
      <c r="Q172" s="171"/>
      <c r="R172" s="172"/>
      <c r="T172" s="171"/>
    </row>
    <row r="173" spans="1:20" s="170" customFormat="1" ht="24" hidden="1" customHeight="1" thickBot="1">
      <c r="A173" s="169">
        <v>10</v>
      </c>
      <c r="B173" s="278" t="s">
        <v>728</v>
      </c>
      <c r="C173" s="191"/>
      <c r="D173" s="190" t="e">
        <v>#N/A</v>
      </c>
      <c r="E173" s="190" t="e">
        <v>#N/A</v>
      </c>
      <c r="F173" s="189" t="s">
        <v>740</v>
      </c>
      <c r="G173" s="188"/>
      <c r="H173" s="187" t="e">
        <v>#N/A</v>
      </c>
      <c r="I173" s="256"/>
      <c r="J173" s="185"/>
      <c r="K173" s="255"/>
      <c r="L173" s="255" t="s">
        <v>747</v>
      </c>
      <c r="M173" s="183"/>
      <c r="N173" s="171"/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 t="s">
        <v>747</v>
      </c>
      <c r="M174" s="213"/>
      <c r="N174" s="171"/>
      <c r="O174" s="171"/>
      <c r="P174" s="171"/>
      <c r="Q174" s="171"/>
      <c r="R174" s="172"/>
      <c r="T174" s="171"/>
    </row>
    <row r="175" spans="1:20" s="170" customFormat="1" ht="24" customHeight="1">
      <c r="A175" s="169">
        <v>11</v>
      </c>
      <c r="B175" s="276" t="s">
        <v>728</v>
      </c>
      <c r="C175" s="251">
        <v>6923741</v>
      </c>
      <c r="D175" s="250" t="s">
        <v>134</v>
      </c>
      <c r="E175" s="250" t="s">
        <v>350</v>
      </c>
      <c r="F175" s="249" t="s">
        <v>740</v>
      </c>
      <c r="G175" s="309">
        <v>2</v>
      </c>
      <c r="H175" s="247" t="s">
        <v>179</v>
      </c>
      <c r="I175" s="275"/>
      <c r="J175" s="245"/>
      <c r="K175" s="274"/>
      <c r="L175" s="274"/>
      <c r="M175" s="243"/>
      <c r="N175" s="171" t="str">
        <f>VLOOKUP(C175,'Points-2015'!D:E,2,FALSE)</f>
        <v>S A L</v>
      </c>
      <c r="O175" s="171"/>
      <c r="P175" s="171"/>
      <c r="Q175" s="171"/>
      <c r="R175" s="172"/>
      <c r="T175" s="171"/>
    </row>
    <row r="176" spans="1:20" s="170" customFormat="1" ht="24" customHeight="1" thickBot="1">
      <c r="A176" s="169">
        <v>11</v>
      </c>
      <c r="B176" s="273" t="s">
        <v>728</v>
      </c>
      <c r="C176" s="241">
        <v>705151</v>
      </c>
      <c r="D176" s="240" t="s">
        <v>419</v>
      </c>
      <c r="E176" s="240" t="s">
        <v>350</v>
      </c>
      <c r="F176" s="239" t="s">
        <v>740</v>
      </c>
      <c r="G176" s="309">
        <v>2</v>
      </c>
      <c r="H176" s="237" t="s">
        <v>179</v>
      </c>
      <c r="I176" s="272"/>
      <c r="J176" s="235"/>
      <c r="K176" s="271"/>
      <c r="L176" s="271"/>
      <c r="M176" s="233"/>
      <c r="N176" s="171" t="str">
        <f>VLOOKUP(C176,'Points-2015'!D:E,2,FALSE)</f>
        <v>S A L</v>
      </c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v>11</v>
      </c>
      <c r="B177" s="270" t="s">
        <v>728</v>
      </c>
      <c r="C177" s="231"/>
      <c r="D177" s="230" t="e">
        <v>#N/A</v>
      </c>
      <c r="E177" s="230" t="e">
        <v>#N/A</v>
      </c>
      <c r="F177" s="229" t="s">
        <v>740</v>
      </c>
      <c r="G177" s="228"/>
      <c r="H177" s="227" t="e">
        <v>#N/A</v>
      </c>
      <c r="I177" s="269"/>
      <c r="J177" s="225"/>
      <c r="K177" s="268"/>
      <c r="L177" s="268" t="s">
        <v>747</v>
      </c>
      <c r="M177" s="223"/>
      <c r="N177" s="171"/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 t="s">
        <v>747</v>
      </c>
      <c r="M178" s="213"/>
      <c r="N178" s="171"/>
      <c r="O178" s="171"/>
      <c r="P178" s="171"/>
      <c r="Q178" s="171"/>
      <c r="R178" s="172"/>
      <c r="T178" s="171"/>
    </row>
    <row r="179" spans="1:20" s="170" customFormat="1" ht="24" customHeight="1">
      <c r="A179" s="169">
        <v>12</v>
      </c>
      <c r="B179" s="262" t="s">
        <v>728</v>
      </c>
      <c r="C179" s="211">
        <v>6925199</v>
      </c>
      <c r="D179" s="210" t="s">
        <v>71</v>
      </c>
      <c r="E179" s="210" t="s">
        <v>350</v>
      </c>
      <c r="F179" s="209" t="s">
        <v>740</v>
      </c>
      <c r="G179" s="309">
        <v>2</v>
      </c>
      <c r="H179" s="207" t="s">
        <v>179</v>
      </c>
      <c r="I179" s="261"/>
      <c r="J179" s="205"/>
      <c r="K179" s="260"/>
      <c r="L179" s="260"/>
      <c r="M179" s="203"/>
      <c r="N179" s="171" t="str">
        <f>VLOOKUP(C179,'Points-2015'!D:E,2,FALSE)</f>
        <v>S A L</v>
      </c>
      <c r="O179" s="171"/>
      <c r="P179" s="171"/>
      <c r="Q179" s="171"/>
      <c r="R179" s="172"/>
      <c r="T179" s="171"/>
    </row>
    <row r="180" spans="1:20" s="170" customFormat="1" ht="24" customHeight="1" thickBot="1">
      <c r="A180" s="169">
        <v>12</v>
      </c>
      <c r="B180" s="259" t="s">
        <v>728</v>
      </c>
      <c r="C180" s="201">
        <v>6925624</v>
      </c>
      <c r="D180" s="200" t="s">
        <v>304</v>
      </c>
      <c r="E180" s="200" t="s">
        <v>350</v>
      </c>
      <c r="F180" s="199" t="s">
        <v>740</v>
      </c>
      <c r="G180" s="309">
        <v>2</v>
      </c>
      <c r="H180" s="197" t="s">
        <v>179</v>
      </c>
      <c r="I180" s="258"/>
      <c r="J180" s="195"/>
      <c r="K180" s="257"/>
      <c r="L180" s="257"/>
      <c r="M180" s="193"/>
      <c r="N180" s="171" t="str">
        <f>VLOOKUP(C180,'Points-2015'!D:E,2,FALSE)</f>
        <v>S A L</v>
      </c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v>12</v>
      </c>
      <c r="B181" s="278" t="s">
        <v>728</v>
      </c>
      <c r="C181" s="191"/>
      <c r="D181" s="190" t="e">
        <v>#N/A</v>
      </c>
      <c r="E181" s="190" t="e">
        <v>#N/A</v>
      </c>
      <c r="F181" s="189" t="s">
        <v>740</v>
      </c>
      <c r="G181" s="188"/>
      <c r="H181" s="187" t="e">
        <v>#N/A</v>
      </c>
      <c r="I181" s="256"/>
      <c r="J181" s="185"/>
      <c r="K181" s="255"/>
      <c r="L181" s="255" t="s">
        <v>747</v>
      </c>
      <c r="M181" s="183"/>
      <c r="N181" s="171"/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 t="s">
        <v>747</v>
      </c>
      <c r="M182" s="213"/>
      <c r="N182" s="171"/>
      <c r="O182" s="171"/>
      <c r="P182" s="171"/>
      <c r="Q182" s="171"/>
      <c r="R182" s="172"/>
      <c r="T182" s="171"/>
    </row>
    <row r="183" spans="1:20" s="170" customFormat="1" ht="24" customHeight="1">
      <c r="A183" s="169">
        <v>13</v>
      </c>
      <c r="B183" s="276" t="s">
        <v>728</v>
      </c>
      <c r="C183" s="251">
        <v>6913873</v>
      </c>
      <c r="D183" s="250" t="s">
        <v>61</v>
      </c>
      <c r="E183" s="250" t="s">
        <v>350</v>
      </c>
      <c r="F183" s="249" t="s">
        <v>740</v>
      </c>
      <c r="G183" s="309">
        <v>2</v>
      </c>
      <c r="H183" s="247" t="s">
        <v>179</v>
      </c>
      <c r="I183" s="275"/>
      <c r="J183" s="245"/>
      <c r="K183" s="274" t="s">
        <v>838</v>
      </c>
      <c r="L183" s="274"/>
      <c r="M183" s="243"/>
      <c r="N183" s="171" t="str">
        <f>VLOOKUP(C183,'Points-2015'!D:E,2,FALSE)</f>
        <v>S A L</v>
      </c>
      <c r="O183" s="171"/>
      <c r="P183" s="171"/>
      <c r="Q183" s="171"/>
      <c r="R183" s="172"/>
      <c r="T183" s="171"/>
    </row>
    <row r="184" spans="1:20" s="170" customFormat="1" ht="24" customHeight="1" thickBot="1">
      <c r="A184" s="169">
        <v>13</v>
      </c>
      <c r="B184" s="273" t="s">
        <v>728</v>
      </c>
      <c r="C184" s="241">
        <v>6920770</v>
      </c>
      <c r="D184" s="240" t="s">
        <v>261</v>
      </c>
      <c r="E184" s="240" t="s">
        <v>2</v>
      </c>
      <c r="F184" s="239" t="s">
        <v>740</v>
      </c>
      <c r="G184" s="309">
        <v>2</v>
      </c>
      <c r="H184" s="237" t="s">
        <v>179</v>
      </c>
      <c r="I184" s="272"/>
      <c r="J184" s="235"/>
      <c r="K184" s="271" t="s">
        <v>838</v>
      </c>
      <c r="L184" s="271"/>
      <c r="M184" s="233"/>
      <c r="N184" s="171" t="str">
        <f>VLOOKUP(C184,'Points-2015'!D:E,2,FALSE)</f>
        <v>ASCSP</v>
      </c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v>13</v>
      </c>
      <c r="B185" s="270" t="s">
        <v>728</v>
      </c>
      <c r="C185" s="231"/>
      <c r="D185" s="230" t="e">
        <v>#N/A</v>
      </c>
      <c r="E185" s="230" t="e">
        <v>#N/A</v>
      </c>
      <c r="F185" s="229" t="s">
        <v>740</v>
      </c>
      <c r="G185" s="228"/>
      <c r="H185" s="227" t="e">
        <v>#N/A</v>
      </c>
      <c r="I185" s="269"/>
      <c r="J185" s="225"/>
      <c r="K185" s="268"/>
      <c r="L185" s="268" t="s">
        <v>747</v>
      </c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 t="s">
        <v>747</v>
      </c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2</v>
      </c>
      <c r="H187" s="207" t="s">
        <v>178</v>
      </c>
      <c r="I187" s="261"/>
      <c r="J187" s="205"/>
      <c r="K187" s="260"/>
      <c r="L187" s="260" t="s">
        <v>747</v>
      </c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2</v>
      </c>
      <c r="H188" s="197" t="s">
        <v>178</v>
      </c>
      <c r="I188" s="258"/>
      <c r="J188" s="195"/>
      <c r="K188" s="257"/>
      <c r="L188" s="257" t="s">
        <v>747</v>
      </c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2</v>
      </c>
      <c r="H189" s="187" t="s">
        <v>178</v>
      </c>
      <c r="I189" s="256"/>
      <c r="J189" s="185"/>
      <c r="K189" s="255"/>
      <c r="L189" s="255" t="s">
        <v>747</v>
      </c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 t="s">
        <v>747</v>
      </c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2</v>
      </c>
      <c r="H191" s="247" t="s">
        <v>178</v>
      </c>
      <c r="I191" s="275"/>
      <c r="J191" s="245"/>
      <c r="K191" s="274"/>
      <c r="L191" s="274" t="s">
        <v>747</v>
      </c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2</v>
      </c>
      <c r="H192" s="237" t="s">
        <v>178</v>
      </c>
      <c r="I192" s="272"/>
      <c r="J192" s="235"/>
      <c r="K192" s="271"/>
      <c r="L192" s="271" t="s">
        <v>747</v>
      </c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2</v>
      </c>
      <c r="H193" s="227" t="s">
        <v>178</v>
      </c>
      <c r="I193" s="269"/>
      <c r="J193" s="225"/>
      <c r="K193" s="268"/>
      <c r="L193" s="268" t="s">
        <v>747</v>
      </c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 t="s">
        <v>747</v>
      </c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2</v>
      </c>
      <c r="H195" s="207" t="s">
        <v>178</v>
      </c>
      <c r="I195" s="261"/>
      <c r="J195" s="205"/>
      <c r="K195" s="260"/>
      <c r="L195" s="260" t="s">
        <v>747</v>
      </c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2</v>
      </c>
      <c r="H196" s="197" t="s">
        <v>178</v>
      </c>
      <c r="I196" s="258"/>
      <c r="J196" s="195"/>
      <c r="K196" s="257"/>
      <c r="L196" s="257" t="s">
        <v>747</v>
      </c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2</v>
      </c>
      <c r="H197" s="187" t="s">
        <v>178</v>
      </c>
      <c r="I197" s="256"/>
      <c r="J197" s="185"/>
      <c r="K197" s="255"/>
      <c r="L197" s="255" t="s">
        <v>747</v>
      </c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 t="s">
        <v>747</v>
      </c>
      <c r="M198" s="213"/>
      <c r="N198" s="171"/>
      <c r="O198" s="171"/>
      <c r="P198" s="171"/>
      <c r="Q198" s="171"/>
      <c r="R198" s="172"/>
      <c r="T198" s="171"/>
    </row>
    <row r="199" spans="1:20" s="170" customFormat="1" ht="24" customHeight="1">
      <c r="A199" s="169">
        <v>1</v>
      </c>
      <c r="B199" s="276"/>
      <c r="C199" s="251">
        <v>6907646</v>
      </c>
      <c r="D199" s="250" t="s">
        <v>142</v>
      </c>
      <c r="E199" s="250" t="s">
        <v>0</v>
      </c>
      <c r="F199" s="249" t="s">
        <v>740</v>
      </c>
      <c r="G199" s="309">
        <v>4</v>
      </c>
      <c r="H199" s="247" t="s">
        <v>179</v>
      </c>
      <c r="I199" s="275"/>
      <c r="J199" s="245" t="s">
        <v>792</v>
      </c>
      <c r="K199" s="274"/>
      <c r="L199" s="274"/>
      <c r="M199" s="243"/>
      <c r="N199" s="171" t="str">
        <f>VLOOKUP(C199,'Points-2015'!D:E,2,FALSE)</f>
        <v>ALSTOM</v>
      </c>
      <c r="O199" s="171"/>
      <c r="P199" s="171"/>
      <c r="Q199" s="171"/>
      <c r="R199" s="172"/>
      <c r="T199" s="171"/>
    </row>
    <row r="200" spans="1:20" s="170" customFormat="1" ht="24" customHeight="1" thickBot="1">
      <c r="A200" s="169">
        <v>1</v>
      </c>
      <c r="B200" s="273" t="s">
        <v>744</v>
      </c>
      <c r="C200" s="241">
        <v>6902027</v>
      </c>
      <c r="D200" s="240" t="s">
        <v>86</v>
      </c>
      <c r="E200" s="240" t="s">
        <v>0</v>
      </c>
      <c r="F200" s="239" t="s">
        <v>740</v>
      </c>
      <c r="G200" s="309">
        <v>4</v>
      </c>
      <c r="H200" s="237" t="s">
        <v>179</v>
      </c>
      <c r="I200" s="272"/>
      <c r="J200" s="235" t="s">
        <v>792</v>
      </c>
      <c r="K200" s="271"/>
      <c r="L200" s="271"/>
      <c r="M200" s="233"/>
      <c r="N200" s="171" t="str">
        <f>VLOOKUP(C200,'Points-2015'!D:E,2,FALSE)</f>
        <v>ALSTOM</v>
      </c>
      <c r="O200" s="171"/>
      <c r="P200" s="171"/>
      <c r="Q200" s="171"/>
      <c r="R200" s="172"/>
      <c r="T200" s="171"/>
    </row>
    <row r="201" spans="1:20" s="170" customFormat="1" ht="24" hidden="1" customHeight="1" thickBot="1">
      <c r="A201" s="169">
        <v>1</v>
      </c>
      <c r="B201" s="270"/>
      <c r="C201" s="231"/>
      <c r="D201" s="230" t="e">
        <v>#N/A</v>
      </c>
      <c r="E201" s="230" t="e">
        <v>#N/A</v>
      </c>
      <c r="F201" s="229" t="s">
        <v>740</v>
      </c>
      <c r="G201" s="228"/>
      <c r="H201" s="227" t="e">
        <v>#N/A</v>
      </c>
      <c r="I201" s="269"/>
      <c r="J201" s="225"/>
      <c r="K201" s="268"/>
      <c r="L201" s="268" t="s">
        <v>747</v>
      </c>
      <c r="M201" s="223"/>
      <c r="N201" s="171"/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 t="s">
        <v>747</v>
      </c>
      <c r="M202" s="213"/>
      <c r="N202" s="171"/>
      <c r="O202" s="171"/>
      <c r="P202" s="171"/>
      <c r="Q202" s="171"/>
      <c r="R202" s="172"/>
      <c r="T202" s="171"/>
    </row>
    <row r="203" spans="1:20" s="170" customFormat="1" ht="24" customHeight="1">
      <c r="A203" s="169">
        <v>2</v>
      </c>
      <c r="B203" s="262"/>
      <c r="C203" s="211">
        <v>6925155</v>
      </c>
      <c r="D203" s="210" t="s">
        <v>130</v>
      </c>
      <c r="E203" s="210" t="s">
        <v>350</v>
      </c>
      <c r="F203" s="209" t="s">
        <v>740</v>
      </c>
      <c r="G203" s="309">
        <v>4</v>
      </c>
      <c r="H203" s="207" t="s">
        <v>179</v>
      </c>
      <c r="I203" s="261"/>
      <c r="J203" s="205" t="s">
        <v>792</v>
      </c>
      <c r="K203" s="260"/>
      <c r="L203" s="260"/>
      <c r="M203" s="203"/>
      <c r="N203" s="171" t="str">
        <f>VLOOKUP(C203,'Points-2015'!D:E,2,FALSE)</f>
        <v>S A L</v>
      </c>
      <c r="O203" s="171"/>
      <c r="P203" s="171"/>
      <c r="Q203" s="171"/>
      <c r="R203" s="172"/>
      <c r="T203" s="171"/>
    </row>
    <row r="204" spans="1:20" s="170" customFormat="1" ht="24" customHeight="1" thickBot="1">
      <c r="A204" s="169">
        <v>2</v>
      </c>
      <c r="B204" s="259" t="s">
        <v>726</v>
      </c>
      <c r="C204" s="201">
        <v>6920156</v>
      </c>
      <c r="D204" s="200" t="s">
        <v>794</v>
      </c>
      <c r="E204" s="200" t="s">
        <v>350</v>
      </c>
      <c r="F204" s="199" t="s">
        <v>740</v>
      </c>
      <c r="G204" s="309">
        <v>4</v>
      </c>
      <c r="H204" s="197" t="s">
        <v>179</v>
      </c>
      <c r="I204" s="258"/>
      <c r="J204" s="195" t="s">
        <v>792</v>
      </c>
      <c r="K204" s="257"/>
      <c r="L204" s="257"/>
      <c r="M204" s="193"/>
      <c r="N204" s="171" t="str">
        <f>VLOOKUP(C204,'Points-2015'!D:E,2,FALSE)</f>
        <v>S A L</v>
      </c>
      <c r="O204" s="171"/>
      <c r="P204" s="171"/>
      <c r="Q204" s="171"/>
      <c r="R204" s="172"/>
      <c r="T204" s="171"/>
    </row>
    <row r="205" spans="1:20" s="170" customFormat="1" ht="24" hidden="1" customHeight="1" thickBot="1">
      <c r="A205" s="169">
        <v>2</v>
      </c>
      <c r="B205" s="270"/>
      <c r="C205" s="191"/>
      <c r="D205" s="190" t="e">
        <v>#N/A</v>
      </c>
      <c r="E205" s="190" t="e">
        <v>#N/A</v>
      </c>
      <c r="F205" s="189" t="s">
        <v>740</v>
      </c>
      <c r="G205" s="188"/>
      <c r="H205" s="187" t="e">
        <v>#N/A</v>
      </c>
      <c r="I205" s="256"/>
      <c r="J205" s="185"/>
      <c r="K205" s="255"/>
      <c r="L205" s="255" t="s">
        <v>747</v>
      </c>
      <c r="M205" s="183"/>
      <c r="N205" s="171"/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 t="s">
        <v>747</v>
      </c>
      <c r="M206" s="213"/>
      <c r="N206" s="171"/>
      <c r="O206" s="171"/>
      <c r="P206" s="171"/>
      <c r="Q206" s="171"/>
      <c r="R206" s="172"/>
      <c r="T206" s="171"/>
    </row>
    <row r="207" spans="1:20" s="170" customFormat="1" ht="24" customHeight="1">
      <c r="A207" s="169">
        <v>3</v>
      </c>
      <c r="B207" s="276"/>
      <c r="C207" s="251">
        <v>6905637</v>
      </c>
      <c r="D207" s="250" t="s">
        <v>219</v>
      </c>
      <c r="E207" s="250" t="s">
        <v>350</v>
      </c>
      <c r="F207" s="249" t="s">
        <v>740</v>
      </c>
      <c r="G207" s="309">
        <v>4</v>
      </c>
      <c r="H207" s="247" t="s">
        <v>179</v>
      </c>
      <c r="I207" s="275"/>
      <c r="J207" s="245" t="s">
        <v>792</v>
      </c>
      <c r="K207" s="274"/>
      <c r="L207" s="274"/>
      <c r="M207" s="243"/>
      <c r="N207" s="171" t="str">
        <f>VLOOKUP(C207,'Points-2015'!D:E,2,FALSE)</f>
        <v>S A L</v>
      </c>
      <c r="O207" s="171"/>
      <c r="P207" s="171"/>
      <c r="Q207" s="171"/>
      <c r="R207" s="172"/>
      <c r="T207" s="171"/>
    </row>
    <row r="208" spans="1:20" s="170" customFormat="1" ht="24" customHeight="1" thickBot="1">
      <c r="A208" s="169">
        <v>3</v>
      </c>
      <c r="B208" s="273" t="s">
        <v>726</v>
      </c>
      <c r="C208" s="241">
        <v>6924592</v>
      </c>
      <c r="D208" s="240" t="s">
        <v>34</v>
      </c>
      <c r="E208" s="240" t="s">
        <v>350</v>
      </c>
      <c r="F208" s="239" t="s">
        <v>740</v>
      </c>
      <c r="G208" s="309">
        <v>4</v>
      </c>
      <c r="H208" s="237" t="s">
        <v>179</v>
      </c>
      <c r="I208" s="272"/>
      <c r="J208" s="235" t="s">
        <v>792</v>
      </c>
      <c r="K208" s="271"/>
      <c r="L208" s="271"/>
      <c r="M208" s="233"/>
      <c r="N208" s="171" t="str">
        <f>VLOOKUP(C208,'Points-2015'!D:E,2,FALSE)</f>
        <v>S A L</v>
      </c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v>3</v>
      </c>
      <c r="B209" s="270"/>
      <c r="C209" s="231"/>
      <c r="D209" s="230" t="e">
        <v>#N/A</v>
      </c>
      <c r="E209" s="230" t="e">
        <v>#N/A</v>
      </c>
      <c r="F209" s="229" t="s">
        <v>740</v>
      </c>
      <c r="G209" s="228"/>
      <c r="H209" s="227" t="e">
        <v>#N/A</v>
      </c>
      <c r="I209" s="269"/>
      <c r="J209" s="225"/>
      <c r="K209" s="268"/>
      <c r="L209" s="268" t="s">
        <v>747</v>
      </c>
      <c r="M209" s="223"/>
      <c r="N209" s="171"/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 t="s">
        <v>747</v>
      </c>
      <c r="M210" s="213"/>
      <c r="N210" s="171"/>
      <c r="O210" s="171"/>
      <c r="P210" s="171"/>
      <c r="Q210" s="171"/>
      <c r="R210" s="172"/>
      <c r="T210" s="171"/>
    </row>
    <row r="211" spans="1:20" s="170" customFormat="1" ht="24" customHeight="1">
      <c r="A211" s="169">
        <v>4</v>
      </c>
      <c r="B211" s="262"/>
      <c r="C211" s="211">
        <v>6925255</v>
      </c>
      <c r="D211" s="210" t="s">
        <v>88</v>
      </c>
      <c r="E211" s="210" t="s">
        <v>554</v>
      </c>
      <c r="F211" s="209" t="s">
        <v>740</v>
      </c>
      <c r="G211" s="309">
        <v>4</v>
      </c>
      <c r="H211" s="207" t="s">
        <v>179</v>
      </c>
      <c r="I211" s="261"/>
      <c r="J211" s="205" t="s">
        <v>792</v>
      </c>
      <c r="K211" s="260"/>
      <c r="L211" s="260"/>
      <c r="M211" s="203"/>
      <c r="N211" s="171" t="str">
        <f>VLOOKUP(C211,'Points-2015'!D:E,2,FALSE)</f>
        <v>TROLLSPORT</v>
      </c>
      <c r="O211" s="171"/>
      <c r="P211" s="171"/>
      <c r="Q211" s="171"/>
      <c r="R211" s="172"/>
      <c r="T211" s="171"/>
    </row>
    <row r="212" spans="1:20" s="170" customFormat="1" ht="24" customHeight="1" thickBot="1">
      <c r="A212" s="169">
        <v>4</v>
      </c>
      <c r="B212" s="259" t="s">
        <v>726</v>
      </c>
      <c r="C212" s="201">
        <v>6913729</v>
      </c>
      <c r="D212" s="200" t="s">
        <v>234</v>
      </c>
      <c r="E212" s="200" t="s">
        <v>554</v>
      </c>
      <c r="F212" s="199" t="s">
        <v>740</v>
      </c>
      <c r="G212" s="309">
        <v>4</v>
      </c>
      <c r="H212" s="197" t="s">
        <v>179</v>
      </c>
      <c r="I212" s="258"/>
      <c r="J212" s="195" t="s">
        <v>792</v>
      </c>
      <c r="K212" s="257"/>
      <c r="L212" s="257"/>
      <c r="M212" s="193"/>
      <c r="N212" s="171" t="str">
        <f>VLOOKUP(C212,'Points-2015'!D:E,2,FALSE)</f>
        <v>TROLLSPORT</v>
      </c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v>4</v>
      </c>
      <c r="B213" s="278"/>
      <c r="C213" s="191"/>
      <c r="D213" s="190" t="e">
        <v>#N/A</v>
      </c>
      <c r="E213" s="190" t="e">
        <v>#N/A</v>
      </c>
      <c r="F213" s="189" t="s">
        <v>740</v>
      </c>
      <c r="G213" s="188"/>
      <c r="H213" s="187" t="e">
        <v>#N/A</v>
      </c>
      <c r="I213" s="256"/>
      <c r="J213" s="185"/>
      <c r="K213" s="255"/>
      <c r="L213" s="255" t="s">
        <v>747</v>
      </c>
      <c r="M213" s="183"/>
      <c r="N213" s="171"/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 t="s">
        <v>747</v>
      </c>
      <c r="M214" s="213"/>
      <c r="N214" s="171"/>
      <c r="O214" s="171"/>
      <c r="P214" s="171"/>
      <c r="Q214" s="171"/>
      <c r="R214" s="172"/>
      <c r="T214" s="171"/>
    </row>
    <row r="215" spans="1:20" s="170" customFormat="1" ht="24" customHeight="1">
      <c r="A215" s="169">
        <v>5</v>
      </c>
      <c r="B215" s="276"/>
      <c r="C215" s="251">
        <v>6921762</v>
      </c>
      <c r="D215" s="250" t="s">
        <v>24</v>
      </c>
      <c r="E215" s="250" t="s">
        <v>554</v>
      </c>
      <c r="F215" s="249" t="s">
        <v>740</v>
      </c>
      <c r="G215" s="309">
        <v>4</v>
      </c>
      <c r="H215" s="247" t="s">
        <v>179</v>
      </c>
      <c r="I215" s="275"/>
      <c r="J215" s="245" t="s">
        <v>792</v>
      </c>
      <c r="K215" s="274"/>
      <c r="L215" s="274"/>
      <c r="M215" s="243"/>
      <c r="N215" s="171" t="str">
        <f>VLOOKUP(C215,'Points-2015'!D:E,2,FALSE)</f>
        <v>TROLLSPORT</v>
      </c>
      <c r="O215" s="171"/>
      <c r="P215" s="171"/>
      <c r="Q215" s="171"/>
      <c r="R215" s="172"/>
      <c r="T215" s="171"/>
    </row>
    <row r="216" spans="1:20" s="170" customFormat="1" ht="24" customHeight="1" thickBot="1">
      <c r="A216" s="169">
        <v>5</v>
      </c>
      <c r="B216" s="273" t="s">
        <v>726</v>
      </c>
      <c r="C216" s="241">
        <v>6901983</v>
      </c>
      <c r="D216" s="240" t="s">
        <v>128</v>
      </c>
      <c r="E216" s="240" t="s">
        <v>554</v>
      </c>
      <c r="F216" s="239" t="s">
        <v>740</v>
      </c>
      <c r="G216" s="309">
        <v>4</v>
      </c>
      <c r="H216" s="237" t="s">
        <v>179</v>
      </c>
      <c r="I216" s="272"/>
      <c r="J216" s="235" t="s">
        <v>792</v>
      </c>
      <c r="K216" s="271"/>
      <c r="L216" s="271"/>
      <c r="M216" s="233"/>
      <c r="N216" s="171" t="str">
        <f>VLOOKUP(C216,'Points-2015'!D:E,2,FALSE)</f>
        <v>TROLLSPORT</v>
      </c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v>5</v>
      </c>
      <c r="B217" s="270"/>
      <c r="C217" s="231"/>
      <c r="D217" s="230" t="e">
        <v>#N/A</v>
      </c>
      <c r="E217" s="230" t="e">
        <v>#N/A</v>
      </c>
      <c r="F217" s="229" t="s">
        <v>740</v>
      </c>
      <c r="G217" s="228"/>
      <c r="H217" s="227" t="e">
        <v>#N/A</v>
      </c>
      <c r="I217" s="269"/>
      <c r="J217" s="225"/>
      <c r="K217" s="268"/>
      <c r="L217" s="268" t="s">
        <v>747</v>
      </c>
      <c r="M217" s="223"/>
      <c r="N217" s="171"/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 t="s">
        <v>747</v>
      </c>
      <c r="M218" s="213"/>
      <c r="N218" s="171"/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v>6</v>
      </c>
      <c r="B219" s="262"/>
      <c r="C219" s="211" t="s">
        <v>175</v>
      </c>
      <c r="D219" s="210" t="s">
        <v>176</v>
      </c>
      <c r="E219" s="210" t="s">
        <v>177</v>
      </c>
      <c r="F219" s="209" t="s">
        <v>740</v>
      </c>
      <c r="G219" s="208">
        <v>4</v>
      </c>
      <c r="H219" s="207" t="s">
        <v>178</v>
      </c>
      <c r="I219" s="261"/>
      <c r="J219" s="205"/>
      <c r="K219" s="260"/>
      <c r="L219" s="260" t="s">
        <v>747</v>
      </c>
      <c r="M219" s="203"/>
      <c r="N219" s="171"/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v>6</v>
      </c>
      <c r="B220" s="259" t="s">
        <v>726</v>
      </c>
      <c r="C220" s="201" t="s">
        <v>175</v>
      </c>
      <c r="D220" s="200" t="s">
        <v>176</v>
      </c>
      <c r="E220" s="200" t="s">
        <v>177</v>
      </c>
      <c r="F220" s="199" t="s">
        <v>740</v>
      </c>
      <c r="G220" s="198">
        <v>4</v>
      </c>
      <c r="H220" s="197" t="s">
        <v>178</v>
      </c>
      <c r="I220" s="258"/>
      <c r="J220" s="195"/>
      <c r="K220" s="257"/>
      <c r="L220" s="257" t="s">
        <v>747</v>
      </c>
      <c r="M220" s="193"/>
      <c r="N220" s="171"/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v>6</v>
      </c>
      <c r="B221" s="278"/>
      <c r="C221" s="191" t="s">
        <v>175</v>
      </c>
      <c r="D221" s="190" t="s">
        <v>176</v>
      </c>
      <c r="E221" s="190" t="s">
        <v>177</v>
      </c>
      <c r="F221" s="189" t="s">
        <v>740</v>
      </c>
      <c r="G221" s="188">
        <v>4</v>
      </c>
      <c r="H221" s="187" t="s">
        <v>178</v>
      </c>
      <c r="I221" s="256"/>
      <c r="J221" s="185"/>
      <c r="K221" s="255"/>
      <c r="L221" s="255" t="s">
        <v>747</v>
      </c>
      <c r="M221" s="183"/>
      <c r="N221" s="171"/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 t="s">
        <v>747</v>
      </c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4</v>
      </c>
      <c r="H223" s="247" t="s">
        <v>178</v>
      </c>
      <c r="I223" s="275"/>
      <c r="J223" s="245"/>
      <c r="K223" s="274"/>
      <c r="L223" s="274" t="s">
        <v>747</v>
      </c>
      <c r="M223" s="243"/>
      <c r="N223" s="171"/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4</v>
      </c>
      <c r="H224" s="237" t="s">
        <v>178</v>
      </c>
      <c r="I224" s="272"/>
      <c r="J224" s="235"/>
      <c r="K224" s="271"/>
      <c r="L224" s="271" t="s">
        <v>747</v>
      </c>
      <c r="M224" s="233"/>
      <c r="N224" s="171"/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4</v>
      </c>
      <c r="H225" s="227" t="s">
        <v>178</v>
      </c>
      <c r="I225" s="269"/>
      <c r="J225" s="225"/>
      <c r="K225" s="268"/>
      <c r="L225" s="268" t="s">
        <v>747</v>
      </c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 t="s">
        <v>747</v>
      </c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4</v>
      </c>
      <c r="H227" s="207" t="s">
        <v>178</v>
      </c>
      <c r="I227" s="261"/>
      <c r="J227" s="205"/>
      <c r="K227" s="260"/>
      <c r="L227" s="260" t="s">
        <v>747</v>
      </c>
      <c r="M227" s="203"/>
      <c r="N227" s="171"/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4</v>
      </c>
      <c r="H228" s="197" t="s">
        <v>178</v>
      </c>
      <c r="I228" s="258"/>
      <c r="J228" s="195"/>
      <c r="K228" s="257"/>
      <c r="L228" s="257" t="s">
        <v>747</v>
      </c>
      <c r="M228" s="193"/>
      <c r="N228" s="171"/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4</v>
      </c>
      <c r="H229" s="187" t="s">
        <v>178</v>
      </c>
      <c r="I229" s="256"/>
      <c r="J229" s="185"/>
      <c r="K229" s="255"/>
      <c r="L229" s="255" t="s">
        <v>747</v>
      </c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 t="s">
        <v>747</v>
      </c>
      <c r="M230" s="213"/>
      <c r="N230" s="171"/>
      <c r="O230" s="171"/>
      <c r="P230" s="171"/>
      <c r="Q230" s="171"/>
      <c r="R230" s="172"/>
      <c r="T230" s="171"/>
    </row>
    <row r="231" spans="1:20" s="170" customFormat="1" ht="24" customHeight="1">
      <c r="A231" s="169">
        <v>1</v>
      </c>
      <c r="B231" s="276"/>
      <c r="C231" s="251">
        <v>6901715</v>
      </c>
      <c r="D231" s="250" t="s">
        <v>207</v>
      </c>
      <c r="E231" s="250" t="s">
        <v>5</v>
      </c>
      <c r="F231" s="249" t="s">
        <v>740</v>
      </c>
      <c r="G231" s="309">
        <v>6</v>
      </c>
      <c r="H231" s="247" t="s">
        <v>179</v>
      </c>
      <c r="I231" s="275"/>
      <c r="J231" s="245" t="s">
        <v>793</v>
      </c>
      <c r="K231" s="274"/>
      <c r="L231" s="274"/>
      <c r="M231" s="243"/>
      <c r="N231" s="171" t="str">
        <f>VLOOKUP(C231,'Points-2015'!D:E,2,FALSE)</f>
        <v>CASCOL</v>
      </c>
      <c r="O231" s="171"/>
      <c r="P231" s="171"/>
      <c r="Q231" s="171"/>
      <c r="R231" s="172"/>
      <c r="T231" s="171"/>
    </row>
    <row r="232" spans="1:20" s="170" customFormat="1" ht="24" customHeight="1" thickBot="1">
      <c r="A232" s="169">
        <v>1</v>
      </c>
      <c r="B232" s="273" t="s">
        <v>725</v>
      </c>
      <c r="C232" s="241">
        <v>6901700</v>
      </c>
      <c r="D232" s="240" t="s">
        <v>39</v>
      </c>
      <c r="E232" s="240" t="s">
        <v>5</v>
      </c>
      <c r="F232" s="239" t="s">
        <v>740</v>
      </c>
      <c r="G232" s="309">
        <v>6</v>
      </c>
      <c r="H232" s="237" t="s">
        <v>179</v>
      </c>
      <c r="I232" s="272"/>
      <c r="J232" s="235" t="s">
        <v>793</v>
      </c>
      <c r="K232" s="271"/>
      <c r="L232" s="271"/>
      <c r="M232" s="233"/>
      <c r="N232" s="171" t="str">
        <f>VLOOKUP(C232,'Points-2015'!D:E,2,FALSE)</f>
        <v>CASCOL</v>
      </c>
      <c r="O232" s="171"/>
      <c r="P232" s="171"/>
      <c r="Q232" s="171"/>
      <c r="R232" s="172"/>
      <c r="T232" s="171"/>
    </row>
    <row r="233" spans="1:20" s="170" customFormat="1" ht="24" hidden="1" customHeight="1" thickBot="1">
      <c r="A233" s="169">
        <v>1</v>
      </c>
      <c r="B233" s="270"/>
      <c r="C233" s="231"/>
      <c r="D233" s="230" t="e">
        <v>#N/A</v>
      </c>
      <c r="E233" s="230" t="e">
        <v>#N/A</v>
      </c>
      <c r="F233" s="229" t="s">
        <v>740</v>
      </c>
      <c r="G233" s="228"/>
      <c r="H233" s="227" t="e">
        <v>#N/A</v>
      </c>
      <c r="I233" s="269"/>
      <c r="J233" s="225"/>
      <c r="K233" s="268"/>
      <c r="L233" s="268" t="s">
        <v>747</v>
      </c>
      <c r="M233" s="223"/>
      <c r="N233" s="171"/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 t="s">
        <v>747</v>
      </c>
      <c r="M234" s="213"/>
      <c r="N234" s="171"/>
      <c r="O234" s="171"/>
      <c r="P234" s="171"/>
      <c r="Q234" s="171"/>
      <c r="R234" s="172"/>
      <c r="T234" s="171"/>
    </row>
    <row r="235" spans="1:20" s="170" customFormat="1" ht="24" customHeight="1">
      <c r="A235" s="169">
        <v>2</v>
      </c>
      <c r="B235" s="262"/>
      <c r="C235" s="211">
        <v>6901617</v>
      </c>
      <c r="D235" s="210" t="s">
        <v>75</v>
      </c>
      <c r="E235" s="210" t="s">
        <v>5</v>
      </c>
      <c r="F235" s="209" t="s">
        <v>740</v>
      </c>
      <c r="G235" s="309">
        <v>4</v>
      </c>
      <c r="H235" s="207" t="s">
        <v>179</v>
      </c>
      <c r="I235" s="261"/>
      <c r="J235" s="205"/>
      <c r="K235" s="260"/>
      <c r="L235" s="260"/>
      <c r="M235" s="203"/>
      <c r="N235" s="171" t="str">
        <f>VLOOKUP(C235,'Points-2015'!D:E,2,FALSE)</f>
        <v>CASCOL</v>
      </c>
      <c r="O235" s="171"/>
      <c r="P235" s="171"/>
      <c r="Q235" s="171"/>
      <c r="R235" s="172"/>
      <c r="T235" s="171"/>
    </row>
    <row r="236" spans="1:20" s="170" customFormat="1" ht="24" customHeight="1" thickBot="1">
      <c r="A236" s="169">
        <v>2</v>
      </c>
      <c r="B236" s="259" t="s">
        <v>725</v>
      </c>
      <c r="C236" s="201">
        <v>4312945</v>
      </c>
      <c r="D236" s="200" t="s">
        <v>523</v>
      </c>
      <c r="E236" s="200" t="s">
        <v>5</v>
      </c>
      <c r="F236" s="199" t="s">
        <v>740</v>
      </c>
      <c r="G236" s="309">
        <v>4</v>
      </c>
      <c r="H236" s="197" t="s">
        <v>179</v>
      </c>
      <c r="I236" s="258"/>
      <c r="J236" s="195"/>
      <c r="K236" s="257"/>
      <c r="L236" s="257"/>
      <c r="M236" s="193"/>
      <c r="N236" s="171" t="str">
        <f>VLOOKUP(C236,'Points-2015'!D:E,2,FALSE)</f>
        <v>CASCOL</v>
      </c>
      <c r="O236" s="171"/>
      <c r="P236" s="171"/>
      <c r="Q236" s="171"/>
      <c r="R236" s="172"/>
      <c r="T236" s="171"/>
    </row>
    <row r="237" spans="1:20" s="170" customFormat="1" ht="24" hidden="1" customHeight="1" thickBot="1">
      <c r="A237" s="169">
        <v>2</v>
      </c>
      <c r="B237" s="278"/>
      <c r="C237" s="191"/>
      <c r="D237" s="190" t="e">
        <v>#N/A</v>
      </c>
      <c r="E237" s="190" t="e">
        <v>#N/A</v>
      </c>
      <c r="F237" s="189" t="s">
        <v>740</v>
      </c>
      <c r="G237" s="188"/>
      <c r="H237" s="187" t="e">
        <v>#N/A</v>
      </c>
      <c r="I237" s="256"/>
      <c r="J237" s="185"/>
      <c r="K237" s="255"/>
      <c r="L237" s="255" t="s">
        <v>747</v>
      </c>
      <c r="M237" s="183"/>
      <c r="N237" s="171"/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 t="s">
        <v>747</v>
      </c>
      <c r="M238" s="213"/>
      <c r="N238" s="171"/>
      <c r="O238" s="171"/>
      <c r="P238" s="171"/>
      <c r="Q238" s="171"/>
      <c r="R238" s="172"/>
      <c r="T238" s="171"/>
    </row>
    <row r="239" spans="1:20" s="170" customFormat="1" ht="24" customHeight="1">
      <c r="A239" s="169">
        <v>3</v>
      </c>
      <c r="B239" s="276"/>
      <c r="C239" s="251">
        <v>6925064</v>
      </c>
      <c r="D239" s="250" t="s">
        <v>160</v>
      </c>
      <c r="E239" s="250" t="s">
        <v>350</v>
      </c>
      <c r="F239" s="249" t="s">
        <v>740</v>
      </c>
      <c r="G239" s="309">
        <v>6</v>
      </c>
      <c r="H239" s="247" t="s">
        <v>179</v>
      </c>
      <c r="I239" s="275"/>
      <c r="J239" s="245" t="s">
        <v>793</v>
      </c>
      <c r="K239" s="274"/>
      <c r="L239" s="274"/>
      <c r="M239" s="243"/>
      <c r="N239" s="171" t="str">
        <f>VLOOKUP(C239,'Points-2015'!D:E,2,FALSE)</f>
        <v>S A L</v>
      </c>
      <c r="O239" s="171"/>
      <c r="P239" s="171"/>
      <c r="Q239" s="171"/>
      <c r="R239" s="172"/>
      <c r="T239" s="171"/>
    </row>
    <row r="240" spans="1:20" s="170" customFormat="1" ht="24" customHeight="1" thickBot="1">
      <c r="A240" s="169">
        <v>3</v>
      </c>
      <c r="B240" s="273" t="s">
        <v>725</v>
      </c>
      <c r="C240" s="241">
        <v>6914765</v>
      </c>
      <c r="D240" s="240" t="s">
        <v>137</v>
      </c>
      <c r="E240" s="240" t="s">
        <v>350</v>
      </c>
      <c r="F240" s="239" t="s">
        <v>740</v>
      </c>
      <c r="G240" s="309">
        <v>6</v>
      </c>
      <c r="H240" s="237" t="s">
        <v>179</v>
      </c>
      <c r="I240" s="272"/>
      <c r="J240" s="235" t="s">
        <v>793</v>
      </c>
      <c r="K240" s="271"/>
      <c r="L240" s="271"/>
      <c r="M240" s="233"/>
      <c r="N240" s="171" t="str">
        <f>VLOOKUP(C240,'Points-2015'!D:E,2,FALSE)</f>
        <v>S A L</v>
      </c>
      <c r="O240" s="171"/>
      <c r="P240" s="171"/>
      <c r="Q240" s="171"/>
      <c r="R240" s="172"/>
      <c r="T240" s="171"/>
    </row>
    <row r="241" spans="1:20" s="170" customFormat="1" ht="24" hidden="1" customHeight="1" thickBot="1">
      <c r="A241" s="169">
        <v>3</v>
      </c>
      <c r="B241" s="270"/>
      <c r="C241" s="231" t="s">
        <v>175</v>
      </c>
      <c r="D241" s="230" t="s">
        <v>176</v>
      </c>
      <c r="E241" s="230" t="s">
        <v>177</v>
      </c>
      <c r="F241" s="229" t="s">
        <v>740</v>
      </c>
      <c r="G241" s="228"/>
      <c r="H241" s="227" t="s">
        <v>178</v>
      </c>
      <c r="I241" s="269"/>
      <c r="J241" s="225"/>
      <c r="K241" s="268"/>
      <c r="L241" s="268" t="s">
        <v>747</v>
      </c>
      <c r="M241" s="223"/>
      <c r="N241" s="171"/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 t="s">
        <v>747</v>
      </c>
      <c r="M242" s="213"/>
      <c r="N242" s="171"/>
      <c r="O242" s="171"/>
      <c r="P242" s="171"/>
      <c r="Q242" s="171"/>
      <c r="R242" s="172"/>
      <c r="T242" s="171"/>
    </row>
    <row r="243" spans="1:20" s="170" customFormat="1" ht="24" customHeight="1">
      <c r="A243" s="169">
        <v>4</v>
      </c>
      <c r="B243" s="262"/>
      <c r="C243" s="211">
        <v>6921525</v>
      </c>
      <c r="D243" s="210" t="s">
        <v>607</v>
      </c>
      <c r="E243" s="210" t="s">
        <v>554</v>
      </c>
      <c r="F243" s="209" t="s">
        <v>740</v>
      </c>
      <c r="G243" s="309">
        <v>6</v>
      </c>
      <c r="H243" s="207" t="s">
        <v>179</v>
      </c>
      <c r="I243" s="261"/>
      <c r="J243" s="205" t="s">
        <v>793</v>
      </c>
      <c r="K243" s="260"/>
      <c r="L243" s="260"/>
      <c r="M243" s="203"/>
      <c r="N243" s="171" t="str">
        <f>VLOOKUP(C243,'Points-2015'!D:E,2,FALSE)</f>
        <v>TROLLSPORT</v>
      </c>
      <c r="O243" s="171"/>
      <c r="P243" s="171"/>
      <c r="Q243" s="171"/>
      <c r="R243" s="172"/>
      <c r="T243" s="171"/>
    </row>
    <row r="244" spans="1:20" s="170" customFormat="1" ht="24" customHeight="1" thickBot="1">
      <c r="A244" s="169">
        <v>4</v>
      </c>
      <c r="B244" s="259" t="s">
        <v>725</v>
      </c>
      <c r="C244" s="201">
        <v>6924827</v>
      </c>
      <c r="D244" s="200" t="s">
        <v>164</v>
      </c>
      <c r="E244" s="200" t="s">
        <v>554</v>
      </c>
      <c r="F244" s="199" t="s">
        <v>740</v>
      </c>
      <c r="G244" s="309">
        <v>6</v>
      </c>
      <c r="H244" s="197" t="s">
        <v>179</v>
      </c>
      <c r="I244" s="258"/>
      <c r="J244" s="195" t="s">
        <v>793</v>
      </c>
      <c r="K244" s="257"/>
      <c r="L244" s="257"/>
      <c r="M244" s="193"/>
      <c r="N244" s="171" t="str">
        <f>VLOOKUP(C244,'Points-2015'!D:E,2,FALSE)</f>
        <v>TROLLSPORT</v>
      </c>
      <c r="O244" s="171"/>
      <c r="P244" s="171"/>
      <c r="Q244" s="171"/>
      <c r="R244" s="172"/>
      <c r="T244" s="171"/>
    </row>
    <row r="245" spans="1:20" s="170" customFormat="1" ht="24" hidden="1" customHeight="1" thickBot="1">
      <c r="A245" s="169">
        <v>4</v>
      </c>
      <c r="B245" s="278"/>
      <c r="C245" s="191"/>
      <c r="D245" s="190" t="e">
        <v>#N/A</v>
      </c>
      <c r="E245" s="190" t="e">
        <v>#N/A</v>
      </c>
      <c r="F245" s="189" t="s">
        <v>740</v>
      </c>
      <c r="G245" s="188"/>
      <c r="H245" s="187" t="e">
        <v>#N/A</v>
      </c>
      <c r="I245" s="256"/>
      <c r="J245" s="185"/>
      <c r="K245" s="255"/>
      <c r="L245" s="255" t="s">
        <v>747</v>
      </c>
      <c r="M245" s="183"/>
      <c r="N245" s="171"/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 t="s">
        <v>747</v>
      </c>
      <c r="M246" s="213"/>
      <c r="N246" s="171"/>
      <c r="O246" s="171"/>
      <c r="P246" s="171"/>
      <c r="Q246" s="171"/>
      <c r="R246" s="172"/>
      <c r="T246" s="171"/>
    </row>
    <row r="247" spans="1:20" s="170" customFormat="1" ht="24" customHeight="1">
      <c r="A247" s="169">
        <v>1</v>
      </c>
      <c r="B247" s="276"/>
      <c r="C247" s="251">
        <v>6901167</v>
      </c>
      <c r="D247" s="250" t="s">
        <v>197</v>
      </c>
      <c r="E247" s="250" t="s">
        <v>5</v>
      </c>
      <c r="F247" s="249" t="s">
        <v>740</v>
      </c>
      <c r="G247" s="309">
        <v>6</v>
      </c>
      <c r="H247" s="247" t="s">
        <v>179</v>
      </c>
      <c r="I247" s="275"/>
      <c r="J247" s="245"/>
      <c r="K247" s="274"/>
      <c r="L247" s="274"/>
      <c r="M247" s="243"/>
      <c r="N247" s="171" t="str">
        <f>VLOOKUP(C247,'Points-2015'!D:E,2,FALSE)</f>
        <v>CASCOL</v>
      </c>
      <c r="O247" s="171"/>
      <c r="P247" s="171"/>
      <c r="Q247" s="171"/>
      <c r="R247" s="172"/>
      <c r="T247" s="171"/>
    </row>
    <row r="248" spans="1:20" s="170" customFormat="1" ht="24" customHeight="1" thickBot="1">
      <c r="A248" s="169">
        <v>1</v>
      </c>
      <c r="B248" s="273" t="s">
        <v>723</v>
      </c>
      <c r="C248" s="241">
        <v>6908332</v>
      </c>
      <c r="D248" s="240" t="s">
        <v>224</v>
      </c>
      <c r="E248" s="240" t="s">
        <v>5</v>
      </c>
      <c r="F248" s="239" t="s">
        <v>740</v>
      </c>
      <c r="G248" s="309">
        <v>6</v>
      </c>
      <c r="H248" s="237" t="s">
        <v>179</v>
      </c>
      <c r="I248" s="272"/>
      <c r="J248" s="235"/>
      <c r="K248" s="271"/>
      <c r="L248" s="271"/>
      <c r="M248" s="233"/>
      <c r="N248" s="171" t="str">
        <f>VLOOKUP(C248,'Points-2015'!D:E,2,FALSE)</f>
        <v>CASCOL</v>
      </c>
      <c r="O248" s="171"/>
      <c r="P248" s="171"/>
      <c r="Q248" s="171"/>
      <c r="R248" s="172"/>
      <c r="T248" s="171"/>
    </row>
    <row r="249" spans="1:20" s="170" customFormat="1" ht="24" hidden="1" customHeight="1" thickBot="1">
      <c r="A249" s="169">
        <v>1</v>
      </c>
      <c r="B249" s="270"/>
      <c r="C249" s="231"/>
      <c r="D249" s="230" t="e">
        <v>#N/A</v>
      </c>
      <c r="E249" s="230" t="e">
        <v>#N/A</v>
      </c>
      <c r="F249" s="229" t="s">
        <v>740</v>
      </c>
      <c r="G249" s="228"/>
      <c r="H249" s="227" t="e">
        <v>#N/A</v>
      </c>
      <c r="I249" s="269"/>
      <c r="J249" s="225"/>
      <c r="K249" s="268"/>
      <c r="L249" s="268" t="s">
        <v>747</v>
      </c>
      <c r="M249" s="223"/>
      <c r="N249" s="171"/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 t="s">
        <v>747</v>
      </c>
      <c r="M250" s="213"/>
      <c r="N250" s="171"/>
      <c r="O250" s="171"/>
      <c r="P250" s="171"/>
      <c r="Q250" s="171"/>
      <c r="R250" s="172"/>
      <c r="T250" s="171"/>
    </row>
    <row r="251" spans="1:20" s="170" customFormat="1" ht="24" customHeight="1">
      <c r="A251" s="169">
        <v>2</v>
      </c>
      <c r="B251" s="262"/>
      <c r="C251" s="211">
        <v>6922983</v>
      </c>
      <c r="D251" s="210" t="s">
        <v>60</v>
      </c>
      <c r="E251" s="210" t="s">
        <v>554</v>
      </c>
      <c r="F251" s="209" t="s">
        <v>740</v>
      </c>
      <c r="G251" s="309">
        <v>8</v>
      </c>
      <c r="H251" s="207" t="s">
        <v>179</v>
      </c>
      <c r="I251" s="261"/>
      <c r="J251" s="205" t="s">
        <v>793</v>
      </c>
      <c r="K251" s="260"/>
      <c r="L251" s="260"/>
      <c r="M251" s="203"/>
      <c r="N251" s="171" t="str">
        <f>VLOOKUP(C251,'Points-2015'!D:E,2,FALSE)</f>
        <v>TROLLSPORT</v>
      </c>
      <c r="O251" s="171"/>
      <c r="P251" s="171"/>
      <c r="Q251" s="171"/>
      <c r="R251" s="172"/>
      <c r="T251" s="171"/>
    </row>
    <row r="252" spans="1:20" s="170" customFormat="1" ht="24" customHeight="1" thickBot="1">
      <c r="A252" s="169">
        <v>2</v>
      </c>
      <c r="B252" s="259" t="s">
        <v>723</v>
      </c>
      <c r="C252" s="201">
        <v>6925759</v>
      </c>
      <c r="D252" s="200" t="s">
        <v>614</v>
      </c>
      <c r="E252" s="200" t="s">
        <v>554</v>
      </c>
      <c r="F252" s="199" t="s">
        <v>740</v>
      </c>
      <c r="G252" s="309">
        <v>8</v>
      </c>
      <c r="H252" s="197" t="s">
        <v>179</v>
      </c>
      <c r="I252" s="258"/>
      <c r="J252" s="195" t="s">
        <v>793</v>
      </c>
      <c r="K252" s="257"/>
      <c r="L252" s="257"/>
      <c r="M252" s="193"/>
      <c r="N252" s="171" t="str">
        <f>VLOOKUP(C252,'Points-2015'!D:E,2,FALSE)</f>
        <v>TROLLSPORT</v>
      </c>
      <c r="O252" s="171"/>
      <c r="P252" s="171"/>
      <c r="Q252" s="171"/>
      <c r="R252" s="172"/>
      <c r="T252" s="171"/>
    </row>
    <row r="253" spans="1:20" s="170" customFormat="1" ht="24" hidden="1" customHeight="1" thickBot="1">
      <c r="A253" s="169">
        <v>2</v>
      </c>
      <c r="B253" s="192"/>
      <c r="C253" s="191"/>
      <c r="D253" s="190" t="e">
        <v>#N/A</v>
      </c>
      <c r="E253" s="190" t="e">
        <v>#N/A</v>
      </c>
      <c r="F253" s="189" t="s">
        <v>740</v>
      </c>
      <c r="G253" s="188"/>
      <c r="H253" s="187" t="e">
        <v>#N/A</v>
      </c>
      <c r="I253" s="256"/>
      <c r="J253" s="185"/>
      <c r="K253" s="255"/>
      <c r="L253" s="255" t="s">
        <v>747</v>
      </c>
      <c r="M253" s="183"/>
      <c r="N253" s="171"/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 t="s">
        <v>747</v>
      </c>
      <c r="M254" s="213"/>
      <c r="N254" s="171"/>
      <c r="O254" s="171"/>
      <c r="P254" s="171"/>
      <c r="Q254" s="171"/>
      <c r="R254" s="172"/>
      <c r="T254" s="171"/>
    </row>
    <row r="255" spans="1:20" s="170" customFormat="1" ht="24" customHeight="1">
      <c r="A255" s="169">
        <v>1</v>
      </c>
      <c r="B255" s="252"/>
      <c r="C255" s="251">
        <v>6919338</v>
      </c>
      <c r="D255" s="250" t="s">
        <v>93</v>
      </c>
      <c r="E255" s="250" t="s">
        <v>350</v>
      </c>
      <c r="F255" s="249" t="s">
        <v>740</v>
      </c>
      <c r="G255" s="309">
        <v>8</v>
      </c>
      <c r="H255" s="247" t="s">
        <v>179</v>
      </c>
      <c r="I255" s="246" t="s">
        <v>8</v>
      </c>
      <c r="J255" s="245"/>
      <c r="K255" s="244"/>
      <c r="L255" s="244"/>
      <c r="M255" s="243"/>
      <c r="N255" s="171" t="str">
        <f>VLOOKUP(C255,'Points-2015'!D:E,2,FALSE)</f>
        <v>S A L</v>
      </c>
      <c r="O255" s="171"/>
      <c r="P255" s="171"/>
      <c r="Q255" s="171"/>
      <c r="R255" s="172"/>
      <c r="T255" s="171"/>
    </row>
    <row r="256" spans="1:20" s="170" customFormat="1" ht="24" customHeight="1" thickBot="1">
      <c r="A256" s="169">
        <v>1</v>
      </c>
      <c r="B256" s="242" t="s">
        <v>722</v>
      </c>
      <c r="C256" s="241">
        <v>6915309</v>
      </c>
      <c r="D256" s="240" t="s">
        <v>240</v>
      </c>
      <c r="E256" s="240" t="s">
        <v>350</v>
      </c>
      <c r="F256" s="239" t="s">
        <v>740</v>
      </c>
      <c r="G256" s="309">
        <v>8</v>
      </c>
      <c r="H256" s="237" t="s">
        <v>179</v>
      </c>
      <c r="I256" s="236" t="s">
        <v>8</v>
      </c>
      <c r="J256" s="235"/>
      <c r="K256" s="234"/>
      <c r="L256" s="234"/>
      <c r="M256" s="233"/>
      <c r="N256" s="171" t="str">
        <f>VLOOKUP(C256,'Points-2015'!D:E,2,FALSE)</f>
        <v>S A L</v>
      </c>
      <c r="O256" s="171"/>
      <c r="P256" s="171"/>
      <c r="Q256" s="171"/>
      <c r="R256" s="172"/>
      <c r="T256" s="171"/>
    </row>
    <row r="257" spans="1:20" s="170" customFormat="1" ht="24" hidden="1" customHeight="1" thickBot="1">
      <c r="A257" s="169">
        <v>1</v>
      </c>
      <c r="B257" s="232"/>
      <c r="C257" s="231"/>
      <c r="D257" s="230" t="e">
        <v>#N/A</v>
      </c>
      <c r="E257" s="230" t="e">
        <v>#N/A</v>
      </c>
      <c r="F257" s="229" t="s">
        <v>740</v>
      </c>
      <c r="G257" s="228"/>
      <c r="H257" s="227" t="e">
        <v>#N/A</v>
      </c>
      <c r="I257" s="226" t="s">
        <v>8</v>
      </c>
      <c r="J257" s="225"/>
      <c r="K257" s="224"/>
      <c r="L257" s="224" t="s">
        <v>747</v>
      </c>
      <c r="M257" s="223"/>
      <c r="N257" s="171"/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 t="s">
        <v>747</v>
      </c>
      <c r="M258" s="213"/>
      <c r="N258" s="171"/>
      <c r="O258" s="171"/>
      <c r="P258" s="171"/>
      <c r="Q258" s="171"/>
      <c r="R258" s="172"/>
      <c r="T258" s="171"/>
    </row>
    <row r="259" spans="1:20" s="170" customFormat="1" ht="24" customHeight="1">
      <c r="A259" s="169">
        <v>1</v>
      </c>
      <c r="B259" s="212"/>
      <c r="C259" s="211">
        <v>6905903</v>
      </c>
      <c r="D259" s="210" t="s">
        <v>108</v>
      </c>
      <c r="E259" s="210" t="s">
        <v>1</v>
      </c>
      <c r="F259" s="209" t="s">
        <v>740</v>
      </c>
      <c r="G259" s="309">
        <v>12</v>
      </c>
      <c r="H259" s="207" t="s">
        <v>8</v>
      </c>
      <c r="I259" s="206" t="s">
        <v>719</v>
      </c>
      <c r="J259" s="205" t="s">
        <v>793</v>
      </c>
      <c r="K259" s="204"/>
      <c r="L259" s="204"/>
      <c r="M259" s="203"/>
      <c r="N259" s="171" t="str">
        <f>VLOOKUP(C259,'Points-2015'!D:E,2,FALSE)</f>
        <v>ATSCAF</v>
      </c>
      <c r="O259" s="171"/>
      <c r="P259" s="171"/>
      <c r="Q259" s="171"/>
      <c r="R259" s="172"/>
      <c r="T259" s="171"/>
    </row>
    <row r="260" spans="1:20" s="170" customFormat="1" ht="24" customHeight="1" thickBot="1">
      <c r="A260" s="169">
        <v>1</v>
      </c>
      <c r="B260" s="202" t="s">
        <v>721</v>
      </c>
      <c r="C260" s="201">
        <v>6915916</v>
      </c>
      <c r="D260" s="200" t="s">
        <v>112</v>
      </c>
      <c r="E260" s="200" t="s">
        <v>1</v>
      </c>
      <c r="F260" s="199" t="s">
        <v>740</v>
      </c>
      <c r="G260" s="309">
        <v>12</v>
      </c>
      <c r="H260" s="197" t="s">
        <v>179</v>
      </c>
      <c r="I260" s="196" t="s">
        <v>719</v>
      </c>
      <c r="J260" s="195" t="s">
        <v>793</v>
      </c>
      <c r="K260" s="194"/>
      <c r="L260" s="194" t="s">
        <v>747</v>
      </c>
      <c r="M260" s="193"/>
      <c r="N260" s="171" t="str">
        <f>VLOOKUP(C260,'Points-2015'!D:E,2,FALSE)</f>
        <v>ATSCAF</v>
      </c>
      <c r="O260" s="171"/>
      <c r="P260" s="171"/>
      <c r="Q260" s="171"/>
      <c r="R260" s="172"/>
      <c r="T260" s="171"/>
    </row>
    <row r="261" spans="1:20" s="170" customFormat="1" ht="24" hidden="1" customHeight="1" thickBot="1">
      <c r="A261" s="169">
        <v>1</v>
      </c>
      <c r="B261" s="192"/>
      <c r="C261" s="191"/>
      <c r="D261" s="190" t="e">
        <v>#N/A</v>
      </c>
      <c r="E261" s="190" t="e">
        <v>#N/A</v>
      </c>
      <c r="F261" s="189" t="s">
        <v>740</v>
      </c>
      <c r="G261" s="188"/>
      <c r="H261" s="187" t="e">
        <v>#N/A</v>
      </c>
      <c r="I261" s="186" t="s">
        <v>719</v>
      </c>
      <c r="J261" s="185"/>
      <c r="K261" s="184"/>
      <c r="L261" s="184" t="s">
        <v>747</v>
      </c>
      <c r="M261" s="183"/>
      <c r="N261" s="171"/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 t="s">
        <v>747</v>
      </c>
      <c r="M262" s="173"/>
      <c r="N262" s="171"/>
      <c r="O262" s="171"/>
      <c r="P262" s="171"/>
      <c r="Q262" s="171"/>
      <c r="R262" s="172"/>
      <c r="T262" s="171"/>
    </row>
    <row r="263" spans="1:20" ht="16.5" hidden="1" thickBot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 t="s">
        <v>747</v>
      </c>
    </row>
    <row r="264" spans="1:20" ht="16.5" hidden="1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 t="s">
        <v>747</v>
      </c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 t="s">
        <v>747</v>
      </c>
      <c r="M265" s="298"/>
      <c r="N265" s="296"/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747</v>
      </c>
      <c r="M266" s="289" t="s">
        <v>731</v>
      </c>
      <c r="N266" s="171" t="str">
        <f>VLOOKUP(C266,'Points-2015'!D:E,2,FALSE)</f>
        <v>Club</v>
      </c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 t="s">
        <v>747</v>
      </c>
      <c r="M267" s="243"/>
      <c r="N267" s="171"/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 t="s">
        <v>747</v>
      </c>
      <c r="M268" s="233"/>
      <c r="N268" s="171"/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 t="s">
        <v>747</v>
      </c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 t="s">
        <v>747</v>
      </c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 t="s">
        <v>747</v>
      </c>
      <c r="M271" s="203"/>
      <c r="N271" s="171"/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 t="s">
        <v>747</v>
      </c>
      <c r="M272" s="193"/>
      <c r="N272" s="171"/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 t="s">
        <v>747</v>
      </c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 t="s">
        <v>747</v>
      </c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 t="s">
        <v>747</v>
      </c>
      <c r="M275" s="243"/>
      <c r="N275" s="171"/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 t="s">
        <v>747</v>
      </c>
      <c r="M276" s="233"/>
      <c r="N276" s="171"/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 t="s">
        <v>747</v>
      </c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 t="s">
        <v>747</v>
      </c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 t="s">
        <v>747</v>
      </c>
      <c r="M279" s="203"/>
      <c r="N279" s="171"/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 t="s">
        <v>747</v>
      </c>
      <c r="M280" s="193"/>
      <c r="N280" s="171"/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 t="s">
        <v>747</v>
      </c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 t="s">
        <v>747</v>
      </c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 t="s">
        <v>747</v>
      </c>
      <c r="M283" s="243"/>
      <c r="N283" s="171"/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 t="s">
        <v>747</v>
      </c>
      <c r="M284" s="233"/>
      <c r="N284" s="171"/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 t="s">
        <v>747</v>
      </c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 t="s">
        <v>747</v>
      </c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 t="s">
        <v>747</v>
      </c>
      <c r="M287" s="203"/>
      <c r="N287" s="171"/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 t="s">
        <v>747</v>
      </c>
      <c r="M288" s="193"/>
      <c r="N288" s="171"/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 t="s">
        <v>747</v>
      </c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 t="s">
        <v>747</v>
      </c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 t="s">
        <v>747</v>
      </c>
      <c r="M291" s="243"/>
      <c r="N291" s="171"/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 t="s">
        <v>747</v>
      </c>
      <c r="M292" s="233"/>
      <c r="N292" s="171"/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 t="s">
        <v>747</v>
      </c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 t="s">
        <v>747</v>
      </c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 t="s">
        <v>747</v>
      </c>
      <c r="M295" s="203"/>
      <c r="N295" s="171"/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 t="s">
        <v>747</v>
      </c>
      <c r="M296" s="193"/>
      <c r="N296" s="171"/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 t="s">
        <v>747</v>
      </c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 t="s">
        <v>747</v>
      </c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 t="s">
        <v>747</v>
      </c>
      <c r="M299" s="243"/>
      <c r="N299" s="171"/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 t="s">
        <v>747</v>
      </c>
      <c r="M300" s="233"/>
      <c r="N300" s="171"/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 t="s">
        <v>747</v>
      </c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 t="s">
        <v>747</v>
      </c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 t="s">
        <v>747</v>
      </c>
      <c r="M303" s="203"/>
      <c r="N303" s="171"/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 t="s">
        <v>747</v>
      </c>
      <c r="M304" s="193"/>
      <c r="N304" s="171"/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 t="s">
        <v>747</v>
      </c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 t="s">
        <v>747</v>
      </c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 t="s">
        <v>747</v>
      </c>
      <c r="M307" s="243"/>
      <c r="N307" s="171"/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 t="s">
        <v>747</v>
      </c>
      <c r="M308" s="233"/>
      <c r="N308" s="171"/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 t="s">
        <v>747</v>
      </c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 t="s">
        <v>747</v>
      </c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 t="s">
        <v>747</v>
      </c>
      <c r="M311" s="203"/>
      <c r="N311" s="171"/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 t="s">
        <v>747</v>
      </c>
      <c r="M312" s="193"/>
      <c r="N312" s="171"/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 t="s">
        <v>747</v>
      </c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 t="s">
        <v>747</v>
      </c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 t="s">
        <v>747</v>
      </c>
      <c r="M315" s="243"/>
      <c r="N315" s="171"/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 t="s">
        <v>747</v>
      </c>
      <c r="M316" s="233"/>
      <c r="N316" s="171"/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 t="s">
        <v>747</v>
      </c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 t="s">
        <v>747</v>
      </c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 t="s">
        <v>747</v>
      </c>
      <c r="M319" s="203"/>
      <c r="N319" s="171"/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 t="s">
        <v>747</v>
      </c>
      <c r="M320" s="193"/>
      <c r="N320" s="171"/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 t="s">
        <v>747</v>
      </c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 t="s">
        <v>747</v>
      </c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 t="s">
        <v>747</v>
      </c>
      <c r="M323" s="243"/>
      <c r="N323" s="171"/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 t="s">
        <v>747</v>
      </c>
      <c r="M324" s="233"/>
      <c r="N324" s="171"/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 t="s">
        <v>747</v>
      </c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 t="s">
        <v>747</v>
      </c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 t="s">
        <v>747</v>
      </c>
      <c r="M327" s="203"/>
      <c r="N327" s="171"/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 t="s">
        <v>747</v>
      </c>
      <c r="M328" s="193"/>
      <c r="N328" s="171"/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 t="s">
        <v>747</v>
      </c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 t="s">
        <v>747</v>
      </c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 t="s">
        <v>747</v>
      </c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 t="s">
        <v>747</v>
      </c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 t="s">
        <v>747</v>
      </c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 t="s">
        <v>747</v>
      </c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 t="s">
        <v>747</v>
      </c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 t="s">
        <v>747</v>
      </c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 t="s">
        <v>747</v>
      </c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 t="s">
        <v>747</v>
      </c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 t="s">
        <v>747</v>
      </c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 t="s">
        <v>747</v>
      </c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 t="s">
        <v>747</v>
      </c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 t="s">
        <v>747</v>
      </c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 t="s">
        <v>747</v>
      </c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 t="s">
        <v>747</v>
      </c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 t="s">
        <v>747</v>
      </c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 t="s">
        <v>747</v>
      </c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 t="s">
        <v>747</v>
      </c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 t="s">
        <v>747</v>
      </c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 t="s">
        <v>747</v>
      </c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 t="s">
        <v>747</v>
      </c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 t="s">
        <v>747</v>
      </c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 t="s">
        <v>747</v>
      </c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 t="s">
        <v>747</v>
      </c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 t="s">
        <v>747</v>
      </c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 t="s">
        <v>747</v>
      </c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 t="s">
        <v>747</v>
      </c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 t="s">
        <v>747</v>
      </c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 t="s">
        <v>747</v>
      </c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 t="s">
        <v>747</v>
      </c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 t="s">
        <v>747</v>
      </c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 t="s">
        <v>747</v>
      </c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 t="s">
        <v>747</v>
      </c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 t="s">
        <v>747</v>
      </c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 t="s">
        <v>747</v>
      </c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 t="s">
        <v>747</v>
      </c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 t="s">
        <v>747</v>
      </c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 t="s">
        <v>747</v>
      </c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 t="s">
        <v>747</v>
      </c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 t="s">
        <v>747</v>
      </c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 t="s">
        <v>747</v>
      </c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 t="s">
        <v>747</v>
      </c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 t="s">
        <v>747</v>
      </c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 t="s">
        <v>747</v>
      </c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 t="s">
        <v>747</v>
      </c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 t="s">
        <v>747</v>
      </c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 t="s">
        <v>747</v>
      </c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 t="s">
        <v>747</v>
      </c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 t="s">
        <v>747</v>
      </c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 t="s">
        <v>747</v>
      </c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 t="s">
        <v>747</v>
      </c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 t="s">
        <v>747</v>
      </c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 t="s">
        <v>747</v>
      </c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 t="s">
        <v>747</v>
      </c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 t="s">
        <v>747</v>
      </c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 t="s">
        <v>747</v>
      </c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 t="s">
        <v>747</v>
      </c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 t="s">
        <v>747</v>
      </c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 t="s">
        <v>747</v>
      </c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 t="s">
        <v>747</v>
      </c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 t="s">
        <v>747</v>
      </c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 t="s">
        <v>747</v>
      </c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 t="s">
        <v>747</v>
      </c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 t="s">
        <v>747</v>
      </c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 t="s">
        <v>747</v>
      </c>
      <c r="M394" s="213"/>
      <c r="N394" s="171"/>
      <c r="O394" s="171"/>
      <c r="P394" s="171"/>
      <c r="Q394" s="171"/>
      <c r="R394" s="172"/>
      <c r="T394" s="171"/>
    </row>
    <row r="395" spans="1:20" s="170" customFormat="1" ht="24" customHeight="1">
      <c r="A395" s="169">
        <v>1</v>
      </c>
      <c r="B395" s="276" t="s">
        <v>728</v>
      </c>
      <c r="C395" s="251">
        <v>6901891</v>
      </c>
      <c r="D395" s="250" t="s">
        <v>32</v>
      </c>
      <c r="E395" s="250" t="s">
        <v>0</v>
      </c>
      <c r="F395" s="249" t="s">
        <v>720</v>
      </c>
      <c r="G395" s="248">
        <v>1</v>
      </c>
      <c r="H395" s="247" t="s">
        <v>8</v>
      </c>
      <c r="I395" s="275"/>
      <c r="J395" s="245"/>
      <c r="K395" s="274"/>
      <c r="L395" s="274"/>
      <c r="M395" s="243"/>
      <c r="N395" s="171" t="str">
        <f>VLOOKUP(C395,'Points-2015'!D:E,2,FALSE)</f>
        <v>ALSTOM</v>
      </c>
      <c r="O395" s="171"/>
      <c r="P395" s="171"/>
      <c r="Q395" s="171"/>
      <c r="R395" s="172"/>
      <c r="T395" s="171"/>
    </row>
    <row r="396" spans="1:20" s="170" customFormat="1" ht="24" customHeight="1" thickBot="1">
      <c r="A396" s="169">
        <v>1</v>
      </c>
      <c r="B396" s="273" t="s">
        <v>728</v>
      </c>
      <c r="C396" s="241">
        <v>6901893</v>
      </c>
      <c r="D396" s="240" t="s">
        <v>66</v>
      </c>
      <c r="E396" s="240" t="s">
        <v>0</v>
      </c>
      <c r="F396" s="239" t="s">
        <v>720</v>
      </c>
      <c r="G396" s="238">
        <v>1</v>
      </c>
      <c r="H396" s="237" t="s">
        <v>179</v>
      </c>
      <c r="I396" s="272"/>
      <c r="J396" s="235"/>
      <c r="K396" s="271"/>
      <c r="L396" s="271" t="s">
        <v>747</v>
      </c>
      <c r="M396" s="233"/>
      <c r="N396" s="171" t="str">
        <f>VLOOKUP(C396,'Points-2015'!D:E,2,FALSE)</f>
        <v>ALSTOM</v>
      </c>
      <c r="O396" s="171"/>
      <c r="P396" s="171"/>
      <c r="Q396" s="171"/>
      <c r="R396" s="172"/>
      <c r="T396" s="171"/>
    </row>
    <row r="397" spans="1:20" s="170" customFormat="1" ht="24" hidden="1" customHeight="1" thickBot="1">
      <c r="A397" s="169">
        <v>1</v>
      </c>
      <c r="B397" s="270" t="s">
        <v>728</v>
      </c>
      <c r="C397" s="231"/>
      <c r="D397" s="230" t="e">
        <v>#N/A</v>
      </c>
      <c r="E397" s="230" t="e">
        <v>#N/A</v>
      </c>
      <c r="F397" s="229" t="s">
        <v>720</v>
      </c>
      <c r="G397" s="228"/>
      <c r="H397" s="227" t="e">
        <v>#N/A</v>
      </c>
      <c r="I397" s="269"/>
      <c r="J397" s="225"/>
      <c r="K397" s="268"/>
      <c r="L397" s="268" t="s">
        <v>747</v>
      </c>
      <c r="M397" s="223"/>
      <c r="N397" s="171"/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 t="s">
        <v>747</v>
      </c>
      <c r="M398" s="213"/>
      <c r="N398" s="171"/>
      <c r="O398" s="171"/>
      <c r="P398" s="171"/>
      <c r="Q398" s="171"/>
      <c r="R398" s="172"/>
      <c r="T398" s="171"/>
    </row>
    <row r="399" spans="1:20" s="170" customFormat="1" ht="24" customHeight="1">
      <c r="A399" s="169">
        <v>2</v>
      </c>
      <c r="B399" s="262" t="s">
        <v>728</v>
      </c>
      <c r="C399" s="211">
        <v>6917996</v>
      </c>
      <c r="D399" s="210" t="s">
        <v>80</v>
      </c>
      <c r="E399" s="210" t="s">
        <v>0</v>
      </c>
      <c r="F399" s="209" t="s">
        <v>720</v>
      </c>
      <c r="G399" s="208">
        <v>1</v>
      </c>
      <c r="H399" s="207" t="s">
        <v>179</v>
      </c>
      <c r="I399" s="261"/>
      <c r="J399" s="205"/>
      <c r="K399" s="260"/>
      <c r="L399" s="260"/>
      <c r="M399" s="203"/>
      <c r="N399" s="171" t="str">
        <f>VLOOKUP(C399,'Points-2015'!D:E,2,FALSE)</f>
        <v>ALSTOM</v>
      </c>
      <c r="O399" s="171"/>
      <c r="P399" s="171"/>
      <c r="Q399" s="171"/>
      <c r="R399" s="172"/>
      <c r="T399" s="171"/>
    </row>
    <row r="400" spans="1:20" s="170" customFormat="1" ht="24" customHeight="1" thickBot="1">
      <c r="A400" s="169">
        <v>2</v>
      </c>
      <c r="B400" s="259" t="s">
        <v>728</v>
      </c>
      <c r="C400" s="201">
        <v>6919953</v>
      </c>
      <c r="D400" s="200" t="s">
        <v>253</v>
      </c>
      <c r="E400" s="200" t="s">
        <v>0</v>
      </c>
      <c r="F400" s="199" t="s">
        <v>720</v>
      </c>
      <c r="G400" s="198">
        <v>1</v>
      </c>
      <c r="H400" s="197" t="s">
        <v>179</v>
      </c>
      <c r="I400" s="258"/>
      <c r="J400" s="195"/>
      <c r="K400" s="257"/>
      <c r="L400" s="257"/>
      <c r="M400" s="193"/>
      <c r="N400" s="171" t="str">
        <f>VLOOKUP(C400,'Points-2015'!D:E,2,FALSE)</f>
        <v>ALSTOM</v>
      </c>
      <c r="O400" s="171"/>
      <c r="P400" s="171"/>
      <c r="Q400" s="171"/>
      <c r="R400" s="172"/>
      <c r="T400" s="171"/>
    </row>
    <row r="401" spans="1:20" s="170" customFormat="1" ht="24" hidden="1" customHeight="1" thickBot="1">
      <c r="A401" s="169">
        <v>2</v>
      </c>
      <c r="B401" s="278" t="s">
        <v>728</v>
      </c>
      <c r="C401" s="191"/>
      <c r="D401" s="190" t="e">
        <v>#N/A</v>
      </c>
      <c r="E401" s="190" t="e">
        <v>#N/A</v>
      </c>
      <c r="F401" s="189" t="s">
        <v>720</v>
      </c>
      <c r="G401" s="188"/>
      <c r="H401" s="187" t="e">
        <v>#N/A</v>
      </c>
      <c r="I401" s="256"/>
      <c r="J401" s="185"/>
      <c r="K401" s="255"/>
      <c r="L401" s="255" t="s">
        <v>747</v>
      </c>
      <c r="M401" s="183"/>
      <c r="N401" s="171"/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 t="s">
        <v>747</v>
      </c>
      <c r="M402" s="213"/>
      <c r="N402" s="171"/>
      <c r="O402" s="171"/>
      <c r="P402" s="171"/>
      <c r="Q402" s="171"/>
      <c r="R402" s="172"/>
      <c r="T402" s="171"/>
    </row>
    <row r="403" spans="1:20" s="170" customFormat="1" ht="24" customHeight="1">
      <c r="A403" s="169">
        <v>3</v>
      </c>
      <c r="B403" s="276" t="s">
        <v>728</v>
      </c>
      <c r="C403" s="251">
        <v>6922848</v>
      </c>
      <c r="D403" s="250" t="s">
        <v>33</v>
      </c>
      <c r="E403" s="250" t="s">
        <v>0</v>
      </c>
      <c r="F403" s="249" t="s">
        <v>720</v>
      </c>
      <c r="G403" s="248">
        <v>1</v>
      </c>
      <c r="H403" s="247" t="s">
        <v>8</v>
      </c>
      <c r="I403" s="275"/>
      <c r="J403" s="245"/>
      <c r="K403" s="274"/>
      <c r="L403" s="274"/>
      <c r="M403" s="243"/>
      <c r="N403" s="171" t="str">
        <f>VLOOKUP(C403,'Points-2015'!D:E,2,FALSE)</f>
        <v>ALSTOM</v>
      </c>
      <c r="O403" s="171"/>
      <c r="P403" s="171"/>
      <c r="Q403" s="171"/>
      <c r="R403" s="172"/>
      <c r="T403" s="171"/>
    </row>
    <row r="404" spans="1:20" s="170" customFormat="1" ht="24" customHeight="1" thickBot="1">
      <c r="A404" s="169">
        <v>3</v>
      </c>
      <c r="B404" s="273" t="s">
        <v>728</v>
      </c>
      <c r="C404" s="241">
        <v>6918501</v>
      </c>
      <c r="D404" s="240" t="s">
        <v>67</v>
      </c>
      <c r="E404" s="240" t="s">
        <v>0</v>
      </c>
      <c r="F404" s="239" t="s">
        <v>720</v>
      </c>
      <c r="G404" s="238">
        <v>1</v>
      </c>
      <c r="H404" s="237" t="s">
        <v>179</v>
      </c>
      <c r="I404" s="272"/>
      <c r="J404" s="235"/>
      <c r="K404" s="271"/>
      <c r="L404" s="271" t="s">
        <v>747</v>
      </c>
      <c r="M404" s="233"/>
      <c r="N404" s="171" t="str">
        <f>VLOOKUP(C404,'Points-2015'!D:E,2,FALSE)</f>
        <v>ALSTOM</v>
      </c>
      <c r="O404" s="171"/>
      <c r="P404" s="171"/>
      <c r="Q404" s="171"/>
      <c r="R404" s="172"/>
      <c r="T404" s="171"/>
    </row>
    <row r="405" spans="1:20" s="170" customFormat="1" ht="24" hidden="1" customHeight="1" thickBot="1">
      <c r="A405" s="169">
        <v>3</v>
      </c>
      <c r="B405" s="270" t="s">
        <v>728</v>
      </c>
      <c r="C405" s="231"/>
      <c r="D405" s="230" t="e">
        <v>#N/A</v>
      </c>
      <c r="E405" s="230" t="e">
        <v>#N/A</v>
      </c>
      <c r="F405" s="229" t="s">
        <v>720</v>
      </c>
      <c r="G405" s="228"/>
      <c r="H405" s="227" t="e">
        <v>#N/A</v>
      </c>
      <c r="I405" s="269"/>
      <c r="J405" s="225"/>
      <c r="K405" s="268"/>
      <c r="L405" s="268" t="s">
        <v>747</v>
      </c>
      <c r="M405" s="223"/>
      <c r="N405" s="171"/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 t="s">
        <v>747</v>
      </c>
      <c r="M406" s="213"/>
      <c r="N406" s="171"/>
      <c r="O406" s="171"/>
      <c r="P406" s="171"/>
      <c r="Q406" s="171"/>
      <c r="R406" s="172"/>
      <c r="T406" s="171"/>
    </row>
    <row r="407" spans="1:20" s="170" customFormat="1" ht="24" customHeight="1">
      <c r="A407" s="169">
        <v>4</v>
      </c>
      <c r="B407" s="262" t="s">
        <v>728</v>
      </c>
      <c r="C407" s="211">
        <v>6908353</v>
      </c>
      <c r="D407" s="210" t="s">
        <v>227</v>
      </c>
      <c r="E407" s="210" t="s">
        <v>0</v>
      </c>
      <c r="F407" s="209" t="s">
        <v>720</v>
      </c>
      <c r="G407" s="208">
        <v>1</v>
      </c>
      <c r="H407" s="207" t="s">
        <v>179</v>
      </c>
      <c r="I407" s="261"/>
      <c r="J407" s="205"/>
      <c r="K407" s="260"/>
      <c r="L407" s="260"/>
      <c r="M407" s="203"/>
      <c r="N407" s="171" t="str">
        <f>VLOOKUP(C407,'Points-2015'!D:E,2,FALSE)</f>
        <v>ALSTOM</v>
      </c>
      <c r="O407" s="171"/>
      <c r="P407" s="171"/>
      <c r="Q407" s="171"/>
      <c r="R407" s="172"/>
      <c r="T407" s="171"/>
    </row>
    <row r="408" spans="1:20" s="170" customFormat="1" ht="24" customHeight="1" thickBot="1">
      <c r="A408" s="169">
        <v>4</v>
      </c>
      <c r="B408" s="259" t="s">
        <v>728</v>
      </c>
      <c r="C408" s="201">
        <v>6901946</v>
      </c>
      <c r="D408" s="200" t="s">
        <v>53</v>
      </c>
      <c r="E408" s="200" t="s">
        <v>0</v>
      </c>
      <c r="F408" s="199" t="s">
        <v>720</v>
      </c>
      <c r="G408" s="198">
        <v>1</v>
      </c>
      <c r="H408" s="197" t="s">
        <v>179</v>
      </c>
      <c r="I408" s="258"/>
      <c r="J408" s="195"/>
      <c r="K408" s="257"/>
      <c r="L408" s="257"/>
      <c r="M408" s="193"/>
      <c r="N408" s="171" t="str">
        <f>VLOOKUP(C408,'Points-2015'!D:E,2,FALSE)</f>
        <v>ALSTOM</v>
      </c>
      <c r="O408" s="171"/>
      <c r="P408" s="171"/>
      <c r="Q408" s="171"/>
      <c r="R408" s="172"/>
      <c r="T408" s="171"/>
    </row>
    <row r="409" spans="1:20" s="170" customFormat="1" ht="24" hidden="1" customHeight="1" thickBot="1">
      <c r="A409" s="169">
        <v>4</v>
      </c>
      <c r="B409" s="278" t="s">
        <v>728</v>
      </c>
      <c r="C409" s="191"/>
      <c r="D409" s="190" t="e">
        <v>#N/A</v>
      </c>
      <c r="E409" s="190" t="e">
        <v>#N/A</v>
      </c>
      <c r="F409" s="189" t="s">
        <v>720</v>
      </c>
      <c r="G409" s="188"/>
      <c r="H409" s="187" t="e">
        <v>#N/A</v>
      </c>
      <c r="I409" s="256"/>
      <c r="J409" s="185"/>
      <c r="K409" s="255"/>
      <c r="L409" s="255" t="s">
        <v>747</v>
      </c>
      <c r="M409" s="183"/>
      <c r="N409" s="171"/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 t="s">
        <v>747</v>
      </c>
      <c r="M410" s="213"/>
      <c r="N410" s="171"/>
      <c r="O410" s="171"/>
      <c r="P410" s="171"/>
      <c r="Q410" s="171"/>
      <c r="R410" s="172"/>
      <c r="T410" s="171"/>
    </row>
    <row r="411" spans="1:20" s="170" customFormat="1" ht="24" customHeight="1">
      <c r="A411" s="169">
        <v>5</v>
      </c>
      <c r="B411" s="276" t="s">
        <v>728</v>
      </c>
      <c r="C411" s="251">
        <v>6924513</v>
      </c>
      <c r="D411" s="250" t="s">
        <v>353</v>
      </c>
      <c r="E411" s="250" t="s">
        <v>2</v>
      </c>
      <c r="F411" s="249" t="s">
        <v>720</v>
      </c>
      <c r="G411" s="248">
        <v>1</v>
      </c>
      <c r="H411" s="247" t="s">
        <v>179</v>
      </c>
      <c r="I411" s="275"/>
      <c r="J411" s="245"/>
      <c r="K411" s="274"/>
      <c r="L411" s="274"/>
      <c r="M411" s="243"/>
      <c r="N411" s="171" t="str">
        <f>VLOOKUP(C411,'Points-2015'!D:E,2,FALSE)</f>
        <v>ASCSP</v>
      </c>
      <c r="O411" s="171"/>
      <c r="P411" s="171"/>
      <c r="Q411" s="171"/>
      <c r="R411" s="172"/>
      <c r="T411" s="171"/>
    </row>
    <row r="412" spans="1:20" s="170" customFormat="1" ht="24" customHeight="1" thickBot="1">
      <c r="A412" s="169">
        <v>5</v>
      </c>
      <c r="B412" s="273" t="s">
        <v>728</v>
      </c>
      <c r="C412" s="241">
        <v>6924512</v>
      </c>
      <c r="D412" s="240" t="s">
        <v>38</v>
      </c>
      <c r="E412" s="240" t="s">
        <v>2</v>
      </c>
      <c r="F412" s="239" t="s">
        <v>720</v>
      </c>
      <c r="G412" s="238">
        <v>1</v>
      </c>
      <c r="H412" s="237" t="s">
        <v>179</v>
      </c>
      <c r="I412" s="272"/>
      <c r="J412" s="235"/>
      <c r="K412" s="271"/>
      <c r="L412" s="271"/>
      <c r="M412" s="233"/>
      <c r="N412" s="171" t="str">
        <f>VLOOKUP(C412,'Points-2015'!D:E,2,FALSE)</f>
        <v>ASCSP</v>
      </c>
      <c r="O412" s="171"/>
      <c r="P412" s="171"/>
      <c r="Q412" s="171"/>
      <c r="R412" s="172"/>
      <c r="T412" s="171"/>
    </row>
    <row r="413" spans="1:20" s="170" customFormat="1" ht="24" hidden="1" customHeight="1" thickBot="1">
      <c r="A413" s="169">
        <v>5</v>
      </c>
      <c r="B413" s="270" t="s">
        <v>728</v>
      </c>
      <c r="C413" s="231"/>
      <c r="D413" s="230" t="e">
        <v>#N/A</v>
      </c>
      <c r="E413" s="230" t="e">
        <v>#N/A</v>
      </c>
      <c r="F413" s="229" t="s">
        <v>720</v>
      </c>
      <c r="G413" s="228"/>
      <c r="H413" s="227" t="e">
        <v>#N/A</v>
      </c>
      <c r="I413" s="269"/>
      <c r="J413" s="225"/>
      <c r="K413" s="268"/>
      <c r="L413" s="268" t="s">
        <v>747</v>
      </c>
      <c r="M413" s="223"/>
      <c r="N413" s="171"/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 t="s">
        <v>747</v>
      </c>
      <c r="M414" s="213"/>
      <c r="N414" s="171"/>
      <c r="O414" s="171"/>
      <c r="P414" s="171"/>
      <c r="Q414" s="171"/>
      <c r="R414" s="172"/>
      <c r="T414" s="171"/>
    </row>
    <row r="415" spans="1:20" s="170" customFormat="1" ht="24" customHeight="1">
      <c r="A415" s="169">
        <v>6</v>
      </c>
      <c r="B415" s="262" t="s">
        <v>728</v>
      </c>
      <c r="C415" s="211">
        <v>6917796</v>
      </c>
      <c r="D415" s="210" t="s">
        <v>49</v>
      </c>
      <c r="E415" s="210" t="s">
        <v>1</v>
      </c>
      <c r="F415" s="209" t="s">
        <v>720</v>
      </c>
      <c r="G415" s="208">
        <v>1</v>
      </c>
      <c r="H415" s="207" t="s">
        <v>8</v>
      </c>
      <c r="I415" s="261"/>
      <c r="J415" s="205"/>
      <c r="K415" s="260"/>
      <c r="L415" s="260" t="s">
        <v>747</v>
      </c>
      <c r="M415" s="203"/>
      <c r="N415" s="171" t="str">
        <f>VLOOKUP(C415,'Points-2015'!D:E,2,FALSE)</f>
        <v>ATSCAF</v>
      </c>
      <c r="O415" s="171"/>
      <c r="P415" s="171"/>
      <c r="Q415" s="171"/>
      <c r="R415" s="172"/>
      <c r="T415" s="171"/>
    </row>
    <row r="416" spans="1:20" s="170" customFormat="1" ht="24" customHeight="1" thickBot="1">
      <c r="A416" s="169">
        <v>6</v>
      </c>
      <c r="B416" s="259" t="s">
        <v>728</v>
      </c>
      <c r="C416" s="201">
        <v>6923494</v>
      </c>
      <c r="D416" s="200" t="s">
        <v>280</v>
      </c>
      <c r="E416" s="200" t="s">
        <v>1</v>
      </c>
      <c r="F416" s="199" t="s">
        <v>720</v>
      </c>
      <c r="G416" s="198">
        <v>1</v>
      </c>
      <c r="H416" s="197" t="s">
        <v>8</v>
      </c>
      <c r="I416" s="258"/>
      <c r="J416" s="195"/>
      <c r="K416" s="257"/>
      <c r="L416" s="257" t="s">
        <v>747</v>
      </c>
      <c r="M416" s="193"/>
      <c r="N416" s="171" t="str">
        <f>VLOOKUP(C416,'Points-2015'!D:E,2,FALSE)</f>
        <v>ATSCAF</v>
      </c>
      <c r="O416" s="171"/>
      <c r="P416" s="171"/>
      <c r="Q416" s="171"/>
      <c r="R416" s="172"/>
      <c r="T416" s="171"/>
    </row>
    <row r="417" spans="1:20" s="170" customFormat="1" ht="24" hidden="1" customHeight="1" thickBot="1">
      <c r="A417" s="169">
        <v>6</v>
      </c>
      <c r="B417" s="278" t="s">
        <v>728</v>
      </c>
      <c r="C417" s="191"/>
      <c r="D417" s="190" t="e">
        <v>#N/A</v>
      </c>
      <c r="E417" s="190" t="e">
        <v>#N/A</v>
      </c>
      <c r="F417" s="189" t="s">
        <v>720</v>
      </c>
      <c r="G417" s="188"/>
      <c r="H417" s="187" t="e">
        <v>#N/A</v>
      </c>
      <c r="I417" s="256"/>
      <c r="J417" s="185"/>
      <c r="K417" s="255"/>
      <c r="L417" s="255" t="s">
        <v>747</v>
      </c>
      <c r="M417" s="183"/>
      <c r="N417" s="171"/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 t="s">
        <v>747</v>
      </c>
      <c r="M418" s="213"/>
      <c r="N418" s="171"/>
      <c r="O418" s="171"/>
      <c r="P418" s="171"/>
      <c r="Q418" s="171"/>
      <c r="R418" s="172"/>
      <c r="T418" s="171"/>
    </row>
    <row r="419" spans="1:20" s="170" customFormat="1" ht="24" customHeight="1">
      <c r="A419" s="169">
        <v>7</v>
      </c>
      <c r="B419" s="276" t="s">
        <v>728</v>
      </c>
      <c r="C419" s="251">
        <v>6903022</v>
      </c>
      <c r="D419" s="250" t="s">
        <v>215</v>
      </c>
      <c r="E419" s="250" t="s">
        <v>1</v>
      </c>
      <c r="F419" s="249" t="s">
        <v>720</v>
      </c>
      <c r="G419" s="248">
        <v>1</v>
      </c>
      <c r="H419" s="247" t="s">
        <v>8</v>
      </c>
      <c r="I419" s="275"/>
      <c r="J419" s="245"/>
      <c r="K419" s="274"/>
      <c r="L419" s="274"/>
      <c r="M419" s="243"/>
      <c r="N419" s="171" t="str">
        <f>VLOOKUP(C419,'Points-2015'!D:E,2,FALSE)</f>
        <v>ATSCAF</v>
      </c>
      <c r="O419" s="171"/>
      <c r="P419" s="171"/>
      <c r="Q419" s="171"/>
      <c r="R419" s="172"/>
      <c r="T419" s="171"/>
    </row>
    <row r="420" spans="1:20" s="170" customFormat="1" ht="24" customHeight="1" thickBot="1">
      <c r="A420" s="169">
        <v>7</v>
      </c>
      <c r="B420" s="273" t="s">
        <v>728</v>
      </c>
      <c r="C420" s="241">
        <v>6901394</v>
      </c>
      <c r="D420" s="240" t="s">
        <v>101</v>
      </c>
      <c r="E420" s="240" t="s">
        <v>1</v>
      </c>
      <c r="F420" s="239" t="s">
        <v>720</v>
      </c>
      <c r="G420" s="238">
        <v>1</v>
      </c>
      <c r="H420" s="237" t="s">
        <v>179</v>
      </c>
      <c r="I420" s="272"/>
      <c r="J420" s="235"/>
      <c r="K420" s="271"/>
      <c r="L420" s="271" t="s">
        <v>747</v>
      </c>
      <c r="M420" s="233"/>
      <c r="N420" s="171" t="str">
        <f>VLOOKUP(C420,'Points-2015'!D:E,2,FALSE)</f>
        <v>ATSCAF</v>
      </c>
      <c r="O420" s="171"/>
      <c r="P420" s="171"/>
      <c r="Q420" s="171"/>
      <c r="R420" s="172"/>
      <c r="T420" s="171"/>
    </row>
    <row r="421" spans="1:20" s="170" customFormat="1" ht="24" hidden="1" customHeight="1" thickBot="1">
      <c r="A421" s="169">
        <v>7</v>
      </c>
      <c r="B421" s="270" t="s">
        <v>728</v>
      </c>
      <c r="C421" s="231"/>
      <c r="D421" s="230" t="e">
        <v>#N/A</v>
      </c>
      <c r="E421" s="230" t="e">
        <v>#N/A</v>
      </c>
      <c r="F421" s="229" t="s">
        <v>720</v>
      </c>
      <c r="G421" s="228"/>
      <c r="H421" s="227" t="e">
        <v>#N/A</v>
      </c>
      <c r="I421" s="269"/>
      <c r="J421" s="225"/>
      <c r="K421" s="268"/>
      <c r="L421" s="268" t="s">
        <v>747</v>
      </c>
      <c r="M421" s="223"/>
      <c r="N421" s="171"/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 t="s">
        <v>747</v>
      </c>
      <c r="M422" s="213"/>
      <c r="N422" s="171"/>
      <c r="O422" s="171"/>
      <c r="P422" s="171"/>
      <c r="Q422" s="171"/>
      <c r="R422" s="172"/>
      <c r="T422" s="171"/>
    </row>
    <row r="423" spans="1:20" s="170" customFormat="1" ht="24" customHeight="1">
      <c r="A423" s="169">
        <v>8</v>
      </c>
      <c r="B423" s="262" t="s">
        <v>728</v>
      </c>
      <c r="C423" s="211">
        <v>6901973</v>
      </c>
      <c r="D423" s="210" t="s">
        <v>412</v>
      </c>
      <c r="E423" s="210" t="s">
        <v>350</v>
      </c>
      <c r="F423" s="209" t="s">
        <v>720</v>
      </c>
      <c r="G423" s="208">
        <v>1</v>
      </c>
      <c r="H423" s="207" t="s">
        <v>179</v>
      </c>
      <c r="I423" s="261"/>
      <c r="J423" s="205"/>
      <c r="K423" s="260"/>
      <c r="L423" s="260"/>
      <c r="M423" s="203"/>
      <c r="N423" s="171" t="str">
        <f>VLOOKUP(C423,'Points-2015'!D:E,2,FALSE)</f>
        <v>S A L</v>
      </c>
      <c r="O423" s="171"/>
      <c r="P423" s="171"/>
      <c r="Q423" s="171"/>
      <c r="R423" s="172"/>
      <c r="T423" s="171"/>
    </row>
    <row r="424" spans="1:20" s="170" customFormat="1" ht="24" customHeight="1" thickBot="1">
      <c r="A424" s="169">
        <v>8</v>
      </c>
      <c r="B424" s="259" t="s">
        <v>728</v>
      </c>
      <c r="C424" s="201">
        <v>6902205</v>
      </c>
      <c r="D424" s="200" t="s">
        <v>82</v>
      </c>
      <c r="E424" s="200" t="s">
        <v>350</v>
      </c>
      <c r="F424" s="199" t="s">
        <v>720</v>
      </c>
      <c r="G424" s="198">
        <v>1</v>
      </c>
      <c r="H424" s="197" t="s">
        <v>179</v>
      </c>
      <c r="I424" s="258"/>
      <c r="J424" s="195"/>
      <c r="K424" s="257"/>
      <c r="L424" s="257"/>
      <c r="M424" s="193"/>
      <c r="N424" s="171" t="str">
        <f>VLOOKUP(C424,'Points-2015'!D:E,2,FALSE)</f>
        <v>S A L</v>
      </c>
      <c r="O424" s="171"/>
      <c r="P424" s="171"/>
      <c r="Q424" s="171"/>
      <c r="R424" s="172"/>
      <c r="T424" s="171"/>
    </row>
    <row r="425" spans="1:20" s="170" customFormat="1" ht="24" hidden="1" customHeight="1" thickBot="1">
      <c r="A425" s="169">
        <v>8</v>
      </c>
      <c r="B425" s="278" t="s">
        <v>728</v>
      </c>
      <c r="C425" s="191"/>
      <c r="D425" s="190" t="e">
        <v>#N/A</v>
      </c>
      <c r="E425" s="190" t="e">
        <v>#N/A</v>
      </c>
      <c r="F425" s="189" t="s">
        <v>720</v>
      </c>
      <c r="G425" s="188"/>
      <c r="H425" s="187" t="e">
        <v>#N/A</v>
      </c>
      <c r="I425" s="256"/>
      <c r="J425" s="185"/>
      <c r="K425" s="255"/>
      <c r="L425" s="255" t="s">
        <v>747</v>
      </c>
      <c r="M425" s="183"/>
      <c r="N425" s="171"/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 t="s">
        <v>747</v>
      </c>
      <c r="M426" s="213"/>
      <c r="N426" s="171"/>
      <c r="O426" s="171"/>
      <c r="P426" s="171"/>
      <c r="Q426" s="171"/>
      <c r="R426" s="172"/>
      <c r="T426" s="171"/>
    </row>
    <row r="427" spans="1:20" s="170" customFormat="1" ht="24" customHeight="1">
      <c r="A427" s="169">
        <v>9</v>
      </c>
      <c r="B427" s="276" t="s">
        <v>728</v>
      </c>
      <c r="C427" s="251">
        <v>6921051</v>
      </c>
      <c r="D427" s="250" t="s">
        <v>468</v>
      </c>
      <c r="E427" s="250" t="s">
        <v>350</v>
      </c>
      <c r="F427" s="249" t="s">
        <v>720</v>
      </c>
      <c r="G427" s="248">
        <v>1</v>
      </c>
      <c r="H427" s="247" t="s">
        <v>8</v>
      </c>
      <c r="I427" s="275"/>
      <c r="J427" s="245"/>
      <c r="K427" s="274"/>
      <c r="L427" s="274" t="s">
        <v>747</v>
      </c>
      <c r="M427" s="243"/>
      <c r="N427" s="171" t="str">
        <f>VLOOKUP(C427,'Points-2015'!D:E,2,FALSE)</f>
        <v>S A L</v>
      </c>
      <c r="O427" s="171"/>
      <c r="P427" s="171"/>
      <c r="Q427" s="171"/>
      <c r="R427" s="172"/>
      <c r="T427" s="171"/>
    </row>
    <row r="428" spans="1:20" s="170" customFormat="1" ht="24" customHeight="1" thickBot="1">
      <c r="A428" s="169">
        <v>9</v>
      </c>
      <c r="B428" s="273" t="s">
        <v>728</v>
      </c>
      <c r="C428" s="241">
        <v>6901424</v>
      </c>
      <c r="D428" s="240" t="s">
        <v>138</v>
      </c>
      <c r="E428" s="240" t="s">
        <v>350</v>
      </c>
      <c r="F428" s="239" t="s">
        <v>720</v>
      </c>
      <c r="G428" s="238">
        <v>1</v>
      </c>
      <c r="H428" s="237" t="s">
        <v>8</v>
      </c>
      <c r="I428" s="272"/>
      <c r="J428" s="235"/>
      <c r="K428" s="271"/>
      <c r="L428" s="271" t="s">
        <v>747</v>
      </c>
      <c r="M428" s="233"/>
      <c r="N428" s="171" t="str">
        <f>VLOOKUP(C428,'Points-2015'!D:E,2,FALSE)</f>
        <v>S A L</v>
      </c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v>9</v>
      </c>
      <c r="B429" s="270" t="s">
        <v>728</v>
      </c>
      <c r="C429" s="231"/>
      <c r="D429" s="230" t="e">
        <v>#N/A</v>
      </c>
      <c r="E429" s="230" t="e">
        <v>#N/A</v>
      </c>
      <c r="F429" s="229" t="s">
        <v>720</v>
      </c>
      <c r="G429" s="228"/>
      <c r="H429" s="227" t="e">
        <v>#N/A</v>
      </c>
      <c r="I429" s="269"/>
      <c r="J429" s="225"/>
      <c r="K429" s="268"/>
      <c r="L429" s="268" t="s">
        <v>747</v>
      </c>
      <c r="M429" s="223"/>
      <c r="N429" s="171"/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 t="s">
        <v>747</v>
      </c>
      <c r="M430" s="213"/>
      <c r="N430" s="171"/>
      <c r="O430" s="171"/>
      <c r="P430" s="171"/>
      <c r="Q430" s="171"/>
      <c r="R430" s="172"/>
      <c r="T430" s="171"/>
    </row>
    <row r="431" spans="1:20" s="170" customFormat="1" ht="24" customHeight="1">
      <c r="A431" s="169">
        <v>10</v>
      </c>
      <c r="B431" s="262" t="s">
        <v>728</v>
      </c>
      <c r="C431" s="211">
        <v>6924535</v>
      </c>
      <c r="D431" s="210" t="s">
        <v>84</v>
      </c>
      <c r="E431" s="210" t="s">
        <v>554</v>
      </c>
      <c r="F431" s="209" t="s">
        <v>720</v>
      </c>
      <c r="G431" s="208">
        <v>1</v>
      </c>
      <c r="H431" s="207" t="s">
        <v>179</v>
      </c>
      <c r="I431" s="261"/>
      <c r="J431" s="205"/>
      <c r="K431" s="260"/>
      <c r="L431" s="260"/>
      <c r="M431" s="203"/>
      <c r="N431" s="171" t="str">
        <f>VLOOKUP(C431,'Points-2015'!D:E,2,FALSE)</f>
        <v>TROLLSPORT</v>
      </c>
      <c r="O431" s="171"/>
      <c r="P431" s="171"/>
      <c r="Q431" s="171"/>
      <c r="R431" s="172"/>
      <c r="T431" s="171"/>
    </row>
    <row r="432" spans="1:20" s="170" customFormat="1" ht="24" customHeight="1" thickBot="1">
      <c r="A432" s="169">
        <v>10</v>
      </c>
      <c r="B432" s="259" t="s">
        <v>728</v>
      </c>
      <c r="C432" s="201">
        <v>6926109</v>
      </c>
      <c r="D432" s="200" t="s">
        <v>565</v>
      </c>
      <c r="E432" s="200" t="s">
        <v>554</v>
      </c>
      <c r="F432" s="199" t="s">
        <v>720</v>
      </c>
      <c r="G432" s="198">
        <v>1</v>
      </c>
      <c r="H432" s="197" t="s">
        <v>179</v>
      </c>
      <c r="I432" s="258"/>
      <c r="J432" s="195"/>
      <c r="K432" s="257"/>
      <c r="L432" s="257"/>
      <c r="M432" s="193"/>
      <c r="N432" s="171" t="str">
        <f>VLOOKUP(C432,'Points-2015'!D:E,2,FALSE)</f>
        <v>TROLLSPORT</v>
      </c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v>10</v>
      </c>
      <c r="B433" s="278" t="s">
        <v>728</v>
      </c>
      <c r="C433" s="191"/>
      <c r="D433" s="190" t="e">
        <v>#N/A</v>
      </c>
      <c r="E433" s="190" t="e">
        <v>#N/A</v>
      </c>
      <c r="F433" s="189" t="s">
        <v>720</v>
      </c>
      <c r="G433" s="188"/>
      <c r="H433" s="187" t="e">
        <v>#N/A</v>
      </c>
      <c r="I433" s="256"/>
      <c r="J433" s="185"/>
      <c r="K433" s="255"/>
      <c r="L433" s="255" t="s">
        <v>747</v>
      </c>
      <c r="M433" s="183"/>
      <c r="N433" s="171"/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 t="s">
        <v>747</v>
      </c>
      <c r="M434" s="213"/>
      <c r="N434" s="171"/>
      <c r="O434" s="171"/>
      <c r="P434" s="171"/>
      <c r="Q434" s="171"/>
      <c r="R434" s="172"/>
      <c r="T434" s="171"/>
    </row>
    <row r="435" spans="1:20" s="170" customFormat="1" ht="24" customHeight="1">
      <c r="A435" s="169">
        <v>11</v>
      </c>
      <c r="B435" s="276" t="s">
        <v>728</v>
      </c>
      <c r="C435" s="251">
        <v>6918441</v>
      </c>
      <c r="D435" s="250" t="s">
        <v>246</v>
      </c>
      <c r="E435" s="250" t="s">
        <v>554</v>
      </c>
      <c r="F435" s="249" t="s">
        <v>720</v>
      </c>
      <c r="G435" s="248">
        <v>1</v>
      </c>
      <c r="H435" s="247" t="s">
        <v>179</v>
      </c>
      <c r="I435" s="275"/>
      <c r="J435" s="245"/>
      <c r="K435" s="274"/>
      <c r="L435" s="274"/>
      <c r="M435" s="243"/>
      <c r="N435" s="171" t="str">
        <f>VLOOKUP(C435,'Points-2015'!D:E,2,FALSE)</f>
        <v>TROLLSPORT</v>
      </c>
      <c r="O435" s="171"/>
      <c r="P435" s="171"/>
      <c r="Q435" s="171"/>
      <c r="R435" s="172"/>
      <c r="T435" s="171"/>
    </row>
    <row r="436" spans="1:20" s="170" customFormat="1" ht="24" customHeight="1" thickBot="1">
      <c r="A436" s="169">
        <v>11</v>
      </c>
      <c r="B436" s="273" t="s">
        <v>728</v>
      </c>
      <c r="C436" s="241">
        <v>6925542</v>
      </c>
      <c r="D436" s="240" t="s">
        <v>300</v>
      </c>
      <c r="E436" s="240" t="s">
        <v>554</v>
      </c>
      <c r="F436" s="239" t="s">
        <v>720</v>
      </c>
      <c r="G436" s="238">
        <v>1</v>
      </c>
      <c r="H436" s="237" t="s">
        <v>179</v>
      </c>
      <c r="I436" s="272"/>
      <c r="J436" s="235"/>
      <c r="K436" s="271"/>
      <c r="L436" s="271"/>
      <c r="M436" s="233"/>
      <c r="N436" s="171" t="str">
        <f>VLOOKUP(C436,'Points-2015'!D:E,2,FALSE)</f>
        <v>TROLLSPORT</v>
      </c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v>11</v>
      </c>
      <c r="B437" s="270" t="s">
        <v>728</v>
      </c>
      <c r="C437" s="231"/>
      <c r="D437" s="230" t="e">
        <v>#N/A</v>
      </c>
      <c r="E437" s="230" t="e">
        <v>#N/A</v>
      </c>
      <c r="F437" s="229" t="s">
        <v>720</v>
      </c>
      <c r="G437" s="228"/>
      <c r="H437" s="227" t="e">
        <v>#N/A</v>
      </c>
      <c r="I437" s="269"/>
      <c r="J437" s="225"/>
      <c r="K437" s="268"/>
      <c r="L437" s="268" t="s">
        <v>747</v>
      </c>
      <c r="M437" s="223"/>
      <c r="N437" s="171"/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 t="s">
        <v>747</v>
      </c>
      <c r="M438" s="213"/>
      <c r="N438" s="171"/>
      <c r="O438" s="171"/>
      <c r="P438" s="171"/>
      <c r="Q438" s="171"/>
      <c r="R438" s="172"/>
      <c r="T438" s="171"/>
    </row>
    <row r="439" spans="1:20" s="170" customFormat="1" ht="24" customHeight="1">
      <c r="A439" s="169">
        <v>12</v>
      </c>
      <c r="B439" s="262" t="s">
        <v>728</v>
      </c>
      <c r="C439" s="211">
        <v>6926182</v>
      </c>
      <c r="D439" s="210" t="s">
        <v>569</v>
      </c>
      <c r="E439" s="210" t="s">
        <v>554</v>
      </c>
      <c r="F439" s="209" t="s">
        <v>720</v>
      </c>
      <c r="G439" s="208">
        <v>1</v>
      </c>
      <c r="H439" s="207" t="s">
        <v>179</v>
      </c>
      <c r="I439" s="261"/>
      <c r="J439" s="205"/>
      <c r="K439" s="260"/>
      <c r="L439" s="260"/>
      <c r="M439" s="203"/>
      <c r="N439" s="171" t="str">
        <f>VLOOKUP(C439,'Points-2015'!D:E,2,FALSE)</f>
        <v>TROLLSPORT</v>
      </c>
      <c r="O439" s="171"/>
      <c r="P439" s="171"/>
      <c r="Q439" s="171"/>
      <c r="R439" s="172"/>
      <c r="T439" s="171"/>
    </row>
    <row r="440" spans="1:20" s="170" customFormat="1" ht="24" customHeight="1" thickBot="1">
      <c r="A440" s="169">
        <v>12</v>
      </c>
      <c r="B440" s="259" t="s">
        <v>728</v>
      </c>
      <c r="C440" s="201">
        <v>6926181</v>
      </c>
      <c r="D440" s="200" t="s">
        <v>567</v>
      </c>
      <c r="E440" s="200" t="s">
        <v>554</v>
      </c>
      <c r="F440" s="199" t="s">
        <v>720</v>
      </c>
      <c r="G440" s="198">
        <v>1</v>
      </c>
      <c r="H440" s="197" t="s">
        <v>179</v>
      </c>
      <c r="I440" s="258"/>
      <c r="J440" s="195"/>
      <c r="K440" s="257"/>
      <c r="L440" s="257"/>
      <c r="M440" s="193"/>
      <c r="N440" s="171" t="str">
        <f>VLOOKUP(C440,'Points-2015'!D:E,2,FALSE)</f>
        <v>TROLLSPORT</v>
      </c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v>12</v>
      </c>
      <c r="B441" s="278" t="s">
        <v>728</v>
      </c>
      <c r="C441" s="191"/>
      <c r="D441" s="190" t="e">
        <v>#N/A</v>
      </c>
      <c r="E441" s="190" t="e">
        <v>#N/A</v>
      </c>
      <c r="F441" s="189" t="s">
        <v>720</v>
      </c>
      <c r="G441" s="188"/>
      <c r="H441" s="187" t="e">
        <v>#N/A</v>
      </c>
      <c r="I441" s="256"/>
      <c r="J441" s="185"/>
      <c r="K441" s="255"/>
      <c r="L441" s="255" t="s">
        <v>747</v>
      </c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 t="s">
        <v>747</v>
      </c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 t="s">
        <v>747</v>
      </c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 t="s">
        <v>747</v>
      </c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 t="s">
        <v>747</v>
      </c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 t="s">
        <v>747</v>
      </c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 t="s">
        <v>747</v>
      </c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 t="s">
        <v>747</v>
      </c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 t="s">
        <v>747</v>
      </c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 t="s">
        <v>747</v>
      </c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 t="s">
        <v>747</v>
      </c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 t="s">
        <v>747</v>
      </c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 t="s">
        <v>747</v>
      </c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 t="s">
        <v>747</v>
      </c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 t="s">
        <v>747</v>
      </c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 t="s">
        <v>747</v>
      </c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 t="s">
        <v>747</v>
      </c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 t="s">
        <v>747</v>
      </c>
      <c r="M458" s="213"/>
      <c r="N458" s="171"/>
      <c r="O458" s="171"/>
      <c r="P458" s="171"/>
      <c r="Q458" s="171"/>
      <c r="R458" s="172"/>
      <c r="T458" s="171"/>
    </row>
    <row r="459" spans="1:20" s="170" customFormat="1" ht="24" customHeight="1">
      <c r="A459" s="169">
        <v>1</v>
      </c>
      <c r="B459" s="276"/>
      <c r="C459" s="251">
        <v>6904949</v>
      </c>
      <c r="D459" s="250" t="s">
        <v>217</v>
      </c>
      <c r="E459" s="250" t="s">
        <v>0</v>
      </c>
      <c r="F459" s="249" t="s">
        <v>720</v>
      </c>
      <c r="G459" s="248">
        <v>2</v>
      </c>
      <c r="H459" s="247" t="s">
        <v>179</v>
      </c>
      <c r="I459" s="275"/>
      <c r="J459" s="245" t="s">
        <v>792</v>
      </c>
      <c r="K459" s="274"/>
      <c r="L459" s="274"/>
      <c r="M459" s="243"/>
      <c r="N459" s="171" t="str">
        <f>VLOOKUP(C459,'Points-2015'!D:E,2,FALSE)</f>
        <v>ALSTOM</v>
      </c>
      <c r="O459" s="171"/>
      <c r="P459" s="171"/>
      <c r="Q459" s="171"/>
      <c r="R459" s="172"/>
      <c r="T459" s="171"/>
    </row>
    <row r="460" spans="1:20" s="170" customFormat="1" ht="24" customHeight="1" thickBot="1">
      <c r="A460" s="169">
        <v>1</v>
      </c>
      <c r="B460" s="273" t="s">
        <v>726</v>
      </c>
      <c r="C460" s="241">
        <v>6919949</v>
      </c>
      <c r="D460" s="240" t="s">
        <v>99</v>
      </c>
      <c r="E460" s="240" t="s">
        <v>0</v>
      </c>
      <c r="F460" s="239" t="s">
        <v>720</v>
      </c>
      <c r="G460" s="238">
        <v>2</v>
      </c>
      <c r="H460" s="237" t="s">
        <v>179</v>
      </c>
      <c r="I460" s="272"/>
      <c r="J460" s="235" t="s">
        <v>792</v>
      </c>
      <c r="K460" s="271"/>
      <c r="L460" s="271"/>
      <c r="M460" s="233"/>
      <c r="N460" s="171" t="str">
        <f>VLOOKUP(C460,'Points-2015'!D:E,2,FALSE)</f>
        <v>ALSTOM</v>
      </c>
      <c r="O460" s="171"/>
      <c r="P460" s="171"/>
      <c r="Q460" s="171"/>
      <c r="R460" s="172"/>
      <c r="T460" s="171"/>
    </row>
    <row r="461" spans="1:20" s="170" customFormat="1" ht="24" hidden="1" customHeight="1" thickBot="1">
      <c r="A461" s="169">
        <v>1</v>
      </c>
      <c r="B461" s="270"/>
      <c r="C461" s="231"/>
      <c r="D461" s="230" t="e">
        <v>#N/A</v>
      </c>
      <c r="E461" s="230" t="e">
        <v>#N/A</v>
      </c>
      <c r="F461" s="229" t="s">
        <v>720</v>
      </c>
      <c r="G461" s="228"/>
      <c r="H461" s="227" t="e">
        <v>#N/A</v>
      </c>
      <c r="I461" s="269"/>
      <c r="J461" s="225"/>
      <c r="K461" s="268"/>
      <c r="L461" s="268" t="s">
        <v>747</v>
      </c>
      <c r="M461" s="223"/>
      <c r="N461" s="171"/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 t="s">
        <v>747</v>
      </c>
      <c r="M462" s="213"/>
      <c r="N462" s="171"/>
      <c r="O462" s="171"/>
      <c r="P462" s="171"/>
      <c r="Q462" s="171"/>
      <c r="R462" s="172"/>
      <c r="T462" s="171"/>
    </row>
    <row r="463" spans="1:20" s="170" customFormat="1" ht="24" customHeight="1">
      <c r="A463" s="169">
        <v>2</v>
      </c>
      <c r="B463" s="262"/>
      <c r="C463" s="211">
        <v>6900710</v>
      </c>
      <c r="D463" s="210" t="s">
        <v>41</v>
      </c>
      <c r="E463" s="210" t="s">
        <v>0</v>
      </c>
      <c r="F463" s="209" t="s">
        <v>720</v>
      </c>
      <c r="G463" s="208">
        <v>2</v>
      </c>
      <c r="H463" s="207" t="s">
        <v>179</v>
      </c>
      <c r="I463" s="261"/>
      <c r="J463" s="205" t="s">
        <v>792</v>
      </c>
      <c r="K463" s="260"/>
      <c r="L463" s="260"/>
      <c r="M463" s="203"/>
      <c r="N463" s="171" t="str">
        <f>VLOOKUP(C463,'Points-2015'!D:E,2,FALSE)</f>
        <v>ALSTOM</v>
      </c>
      <c r="O463" s="171"/>
      <c r="P463" s="171"/>
      <c r="Q463" s="171"/>
      <c r="R463" s="172"/>
      <c r="T463" s="171"/>
    </row>
    <row r="464" spans="1:20" s="170" customFormat="1" ht="24" customHeight="1" thickBot="1">
      <c r="A464" s="169">
        <v>2</v>
      </c>
      <c r="B464" s="259" t="s">
        <v>726</v>
      </c>
      <c r="C464" s="201">
        <v>6901918</v>
      </c>
      <c r="D464" s="200" t="s">
        <v>74</v>
      </c>
      <c r="E464" s="200" t="s">
        <v>0</v>
      </c>
      <c r="F464" s="199" t="s">
        <v>720</v>
      </c>
      <c r="G464" s="198">
        <v>2</v>
      </c>
      <c r="H464" s="197" t="s">
        <v>179</v>
      </c>
      <c r="I464" s="258"/>
      <c r="J464" s="195" t="s">
        <v>792</v>
      </c>
      <c r="K464" s="257"/>
      <c r="L464" s="257"/>
      <c r="M464" s="193"/>
      <c r="N464" s="171" t="str">
        <f>VLOOKUP(C464,'Points-2015'!D:E,2,FALSE)</f>
        <v>ALSTOM</v>
      </c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v>2</v>
      </c>
      <c r="B465" s="278"/>
      <c r="C465" s="191"/>
      <c r="D465" s="190" t="e">
        <v>#N/A</v>
      </c>
      <c r="E465" s="190" t="e">
        <v>#N/A</v>
      </c>
      <c r="F465" s="189" t="s">
        <v>720</v>
      </c>
      <c r="G465" s="188"/>
      <c r="H465" s="187" t="e">
        <v>#N/A</v>
      </c>
      <c r="I465" s="256"/>
      <c r="J465" s="185"/>
      <c r="K465" s="255"/>
      <c r="L465" s="255" t="s">
        <v>747</v>
      </c>
      <c r="M465" s="183"/>
      <c r="N465" s="171"/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 t="s">
        <v>747</v>
      </c>
      <c r="M466" s="213"/>
      <c r="N466" s="171"/>
      <c r="O466" s="171"/>
      <c r="P466" s="171"/>
      <c r="Q466" s="171"/>
      <c r="R466" s="172"/>
      <c r="T466" s="171"/>
    </row>
    <row r="467" spans="1:20" s="170" customFormat="1" ht="24" customHeight="1">
      <c r="A467" s="169">
        <v>3</v>
      </c>
      <c r="B467" s="276"/>
      <c r="C467" s="251">
        <v>6923861</v>
      </c>
      <c r="D467" s="250" t="s">
        <v>127</v>
      </c>
      <c r="E467" s="250" t="s">
        <v>2</v>
      </c>
      <c r="F467" s="249" t="s">
        <v>720</v>
      </c>
      <c r="G467" s="248">
        <v>2</v>
      </c>
      <c r="H467" s="247" t="s">
        <v>179</v>
      </c>
      <c r="I467" s="275"/>
      <c r="J467" s="245" t="s">
        <v>792</v>
      </c>
      <c r="K467" s="274"/>
      <c r="L467" s="274"/>
      <c r="M467" s="243"/>
      <c r="N467" s="171" t="str">
        <f>VLOOKUP(C467,'Points-2015'!D:E,2,FALSE)</f>
        <v>ASCSP</v>
      </c>
      <c r="O467" s="171"/>
      <c r="P467" s="171"/>
      <c r="Q467" s="171"/>
      <c r="R467" s="172"/>
      <c r="T467" s="171"/>
    </row>
    <row r="468" spans="1:20" s="170" customFormat="1" ht="24" customHeight="1" thickBot="1">
      <c r="A468" s="169">
        <v>3</v>
      </c>
      <c r="B468" s="273" t="s">
        <v>726</v>
      </c>
      <c r="C468" s="241">
        <v>6910155</v>
      </c>
      <c r="D468" s="240" t="s">
        <v>26</v>
      </c>
      <c r="E468" s="240" t="s">
        <v>2</v>
      </c>
      <c r="F468" s="239" t="s">
        <v>720</v>
      </c>
      <c r="G468" s="238">
        <v>2</v>
      </c>
      <c r="H468" s="237" t="s">
        <v>179</v>
      </c>
      <c r="I468" s="272"/>
      <c r="J468" s="235" t="s">
        <v>792</v>
      </c>
      <c r="K468" s="271"/>
      <c r="L468" s="271"/>
      <c r="M468" s="233"/>
      <c r="N468" s="171" t="str">
        <f>VLOOKUP(C468,'Points-2015'!D:E,2,FALSE)</f>
        <v>ASCSP</v>
      </c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v>3</v>
      </c>
      <c r="B469" s="270"/>
      <c r="C469" s="231"/>
      <c r="D469" s="230" t="e">
        <v>#N/A</v>
      </c>
      <c r="E469" s="230" t="e">
        <v>#N/A</v>
      </c>
      <c r="F469" s="229" t="s">
        <v>720</v>
      </c>
      <c r="G469" s="228"/>
      <c r="H469" s="227" t="e">
        <v>#N/A</v>
      </c>
      <c r="I469" s="269"/>
      <c r="J469" s="225"/>
      <c r="K469" s="268"/>
      <c r="L469" s="268" t="s">
        <v>747</v>
      </c>
      <c r="M469" s="223"/>
      <c r="N469" s="171"/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 t="s">
        <v>747</v>
      </c>
      <c r="M470" s="213"/>
      <c r="N470" s="171"/>
      <c r="O470" s="171"/>
      <c r="P470" s="171"/>
      <c r="Q470" s="171"/>
      <c r="R470" s="172"/>
      <c r="T470" s="171"/>
    </row>
    <row r="471" spans="1:20" s="170" customFormat="1" ht="24" customHeight="1">
      <c r="A471" s="169">
        <v>4</v>
      </c>
      <c r="B471" s="262"/>
      <c r="C471" s="211">
        <v>6923168</v>
      </c>
      <c r="D471" s="210" t="s">
        <v>125</v>
      </c>
      <c r="E471" s="210" t="s">
        <v>1</v>
      </c>
      <c r="F471" s="209" t="s">
        <v>720</v>
      </c>
      <c r="G471" s="208">
        <v>2</v>
      </c>
      <c r="H471" s="207" t="s">
        <v>8</v>
      </c>
      <c r="I471" s="261"/>
      <c r="J471" s="205" t="s">
        <v>792</v>
      </c>
      <c r="K471" s="260"/>
      <c r="L471" s="260"/>
      <c r="M471" s="203"/>
      <c r="N471" s="171" t="str">
        <f>VLOOKUP(C471,'Points-2015'!D:E,2,FALSE)</f>
        <v>ATSCAF</v>
      </c>
      <c r="O471" s="171"/>
      <c r="P471" s="171"/>
      <c r="Q471" s="171"/>
      <c r="R471" s="172"/>
      <c r="T471" s="171"/>
    </row>
    <row r="472" spans="1:20" s="170" customFormat="1" ht="24" customHeight="1" thickBot="1">
      <c r="A472" s="169">
        <v>4</v>
      </c>
      <c r="B472" s="259" t="s">
        <v>726</v>
      </c>
      <c r="C472" s="201">
        <v>6919166</v>
      </c>
      <c r="D472" s="200" t="s">
        <v>249</v>
      </c>
      <c r="E472" s="200" t="s">
        <v>1</v>
      </c>
      <c r="F472" s="199" t="s">
        <v>720</v>
      </c>
      <c r="G472" s="198">
        <v>2</v>
      </c>
      <c r="H472" s="197" t="s">
        <v>179</v>
      </c>
      <c r="I472" s="258"/>
      <c r="J472" s="195" t="s">
        <v>792</v>
      </c>
      <c r="K472" s="257"/>
      <c r="L472" s="257" t="s">
        <v>747</v>
      </c>
      <c r="M472" s="193"/>
      <c r="N472" s="171" t="str">
        <f>VLOOKUP(C472,'Points-2015'!D:E,2,FALSE)</f>
        <v>ATSCAF</v>
      </c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v>4</v>
      </c>
      <c r="B473" s="278"/>
      <c r="C473" s="191"/>
      <c r="D473" s="190" t="e">
        <v>#N/A</v>
      </c>
      <c r="E473" s="190" t="e">
        <v>#N/A</v>
      </c>
      <c r="F473" s="189" t="s">
        <v>720</v>
      </c>
      <c r="G473" s="188"/>
      <c r="H473" s="187" t="e">
        <v>#N/A</v>
      </c>
      <c r="I473" s="256"/>
      <c r="J473" s="185"/>
      <c r="K473" s="255"/>
      <c r="L473" s="255" t="s">
        <v>747</v>
      </c>
      <c r="M473" s="183"/>
      <c r="N473" s="171"/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 t="s">
        <v>747</v>
      </c>
      <c r="M474" s="213"/>
      <c r="N474" s="171"/>
      <c r="O474" s="171"/>
      <c r="P474" s="171"/>
      <c r="Q474" s="171"/>
      <c r="R474" s="172"/>
      <c r="T474" s="171"/>
    </row>
    <row r="475" spans="1:20" s="170" customFormat="1" ht="24" customHeight="1">
      <c r="A475" s="169">
        <v>5</v>
      </c>
      <c r="B475" s="276"/>
      <c r="C475" s="251">
        <v>6925256</v>
      </c>
      <c r="D475" s="250" t="s">
        <v>72</v>
      </c>
      <c r="E475" s="250" t="s">
        <v>554</v>
      </c>
      <c r="F475" s="249" t="s">
        <v>720</v>
      </c>
      <c r="G475" s="248">
        <v>2</v>
      </c>
      <c r="H475" s="247" t="s">
        <v>179</v>
      </c>
      <c r="I475" s="275"/>
      <c r="J475" s="245" t="s">
        <v>792</v>
      </c>
      <c r="K475" s="274"/>
      <c r="L475" s="274"/>
      <c r="M475" s="243"/>
      <c r="N475" s="171" t="str">
        <f>VLOOKUP(C475,'Points-2015'!D:E,2,FALSE)</f>
        <v>TROLLSPORT</v>
      </c>
      <c r="O475" s="171"/>
      <c r="P475" s="171"/>
      <c r="Q475" s="171"/>
      <c r="R475" s="172"/>
      <c r="T475" s="171"/>
    </row>
    <row r="476" spans="1:20" s="170" customFormat="1" ht="24" customHeight="1" thickBot="1">
      <c r="A476" s="169">
        <v>5</v>
      </c>
      <c r="B476" s="273" t="s">
        <v>726</v>
      </c>
      <c r="C476" s="241">
        <v>6925543</v>
      </c>
      <c r="D476" s="240" t="s">
        <v>301</v>
      </c>
      <c r="E476" s="240" t="s">
        <v>554</v>
      </c>
      <c r="F476" s="239" t="s">
        <v>720</v>
      </c>
      <c r="G476" s="238">
        <v>2</v>
      </c>
      <c r="H476" s="237" t="s">
        <v>179</v>
      </c>
      <c r="I476" s="272"/>
      <c r="J476" s="235" t="s">
        <v>792</v>
      </c>
      <c r="K476" s="271"/>
      <c r="L476" s="271"/>
      <c r="M476" s="233"/>
      <c r="N476" s="171" t="str">
        <f>VLOOKUP(C476,'Points-2015'!D:E,2,FALSE)</f>
        <v>TROLLSPORT</v>
      </c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v>5</v>
      </c>
      <c r="B477" s="270"/>
      <c r="C477" s="231"/>
      <c r="D477" s="230" t="e">
        <v>#N/A</v>
      </c>
      <c r="E477" s="230" t="e">
        <v>#N/A</v>
      </c>
      <c r="F477" s="229" t="s">
        <v>720</v>
      </c>
      <c r="G477" s="228"/>
      <c r="H477" s="227" t="e">
        <v>#N/A</v>
      </c>
      <c r="I477" s="269"/>
      <c r="J477" s="225"/>
      <c r="K477" s="268"/>
      <c r="L477" s="268" t="s">
        <v>747</v>
      </c>
      <c r="M477" s="223"/>
      <c r="N477" s="171"/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 t="s">
        <v>747</v>
      </c>
      <c r="M478" s="213"/>
      <c r="N478" s="171"/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v>6</v>
      </c>
      <c r="B479" s="262"/>
      <c r="C479" s="211" t="s">
        <v>175</v>
      </c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 t="s">
        <v>747</v>
      </c>
      <c r="M479" s="203"/>
      <c r="N479" s="171"/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v>6</v>
      </c>
      <c r="B480" s="259" t="s">
        <v>726</v>
      </c>
      <c r="C480" s="201" t="s">
        <v>175</v>
      </c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 t="s">
        <v>747</v>
      </c>
      <c r="M480" s="193"/>
      <c r="N480" s="171"/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v>6</v>
      </c>
      <c r="B481" s="278"/>
      <c r="C481" s="191" t="s">
        <v>175</v>
      </c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 t="s">
        <v>747</v>
      </c>
      <c r="M481" s="183"/>
      <c r="N481" s="171"/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 t="s">
        <v>747</v>
      </c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 t="s">
        <v>747</v>
      </c>
      <c r="M483" s="243"/>
      <c r="N483" s="171"/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 t="s">
        <v>747</v>
      </c>
      <c r="M484" s="233"/>
      <c r="N484" s="171"/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 t="s">
        <v>747</v>
      </c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 t="s">
        <v>747</v>
      </c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 t="s">
        <v>747</v>
      </c>
      <c r="M487" s="203"/>
      <c r="N487" s="171"/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 t="s">
        <v>747</v>
      </c>
      <c r="M488" s="193"/>
      <c r="N488" s="171"/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 t="s">
        <v>747</v>
      </c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 t="s">
        <v>747</v>
      </c>
      <c r="M490" s="213"/>
      <c r="N490" s="171"/>
      <c r="O490" s="171"/>
      <c r="P490" s="171"/>
      <c r="Q490" s="171"/>
      <c r="R490" s="172"/>
      <c r="T490" s="171"/>
    </row>
    <row r="491" spans="1:20" s="170" customFormat="1" ht="24" customHeight="1">
      <c r="A491" s="169">
        <v>1</v>
      </c>
      <c r="B491" s="276"/>
      <c r="C491" s="251">
        <v>6919954</v>
      </c>
      <c r="D491" s="250" t="s">
        <v>254</v>
      </c>
      <c r="E491" s="250" t="s">
        <v>0</v>
      </c>
      <c r="F491" s="249" t="s">
        <v>720</v>
      </c>
      <c r="G491" s="248">
        <v>2</v>
      </c>
      <c r="H491" s="247" t="s">
        <v>8</v>
      </c>
      <c r="I491" s="275"/>
      <c r="J491" s="245"/>
      <c r="K491" s="274"/>
      <c r="L491" s="274"/>
      <c r="M491" s="243"/>
      <c r="N491" s="171" t="str">
        <f>VLOOKUP(C491,'Points-2015'!D:E,2,FALSE)</f>
        <v>ALSTOM</v>
      </c>
      <c r="O491" s="171"/>
      <c r="P491" s="171"/>
      <c r="Q491" s="171"/>
      <c r="R491" s="172"/>
      <c r="T491" s="171"/>
    </row>
    <row r="492" spans="1:20" s="170" customFormat="1" ht="24" customHeight="1" thickBot="1">
      <c r="A492" s="169">
        <v>1</v>
      </c>
      <c r="B492" s="273" t="s">
        <v>725</v>
      </c>
      <c r="C492" s="241">
        <v>6904952</v>
      </c>
      <c r="D492" s="240" t="s">
        <v>647</v>
      </c>
      <c r="E492" s="240" t="s">
        <v>0</v>
      </c>
      <c r="F492" s="239" t="s">
        <v>720</v>
      </c>
      <c r="G492" s="238">
        <v>2</v>
      </c>
      <c r="H492" s="237" t="s">
        <v>179</v>
      </c>
      <c r="I492" s="272"/>
      <c r="J492" s="235"/>
      <c r="K492" s="271"/>
      <c r="L492" s="271" t="s">
        <v>747</v>
      </c>
      <c r="M492" s="233"/>
      <c r="N492" s="171" t="str">
        <f>VLOOKUP(C492,'Points-2015'!D:E,2,FALSE)</f>
        <v>ALSTOM</v>
      </c>
      <c r="O492" s="171"/>
      <c r="P492" s="171"/>
      <c r="Q492" s="171"/>
      <c r="R492" s="172"/>
      <c r="T492" s="171"/>
    </row>
    <row r="493" spans="1:20" s="170" customFormat="1" ht="24" hidden="1" customHeight="1" thickBot="1">
      <c r="A493" s="169">
        <v>1</v>
      </c>
      <c r="B493" s="270"/>
      <c r="C493" s="231"/>
      <c r="D493" s="230" t="e">
        <v>#N/A</v>
      </c>
      <c r="E493" s="230" t="e">
        <v>#N/A</v>
      </c>
      <c r="F493" s="229" t="s">
        <v>720</v>
      </c>
      <c r="G493" s="228"/>
      <c r="H493" s="227" t="e">
        <v>#N/A</v>
      </c>
      <c r="I493" s="269"/>
      <c r="J493" s="225"/>
      <c r="K493" s="268"/>
      <c r="L493" s="268" t="s">
        <v>747</v>
      </c>
      <c r="M493" s="223"/>
      <c r="N493" s="171"/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 t="s">
        <v>747</v>
      </c>
      <c r="M494" s="213"/>
      <c r="N494" s="171"/>
      <c r="O494" s="171"/>
      <c r="P494" s="171"/>
      <c r="Q494" s="171"/>
      <c r="R494" s="172"/>
      <c r="T494" s="171"/>
    </row>
    <row r="495" spans="1:20" s="170" customFormat="1" ht="24" customHeight="1">
      <c r="A495" s="169">
        <v>2</v>
      </c>
      <c r="B495" s="262"/>
      <c r="C495" s="211">
        <v>6918443</v>
      </c>
      <c r="D495" s="210" t="s">
        <v>65</v>
      </c>
      <c r="E495" s="210" t="s">
        <v>1</v>
      </c>
      <c r="F495" s="209" t="s">
        <v>720</v>
      </c>
      <c r="G495" s="208">
        <v>2</v>
      </c>
      <c r="H495" s="207" t="s">
        <v>179</v>
      </c>
      <c r="I495" s="261"/>
      <c r="J495" s="205"/>
      <c r="K495" s="260"/>
      <c r="L495" s="260"/>
      <c r="M495" s="203"/>
      <c r="N495" s="171" t="str">
        <f>VLOOKUP(C495,'Points-2015'!D:E,2,FALSE)</f>
        <v>ATSCAF</v>
      </c>
      <c r="O495" s="171"/>
      <c r="P495" s="171"/>
      <c r="Q495" s="171"/>
      <c r="R495" s="172"/>
      <c r="T495" s="171"/>
    </row>
    <row r="496" spans="1:20" s="170" customFormat="1" ht="24" customHeight="1" thickBot="1">
      <c r="A496" s="169">
        <v>2</v>
      </c>
      <c r="B496" s="259" t="s">
        <v>725</v>
      </c>
      <c r="C496" s="201">
        <v>6924538</v>
      </c>
      <c r="D496" s="200" t="s">
        <v>31</v>
      </c>
      <c r="E496" s="200" t="s">
        <v>1</v>
      </c>
      <c r="F496" s="199" t="s">
        <v>720</v>
      </c>
      <c r="G496" s="198">
        <v>2</v>
      </c>
      <c r="H496" s="197" t="s">
        <v>179</v>
      </c>
      <c r="I496" s="258"/>
      <c r="J496" s="195"/>
      <c r="K496" s="257"/>
      <c r="L496" s="257"/>
      <c r="M496" s="193"/>
      <c r="N496" s="171" t="str">
        <f>VLOOKUP(C496,'Points-2015'!D:E,2,FALSE)</f>
        <v>ATSCAF</v>
      </c>
      <c r="O496" s="171"/>
      <c r="P496" s="171"/>
      <c r="Q496" s="171"/>
      <c r="R496" s="172"/>
      <c r="T496" s="171"/>
    </row>
    <row r="497" spans="1:20" s="170" customFormat="1" ht="24" hidden="1" customHeight="1" thickBot="1">
      <c r="A497" s="169">
        <v>2</v>
      </c>
      <c r="B497" s="278"/>
      <c r="C497" s="191"/>
      <c r="D497" s="190" t="e">
        <v>#N/A</v>
      </c>
      <c r="E497" s="190" t="e">
        <v>#N/A</v>
      </c>
      <c r="F497" s="189" t="s">
        <v>720</v>
      </c>
      <c r="G497" s="188"/>
      <c r="H497" s="187" t="e">
        <v>#N/A</v>
      </c>
      <c r="I497" s="256"/>
      <c r="J497" s="185"/>
      <c r="K497" s="255"/>
      <c r="L497" s="255" t="s">
        <v>747</v>
      </c>
      <c r="M497" s="183"/>
      <c r="N497" s="171"/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 t="s">
        <v>747</v>
      </c>
      <c r="M498" s="213"/>
      <c r="N498" s="171"/>
      <c r="O498" s="171"/>
      <c r="P498" s="171"/>
      <c r="Q498" s="171"/>
      <c r="R498" s="172"/>
      <c r="T498" s="171"/>
    </row>
    <row r="499" spans="1:20" s="170" customFormat="1" ht="24" customHeight="1">
      <c r="A499" s="169">
        <v>3</v>
      </c>
      <c r="B499" s="276"/>
      <c r="C499" s="251">
        <v>6925027</v>
      </c>
      <c r="D499" s="250" t="s">
        <v>107</v>
      </c>
      <c r="E499" s="250" t="s">
        <v>1</v>
      </c>
      <c r="F499" s="249" t="s">
        <v>720</v>
      </c>
      <c r="G499" s="248">
        <v>3</v>
      </c>
      <c r="H499" s="247" t="s">
        <v>8</v>
      </c>
      <c r="I499" s="275"/>
      <c r="J499" s="245" t="s">
        <v>793</v>
      </c>
      <c r="K499" s="274"/>
      <c r="L499" s="274"/>
      <c r="M499" s="243"/>
      <c r="N499" s="171" t="str">
        <f>VLOOKUP(C499,'Points-2015'!D:E,2,FALSE)</f>
        <v>ATSCAF</v>
      </c>
      <c r="O499" s="171"/>
      <c r="P499" s="171"/>
      <c r="Q499" s="171"/>
      <c r="R499" s="172"/>
      <c r="T499" s="171"/>
    </row>
    <row r="500" spans="1:20" s="170" customFormat="1" ht="24" customHeight="1" thickBot="1">
      <c r="A500" s="169">
        <v>3</v>
      </c>
      <c r="B500" s="273" t="s">
        <v>725</v>
      </c>
      <c r="C500" s="241">
        <v>6915352</v>
      </c>
      <c r="D500" s="240" t="s">
        <v>46</v>
      </c>
      <c r="E500" s="240" t="s">
        <v>1</v>
      </c>
      <c r="F500" s="239" t="s">
        <v>720</v>
      </c>
      <c r="G500" s="238">
        <v>3</v>
      </c>
      <c r="H500" s="237" t="s">
        <v>179</v>
      </c>
      <c r="I500" s="272"/>
      <c r="J500" s="235" t="s">
        <v>793</v>
      </c>
      <c r="K500" s="271"/>
      <c r="L500" s="271" t="s">
        <v>747</v>
      </c>
      <c r="M500" s="233"/>
      <c r="N500" s="171" t="str">
        <f>VLOOKUP(C500,'Points-2015'!D:E,2,FALSE)</f>
        <v>ATSCAF</v>
      </c>
      <c r="O500" s="171"/>
      <c r="P500" s="171"/>
      <c r="Q500" s="171"/>
      <c r="R500" s="172"/>
      <c r="T500" s="171"/>
    </row>
    <row r="501" spans="1:20" s="170" customFormat="1" ht="24" hidden="1" customHeight="1" thickBot="1">
      <c r="A501" s="169">
        <v>3</v>
      </c>
      <c r="B501" s="270"/>
      <c r="C501" s="231"/>
      <c r="D501" s="230" t="e">
        <v>#N/A</v>
      </c>
      <c r="E501" s="230" t="e">
        <v>#N/A</v>
      </c>
      <c r="F501" s="229" t="s">
        <v>720</v>
      </c>
      <c r="G501" s="228"/>
      <c r="H501" s="227" t="e">
        <v>#N/A</v>
      </c>
      <c r="I501" s="269"/>
      <c r="J501" s="225"/>
      <c r="K501" s="268"/>
      <c r="L501" s="268" t="s">
        <v>747</v>
      </c>
      <c r="M501" s="223"/>
      <c r="N501" s="171"/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 t="s">
        <v>747</v>
      </c>
      <c r="M502" s="213"/>
      <c r="N502" s="171"/>
      <c r="O502" s="171"/>
      <c r="P502" s="171"/>
      <c r="Q502" s="171"/>
      <c r="R502" s="172"/>
      <c r="T502" s="171"/>
    </row>
    <row r="503" spans="1:20" s="170" customFormat="1" ht="24" customHeight="1">
      <c r="A503" s="169">
        <v>4</v>
      </c>
      <c r="B503" s="262"/>
      <c r="C503" s="211">
        <v>6924248</v>
      </c>
      <c r="D503" s="210" t="s">
        <v>284</v>
      </c>
      <c r="E503" s="210" t="s">
        <v>5</v>
      </c>
      <c r="F503" s="209" t="s">
        <v>720</v>
      </c>
      <c r="G503" s="208">
        <v>2</v>
      </c>
      <c r="H503" s="207" t="s">
        <v>8</v>
      </c>
      <c r="I503" s="261"/>
      <c r="J503" s="205"/>
      <c r="K503" s="260"/>
      <c r="L503" s="260"/>
      <c r="M503" s="203"/>
      <c r="N503" s="171" t="str">
        <f>VLOOKUP(C503,'Points-2015'!D:E,2,FALSE)</f>
        <v>CASCOL</v>
      </c>
      <c r="O503" s="171"/>
      <c r="P503" s="171"/>
      <c r="Q503" s="171"/>
      <c r="R503" s="172"/>
      <c r="T503" s="171"/>
    </row>
    <row r="504" spans="1:20" s="170" customFormat="1" ht="24" customHeight="1" thickBot="1">
      <c r="A504" s="169">
        <v>4</v>
      </c>
      <c r="B504" s="259" t="s">
        <v>725</v>
      </c>
      <c r="C504" s="201">
        <v>6920267</v>
      </c>
      <c r="D504" s="200" t="s">
        <v>258</v>
      </c>
      <c r="E504" s="200" t="s">
        <v>5</v>
      </c>
      <c r="F504" s="199" t="s">
        <v>720</v>
      </c>
      <c r="G504" s="198">
        <v>2</v>
      </c>
      <c r="H504" s="197" t="s">
        <v>179</v>
      </c>
      <c r="I504" s="258"/>
      <c r="J504" s="195"/>
      <c r="K504" s="257"/>
      <c r="L504" s="257" t="s">
        <v>747</v>
      </c>
      <c r="M504" s="193"/>
      <c r="N504" s="171" t="str">
        <f>VLOOKUP(C504,'Points-2015'!D:E,2,FALSE)</f>
        <v>CASCOL</v>
      </c>
      <c r="O504" s="171"/>
      <c r="P504" s="171"/>
      <c r="Q504" s="171"/>
      <c r="R504" s="172"/>
      <c r="T504" s="171"/>
    </row>
    <row r="505" spans="1:20" s="170" customFormat="1" ht="24" hidden="1" customHeight="1" thickBot="1">
      <c r="A505" s="169">
        <v>4</v>
      </c>
      <c r="B505" s="278"/>
      <c r="C505" s="191"/>
      <c r="D505" s="190" t="e">
        <v>#N/A</v>
      </c>
      <c r="E505" s="190" t="e">
        <v>#N/A</v>
      </c>
      <c r="F505" s="189" t="s">
        <v>720</v>
      </c>
      <c r="G505" s="188"/>
      <c r="H505" s="187" t="e">
        <v>#N/A</v>
      </c>
      <c r="I505" s="256"/>
      <c r="J505" s="185"/>
      <c r="K505" s="255"/>
      <c r="L505" s="255"/>
      <c r="M505" s="183"/>
      <c r="N505" s="171"/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/>
      <c r="O506" s="171"/>
      <c r="P506" s="171"/>
      <c r="Q506" s="171"/>
      <c r="R506" s="172"/>
      <c r="T506" s="171"/>
    </row>
    <row r="507" spans="1:20" s="170" customFormat="1" ht="24" customHeight="1">
      <c r="A507" s="169">
        <v>1</v>
      </c>
      <c r="B507" s="276"/>
      <c r="C507" s="251">
        <v>6924426</v>
      </c>
      <c r="D507" s="250" t="s">
        <v>40</v>
      </c>
      <c r="E507" s="250" t="s">
        <v>1</v>
      </c>
      <c r="F507" s="249" t="s">
        <v>720</v>
      </c>
      <c r="G507" s="248">
        <v>4</v>
      </c>
      <c r="H507" s="247" t="s">
        <v>179</v>
      </c>
      <c r="I507" s="275"/>
      <c r="J507" s="245" t="s">
        <v>793</v>
      </c>
      <c r="K507" s="274"/>
      <c r="L507" s="274"/>
      <c r="M507" s="243"/>
      <c r="N507" s="171" t="str">
        <f>VLOOKUP(C507,'Points-2015'!D:E,2,FALSE)</f>
        <v>ATSCAF</v>
      </c>
      <c r="O507" s="171"/>
      <c r="P507" s="171"/>
      <c r="Q507" s="171"/>
      <c r="R507" s="172"/>
      <c r="T507" s="171"/>
    </row>
    <row r="508" spans="1:20" s="170" customFormat="1" ht="24" customHeight="1" thickBot="1">
      <c r="A508" s="169">
        <v>1</v>
      </c>
      <c r="B508" s="273" t="s">
        <v>723</v>
      </c>
      <c r="C508" s="241">
        <v>6901149</v>
      </c>
      <c r="D508" s="240" t="s">
        <v>141</v>
      </c>
      <c r="E508" s="240" t="s">
        <v>1</v>
      </c>
      <c r="F508" s="239" t="s">
        <v>720</v>
      </c>
      <c r="G508" s="238">
        <v>4</v>
      </c>
      <c r="H508" s="237" t="s">
        <v>179</v>
      </c>
      <c r="I508" s="272"/>
      <c r="J508" s="235" t="s">
        <v>793</v>
      </c>
      <c r="K508" s="271"/>
      <c r="L508" s="271"/>
      <c r="M508" s="233"/>
      <c r="N508" s="171" t="str">
        <f>VLOOKUP(C508,'Points-2015'!D:E,2,FALSE)</f>
        <v>ATSCAF</v>
      </c>
      <c r="O508" s="171"/>
      <c r="P508" s="171"/>
      <c r="Q508" s="171"/>
      <c r="R508" s="172"/>
      <c r="T508" s="171"/>
    </row>
    <row r="509" spans="1:20" s="170" customFormat="1" ht="24" hidden="1" customHeight="1" thickBot="1">
      <c r="A509" s="169">
        <v>1</v>
      </c>
      <c r="B509" s="270"/>
      <c r="C509" s="231"/>
      <c r="D509" s="230" t="e">
        <v>#N/A</v>
      </c>
      <c r="E509" s="230" t="e">
        <v>#N/A</v>
      </c>
      <c r="F509" s="229" t="s">
        <v>720</v>
      </c>
      <c r="G509" s="228"/>
      <c r="H509" s="227" t="e">
        <v>#N/A</v>
      </c>
      <c r="I509" s="269"/>
      <c r="J509" s="225"/>
      <c r="K509" s="268"/>
      <c r="L509" s="268"/>
      <c r="M509" s="223"/>
      <c r="N509" s="171"/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/>
      <c r="O510" s="171"/>
      <c r="P510" s="171"/>
      <c r="Q510" s="171"/>
      <c r="R510" s="172"/>
      <c r="T510" s="171"/>
    </row>
    <row r="511" spans="1:20" s="170" customFormat="1" ht="24" customHeight="1">
      <c r="A511" s="169">
        <v>2</v>
      </c>
      <c r="B511" s="262"/>
      <c r="C511" s="211">
        <v>6919371</v>
      </c>
      <c r="D511" s="210" t="s">
        <v>58</v>
      </c>
      <c r="E511" s="210" t="s">
        <v>554</v>
      </c>
      <c r="F511" s="209" t="s">
        <v>720</v>
      </c>
      <c r="G511" s="208">
        <v>4</v>
      </c>
      <c r="H511" s="207" t="s">
        <v>179</v>
      </c>
      <c r="I511" s="261"/>
      <c r="J511" s="205" t="s">
        <v>793</v>
      </c>
      <c r="K511" s="260"/>
      <c r="L511" s="260"/>
      <c r="M511" s="203"/>
      <c r="N511" s="171" t="str">
        <f>VLOOKUP(C511,'Points-2015'!D:E,2,FALSE)</f>
        <v>TROLLSPORT</v>
      </c>
      <c r="O511" s="171"/>
      <c r="P511" s="171"/>
      <c r="Q511" s="171"/>
      <c r="R511" s="172"/>
      <c r="T511" s="171"/>
    </row>
    <row r="512" spans="1:20" s="170" customFormat="1" ht="24" customHeight="1" thickBot="1">
      <c r="A512" s="169">
        <v>2</v>
      </c>
      <c r="B512" s="259" t="s">
        <v>723</v>
      </c>
      <c r="C512" s="201">
        <v>6920243</v>
      </c>
      <c r="D512" s="200" t="s">
        <v>87</v>
      </c>
      <c r="E512" s="200" t="s">
        <v>554</v>
      </c>
      <c r="F512" s="199" t="s">
        <v>720</v>
      </c>
      <c r="G512" s="198">
        <v>4</v>
      </c>
      <c r="H512" s="197" t="s">
        <v>179</v>
      </c>
      <c r="I512" s="258"/>
      <c r="J512" s="195" t="s">
        <v>793</v>
      </c>
      <c r="K512" s="257"/>
      <c r="L512" s="257"/>
      <c r="M512" s="193"/>
      <c r="N512" s="171" t="str">
        <f>VLOOKUP(C512,'Points-2015'!D:E,2,FALSE)</f>
        <v>TROLLSPORT</v>
      </c>
      <c r="O512" s="171"/>
      <c r="P512" s="171"/>
      <c r="Q512" s="171"/>
      <c r="R512" s="172"/>
      <c r="T512" s="171"/>
    </row>
    <row r="513" spans="1:20" s="170" customFormat="1" ht="24" hidden="1" customHeight="1" thickBot="1">
      <c r="A513" s="169">
        <v>2</v>
      </c>
      <c r="B513" s="192"/>
      <c r="C513" s="191"/>
      <c r="D513" s="190" t="e">
        <v>#N/A</v>
      </c>
      <c r="E513" s="190" t="e">
        <v>#N/A</v>
      </c>
      <c r="F513" s="189" t="s">
        <v>720</v>
      </c>
      <c r="G513" s="188"/>
      <c r="H513" s="187" t="e">
        <v>#N/A</v>
      </c>
      <c r="I513" s="256"/>
      <c r="J513" s="185"/>
      <c r="K513" s="255"/>
      <c r="L513" s="255"/>
      <c r="M513" s="183"/>
      <c r="N513" s="171"/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/>
      <c r="O514" s="171"/>
      <c r="P514" s="171"/>
      <c r="Q514" s="171"/>
      <c r="R514" s="172"/>
      <c r="T514" s="171"/>
    </row>
    <row r="515" spans="1:20" s="170" customFormat="1" ht="24" customHeight="1">
      <c r="A515" s="169">
        <v>1</v>
      </c>
      <c r="B515" s="252"/>
      <c r="C515" s="251">
        <v>6922566</v>
      </c>
      <c r="D515" s="250" t="s">
        <v>126</v>
      </c>
      <c r="E515" s="250" t="s">
        <v>2</v>
      </c>
      <c r="F515" s="249" t="s">
        <v>720</v>
      </c>
      <c r="G515" s="248">
        <v>5</v>
      </c>
      <c r="H515" s="247" t="s">
        <v>179</v>
      </c>
      <c r="I515" s="246" t="s">
        <v>8</v>
      </c>
      <c r="J515" s="245" t="s">
        <v>793</v>
      </c>
      <c r="K515" s="244"/>
      <c r="L515" s="244"/>
      <c r="M515" s="243"/>
      <c r="N515" s="171" t="str">
        <f>VLOOKUP(C515,'Points-2015'!D:E,2,FALSE)</f>
        <v>ASCSP</v>
      </c>
      <c r="O515" s="171"/>
      <c r="P515" s="171"/>
      <c r="Q515" s="171"/>
      <c r="R515" s="172"/>
      <c r="T515" s="171"/>
    </row>
    <row r="516" spans="1:20" s="170" customFormat="1" ht="24" customHeight="1" thickBot="1">
      <c r="A516" s="169">
        <v>1</v>
      </c>
      <c r="B516" s="242" t="s">
        <v>722</v>
      </c>
      <c r="C516" s="241">
        <v>6922743</v>
      </c>
      <c r="D516" s="240" t="s">
        <v>27</v>
      </c>
      <c r="E516" s="240" t="s">
        <v>2</v>
      </c>
      <c r="F516" s="239" t="s">
        <v>720</v>
      </c>
      <c r="G516" s="238">
        <v>5</v>
      </c>
      <c r="H516" s="237" t="s">
        <v>179</v>
      </c>
      <c r="I516" s="236" t="s">
        <v>8</v>
      </c>
      <c r="J516" s="235" t="s">
        <v>793</v>
      </c>
      <c r="K516" s="234"/>
      <c r="L516" s="234"/>
      <c r="M516" s="233"/>
      <c r="N516" s="171" t="str">
        <f>VLOOKUP(C516,'Points-2015'!D:E,2,FALSE)</f>
        <v>ASCSP</v>
      </c>
      <c r="O516" s="171"/>
      <c r="P516" s="171"/>
      <c r="Q516" s="171"/>
      <c r="R516" s="172"/>
      <c r="T516" s="171"/>
    </row>
    <row r="517" spans="1:20" s="170" customFormat="1" ht="24" hidden="1" customHeight="1" thickBot="1">
      <c r="A517" s="169">
        <v>1</v>
      </c>
      <c r="B517" s="232"/>
      <c r="C517" s="231"/>
      <c r="D517" s="230" t="e">
        <v>#N/A</v>
      </c>
      <c r="E517" s="230" t="e">
        <v>#N/A</v>
      </c>
      <c r="F517" s="229" t="s">
        <v>720</v>
      </c>
      <c r="G517" s="228"/>
      <c r="H517" s="227" t="e">
        <v>#N/A</v>
      </c>
      <c r="I517" s="226" t="s">
        <v>8</v>
      </c>
      <c r="J517" s="225"/>
      <c r="K517" s="224"/>
      <c r="L517" s="224"/>
      <c r="M517" s="223"/>
      <c r="N517" s="171"/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customHeight="1">
      <c r="A519" s="169">
        <v>1</v>
      </c>
      <c r="B519" s="212"/>
      <c r="C519" s="211">
        <v>6901974</v>
      </c>
      <c r="D519" s="210" t="s">
        <v>213</v>
      </c>
      <c r="E519" s="210" t="s">
        <v>554</v>
      </c>
      <c r="F519" s="209" t="s">
        <v>720</v>
      </c>
      <c r="G519" s="208">
        <v>6</v>
      </c>
      <c r="H519" s="207" t="s">
        <v>179</v>
      </c>
      <c r="I519" s="206" t="s">
        <v>719</v>
      </c>
      <c r="J519" s="205" t="s">
        <v>793</v>
      </c>
      <c r="K519" s="204"/>
      <c r="L519" s="204"/>
      <c r="M519" s="203"/>
      <c r="N519" s="171" t="str">
        <f>VLOOKUP(C519,'Points-2015'!D:E,2,FALSE)</f>
        <v>TROLLSPORT</v>
      </c>
      <c r="O519" s="171"/>
      <c r="P519" s="171"/>
      <c r="Q519" s="171"/>
      <c r="R519" s="172"/>
      <c r="T519" s="171"/>
    </row>
    <row r="520" spans="1:20" s="170" customFormat="1" ht="24" customHeight="1">
      <c r="A520" s="169">
        <v>1</v>
      </c>
      <c r="B520" s="202" t="s">
        <v>721</v>
      </c>
      <c r="C520" s="201">
        <v>6925448</v>
      </c>
      <c r="D520" s="200" t="s">
        <v>149</v>
      </c>
      <c r="E520" s="200" t="s">
        <v>554</v>
      </c>
      <c r="F520" s="199" t="s">
        <v>720</v>
      </c>
      <c r="G520" s="198">
        <v>6</v>
      </c>
      <c r="H520" s="197" t="s">
        <v>179</v>
      </c>
      <c r="I520" s="196" t="s">
        <v>719</v>
      </c>
      <c r="J520" s="195" t="s">
        <v>793</v>
      </c>
      <c r="K520" s="194"/>
      <c r="L520" s="194"/>
      <c r="M520" s="193"/>
      <c r="N520" s="171" t="str">
        <f>VLOOKUP(C520,'Points-2015'!D:E,2,FALSE)</f>
        <v>TROLLSPORT</v>
      </c>
      <c r="O520" s="171"/>
      <c r="P520" s="171"/>
      <c r="Q520" s="171"/>
      <c r="R520" s="172"/>
      <c r="T520" s="171"/>
    </row>
    <row r="521" spans="1:20" s="170" customFormat="1" ht="24" hidden="1" customHeight="1" thickBot="1">
      <c r="A521" s="169">
        <v>1</v>
      </c>
      <c r="B521" s="192"/>
      <c r="C521" s="191"/>
      <c r="D521" s="190" t="e">
        <v>#N/A</v>
      </c>
      <c r="E521" s="190" t="e">
        <v>#N/A</v>
      </c>
      <c r="F521" s="189" t="s">
        <v>720</v>
      </c>
      <c r="G521" s="188"/>
      <c r="H521" s="187" t="e">
        <v>#N/A</v>
      </c>
      <c r="I521" s="186" t="s">
        <v>719</v>
      </c>
      <c r="J521" s="185"/>
      <c r="K521" s="184"/>
      <c r="L521" s="184"/>
      <c r="M521" s="183"/>
      <c r="N521" s="171"/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filters>
        <filter val="3802304"/>
        <filter val="4312945"/>
        <filter val="6900182"/>
        <filter val="6900710"/>
        <filter val="6901105"/>
        <filter val="6901145"/>
        <filter val="6901149"/>
        <filter val="6901167"/>
        <filter val="6901220"/>
        <filter val="6901245"/>
        <filter val="6901394"/>
        <filter val="6901424"/>
        <filter val="6901617"/>
        <filter val="6901700"/>
        <filter val="6901715"/>
        <filter val="6901891"/>
        <filter val="6901893"/>
        <filter val="6901918"/>
        <filter val="6901946"/>
        <filter val="6901973"/>
        <filter val="6901974"/>
        <filter val="6901983"/>
        <filter val="6902027"/>
        <filter val="6902205"/>
        <filter val="6903022"/>
        <filter val="6904949"/>
        <filter val="6904952"/>
        <filter val="6905637"/>
        <filter val="6905903"/>
        <filter val="6907646"/>
        <filter val="6908332"/>
        <filter val="6908353"/>
        <filter val="6910155"/>
        <filter val="6912129"/>
        <filter val="6913729"/>
        <filter val="6913833"/>
        <filter val="6913873"/>
        <filter val="6914765"/>
        <filter val="6915309"/>
        <filter val="6915352"/>
        <filter val="6915916"/>
        <filter val="6917605"/>
        <filter val="6917796"/>
        <filter val="6917996"/>
        <filter val="6918441"/>
        <filter val="6918443"/>
        <filter val="6918499"/>
        <filter val="6918501"/>
        <filter val="6918831"/>
        <filter val="6919166"/>
        <filter val="6919181"/>
        <filter val="6919338"/>
        <filter val="6919371"/>
        <filter val="6919949"/>
        <filter val="6919953"/>
        <filter val="6919954"/>
        <filter val="6920156"/>
        <filter val="6920243"/>
        <filter val="6920267"/>
        <filter val="6920770"/>
        <filter val="6921051"/>
        <filter val="6921433"/>
        <filter val="6921525"/>
        <filter val="6921762"/>
        <filter val="6922566"/>
        <filter val="6922743"/>
        <filter val="6922848"/>
        <filter val="6922983"/>
        <filter val="6923168"/>
        <filter val="6923494"/>
        <filter val="6923741"/>
        <filter val="6923861"/>
        <filter val="6924248"/>
        <filter val="6924426"/>
        <filter val="6924432"/>
        <filter val="6924452"/>
        <filter val="6924512"/>
        <filter val="6924513"/>
        <filter val="6924535"/>
        <filter val="6924538"/>
        <filter val="6924592"/>
        <filter val="6924629"/>
        <filter val="6924820"/>
        <filter val="6924827"/>
        <filter val="6924981"/>
        <filter val="6925027"/>
        <filter val="6925064"/>
        <filter val="6925155"/>
        <filter val="6925199"/>
        <filter val="6925216"/>
        <filter val="6925255"/>
        <filter val="6925256"/>
        <filter val="6925448"/>
        <filter val="6925542"/>
        <filter val="6925543"/>
        <filter val="6925624"/>
        <filter val="6925759"/>
        <filter val="6925925"/>
        <filter val="6926109"/>
        <filter val="6926181"/>
        <filter val="6926182"/>
        <filter val="705151"/>
      </filters>
    </filterColumn>
    <filterColumn colId="9"/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13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11275" r:id="rId3"/>
  </oleObjects>
</worksheet>
</file>

<file path=xl/worksheets/sheet15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429" activePane="bottomRight" state="frozen"/>
      <selection pane="topRight" activeCell="B1" sqref="B1"/>
      <selection pane="bottomLeft" activeCell="A7" sqref="A7"/>
      <selection pane="bottomRight" activeCell="L523" sqref="L523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42301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185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1" thickBot="1">
      <c r="A4" s="169" t="s">
        <v>738</v>
      </c>
      <c r="C4" s="379" t="s">
        <v>765</v>
      </c>
      <c r="D4" s="380" t="s">
        <v>853</v>
      </c>
      <c r="E4" s="379" t="s">
        <v>763</v>
      </c>
      <c r="F4" s="379"/>
      <c r="G4" s="309">
        <v>7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/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s">
        <v>176</v>
      </c>
      <c r="S11" s="250" t="s">
        <v>177</v>
      </c>
      <c r="T11" s="249" t="s">
        <v>740</v>
      </c>
      <c r="U11" s="328">
        <v>2</v>
      </c>
      <c r="V11" s="327" t="s">
        <v>178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/>
      <c r="O12" s="169">
        <v>1</v>
      </c>
      <c r="P12" s="273" t="s">
        <v>730</v>
      </c>
      <c r="Q12" s="323">
        <v>6900182</v>
      </c>
      <c r="R12" s="240" t="s">
        <v>97</v>
      </c>
      <c r="S12" s="240" t="s">
        <v>1</v>
      </c>
      <c r="T12" s="239" t="s">
        <v>740</v>
      </c>
      <c r="U12" s="322">
        <v>2</v>
      </c>
      <c r="V12" s="321" t="s">
        <v>179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">
        <v>176</v>
      </c>
      <c r="S13" s="230" t="s">
        <v>177</v>
      </c>
      <c r="T13" s="229" t="s">
        <v>740</v>
      </c>
      <c r="U13" s="316">
        <v>2</v>
      </c>
      <c r="V13" s="315" t="s">
        <v>178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hidden="1" customHeight="1">
      <c r="A16" s="169"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/>
      <c r="Q16" s="331"/>
      <c r="R16" s="331"/>
      <c r="S16" s="331"/>
      <c r="X16" s="330"/>
    </row>
    <row r="17" spans="1:27" s="170" customFormat="1" ht="24" hidden="1" customHeight="1" thickBot="1">
      <c r="A17" s="169"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s">
        <v>111</v>
      </c>
      <c r="S19" s="250" t="s">
        <v>1</v>
      </c>
      <c r="T19" s="249" t="s">
        <v>740</v>
      </c>
      <c r="U19" s="328">
        <v>2</v>
      </c>
      <c r="V19" s="327" t="s">
        <v>179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/>
      <c r="O20" s="169">
        <v>1</v>
      </c>
      <c r="P20" s="273" t="s">
        <v>730</v>
      </c>
      <c r="Q20" s="323">
        <v>6900182</v>
      </c>
      <c r="R20" s="240" t="s">
        <v>97</v>
      </c>
      <c r="S20" s="240" t="s">
        <v>1</v>
      </c>
      <c r="T20" s="239" t="s">
        <v>740</v>
      </c>
      <c r="U20" s="322">
        <v>2</v>
      </c>
      <c r="V20" s="321" t="s">
        <v>179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">
        <v>176</v>
      </c>
      <c r="S21" s="230" t="s">
        <v>177</v>
      </c>
      <c r="T21" s="229" t="s">
        <v>740</v>
      </c>
      <c r="U21" s="316">
        <v>2</v>
      </c>
      <c r="V21" s="315" t="s">
        <v>178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hidden="1" customHeight="1">
      <c r="A24" s="169"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/>
      <c r="Q24" s="331"/>
      <c r="R24" s="331"/>
      <c r="S24" s="331"/>
      <c r="X24" s="330"/>
    </row>
    <row r="25" spans="1:27" s="170" customFormat="1" ht="24" hidden="1" customHeight="1" thickBot="1">
      <c r="A25" s="169"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s">
        <v>111</v>
      </c>
      <c r="S27" s="250" t="s">
        <v>1</v>
      </c>
      <c r="T27" s="249" t="s">
        <v>740</v>
      </c>
      <c r="U27" s="328">
        <v>2</v>
      </c>
      <c r="V27" s="327" t="s">
        <v>179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/>
      <c r="O28" s="169">
        <v>1</v>
      </c>
      <c r="P28" s="273" t="s">
        <v>728</v>
      </c>
      <c r="Q28" s="323">
        <v>6900182</v>
      </c>
      <c r="R28" s="240" t="s">
        <v>97</v>
      </c>
      <c r="S28" s="240" t="s">
        <v>1</v>
      </c>
      <c r="T28" s="239" t="s">
        <v>740</v>
      </c>
      <c r="U28" s="322">
        <v>2</v>
      </c>
      <c r="V28" s="321" t="s">
        <v>179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">
        <v>222</v>
      </c>
      <c r="S29" s="230" t="s">
        <v>1</v>
      </c>
      <c r="T29" s="229" t="s">
        <v>740</v>
      </c>
      <c r="U29" s="316">
        <v>2</v>
      </c>
      <c r="V29" s="315" t="s">
        <v>8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/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s">
        <v>105</v>
      </c>
      <c r="S35" s="250" t="s">
        <v>350</v>
      </c>
      <c r="T35" s="249" t="s">
        <v>740</v>
      </c>
      <c r="U35" s="328">
        <v>2</v>
      </c>
      <c r="V35" s="327" t="s">
        <v>179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/>
      <c r="O36" s="169">
        <v>1</v>
      </c>
      <c r="P36" s="273" t="s">
        <v>728</v>
      </c>
      <c r="Q36" s="323">
        <v>6900182</v>
      </c>
      <c r="R36" s="240" t="s">
        <v>97</v>
      </c>
      <c r="S36" s="240" t="s">
        <v>1</v>
      </c>
      <c r="T36" s="239" t="s">
        <v>740</v>
      </c>
      <c r="U36" s="322">
        <v>2</v>
      </c>
      <c r="V36" s="321" t="s">
        <v>179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">
        <v>222</v>
      </c>
      <c r="S37" s="230" t="s">
        <v>1</v>
      </c>
      <c r="T37" s="229" t="s">
        <v>740</v>
      </c>
      <c r="U37" s="316">
        <v>2</v>
      </c>
      <c r="V37" s="315" t="s">
        <v>8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hidden="1" customHeight="1">
      <c r="A40" s="169"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/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hidden="1" customHeight="1">
      <c r="A44" s="169"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/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hidden="1" customHeight="1">
      <c r="A48" s="169"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/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hidden="1" customHeight="1">
      <c r="A52" s="169"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/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hidden="1" customHeight="1">
      <c r="A56" s="169"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/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hidden="1" customHeight="1">
      <c r="A60" s="169"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/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hidden="1" customHeight="1">
      <c r="A64" s="169"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/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hidden="1" customHeight="1">
      <c r="A68" s="169"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/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hidden="1" customHeight="1">
      <c r="A72" s="169"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/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hidden="1" customHeight="1">
      <c r="A135" s="169">
        <v>1</v>
      </c>
      <c r="B135" s="276" t="s">
        <v>728</v>
      </c>
      <c r="C135" s="251">
        <v>6901393</v>
      </c>
      <c r="D135" s="250" t="s">
        <v>842</v>
      </c>
      <c r="E135" s="250" t="s">
        <v>4</v>
      </c>
      <c r="F135" s="249" t="s">
        <v>740</v>
      </c>
      <c r="G135" s="309">
        <v>2</v>
      </c>
      <c r="H135" s="247" t="s">
        <v>179</v>
      </c>
      <c r="I135" s="275"/>
      <c r="J135" s="245"/>
      <c r="K135" s="274"/>
      <c r="L135" s="274"/>
      <c r="M135" s="243"/>
      <c r="N135" s="171" t="str">
        <f>VLOOKUP(C135,'Points-2015'!D:E,2,FALSE)</f>
        <v>S A L</v>
      </c>
      <c r="O135" s="171"/>
      <c r="P135" s="171"/>
      <c r="Q135" s="171"/>
      <c r="R135" s="172"/>
      <c r="T135" s="171"/>
    </row>
    <row r="136" spans="1:20" s="170" customFormat="1" ht="24" hidden="1" customHeight="1">
      <c r="A136" s="169">
        <v>1</v>
      </c>
      <c r="B136" s="273" t="s">
        <v>728</v>
      </c>
      <c r="C136" s="241">
        <v>6922450</v>
      </c>
      <c r="D136" s="240" t="s">
        <v>163</v>
      </c>
      <c r="E136" s="240" t="s">
        <v>350</v>
      </c>
      <c r="F136" s="239" t="s">
        <v>740</v>
      </c>
      <c r="G136" s="309">
        <v>2</v>
      </c>
      <c r="H136" s="237" t="s">
        <v>179</v>
      </c>
      <c r="I136" s="272"/>
      <c r="J136" s="235"/>
      <c r="K136" s="271"/>
      <c r="L136" s="271"/>
      <c r="M136" s="233"/>
      <c r="N136" s="171" t="str">
        <f>VLOOKUP(C136,'Points-2015'!D:E,2,FALSE)</f>
        <v>S A L</v>
      </c>
      <c r="O136" s="171"/>
      <c r="P136" s="171"/>
      <c r="Q136" s="171"/>
      <c r="R136" s="172"/>
      <c r="T136" s="171"/>
    </row>
    <row r="137" spans="1:20" s="170" customFormat="1" ht="24" hidden="1" customHeight="1" thickBot="1">
      <c r="A137" s="169">
        <v>1</v>
      </c>
      <c r="B137" s="270" t="s">
        <v>728</v>
      </c>
      <c r="C137" s="231">
        <v>3802304</v>
      </c>
      <c r="D137" s="230" t="s">
        <v>73</v>
      </c>
      <c r="E137" s="230" t="s">
        <v>350</v>
      </c>
      <c r="F137" s="229" t="s">
        <v>740</v>
      </c>
      <c r="G137" s="309">
        <v>2</v>
      </c>
      <c r="H137" s="227" t="s">
        <v>179</v>
      </c>
      <c r="I137" s="269"/>
      <c r="J137" s="225"/>
      <c r="K137" s="268"/>
      <c r="L137" s="268"/>
      <c r="M137" s="223"/>
      <c r="N137" s="171" t="str">
        <f>VLOOKUP(C137,'Points-2015'!D:E,2,FALSE)</f>
        <v>S A L</v>
      </c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customHeight="1">
      <c r="A139" s="169">
        <v>2</v>
      </c>
      <c r="B139" s="262" t="s">
        <v>728</v>
      </c>
      <c r="C139" s="211">
        <v>6919954</v>
      </c>
      <c r="D139" s="210" t="s">
        <v>254</v>
      </c>
      <c r="E139" s="210" t="s">
        <v>0</v>
      </c>
      <c r="F139" s="209" t="s">
        <v>740</v>
      </c>
      <c r="G139" s="309">
        <v>2</v>
      </c>
      <c r="H139" s="207" t="s">
        <v>8</v>
      </c>
      <c r="I139" s="261"/>
      <c r="J139" s="205"/>
      <c r="K139" s="260"/>
      <c r="L139" s="260"/>
      <c r="M139" s="203"/>
      <c r="N139" s="171" t="str">
        <f>VLOOKUP(C139,'Points-2015'!D:E,2,FALSE)</f>
        <v>ALSTOM</v>
      </c>
      <c r="O139" s="171"/>
      <c r="P139" s="171"/>
      <c r="Q139" s="171"/>
      <c r="R139" s="172"/>
      <c r="T139" s="171"/>
    </row>
    <row r="140" spans="1:20" s="170" customFormat="1" ht="24" customHeight="1">
      <c r="A140" s="169">
        <v>2</v>
      </c>
      <c r="B140" s="259" t="s">
        <v>728</v>
      </c>
      <c r="C140" s="201">
        <v>6919953</v>
      </c>
      <c r="D140" s="200" t="s">
        <v>253</v>
      </c>
      <c r="E140" s="200" t="s">
        <v>0</v>
      </c>
      <c r="F140" s="199" t="s">
        <v>740</v>
      </c>
      <c r="G140" s="309">
        <v>2</v>
      </c>
      <c r="H140" s="197" t="s">
        <v>179</v>
      </c>
      <c r="I140" s="258"/>
      <c r="J140" s="195"/>
      <c r="K140" s="257"/>
      <c r="L140" s="257" t="s">
        <v>747</v>
      </c>
      <c r="M140" s="193"/>
      <c r="N140" s="171" t="str">
        <f>VLOOKUP(C140,'Points-2015'!D:E,2,FALSE)</f>
        <v>ALSTOM</v>
      </c>
      <c r="O140" s="171"/>
      <c r="P140" s="171"/>
      <c r="Q140" s="171"/>
      <c r="R140" s="172"/>
      <c r="T140" s="171"/>
    </row>
    <row r="141" spans="1:20" s="170" customFormat="1" ht="24" customHeight="1" thickBot="1">
      <c r="A141" s="169">
        <v>2</v>
      </c>
      <c r="B141" s="278" t="s">
        <v>728</v>
      </c>
      <c r="C141" s="191">
        <v>6901946</v>
      </c>
      <c r="D141" s="190" t="s">
        <v>53</v>
      </c>
      <c r="E141" s="190" t="s">
        <v>0</v>
      </c>
      <c r="F141" s="189" t="s">
        <v>740</v>
      </c>
      <c r="G141" s="309">
        <v>2</v>
      </c>
      <c r="H141" s="187" t="s">
        <v>179</v>
      </c>
      <c r="I141" s="256"/>
      <c r="J141" s="185"/>
      <c r="K141" s="255"/>
      <c r="L141" s="255" t="s">
        <v>747</v>
      </c>
      <c r="M141" s="183"/>
      <c r="N141" s="171" t="str">
        <f>VLOOKUP(C141,'Points-2015'!D:E,2,FALSE)</f>
        <v>ALSTOM</v>
      </c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 t="s">
        <v>747</v>
      </c>
      <c r="M142" s="213"/>
      <c r="N142" s="171"/>
      <c r="O142" s="171"/>
      <c r="P142" s="171"/>
      <c r="Q142" s="171"/>
      <c r="R142" s="172"/>
      <c r="T142" s="171"/>
    </row>
    <row r="143" spans="1:20" s="170" customFormat="1" ht="24" customHeight="1">
      <c r="A143" s="169">
        <v>3</v>
      </c>
      <c r="B143" s="276" t="s">
        <v>728</v>
      </c>
      <c r="C143" s="251">
        <v>6901424</v>
      </c>
      <c r="D143" s="250" t="s">
        <v>138</v>
      </c>
      <c r="E143" s="250" t="s">
        <v>350</v>
      </c>
      <c r="F143" s="249" t="s">
        <v>740</v>
      </c>
      <c r="G143" s="309">
        <v>2</v>
      </c>
      <c r="H143" s="247" t="s">
        <v>8</v>
      </c>
      <c r="I143" s="275"/>
      <c r="J143" s="245"/>
      <c r="K143" s="274"/>
      <c r="L143" s="274"/>
      <c r="M143" s="243"/>
      <c r="N143" s="171" t="str">
        <f>VLOOKUP(C143,'Points-2015'!D:E,2,FALSE)</f>
        <v>S A L</v>
      </c>
      <c r="O143" s="171"/>
      <c r="P143" s="171"/>
      <c r="Q143" s="171"/>
      <c r="R143" s="172"/>
      <c r="T143" s="171"/>
    </row>
    <row r="144" spans="1:20" s="170" customFormat="1" ht="24" customHeight="1">
      <c r="A144" s="169">
        <v>3</v>
      </c>
      <c r="B144" s="273" t="s">
        <v>728</v>
      </c>
      <c r="C144" s="241">
        <v>6919646</v>
      </c>
      <c r="D144" s="240" t="s">
        <v>59</v>
      </c>
      <c r="E144" s="240" t="s">
        <v>350</v>
      </c>
      <c r="F144" s="239" t="s">
        <v>740</v>
      </c>
      <c r="G144" s="309">
        <v>2</v>
      </c>
      <c r="H144" s="237" t="s">
        <v>179</v>
      </c>
      <c r="I144" s="272"/>
      <c r="J144" s="235"/>
      <c r="K144" s="271"/>
      <c r="L144" s="271" t="s">
        <v>747</v>
      </c>
      <c r="M144" s="233"/>
      <c r="N144" s="171" t="str">
        <f>VLOOKUP(C144,'Points-2015'!D:E,2,FALSE)</f>
        <v>S A L</v>
      </c>
      <c r="O144" s="171"/>
      <c r="P144" s="171"/>
      <c r="Q144" s="171"/>
      <c r="R144" s="172"/>
      <c r="T144" s="171"/>
    </row>
    <row r="145" spans="1:20" s="170" customFormat="1" ht="24" customHeight="1" thickBot="1">
      <c r="A145" s="169">
        <v>3</v>
      </c>
      <c r="B145" s="270" t="s">
        <v>728</v>
      </c>
      <c r="C145" s="231">
        <v>6925155</v>
      </c>
      <c r="D145" s="230" t="s">
        <v>130</v>
      </c>
      <c r="E145" s="230" t="s">
        <v>350</v>
      </c>
      <c r="F145" s="229" t="s">
        <v>740</v>
      </c>
      <c r="G145" s="309">
        <v>2</v>
      </c>
      <c r="H145" s="227" t="s">
        <v>179</v>
      </c>
      <c r="I145" s="269"/>
      <c r="J145" s="225"/>
      <c r="K145" s="268"/>
      <c r="L145" s="268" t="s">
        <v>747</v>
      </c>
      <c r="M145" s="223"/>
      <c r="N145" s="171" t="str">
        <f>VLOOKUP(C145,'Points-2015'!D:E,2,FALSE)</f>
        <v>S A L</v>
      </c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 t="s">
        <v>747</v>
      </c>
      <c r="M146" s="213"/>
      <c r="N146" s="171"/>
      <c r="O146" s="171"/>
      <c r="P146" s="171"/>
      <c r="Q146" s="171"/>
      <c r="R146" s="172"/>
      <c r="T146" s="171"/>
    </row>
    <row r="147" spans="1:20" s="170" customFormat="1" ht="24" hidden="1" customHeight="1">
      <c r="A147" s="169">
        <v>4</v>
      </c>
      <c r="B147" s="262" t="s">
        <v>728</v>
      </c>
      <c r="C147" s="211">
        <v>6901617</v>
      </c>
      <c r="D147" s="210" t="s">
        <v>75</v>
      </c>
      <c r="E147" s="210" t="s">
        <v>5</v>
      </c>
      <c r="F147" s="209" t="s">
        <v>740</v>
      </c>
      <c r="G147" s="309">
        <v>2</v>
      </c>
      <c r="H147" s="207" t="s">
        <v>179</v>
      </c>
      <c r="I147" s="261"/>
      <c r="J147" s="205"/>
      <c r="K147" s="260"/>
      <c r="L147" s="260" t="s">
        <v>747</v>
      </c>
      <c r="M147" s="203"/>
      <c r="N147" s="171" t="str">
        <f>VLOOKUP(C147,'Points-2015'!D:E,2,FALSE)</f>
        <v>CASCOL</v>
      </c>
      <c r="O147" s="171"/>
      <c r="P147" s="171"/>
      <c r="Q147" s="171"/>
      <c r="R147" s="172"/>
      <c r="T147" s="171"/>
    </row>
    <row r="148" spans="1:20" s="170" customFormat="1" ht="24" hidden="1" customHeight="1">
      <c r="A148" s="169">
        <v>4</v>
      </c>
      <c r="B148" s="259" t="s">
        <v>728</v>
      </c>
      <c r="C148" s="201">
        <v>4312945</v>
      </c>
      <c r="D148" s="200" t="s">
        <v>523</v>
      </c>
      <c r="E148" s="200" t="s">
        <v>5</v>
      </c>
      <c r="F148" s="199" t="s">
        <v>740</v>
      </c>
      <c r="G148" s="309">
        <v>2</v>
      </c>
      <c r="H148" s="197" t="s">
        <v>179</v>
      </c>
      <c r="I148" s="258"/>
      <c r="J148" s="195"/>
      <c r="K148" s="257"/>
      <c r="L148" s="257" t="s">
        <v>747</v>
      </c>
      <c r="M148" s="193"/>
      <c r="N148" s="171" t="str">
        <f>VLOOKUP(C148,'Points-2015'!D:E,2,FALSE)</f>
        <v>CASCOL</v>
      </c>
      <c r="O148" s="171"/>
      <c r="P148" s="171"/>
      <c r="Q148" s="171"/>
      <c r="R148" s="172"/>
      <c r="T148" s="171"/>
    </row>
    <row r="149" spans="1:20" s="170" customFormat="1" ht="24" hidden="1" customHeight="1" thickBot="1">
      <c r="A149" s="169">
        <v>4</v>
      </c>
      <c r="B149" s="278" t="s">
        <v>728</v>
      </c>
      <c r="C149" s="191">
        <v>6920267</v>
      </c>
      <c r="D149" s="190" t="s">
        <v>258</v>
      </c>
      <c r="E149" s="190" t="s">
        <v>5</v>
      </c>
      <c r="F149" s="189" t="s">
        <v>740</v>
      </c>
      <c r="G149" s="309">
        <v>2</v>
      </c>
      <c r="H149" s="187" t="s">
        <v>179</v>
      </c>
      <c r="I149" s="256"/>
      <c r="J149" s="185"/>
      <c r="K149" s="255"/>
      <c r="L149" s="255" t="s">
        <v>747</v>
      </c>
      <c r="M149" s="183"/>
      <c r="N149" s="171" t="str">
        <f>VLOOKUP(C149,'Points-2015'!D:E,2,FALSE)</f>
        <v>CASCOL</v>
      </c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 t="s">
        <v>747</v>
      </c>
      <c r="M150" s="213"/>
      <c r="N150" s="171"/>
      <c r="O150" s="171"/>
      <c r="P150" s="171"/>
      <c r="Q150" s="171"/>
      <c r="R150" s="172"/>
      <c r="T150" s="171"/>
    </row>
    <row r="151" spans="1:20" s="170" customFormat="1" ht="24" hidden="1" customHeight="1">
      <c r="A151" s="169">
        <v>5</v>
      </c>
      <c r="B151" s="276" t="s">
        <v>728</v>
      </c>
      <c r="C151" s="251">
        <v>6925199</v>
      </c>
      <c r="D151" s="250" t="s">
        <v>71</v>
      </c>
      <c r="E151" s="250" t="s">
        <v>350</v>
      </c>
      <c r="F151" s="249" t="s">
        <v>740</v>
      </c>
      <c r="G151" s="309">
        <v>2</v>
      </c>
      <c r="H151" s="247" t="s">
        <v>179</v>
      </c>
      <c r="I151" s="275"/>
      <c r="J151" s="245"/>
      <c r="K151" s="274"/>
      <c r="L151" s="274" t="s">
        <v>747</v>
      </c>
      <c r="M151" s="243"/>
      <c r="N151" s="171" t="str">
        <f>VLOOKUP(C151,'Points-2015'!D:E,2,FALSE)</f>
        <v>S A L</v>
      </c>
      <c r="O151" s="171"/>
      <c r="P151" s="171"/>
      <c r="Q151" s="171"/>
      <c r="R151" s="172"/>
      <c r="T151" s="171"/>
    </row>
    <row r="152" spans="1:20" s="170" customFormat="1" ht="24" hidden="1" customHeight="1">
      <c r="A152" s="169">
        <v>5</v>
      </c>
      <c r="B152" s="273" t="s">
        <v>728</v>
      </c>
      <c r="C152" s="241">
        <v>6903159</v>
      </c>
      <c r="D152" s="240" t="s">
        <v>37</v>
      </c>
      <c r="E152" s="240" t="s">
        <v>350</v>
      </c>
      <c r="F152" s="239" t="s">
        <v>740</v>
      </c>
      <c r="G152" s="309">
        <v>2</v>
      </c>
      <c r="H152" s="237" t="s">
        <v>179</v>
      </c>
      <c r="I152" s="272"/>
      <c r="J152" s="235"/>
      <c r="K152" s="271"/>
      <c r="L152" s="271" t="s">
        <v>747</v>
      </c>
      <c r="M152" s="233"/>
      <c r="N152" s="171" t="str">
        <f>VLOOKUP(C152,'Points-2015'!D:E,2,FALSE)</f>
        <v>S A L</v>
      </c>
      <c r="O152" s="171"/>
      <c r="P152" s="171"/>
      <c r="Q152" s="171"/>
      <c r="R152" s="172"/>
      <c r="T152" s="171"/>
    </row>
    <row r="153" spans="1:20" s="170" customFormat="1" ht="24" hidden="1" customHeight="1" thickBot="1">
      <c r="A153" s="169">
        <v>5</v>
      </c>
      <c r="B153" s="270" t="s">
        <v>728</v>
      </c>
      <c r="C153" s="231">
        <v>6925624</v>
      </c>
      <c r="D153" s="230" t="s">
        <v>304</v>
      </c>
      <c r="E153" s="230" t="s">
        <v>350</v>
      </c>
      <c r="F153" s="229" t="s">
        <v>740</v>
      </c>
      <c r="G153" s="309">
        <v>2</v>
      </c>
      <c r="H153" s="227" t="s">
        <v>179</v>
      </c>
      <c r="I153" s="269"/>
      <c r="J153" s="225"/>
      <c r="K153" s="268"/>
      <c r="L153" s="268" t="s">
        <v>747</v>
      </c>
      <c r="M153" s="223"/>
      <c r="N153" s="171" t="str">
        <f>VLOOKUP(C153,'Points-2015'!D:E,2,FALSE)</f>
        <v>S A L</v>
      </c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 t="s">
        <v>747</v>
      </c>
      <c r="M154" s="213"/>
      <c r="N154" s="171"/>
      <c r="O154" s="171"/>
      <c r="P154" s="171"/>
      <c r="Q154" s="171"/>
      <c r="R154" s="172"/>
      <c r="T154" s="171"/>
    </row>
    <row r="155" spans="1:20" s="170" customFormat="1" ht="24" hidden="1" customHeight="1">
      <c r="A155" s="169">
        <v>6</v>
      </c>
      <c r="B155" s="262" t="s">
        <v>728</v>
      </c>
      <c r="C155" s="211">
        <v>6901411</v>
      </c>
      <c r="D155" s="210" t="s">
        <v>151</v>
      </c>
      <c r="E155" s="210" t="s">
        <v>3</v>
      </c>
      <c r="F155" s="209" t="s">
        <v>740</v>
      </c>
      <c r="G155" s="309">
        <v>2</v>
      </c>
      <c r="H155" s="207" t="s">
        <v>179</v>
      </c>
      <c r="I155" s="261"/>
      <c r="J155" s="205"/>
      <c r="K155" s="260"/>
      <c r="L155" s="260" t="s">
        <v>747</v>
      </c>
      <c r="M155" s="203"/>
      <c r="N155" s="171" t="str">
        <f>VLOOKUP(C155,'Points-2015'!D:E,2,FALSE)</f>
        <v>ASPTT</v>
      </c>
      <c r="O155" s="171"/>
      <c r="P155" s="171"/>
      <c r="Q155" s="171"/>
      <c r="R155" s="172"/>
      <c r="T155" s="171"/>
    </row>
    <row r="156" spans="1:20" s="170" customFormat="1" ht="24" hidden="1" customHeight="1">
      <c r="A156" s="169">
        <v>6</v>
      </c>
      <c r="B156" s="259" t="s">
        <v>728</v>
      </c>
      <c r="C156" s="201">
        <v>8308065</v>
      </c>
      <c r="D156" s="200" t="s">
        <v>63</v>
      </c>
      <c r="E156" s="200" t="s">
        <v>3</v>
      </c>
      <c r="F156" s="199" t="s">
        <v>740</v>
      </c>
      <c r="G156" s="309">
        <v>2</v>
      </c>
      <c r="H156" s="197" t="s">
        <v>179</v>
      </c>
      <c r="I156" s="258"/>
      <c r="J156" s="195"/>
      <c r="K156" s="257"/>
      <c r="L156" s="257" t="s">
        <v>747</v>
      </c>
      <c r="M156" s="193"/>
      <c r="N156" s="171" t="str">
        <f>VLOOKUP(C156,'Points-2015'!D:E,2,FALSE)</f>
        <v>ASPTT</v>
      </c>
      <c r="O156" s="171"/>
      <c r="P156" s="171"/>
      <c r="Q156" s="171"/>
      <c r="R156" s="172"/>
      <c r="T156" s="171"/>
    </row>
    <row r="157" spans="1:20" s="170" customFormat="1" ht="24" hidden="1" customHeight="1" thickBot="1">
      <c r="A157" s="169">
        <v>6</v>
      </c>
      <c r="B157" s="278" t="s">
        <v>728</v>
      </c>
      <c r="C157" s="191">
        <v>6916699</v>
      </c>
      <c r="D157" s="190" t="s">
        <v>77</v>
      </c>
      <c r="E157" s="190" t="s">
        <v>3</v>
      </c>
      <c r="F157" s="189" t="s">
        <v>740</v>
      </c>
      <c r="G157" s="309">
        <v>2</v>
      </c>
      <c r="H157" s="187" t="s">
        <v>179</v>
      </c>
      <c r="I157" s="256"/>
      <c r="J157" s="185"/>
      <c r="K157" s="255"/>
      <c r="L157" s="255" t="s">
        <v>747</v>
      </c>
      <c r="M157" s="183"/>
      <c r="N157" s="171" t="str">
        <f>VLOOKUP(C157,'Points-2015'!D:E,2,FALSE)</f>
        <v>ASPTT</v>
      </c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 t="s">
        <v>747</v>
      </c>
      <c r="M158" s="213"/>
      <c r="N158" s="171"/>
      <c r="O158" s="171"/>
      <c r="P158" s="171"/>
      <c r="Q158" s="171"/>
      <c r="R158" s="172"/>
      <c r="T158" s="171"/>
    </row>
    <row r="159" spans="1:20" s="170" customFormat="1" ht="24" hidden="1" customHeight="1">
      <c r="A159" s="169">
        <v>7</v>
      </c>
      <c r="B159" s="276" t="s">
        <v>728</v>
      </c>
      <c r="C159" s="251">
        <v>6926182</v>
      </c>
      <c r="D159" s="250" t="s">
        <v>569</v>
      </c>
      <c r="E159" s="250" t="s">
        <v>554</v>
      </c>
      <c r="F159" s="249" t="s">
        <v>740</v>
      </c>
      <c r="G159" s="309">
        <v>2</v>
      </c>
      <c r="H159" s="247" t="s">
        <v>179</v>
      </c>
      <c r="I159" s="275"/>
      <c r="J159" s="245"/>
      <c r="K159" s="274"/>
      <c r="L159" s="274" t="s">
        <v>747</v>
      </c>
      <c r="M159" s="243"/>
      <c r="N159" s="171" t="str">
        <f>VLOOKUP(C159,'Points-2015'!D:E,2,FALSE)</f>
        <v>TROLLSPORT</v>
      </c>
      <c r="O159" s="171"/>
      <c r="P159" s="171"/>
      <c r="Q159" s="171"/>
      <c r="R159" s="172"/>
      <c r="T159" s="171"/>
    </row>
    <row r="160" spans="1:20" s="170" customFormat="1" ht="24" hidden="1" customHeight="1">
      <c r="A160" s="169">
        <v>7</v>
      </c>
      <c r="B160" s="273" t="s">
        <v>728</v>
      </c>
      <c r="C160" s="241">
        <v>6914199</v>
      </c>
      <c r="D160" s="240" t="s">
        <v>330</v>
      </c>
      <c r="E160" s="240" t="s">
        <v>554</v>
      </c>
      <c r="F160" s="239" t="s">
        <v>740</v>
      </c>
      <c r="G160" s="309">
        <v>2</v>
      </c>
      <c r="H160" s="237" t="s">
        <v>179</v>
      </c>
      <c r="I160" s="272"/>
      <c r="J160" s="235"/>
      <c r="K160" s="271"/>
      <c r="L160" s="271" t="s">
        <v>747</v>
      </c>
      <c r="M160" s="233"/>
      <c r="N160" s="171" t="str">
        <f>VLOOKUP(C160,'Points-2015'!D:E,2,FALSE)</f>
        <v>TROLLSPORT</v>
      </c>
      <c r="O160" s="171"/>
      <c r="P160" s="171"/>
      <c r="Q160" s="171"/>
      <c r="R160" s="172"/>
      <c r="T160" s="171"/>
    </row>
    <row r="161" spans="1:20" s="170" customFormat="1" ht="24" hidden="1" customHeight="1" thickBot="1">
      <c r="A161" s="169">
        <v>7</v>
      </c>
      <c r="B161" s="270" t="s">
        <v>728</v>
      </c>
      <c r="C161" s="231">
        <v>6919371</v>
      </c>
      <c r="D161" s="230" t="s">
        <v>58</v>
      </c>
      <c r="E161" s="230" t="s">
        <v>554</v>
      </c>
      <c r="F161" s="229" t="s">
        <v>740</v>
      </c>
      <c r="G161" s="309">
        <v>2</v>
      </c>
      <c r="H161" s="227" t="s">
        <v>179</v>
      </c>
      <c r="I161" s="269"/>
      <c r="J161" s="225"/>
      <c r="K161" s="268"/>
      <c r="L161" s="268" t="s">
        <v>747</v>
      </c>
      <c r="M161" s="223"/>
      <c r="N161" s="171" t="str">
        <f>VLOOKUP(C161,'Points-2015'!D:E,2,FALSE)</f>
        <v>TROLLSPORT</v>
      </c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 t="s">
        <v>747</v>
      </c>
      <c r="M162" s="213"/>
      <c r="N162" s="171"/>
      <c r="O162" s="171"/>
      <c r="P162" s="171"/>
      <c r="Q162" s="171"/>
      <c r="R162" s="172"/>
      <c r="T162" s="171"/>
    </row>
    <row r="163" spans="1:20" s="170" customFormat="1" ht="24" customHeight="1">
      <c r="A163" s="169">
        <v>8</v>
      </c>
      <c r="B163" s="262" t="s">
        <v>728</v>
      </c>
      <c r="C163" s="211">
        <v>6925756</v>
      </c>
      <c r="D163" s="210" t="s">
        <v>311</v>
      </c>
      <c r="E163" s="210" t="s">
        <v>554</v>
      </c>
      <c r="F163" s="209" t="s">
        <v>740</v>
      </c>
      <c r="G163" s="309">
        <v>2</v>
      </c>
      <c r="H163" s="207" t="s">
        <v>8</v>
      </c>
      <c r="I163" s="261"/>
      <c r="J163" s="205"/>
      <c r="K163" s="260"/>
      <c r="L163" s="260"/>
      <c r="M163" s="203"/>
      <c r="N163" s="171" t="str">
        <f>VLOOKUP(C163,'Points-2015'!D:E,2,FALSE)</f>
        <v>TROLLSPORT</v>
      </c>
      <c r="O163" s="171"/>
      <c r="P163" s="171"/>
      <c r="Q163" s="171"/>
      <c r="R163" s="172"/>
      <c r="T163" s="171"/>
    </row>
    <row r="164" spans="1:20" s="170" customFormat="1" ht="24" customHeight="1">
      <c r="A164" s="169">
        <v>8</v>
      </c>
      <c r="B164" s="259" t="s">
        <v>728</v>
      </c>
      <c r="C164" s="201">
        <v>6926019</v>
      </c>
      <c r="D164" s="200" t="s">
        <v>340</v>
      </c>
      <c r="E164" s="200" t="s">
        <v>554</v>
      </c>
      <c r="F164" s="199" t="s">
        <v>740</v>
      </c>
      <c r="G164" s="309">
        <v>2</v>
      </c>
      <c r="H164" s="197" t="s">
        <v>179</v>
      </c>
      <c r="I164" s="258"/>
      <c r="J164" s="195"/>
      <c r="K164" s="257"/>
      <c r="L164" s="257" t="s">
        <v>747</v>
      </c>
      <c r="M164" s="193"/>
      <c r="N164" s="171" t="str">
        <f>VLOOKUP(C164,'Points-2015'!D:E,2,FALSE)</f>
        <v>TROLLSPORT</v>
      </c>
      <c r="O164" s="171"/>
      <c r="P164" s="171"/>
      <c r="Q164" s="171"/>
      <c r="R164" s="172"/>
      <c r="T164" s="171"/>
    </row>
    <row r="165" spans="1:20" s="170" customFormat="1" ht="24" customHeight="1" thickBot="1">
      <c r="A165" s="169">
        <v>8</v>
      </c>
      <c r="B165" s="278" t="s">
        <v>728</v>
      </c>
      <c r="C165" s="191">
        <v>6917994</v>
      </c>
      <c r="D165" s="190" t="s">
        <v>244</v>
      </c>
      <c r="E165" s="190" t="s">
        <v>554</v>
      </c>
      <c r="F165" s="189" t="s">
        <v>740</v>
      </c>
      <c r="G165" s="309">
        <v>2</v>
      </c>
      <c r="H165" s="187" t="s">
        <v>179</v>
      </c>
      <c r="I165" s="256"/>
      <c r="J165" s="185"/>
      <c r="K165" s="255"/>
      <c r="L165" s="255" t="s">
        <v>747</v>
      </c>
      <c r="M165" s="183"/>
      <c r="N165" s="171" t="str">
        <f>VLOOKUP(C165,'Points-2015'!D:E,2,FALSE)</f>
        <v>TROLLSPORT</v>
      </c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 t="s">
        <v>747</v>
      </c>
      <c r="M166" s="213"/>
      <c r="N166" s="171"/>
      <c r="O166" s="171"/>
      <c r="P166" s="171"/>
      <c r="Q166" s="171"/>
      <c r="R166" s="172"/>
      <c r="T166" s="171"/>
    </row>
    <row r="167" spans="1:20" s="170" customFormat="1" ht="24" hidden="1" customHeight="1">
      <c r="A167" s="169">
        <v>9</v>
      </c>
      <c r="B167" s="276" t="s">
        <v>728</v>
      </c>
      <c r="C167" s="251">
        <v>6925255</v>
      </c>
      <c r="D167" s="250" t="s">
        <v>88</v>
      </c>
      <c r="E167" s="250" t="s">
        <v>554</v>
      </c>
      <c r="F167" s="249" t="s">
        <v>740</v>
      </c>
      <c r="G167" s="309">
        <v>2</v>
      </c>
      <c r="H167" s="247" t="s">
        <v>179</v>
      </c>
      <c r="I167" s="275"/>
      <c r="J167" s="245"/>
      <c r="K167" s="274"/>
      <c r="L167" s="274" t="s">
        <v>747</v>
      </c>
      <c r="M167" s="243"/>
      <c r="N167" s="171" t="str">
        <f>VLOOKUP(C167,'Points-2015'!D:E,2,FALSE)</f>
        <v>TROLLSPORT</v>
      </c>
      <c r="O167" s="171"/>
      <c r="P167" s="171"/>
      <c r="Q167" s="171"/>
      <c r="R167" s="172"/>
      <c r="T167" s="171"/>
    </row>
    <row r="168" spans="1:20" s="170" customFormat="1" ht="24" hidden="1" customHeight="1">
      <c r="A168" s="169">
        <v>9</v>
      </c>
      <c r="B168" s="273" t="s">
        <v>728</v>
      </c>
      <c r="C168" s="241">
        <v>6913729</v>
      </c>
      <c r="D168" s="240" t="s">
        <v>234</v>
      </c>
      <c r="E168" s="240" t="s">
        <v>554</v>
      </c>
      <c r="F168" s="239" t="s">
        <v>740</v>
      </c>
      <c r="G168" s="309">
        <v>2</v>
      </c>
      <c r="H168" s="237" t="s">
        <v>179</v>
      </c>
      <c r="I168" s="272"/>
      <c r="J168" s="235"/>
      <c r="K168" s="271"/>
      <c r="L168" s="271" t="s">
        <v>747</v>
      </c>
      <c r="M168" s="233"/>
      <c r="N168" s="171" t="str">
        <f>VLOOKUP(C168,'Points-2015'!D:E,2,FALSE)</f>
        <v>TROLLSPORT</v>
      </c>
      <c r="O168" s="171"/>
      <c r="P168" s="171"/>
      <c r="Q168" s="171"/>
      <c r="R168" s="172"/>
      <c r="T168" s="171"/>
    </row>
    <row r="169" spans="1:20" s="170" customFormat="1" ht="24" hidden="1" customHeight="1" thickBot="1">
      <c r="A169" s="169">
        <v>9</v>
      </c>
      <c r="B169" s="270" t="s">
        <v>728</v>
      </c>
      <c r="C169" s="231">
        <v>6925759</v>
      </c>
      <c r="D169" s="230" t="s">
        <v>614</v>
      </c>
      <c r="E169" s="230" t="s">
        <v>554</v>
      </c>
      <c r="F169" s="229" t="s">
        <v>740</v>
      </c>
      <c r="G169" s="309">
        <v>2</v>
      </c>
      <c r="H169" s="227" t="s">
        <v>179</v>
      </c>
      <c r="I169" s="269"/>
      <c r="J169" s="225"/>
      <c r="K169" s="268"/>
      <c r="L169" s="268" t="s">
        <v>747</v>
      </c>
      <c r="M169" s="223"/>
      <c r="N169" s="171" t="str">
        <f>VLOOKUP(C169,'Points-2015'!D:E,2,FALSE)</f>
        <v>TROLLSPORT</v>
      </c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 t="s">
        <v>747</v>
      </c>
      <c r="M170" s="213"/>
      <c r="N170" s="171"/>
      <c r="O170" s="171"/>
      <c r="P170" s="171"/>
      <c r="Q170" s="171"/>
      <c r="R170" s="172"/>
      <c r="T170" s="171"/>
    </row>
    <row r="171" spans="1:20" s="170" customFormat="1" ht="24" customHeight="1">
      <c r="A171" s="169">
        <v>10</v>
      </c>
      <c r="B171" s="262" t="s">
        <v>728</v>
      </c>
      <c r="C171" s="211">
        <v>6924842</v>
      </c>
      <c r="D171" s="210" t="s">
        <v>288</v>
      </c>
      <c r="E171" s="210" t="s">
        <v>554</v>
      </c>
      <c r="F171" s="209" t="s">
        <v>740</v>
      </c>
      <c r="G171" s="309">
        <v>2</v>
      </c>
      <c r="H171" s="207" t="s">
        <v>8</v>
      </c>
      <c r="I171" s="261"/>
      <c r="J171" s="205"/>
      <c r="K171" s="260"/>
      <c r="L171" s="260"/>
      <c r="M171" s="203"/>
      <c r="N171" s="171" t="str">
        <f>VLOOKUP(C171,'Points-2015'!D:E,2,FALSE)</f>
        <v>TROLLSPORT</v>
      </c>
      <c r="O171" s="171"/>
      <c r="P171" s="171"/>
      <c r="Q171" s="171"/>
      <c r="R171" s="172"/>
      <c r="T171" s="171"/>
    </row>
    <row r="172" spans="1:20" s="170" customFormat="1" ht="24" customHeight="1">
      <c r="A172" s="169">
        <v>10</v>
      </c>
      <c r="B172" s="259" t="s">
        <v>728</v>
      </c>
      <c r="C172" s="201">
        <v>6921762</v>
      </c>
      <c r="D172" s="200" t="s">
        <v>24</v>
      </c>
      <c r="E172" s="200" t="s">
        <v>554</v>
      </c>
      <c r="F172" s="199" t="s">
        <v>740</v>
      </c>
      <c r="G172" s="309">
        <v>2</v>
      </c>
      <c r="H172" s="197" t="s">
        <v>179</v>
      </c>
      <c r="I172" s="258"/>
      <c r="J172" s="195"/>
      <c r="K172" s="257"/>
      <c r="L172" s="257" t="s">
        <v>747</v>
      </c>
      <c r="M172" s="193"/>
      <c r="N172" s="171" t="str">
        <f>VLOOKUP(C172,'Points-2015'!D:E,2,FALSE)</f>
        <v>TROLLSPORT</v>
      </c>
      <c r="O172" s="171"/>
      <c r="P172" s="171"/>
      <c r="Q172" s="171"/>
      <c r="R172" s="172"/>
      <c r="T172" s="171"/>
    </row>
    <row r="173" spans="1:20" s="170" customFormat="1" ht="24" customHeight="1" thickBot="1">
      <c r="A173" s="169">
        <v>10</v>
      </c>
      <c r="B173" s="278" t="s">
        <v>728</v>
      </c>
      <c r="C173" s="191">
        <v>6901983</v>
      </c>
      <c r="D173" s="190" t="s">
        <v>128</v>
      </c>
      <c r="E173" s="190" t="s">
        <v>554</v>
      </c>
      <c r="F173" s="189" t="s">
        <v>740</v>
      </c>
      <c r="G173" s="309">
        <v>2</v>
      </c>
      <c r="H173" s="187" t="s">
        <v>179</v>
      </c>
      <c r="I173" s="256"/>
      <c r="J173" s="185"/>
      <c r="K173" s="255"/>
      <c r="L173" s="255" t="s">
        <v>747</v>
      </c>
      <c r="M173" s="183"/>
      <c r="N173" s="171" t="str">
        <f>VLOOKUP(C173,'Points-2015'!D:E,2,FALSE)</f>
        <v>TROLLSPORT</v>
      </c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 t="s">
        <v>747</v>
      </c>
      <c r="M174" s="213"/>
      <c r="N174" s="171"/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v>11</v>
      </c>
      <c r="B175" s="276" t="s">
        <v>728</v>
      </c>
      <c r="C175" s="251">
        <v>6919181</v>
      </c>
      <c r="D175" s="250" t="s">
        <v>51</v>
      </c>
      <c r="E175" s="250" t="s">
        <v>350</v>
      </c>
      <c r="F175" s="249" t="s">
        <v>740</v>
      </c>
      <c r="G175" s="309">
        <v>2</v>
      </c>
      <c r="H175" s="247" t="s">
        <v>179</v>
      </c>
      <c r="I175" s="275"/>
      <c r="J175" s="245"/>
      <c r="K175" s="274"/>
      <c r="L175" s="274" t="s">
        <v>747</v>
      </c>
      <c r="M175" s="243"/>
      <c r="N175" s="171" t="str">
        <f>VLOOKUP(C175,'Points-2015'!D:E,2,FALSE)</f>
        <v>S A L</v>
      </c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v>11</v>
      </c>
      <c r="B176" s="273" t="s">
        <v>728</v>
      </c>
      <c r="C176" s="241">
        <v>6902205</v>
      </c>
      <c r="D176" s="240" t="s">
        <v>82</v>
      </c>
      <c r="E176" s="240" t="s">
        <v>350</v>
      </c>
      <c r="F176" s="239" t="s">
        <v>740</v>
      </c>
      <c r="G176" s="309">
        <v>2</v>
      </c>
      <c r="H176" s="237" t="s">
        <v>179</v>
      </c>
      <c r="I176" s="272"/>
      <c r="J176" s="235"/>
      <c r="K176" s="271"/>
      <c r="L176" s="271" t="s">
        <v>747</v>
      </c>
      <c r="M176" s="233"/>
      <c r="N176" s="171" t="str">
        <f>VLOOKUP(C176,'Points-2015'!D:E,2,FALSE)</f>
        <v>S A L</v>
      </c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v>11</v>
      </c>
      <c r="B177" s="270" t="s">
        <v>728</v>
      </c>
      <c r="C177" s="231">
        <v>6915309</v>
      </c>
      <c r="D177" s="230" t="s">
        <v>240</v>
      </c>
      <c r="E177" s="230" t="s">
        <v>350</v>
      </c>
      <c r="F177" s="229" t="s">
        <v>740</v>
      </c>
      <c r="G177" s="309">
        <v>2</v>
      </c>
      <c r="H177" s="227" t="s">
        <v>179</v>
      </c>
      <c r="I177" s="269"/>
      <c r="J177" s="225"/>
      <c r="K177" s="268"/>
      <c r="L177" s="268" t="s">
        <v>747</v>
      </c>
      <c r="M177" s="223"/>
      <c r="N177" s="171" t="str">
        <f>VLOOKUP(C177,'Points-2015'!D:E,2,FALSE)</f>
        <v>S A L</v>
      </c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 t="s">
        <v>747</v>
      </c>
      <c r="M178" s="213"/>
      <c r="N178" s="171"/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v>12</v>
      </c>
      <c r="B179" s="262" t="s">
        <v>728</v>
      </c>
      <c r="C179" s="211">
        <v>6922896</v>
      </c>
      <c r="D179" s="210" t="s">
        <v>145</v>
      </c>
      <c r="E179" s="210" t="s">
        <v>554</v>
      </c>
      <c r="F179" s="209" t="s">
        <v>740</v>
      </c>
      <c r="G179" s="309">
        <v>2</v>
      </c>
      <c r="H179" s="207" t="s">
        <v>179</v>
      </c>
      <c r="I179" s="261"/>
      <c r="J179" s="205"/>
      <c r="K179" s="260"/>
      <c r="L179" s="260" t="s">
        <v>747</v>
      </c>
      <c r="M179" s="203"/>
      <c r="N179" s="171" t="str">
        <f>VLOOKUP(C179,'Points-2015'!D:E,2,FALSE)</f>
        <v>TROLLSPORT</v>
      </c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v>12</v>
      </c>
      <c r="B180" s="259" t="s">
        <v>728</v>
      </c>
      <c r="C180" s="201">
        <v>6913757</v>
      </c>
      <c r="D180" s="200" t="s">
        <v>44</v>
      </c>
      <c r="E180" s="200" t="s">
        <v>554</v>
      </c>
      <c r="F180" s="199" t="s">
        <v>740</v>
      </c>
      <c r="G180" s="309">
        <v>2</v>
      </c>
      <c r="H180" s="197" t="s">
        <v>179</v>
      </c>
      <c r="I180" s="258"/>
      <c r="J180" s="195"/>
      <c r="K180" s="257"/>
      <c r="L180" s="257" t="s">
        <v>747</v>
      </c>
      <c r="M180" s="193"/>
      <c r="N180" s="171" t="str">
        <f>VLOOKUP(C180,'Points-2015'!D:E,2,FALSE)</f>
        <v>TROLLSPORT</v>
      </c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v>12</v>
      </c>
      <c r="B181" s="278" t="s">
        <v>728</v>
      </c>
      <c r="C181" s="191">
        <v>6920243</v>
      </c>
      <c r="D181" s="190" t="s">
        <v>87</v>
      </c>
      <c r="E181" s="190" t="s">
        <v>554</v>
      </c>
      <c r="F181" s="189" t="s">
        <v>740</v>
      </c>
      <c r="G181" s="309">
        <v>2</v>
      </c>
      <c r="H181" s="187" t="s">
        <v>179</v>
      </c>
      <c r="I181" s="256"/>
      <c r="J181" s="185"/>
      <c r="K181" s="255"/>
      <c r="L181" s="255" t="s">
        <v>747</v>
      </c>
      <c r="M181" s="183"/>
      <c r="N181" s="171" t="str">
        <f>VLOOKUP(C181,'Points-2015'!D:E,2,FALSE)</f>
        <v>TROLLSPORT</v>
      </c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 t="s">
        <v>747</v>
      </c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2</v>
      </c>
      <c r="H183" s="247" t="s">
        <v>178</v>
      </c>
      <c r="I183" s="275"/>
      <c r="J183" s="245"/>
      <c r="K183" s="274"/>
      <c r="L183" s="274" t="s">
        <v>747</v>
      </c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2</v>
      </c>
      <c r="H184" s="237" t="s">
        <v>178</v>
      </c>
      <c r="I184" s="272"/>
      <c r="J184" s="235"/>
      <c r="K184" s="271"/>
      <c r="L184" s="271" t="s">
        <v>747</v>
      </c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2</v>
      </c>
      <c r="H185" s="227" t="s">
        <v>178</v>
      </c>
      <c r="I185" s="269"/>
      <c r="J185" s="225"/>
      <c r="K185" s="268"/>
      <c r="L185" s="268" t="s">
        <v>747</v>
      </c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 t="s">
        <v>747</v>
      </c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2</v>
      </c>
      <c r="H187" s="207" t="s">
        <v>178</v>
      </c>
      <c r="I187" s="261"/>
      <c r="J187" s="205"/>
      <c r="K187" s="260"/>
      <c r="L187" s="260" t="s">
        <v>747</v>
      </c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2</v>
      </c>
      <c r="H188" s="197" t="s">
        <v>178</v>
      </c>
      <c r="I188" s="258"/>
      <c r="J188" s="195"/>
      <c r="K188" s="257"/>
      <c r="L188" s="257" t="s">
        <v>747</v>
      </c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2</v>
      </c>
      <c r="H189" s="187" t="s">
        <v>178</v>
      </c>
      <c r="I189" s="256"/>
      <c r="J189" s="185"/>
      <c r="K189" s="255"/>
      <c r="L189" s="255" t="s">
        <v>747</v>
      </c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 t="s">
        <v>747</v>
      </c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2</v>
      </c>
      <c r="H191" s="247" t="s">
        <v>178</v>
      </c>
      <c r="I191" s="275"/>
      <c r="J191" s="245"/>
      <c r="K191" s="274"/>
      <c r="L191" s="274" t="s">
        <v>747</v>
      </c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2</v>
      </c>
      <c r="H192" s="237" t="s">
        <v>178</v>
      </c>
      <c r="I192" s="272"/>
      <c r="J192" s="235"/>
      <c r="K192" s="271"/>
      <c r="L192" s="271" t="s">
        <v>747</v>
      </c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2</v>
      </c>
      <c r="H193" s="227" t="s">
        <v>178</v>
      </c>
      <c r="I193" s="269"/>
      <c r="J193" s="225"/>
      <c r="K193" s="268"/>
      <c r="L193" s="268" t="s">
        <v>747</v>
      </c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 t="s">
        <v>747</v>
      </c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2</v>
      </c>
      <c r="H195" s="207" t="s">
        <v>178</v>
      </c>
      <c r="I195" s="261"/>
      <c r="J195" s="205"/>
      <c r="K195" s="260"/>
      <c r="L195" s="260" t="s">
        <v>747</v>
      </c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2</v>
      </c>
      <c r="H196" s="197" t="s">
        <v>178</v>
      </c>
      <c r="I196" s="258"/>
      <c r="J196" s="195"/>
      <c r="K196" s="257"/>
      <c r="L196" s="257" t="s">
        <v>747</v>
      </c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2</v>
      </c>
      <c r="H197" s="187" t="s">
        <v>178</v>
      </c>
      <c r="I197" s="256"/>
      <c r="J197" s="185"/>
      <c r="K197" s="255"/>
      <c r="L197" s="255" t="s">
        <v>747</v>
      </c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 t="s">
        <v>747</v>
      </c>
      <c r="M198" s="213"/>
      <c r="N198" s="171"/>
      <c r="O198" s="171"/>
      <c r="P198" s="171"/>
      <c r="Q198" s="171"/>
      <c r="R198" s="172"/>
      <c r="T198" s="171"/>
    </row>
    <row r="199" spans="1:20" s="170" customFormat="1" ht="24" hidden="1" customHeight="1">
      <c r="A199" s="169">
        <v>1</v>
      </c>
      <c r="B199" s="276"/>
      <c r="C199" s="251">
        <v>6921433</v>
      </c>
      <c r="D199" s="250" t="s">
        <v>144</v>
      </c>
      <c r="E199" s="250" t="s">
        <v>350</v>
      </c>
      <c r="F199" s="249" t="s">
        <v>740</v>
      </c>
      <c r="G199" s="309">
        <v>4</v>
      </c>
      <c r="H199" s="247" t="s">
        <v>179</v>
      </c>
      <c r="I199" s="275"/>
      <c r="J199" s="245" t="s">
        <v>792</v>
      </c>
      <c r="K199" s="274"/>
      <c r="L199" s="274" t="s">
        <v>747</v>
      </c>
      <c r="M199" s="243"/>
      <c r="N199" s="171" t="str">
        <f>VLOOKUP(C199,'Points-2015'!D:E,2,FALSE)</f>
        <v>S A L</v>
      </c>
      <c r="O199" s="171"/>
      <c r="P199" s="171"/>
      <c r="Q199" s="171"/>
      <c r="R199" s="172"/>
      <c r="T199" s="171"/>
    </row>
    <row r="200" spans="1:20" s="170" customFormat="1" ht="24" hidden="1" customHeight="1">
      <c r="A200" s="169">
        <v>1</v>
      </c>
      <c r="B200" s="273" t="s">
        <v>744</v>
      </c>
      <c r="C200" s="241">
        <v>6920156</v>
      </c>
      <c r="D200" s="240" t="s">
        <v>794</v>
      </c>
      <c r="E200" s="240" t="s">
        <v>350</v>
      </c>
      <c r="F200" s="239" t="s">
        <v>740</v>
      </c>
      <c r="G200" s="309">
        <v>4</v>
      </c>
      <c r="H200" s="237" t="s">
        <v>179</v>
      </c>
      <c r="I200" s="272"/>
      <c r="J200" s="235" t="s">
        <v>792</v>
      </c>
      <c r="K200" s="271"/>
      <c r="L200" s="271" t="s">
        <v>747</v>
      </c>
      <c r="M200" s="233"/>
      <c r="N200" s="171" t="str">
        <f>VLOOKUP(C200,'Points-2015'!D:E,2,FALSE)</f>
        <v>S A L</v>
      </c>
      <c r="O200" s="171"/>
      <c r="P200" s="171"/>
      <c r="Q200" s="171"/>
      <c r="R200" s="172"/>
      <c r="T200" s="171"/>
    </row>
    <row r="201" spans="1:20" s="170" customFormat="1" ht="24" hidden="1" customHeight="1" thickBot="1">
      <c r="A201" s="169">
        <v>1</v>
      </c>
      <c r="B201" s="270"/>
      <c r="C201" s="231">
        <v>6924629</v>
      </c>
      <c r="D201" s="230" t="s">
        <v>133</v>
      </c>
      <c r="E201" s="230" t="s">
        <v>350</v>
      </c>
      <c r="F201" s="229" t="s">
        <v>740</v>
      </c>
      <c r="G201" s="309">
        <v>4</v>
      </c>
      <c r="H201" s="227" t="s">
        <v>179</v>
      </c>
      <c r="I201" s="269"/>
      <c r="J201" s="225" t="s">
        <v>792</v>
      </c>
      <c r="K201" s="268"/>
      <c r="L201" s="268" t="s">
        <v>747</v>
      </c>
      <c r="M201" s="223"/>
      <c r="N201" s="171" t="str">
        <f>VLOOKUP(C201,'Points-2015'!D:E,2,FALSE)</f>
        <v>S A L</v>
      </c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 t="s">
        <v>747</v>
      </c>
      <c r="M202" s="213"/>
      <c r="N202" s="171"/>
      <c r="O202" s="171"/>
      <c r="P202" s="171"/>
      <c r="Q202" s="171"/>
      <c r="R202" s="172"/>
      <c r="T202" s="171"/>
    </row>
    <row r="203" spans="1:20" s="170" customFormat="1" ht="24" hidden="1" customHeight="1">
      <c r="A203" s="169">
        <v>2</v>
      </c>
      <c r="B203" s="262"/>
      <c r="C203" s="211">
        <v>6901534</v>
      </c>
      <c r="D203" s="210" t="s">
        <v>205</v>
      </c>
      <c r="E203" s="210" t="s">
        <v>2</v>
      </c>
      <c r="F203" s="209" t="s">
        <v>740</v>
      </c>
      <c r="G203" s="309">
        <v>4</v>
      </c>
      <c r="H203" s="207" t="s">
        <v>179</v>
      </c>
      <c r="I203" s="261"/>
      <c r="J203" s="205" t="s">
        <v>792</v>
      </c>
      <c r="K203" s="260"/>
      <c r="L203" s="260" t="s">
        <v>747</v>
      </c>
      <c r="M203" s="203"/>
      <c r="N203" s="171" t="str">
        <f>VLOOKUP(C203,'Points-2015'!D:E,2,FALSE)</f>
        <v>ASCSP</v>
      </c>
      <c r="O203" s="171"/>
      <c r="P203" s="171"/>
      <c r="Q203" s="171"/>
      <c r="R203" s="172"/>
      <c r="T203" s="171"/>
    </row>
    <row r="204" spans="1:20" s="170" customFormat="1" ht="24" hidden="1" customHeight="1">
      <c r="A204" s="169">
        <v>2</v>
      </c>
      <c r="B204" s="259" t="s">
        <v>726</v>
      </c>
      <c r="C204" s="201">
        <v>6923165</v>
      </c>
      <c r="D204" s="200" t="s">
        <v>377</v>
      </c>
      <c r="E204" s="200" t="s">
        <v>2</v>
      </c>
      <c r="F204" s="199" t="s">
        <v>740</v>
      </c>
      <c r="G204" s="309">
        <v>4</v>
      </c>
      <c r="H204" s="197" t="s">
        <v>179</v>
      </c>
      <c r="I204" s="258"/>
      <c r="J204" s="195" t="s">
        <v>792</v>
      </c>
      <c r="K204" s="257"/>
      <c r="L204" s="257" t="s">
        <v>747</v>
      </c>
      <c r="M204" s="193"/>
      <c r="N204" s="171" t="str">
        <f>VLOOKUP(C204,'Points-2015'!D:E,2,FALSE)</f>
        <v>ASCSP</v>
      </c>
      <c r="O204" s="171"/>
      <c r="P204" s="171"/>
      <c r="Q204" s="171"/>
      <c r="R204" s="172"/>
      <c r="T204" s="171"/>
    </row>
    <row r="205" spans="1:20" s="170" customFormat="1" ht="24" hidden="1" customHeight="1" thickBot="1">
      <c r="A205" s="169">
        <v>2</v>
      </c>
      <c r="B205" s="270"/>
      <c r="C205" s="191">
        <v>6923861</v>
      </c>
      <c r="D205" s="190" t="s">
        <v>127</v>
      </c>
      <c r="E205" s="190" t="s">
        <v>2</v>
      </c>
      <c r="F205" s="189" t="s">
        <v>740</v>
      </c>
      <c r="G205" s="309">
        <v>4</v>
      </c>
      <c r="H205" s="187" t="s">
        <v>179</v>
      </c>
      <c r="I205" s="256"/>
      <c r="J205" s="185" t="s">
        <v>792</v>
      </c>
      <c r="K205" s="255"/>
      <c r="L205" s="255" t="s">
        <v>747</v>
      </c>
      <c r="M205" s="183"/>
      <c r="N205" s="171" t="str">
        <f>VLOOKUP(C205,'Points-2015'!D:E,2,FALSE)</f>
        <v>ASCSP</v>
      </c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 t="s">
        <v>747</v>
      </c>
      <c r="M206" s="213"/>
      <c r="N206" s="171"/>
      <c r="O206" s="171"/>
      <c r="P206" s="171"/>
      <c r="Q206" s="171"/>
      <c r="R206" s="172"/>
      <c r="T206" s="171"/>
    </row>
    <row r="207" spans="1:20" s="170" customFormat="1" ht="24" hidden="1" customHeight="1">
      <c r="A207" s="169">
        <v>3</v>
      </c>
      <c r="B207" s="276"/>
      <c r="C207" s="251">
        <v>6914560</v>
      </c>
      <c r="D207" s="250" t="s">
        <v>131</v>
      </c>
      <c r="E207" s="250" t="s">
        <v>2</v>
      </c>
      <c r="F207" s="249" t="s">
        <v>740</v>
      </c>
      <c r="G207" s="309">
        <v>4</v>
      </c>
      <c r="H207" s="247" t="s">
        <v>179</v>
      </c>
      <c r="I207" s="275"/>
      <c r="J207" s="245" t="s">
        <v>792</v>
      </c>
      <c r="K207" s="274"/>
      <c r="L207" s="274" t="s">
        <v>747</v>
      </c>
      <c r="M207" s="243"/>
      <c r="N207" s="171" t="str">
        <f>VLOOKUP(C207,'Points-2015'!D:E,2,FALSE)</f>
        <v>ASCSP</v>
      </c>
      <c r="O207" s="171"/>
      <c r="P207" s="171"/>
      <c r="Q207" s="171"/>
      <c r="R207" s="172"/>
      <c r="T207" s="171"/>
    </row>
    <row r="208" spans="1:20" s="170" customFormat="1" ht="24" hidden="1" customHeight="1">
      <c r="A208" s="169">
        <v>3</v>
      </c>
      <c r="B208" s="273" t="s">
        <v>726</v>
      </c>
      <c r="C208" s="241">
        <v>6910155</v>
      </c>
      <c r="D208" s="240" t="s">
        <v>26</v>
      </c>
      <c r="E208" s="240" t="s">
        <v>2</v>
      </c>
      <c r="F208" s="239" t="s">
        <v>740</v>
      </c>
      <c r="G208" s="309">
        <v>4</v>
      </c>
      <c r="H208" s="237" t="s">
        <v>179</v>
      </c>
      <c r="I208" s="272"/>
      <c r="J208" s="235" t="s">
        <v>792</v>
      </c>
      <c r="K208" s="271"/>
      <c r="L208" s="271" t="s">
        <v>747</v>
      </c>
      <c r="M208" s="233"/>
      <c r="N208" s="171" t="str">
        <f>VLOOKUP(C208,'Points-2015'!D:E,2,FALSE)</f>
        <v>ASCSP</v>
      </c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v>3</v>
      </c>
      <c r="B209" s="270"/>
      <c r="C209" s="231">
        <v>6922743</v>
      </c>
      <c r="D209" s="230" t="s">
        <v>27</v>
      </c>
      <c r="E209" s="230" t="s">
        <v>2</v>
      </c>
      <c r="F209" s="229" t="s">
        <v>740</v>
      </c>
      <c r="G209" s="309">
        <v>4</v>
      </c>
      <c r="H209" s="227" t="s">
        <v>179</v>
      </c>
      <c r="I209" s="269"/>
      <c r="J209" s="225" t="s">
        <v>792</v>
      </c>
      <c r="K209" s="268"/>
      <c r="L209" s="268" t="s">
        <v>747</v>
      </c>
      <c r="M209" s="223"/>
      <c r="N209" s="171" t="str">
        <f>VLOOKUP(C209,'Points-2015'!D:E,2,FALSE)</f>
        <v>ASCSP</v>
      </c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 t="s">
        <v>747</v>
      </c>
      <c r="M210" s="213"/>
      <c r="N210" s="171"/>
      <c r="O210" s="171"/>
      <c r="P210" s="171"/>
      <c r="Q210" s="171"/>
      <c r="R210" s="172"/>
      <c r="T210" s="171"/>
    </row>
    <row r="211" spans="1:20" s="170" customFormat="1" ht="24" hidden="1" customHeight="1">
      <c r="A211" s="169">
        <v>4</v>
      </c>
      <c r="B211" s="262"/>
      <c r="C211" s="211">
        <v>6924426</v>
      </c>
      <c r="D211" s="210" t="s">
        <v>40</v>
      </c>
      <c r="E211" s="210" t="s">
        <v>1</v>
      </c>
      <c r="F211" s="209" t="s">
        <v>740</v>
      </c>
      <c r="G211" s="309">
        <v>4</v>
      </c>
      <c r="H211" s="207" t="s">
        <v>179</v>
      </c>
      <c r="I211" s="261"/>
      <c r="J211" s="205" t="s">
        <v>792</v>
      </c>
      <c r="K211" s="260"/>
      <c r="L211" s="260" t="s">
        <v>747</v>
      </c>
      <c r="M211" s="203"/>
      <c r="N211" s="171" t="str">
        <f>VLOOKUP(C211,'Points-2015'!D:E,2,FALSE)</f>
        <v>ATSCAF</v>
      </c>
      <c r="O211" s="171"/>
      <c r="P211" s="171"/>
      <c r="Q211" s="171"/>
      <c r="R211" s="172"/>
      <c r="T211" s="171"/>
    </row>
    <row r="212" spans="1:20" s="170" customFormat="1" ht="24" hidden="1" customHeight="1">
      <c r="A212" s="169">
        <v>4</v>
      </c>
      <c r="B212" s="259" t="s">
        <v>726</v>
      </c>
      <c r="C212" s="201">
        <v>6901149</v>
      </c>
      <c r="D212" s="200" t="s">
        <v>141</v>
      </c>
      <c r="E212" s="200" t="s">
        <v>1</v>
      </c>
      <c r="F212" s="199" t="s">
        <v>740</v>
      </c>
      <c r="G212" s="309">
        <v>4</v>
      </c>
      <c r="H212" s="197" t="s">
        <v>179</v>
      </c>
      <c r="I212" s="258"/>
      <c r="J212" s="195" t="s">
        <v>792</v>
      </c>
      <c r="K212" s="257"/>
      <c r="L212" s="257" t="s">
        <v>747</v>
      </c>
      <c r="M212" s="193"/>
      <c r="N212" s="171" t="str">
        <f>VLOOKUP(C212,'Points-2015'!D:E,2,FALSE)</f>
        <v>ATSCAF</v>
      </c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v>4</v>
      </c>
      <c r="B213" s="278"/>
      <c r="C213" s="191">
        <v>6901394</v>
      </c>
      <c r="D213" s="190" t="s">
        <v>101</v>
      </c>
      <c r="E213" s="190" t="s">
        <v>1</v>
      </c>
      <c r="F213" s="189" t="s">
        <v>740</v>
      </c>
      <c r="G213" s="309">
        <v>4</v>
      </c>
      <c r="H213" s="187" t="s">
        <v>179</v>
      </c>
      <c r="I213" s="256"/>
      <c r="J213" s="185" t="s">
        <v>792</v>
      </c>
      <c r="K213" s="255"/>
      <c r="L213" s="255" t="s">
        <v>747</v>
      </c>
      <c r="M213" s="183"/>
      <c r="N213" s="171" t="str">
        <f>VLOOKUP(C213,'Points-2015'!D:E,2,FALSE)</f>
        <v>ATSCAF</v>
      </c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 t="s">
        <v>747</v>
      </c>
      <c r="M214" s="213"/>
      <c r="N214" s="171"/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v>5</v>
      </c>
      <c r="B215" s="276"/>
      <c r="C215" s="251" t="s">
        <v>175</v>
      </c>
      <c r="D215" s="250" t="s">
        <v>176</v>
      </c>
      <c r="E215" s="250" t="s">
        <v>177</v>
      </c>
      <c r="F215" s="249" t="s">
        <v>740</v>
      </c>
      <c r="G215" s="248">
        <v>4</v>
      </c>
      <c r="H215" s="247" t="s">
        <v>178</v>
      </c>
      <c r="I215" s="275"/>
      <c r="J215" s="245"/>
      <c r="K215" s="274"/>
      <c r="L215" s="274" t="s">
        <v>747</v>
      </c>
      <c r="M215" s="243"/>
      <c r="N215" s="171"/>
      <c r="O215" s="171"/>
      <c r="P215" s="171"/>
      <c r="Q215" s="171"/>
      <c r="R215" s="172"/>
      <c r="T215" s="171"/>
    </row>
    <row r="216" spans="1:20" s="170" customFormat="1" ht="24" hidden="1" customHeight="1">
      <c r="A216" s="169">
        <v>5</v>
      </c>
      <c r="B216" s="273" t="s">
        <v>726</v>
      </c>
      <c r="C216" s="241" t="s">
        <v>175</v>
      </c>
      <c r="D216" s="240" t="s">
        <v>176</v>
      </c>
      <c r="E216" s="240" t="s">
        <v>177</v>
      </c>
      <c r="F216" s="239" t="s">
        <v>740</v>
      </c>
      <c r="G216" s="238">
        <v>4</v>
      </c>
      <c r="H216" s="237" t="s">
        <v>178</v>
      </c>
      <c r="I216" s="272"/>
      <c r="J216" s="235"/>
      <c r="K216" s="271"/>
      <c r="L216" s="271" t="s">
        <v>747</v>
      </c>
      <c r="M216" s="233"/>
      <c r="N216" s="171"/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v>5</v>
      </c>
      <c r="B217" s="270"/>
      <c r="C217" s="231" t="s">
        <v>175</v>
      </c>
      <c r="D217" s="230" t="s">
        <v>176</v>
      </c>
      <c r="E217" s="230" t="s">
        <v>177</v>
      </c>
      <c r="F217" s="229" t="s">
        <v>740</v>
      </c>
      <c r="G217" s="228">
        <v>4</v>
      </c>
      <c r="H217" s="227" t="s">
        <v>178</v>
      </c>
      <c r="I217" s="269"/>
      <c r="J217" s="225"/>
      <c r="K217" s="268"/>
      <c r="L217" s="268" t="s">
        <v>747</v>
      </c>
      <c r="M217" s="223"/>
      <c r="N217" s="171"/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 t="s">
        <v>747</v>
      </c>
      <c r="M218" s="213"/>
      <c r="N218" s="171"/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v>6</v>
      </c>
      <c r="B219" s="262"/>
      <c r="C219" s="211" t="s">
        <v>175</v>
      </c>
      <c r="D219" s="210" t="s">
        <v>176</v>
      </c>
      <c r="E219" s="210" t="s">
        <v>177</v>
      </c>
      <c r="F219" s="209" t="s">
        <v>740</v>
      </c>
      <c r="G219" s="208">
        <v>4</v>
      </c>
      <c r="H219" s="207" t="s">
        <v>178</v>
      </c>
      <c r="I219" s="261"/>
      <c r="J219" s="205"/>
      <c r="K219" s="260"/>
      <c r="L219" s="260" t="s">
        <v>747</v>
      </c>
      <c r="M219" s="203"/>
      <c r="N219" s="171"/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v>6</v>
      </c>
      <c r="B220" s="259" t="s">
        <v>726</v>
      </c>
      <c r="C220" s="201" t="s">
        <v>175</v>
      </c>
      <c r="D220" s="200" t="s">
        <v>176</v>
      </c>
      <c r="E220" s="200" t="s">
        <v>177</v>
      </c>
      <c r="F220" s="199" t="s">
        <v>740</v>
      </c>
      <c r="G220" s="198">
        <v>4</v>
      </c>
      <c r="H220" s="197" t="s">
        <v>178</v>
      </c>
      <c r="I220" s="258"/>
      <c r="J220" s="195"/>
      <c r="K220" s="257"/>
      <c r="L220" s="257" t="s">
        <v>747</v>
      </c>
      <c r="M220" s="193"/>
      <c r="N220" s="171"/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v>6</v>
      </c>
      <c r="B221" s="278"/>
      <c r="C221" s="191" t="s">
        <v>175</v>
      </c>
      <c r="D221" s="190" t="s">
        <v>176</v>
      </c>
      <c r="E221" s="190" t="s">
        <v>177</v>
      </c>
      <c r="F221" s="189" t="s">
        <v>740</v>
      </c>
      <c r="G221" s="188">
        <v>4</v>
      </c>
      <c r="H221" s="187" t="s">
        <v>178</v>
      </c>
      <c r="I221" s="256"/>
      <c r="J221" s="185"/>
      <c r="K221" s="255"/>
      <c r="L221" s="255" t="s">
        <v>747</v>
      </c>
      <c r="M221" s="183"/>
      <c r="N221" s="171"/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 t="s">
        <v>747</v>
      </c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4</v>
      </c>
      <c r="H223" s="247" t="s">
        <v>178</v>
      </c>
      <c r="I223" s="275"/>
      <c r="J223" s="245"/>
      <c r="K223" s="274"/>
      <c r="L223" s="274" t="s">
        <v>747</v>
      </c>
      <c r="M223" s="243"/>
      <c r="N223" s="171"/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4</v>
      </c>
      <c r="H224" s="237" t="s">
        <v>178</v>
      </c>
      <c r="I224" s="272"/>
      <c r="J224" s="235"/>
      <c r="K224" s="271"/>
      <c r="L224" s="271" t="s">
        <v>747</v>
      </c>
      <c r="M224" s="233"/>
      <c r="N224" s="171"/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4</v>
      </c>
      <c r="H225" s="227" t="s">
        <v>178</v>
      </c>
      <c r="I225" s="269"/>
      <c r="J225" s="225"/>
      <c r="K225" s="268"/>
      <c r="L225" s="268" t="s">
        <v>747</v>
      </c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 t="s">
        <v>747</v>
      </c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4</v>
      </c>
      <c r="H227" s="207" t="s">
        <v>178</v>
      </c>
      <c r="I227" s="261"/>
      <c r="J227" s="205"/>
      <c r="K227" s="260"/>
      <c r="L227" s="260" t="s">
        <v>747</v>
      </c>
      <c r="M227" s="203"/>
      <c r="N227" s="171"/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4</v>
      </c>
      <c r="H228" s="197" t="s">
        <v>178</v>
      </c>
      <c r="I228" s="258"/>
      <c r="J228" s="195"/>
      <c r="K228" s="257"/>
      <c r="L228" s="257" t="s">
        <v>747</v>
      </c>
      <c r="M228" s="193"/>
      <c r="N228" s="171"/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4</v>
      </c>
      <c r="H229" s="187" t="s">
        <v>178</v>
      </c>
      <c r="I229" s="256"/>
      <c r="J229" s="185"/>
      <c r="K229" s="255"/>
      <c r="L229" s="255" t="s">
        <v>747</v>
      </c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 t="s">
        <v>747</v>
      </c>
      <c r="M230" s="213"/>
      <c r="N230" s="171"/>
      <c r="O230" s="171"/>
      <c r="P230" s="171"/>
      <c r="Q230" s="171"/>
      <c r="R230" s="172"/>
      <c r="T230" s="171"/>
    </row>
    <row r="231" spans="1:20" s="170" customFormat="1" ht="24" hidden="1" customHeight="1">
      <c r="A231" s="169">
        <v>1</v>
      </c>
      <c r="B231" s="276"/>
      <c r="C231" s="251">
        <v>103628</v>
      </c>
      <c r="D231" s="250" t="s">
        <v>329</v>
      </c>
      <c r="E231" s="250" t="s">
        <v>350</v>
      </c>
      <c r="F231" s="249" t="s">
        <v>740</v>
      </c>
      <c r="G231" s="309">
        <v>4</v>
      </c>
      <c r="H231" s="247" t="s">
        <v>179</v>
      </c>
      <c r="I231" s="275"/>
      <c r="J231" s="245"/>
      <c r="K231" s="274"/>
      <c r="L231" s="274" t="s">
        <v>747</v>
      </c>
      <c r="M231" s="243"/>
      <c r="N231" s="171" t="str">
        <f>VLOOKUP(C231,'Points-2015'!D:E,2,FALSE)</f>
        <v>S A L</v>
      </c>
      <c r="O231" s="171"/>
      <c r="P231" s="171"/>
      <c r="Q231" s="171"/>
      <c r="R231" s="172"/>
      <c r="T231" s="171"/>
    </row>
    <row r="232" spans="1:20" s="170" customFormat="1" ht="24" hidden="1" customHeight="1">
      <c r="A232" s="169">
        <v>1</v>
      </c>
      <c r="B232" s="273" t="s">
        <v>725</v>
      </c>
      <c r="C232" s="241">
        <v>6917755</v>
      </c>
      <c r="D232" s="240" t="s">
        <v>154</v>
      </c>
      <c r="E232" s="240" t="s">
        <v>350</v>
      </c>
      <c r="F232" s="239" t="s">
        <v>740</v>
      </c>
      <c r="G232" s="309">
        <v>4</v>
      </c>
      <c r="H232" s="237" t="s">
        <v>179</v>
      </c>
      <c r="I232" s="272"/>
      <c r="J232" s="235"/>
      <c r="K232" s="271"/>
      <c r="L232" s="271" t="s">
        <v>747</v>
      </c>
      <c r="M232" s="233"/>
      <c r="N232" s="171" t="str">
        <f>VLOOKUP(C232,'Points-2015'!D:E,2,FALSE)</f>
        <v>S A L</v>
      </c>
      <c r="O232" s="171"/>
      <c r="P232" s="171"/>
      <c r="Q232" s="171"/>
      <c r="R232" s="172"/>
      <c r="T232" s="171"/>
    </row>
    <row r="233" spans="1:20" s="170" customFormat="1" ht="24" hidden="1" customHeight="1" thickBot="1">
      <c r="A233" s="169">
        <v>1</v>
      </c>
      <c r="B233" s="270"/>
      <c r="C233" s="231">
        <v>6923030</v>
      </c>
      <c r="D233" s="230" t="s">
        <v>54</v>
      </c>
      <c r="E233" s="230" t="s">
        <v>350</v>
      </c>
      <c r="F233" s="229" t="s">
        <v>740</v>
      </c>
      <c r="G233" s="309">
        <v>4</v>
      </c>
      <c r="H233" s="227" t="s">
        <v>179</v>
      </c>
      <c r="I233" s="269"/>
      <c r="J233" s="225"/>
      <c r="K233" s="268"/>
      <c r="L233" s="268" t="s">
        <v>747</v>
      </c>
      <c r="M233" s="223"/>
      <c r="N233" s="171" t="str">
        <f>VLOOKUP(C233,'Points-2015'!D:E,2,FALSE)</f>
        <v>S A L</v>
      </c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 t="s">
        <v>747</v>
      </c>
      <c r="M234" s="213"/>
      <c r="N234" s="171"/>
      <c r="O234" s="171"/>
      <c r="P234" s="171"/>
      <c r="Q234" s="171"/>
      <c r="R234" s="172"/>
      <c r="T234" s="171"/>
    </row>
    <row r="235" spans="1:20" s="170" customFormat="1" ht="24" hidden="1" customHeight="1">
      <c r="A235" s="169">
        <v>2</v>
      </c>
      <c r="B235" s="262"/>
      <c r="C235" s="211">
        <v>6925448</v>
      </c>
      <c r="D235" s="210" t="s">
        <v>149</v>
      </c>
      <c r="E235" s="210" t="s">
        <v>554</v>
      </c>
      <c r="F235" s="209" t="s">
        <v>740</v>
      </c>
      <c r="G235" s="309">
        <v>6</v>
      </c>
      <c r="H235" s="207" t="s">
        <v>179</v>
      </c>
      <c r="I235" s="261"/>
      <c r="J235" s="205" t="s">
        <v>793</v>
      </c>
      <c r="K235" s="260"/>
      <c r="L235" s="260" t="s">
        <v>747</v>
      </c>
      <c r="M235" s="203"/>
      <c r="N235" s="171" t="str">
        <f>VLOOKUP(C235,'Points-2015'!D:E,2,FALSE)</f>
        <v>TROLLSPORT</v>
      </c>
      <c r="O235" s="171"/>
      <c r="P235" s="171"/>
      <c r="Q235" s="171"/>
      <c r="R235" s="172"/>
      <c r="T235" s="171"/>
    </row>
    <row r="236" spans="1:20" s="170" customFormat="1" ht="24" hidden="1" customHeight="1">
      <c r="A236" s="169">
        <v>2</v>
      </c>
      <c r="B236" s="259" t="s">
        <v>725</v>
      </c>
      <c r="C236" s="201">
        <v>6901974</v>
      </c>
      <c r="D236" s="200" t="s">
        <v>213</v>
      </c>
      <c r="E236" s="200" t="s">
        <v>554</v>
      </c>
      <c r="F236" s="199" t="s">
        <v>740</v>
      </c>
      <c r="G236" s="309">
        <v>6</v>
      </c>
      <c r="H236" s="197" t="s">
        <v>179</v>
      </c>
      <c r="I236" s="258"/>
      <c r="J236" s="195" t="s">
        <v>793</v>
      </c>
      <c r="K236" s="257"/>
      <c r="L236" s="257" t="s">
        <v>747</v>
      </c>
      <c r="M236" s="193"/>
      <c r="N236" s="171" t="str">
        <f>VLOOKUP(C236,'Points-2015'!D:E,2,FALSE)</f>
        <v>TROLLSPORT</v>
      </c>
      <c r="O236" s="171"/>
      <c r="P236" s="171"/>
      <c r="Q236" s="171"/>
      <c r="R236" s="172"/>
      <c r="T236" s="171"/>
    </row>
    <row r="237" spans="1:20" s="170" customFormat="1" ht="24" hidden="1" customHeight="1" thickBot="1">
      <c r="A237" s="169">
        <v>2</v>
      </c>
      <c r="B237" s="278"/>
      <c r="C237" s="191">
        <v>6901799</v>
      </c>
      <c r="D237" s="190" t="s">
        <v>68</v>
      </c>
      <c r="E237" s="190" t="s">
        <v>554</v>
      </c>
      <c r="F237" s="189" t="s">
        <v>740</v>
      </c>
      <c r="G237" s="309">
        <v>6</v>
      </c>
      <c r="H237" s="187" t="s">
        <v>179</v>
      </c>
      <c r="I237" s="256"/>
      <c r="J237" s="185" t="s">
        <v>793</v>
      </c>
      <c r="K237" s="255"/>
      <c r="L237" s="255" t="s">
        <v>747</v>
      </c>
      <c r="M237" s="183"/>
      <c r="N237" s="171" t="str">
        <f>VLOOKUP(C237,'Points-2015'!D:E,2,FALSE)</f>
        <v>TROLLSPORT</v>
      </c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 t="s">
        <v>747</v>
      </c>
      <c r="M238" s="213"/>
      <c r="N238" s="171"/>
      <c r="O238" s="171"/>
      <c r="P238" s="171"/>
      <c r="Q238" s="171"/>
      <c r="R238" s="172"/>
      <c r="T238" s="171"/>
    </row>
    <row r="239" spans="1:20" s="170" customFormat="1" ht="24" hidden="1" customHeight="1">
      <c r="A239" s="169">
        <v>3</v>
      </c>
      <c r="B239" s="276"/>
      <c r="C239" s="251">
        <v>6921525</v>
      </c>
      <c r="D239" s="250" t="s">
        <v>607</v>
      </c>
      <c r="E239" s="250" t="s">
        <v>554</v>
      </c>
      <c r="F239" s="249" t="s">
        <v>740</v>
      </c>
      <c r="G239" s="309">
        <v>4</v>
      </c>
      <c r="H239" s="247" t="s">
        <v>179</v>
      </c>
      <c r="I239" s="275"/>
      <c r="J239" s="245"/>
      <c r="K239" s="274"/>
      <c r="L239" s="274" t="s">
        <v>747</v>
      </c>
      <c r="M239" s="243"/>
      <c r="N239" s="171" t="str">
        <f>VLOOKUP(C239,'Points-2015'!D:E,2,FALSE)</f>
        <v>TROLLSPORT</v>
      </c>
      <c r="O239" s="171"/>
      <c r="P239" s="171"/>
      <c r="Q239" s="171"/>
      <c r="R239" s="172"/>
      <c r="T239" s="171"/>
    </row>
    <row r="240" spans="1:20" s="170" customFormat="1" ht="24" hidden="1" customHeight="1">
      <c r="A240" s="169">
        <v>3</v>
      </c>
      <c r="B240" s="273" t="s">
        <v>725</v>
      </c>
      <c r="C240" s="241">
        <v>6924827</v>
      </c>
      <c r="D240" s="240" t="s">
        <v>164</v>
      </c>
      <c r="E240" s="240" t="s">
        <v>554</v>
      </c>
      <c r="F240" s="239" t="s">
        <v>740</v>
      </c>
      <c r="G240" s="309">
        <v>4</v>
      </c>
      <c r="H240" s="237" t="s">
        <v>179</v>
      </c>
      <c r="I240" s="272"/>
      <c r="J240" s="235"/>
      <c r="K240" s="271"/>
      <c r="L240" s="271" t="s">
        <v>747</v>
      </c>
      <c r="M240" s="233"/>
      <c r="N240" s="171" t="str">
        <f>VLOOKUP(C240,'Points-2015'!D:E,2,FALSE)</f>
        <v>TROLLSPORT</v>
      </c>
      <c r="O240" s="171"/>
      <c r="P240" s="171"/>
      <c r="Q240" s="171"/>
      <c r="R240" s="172"/>
      <c r="T240" s="171"/>
    </row>
    <row r="241" spans="1:20" s="170" customFormat="1" ht="24" hidden="1" customHeight="1" thickBot="1">
      <c r="A241" s="169">
        <v>3</v>
      </c>
      <c r="B241" s="270"/>
      <c r="C241" s="231">
        <v>6925191</v>
      </c>
      <c r="D241" s="230" t="s">
        <v>294</v>
      </c>
      <c r="E241" s="230" t="s">
        <v>554</v>
      </c>
      <c r="F241" s="229" t="s">
        <v>740</v>
      </c>
      <c r="G241" s="309">
        <v>4</v>
      </c>
      <c r="H241" s="227" t="s">
        <v>179</v>
      </c>
      <c r="I241" s="269"/>
      <c r="J241" s="225"/>
      <c r="K241" s="268"/>
      <c r="L241" s="268" t="s">
        <v>747</v>
      </c>
      <c r="M241" s="223"/>
      <c r="N241" s="171" t="str">
        <f>VLOOKUP(C241,'Points-2015'!D:E,2,FALSE)</f>
        <v>TROLLSPORT</v>
      </c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 t="s">
        <v>747</v>
      </c>
      <c r="M242" s="213"/>
      <c r="N242" s="171"/>
      <c r="O242" s="171"/>
      <c r="P242" s="171"/>
      <c r="Q242" s="171"/>
      <c r="R242" s="172"/>
      <c r="T242" s="171"/>
    </row>
    <row r="243" spans="1:20" s="170" customFormat="1" ht="24" hidden="1" customHeight="1">
      <c r="A243" s="169">
        <v>4</v>
      </c>
      <c r="B243" s="262"/>
      <c r="C243" s="211">
        <v>6907646</v>
      </c>
      <c r="D243" s="210" t="s">
        <v>142</v>
      </c>
      <c r="E243" s="210" t="s">
        <v>0</v>
      </c>
      <c r="F243" s="209" t="s">
        <v>740</v>
      </c>
      <c r="G243" s="309">
        <v>6</v>
      </c>
      <c r="H243" s="207" t="s">
        <v>179</v>
      </c>
      <c r="I243" s="261"/>
      <c r="J243" s="205" t="s">
        <v>793</v>
      </c>
      <c r="K243" s="260"/>
      <c r="L243" s="260" t="s">
        <v>747</v>
      </c>
      <c r="M243" s="203"/>
      <c r="N243" s="171" t="str">
        <f>VLOOKUP(C243,'Points-2015'!D:E,2,FALSE)</f>
        <v>ALSTOM</v>
      </c>
      <c r="O243" s="171"/>
      <c r="P243" s="171"/>
      <c r="Q243" s="171"/>
      <c r="R243" s="172"/>
      <c r="T243" s="171"/>
    </row>
    <row r="244" spans="1:20" s="170" customFormat="1" ht="24" hidden="1" customHeight="1">
      <c r="A244" s="169">
        <v>4</v>
      </c>
      <c r="B244" s="259" t="s">
        <v>725</v>
      </c>
      <c r="C244" s="201">
        <v>6902027</v>
      </c>
      <c r="D244" s="200" t="s">
        <v>86</v>
      </c>
      <c r="E244" s="200" t="s">
        <v>0</v>
      </c>
      <c r="F244" s="199" t="s">
        <v>740</v>
      </c>
      <c r="G244" s="309">
        <v>6</v>
      </c>
      <c r="H244" s="197" t="s">
        <v>179</v>
      </c>
      <c r="I244" s="258"/>
      <c r="J244" s="195" t="s">
        <v>793</v>
      </c>
      <c r="K244" s="257"/>
      <c r="L244" s="257" t="s">
        <v>747</v>
      </c>
      <c r="M244" s="193"/>
      <c r="N244" s="171" t="str">
        <f>VLOOKUP(C244,'Points-2015'!D:E,2,FALSE)</f>
        <v>ALSTOM</v>
      </c>
      <c r="O244" s="171"/>
      <c r="P244" s="171"/>
      <c r="Q244" s="171"/>
      <c r="R244" s="172"/>
      <c r="T244" s="171"/>
    </row>
    <row r="245" spans="1:20" s="170" customFormat="1" ht="24" hidden="1" customHeight="1" thickBot="1">
      <c r="A245" s="169">
        <v>4</v>
      </c>
      <c r="B245" s="278"/>
      <c r="C245" s="191">
        <v>6900710</v>
      </c>
      <c r="D245" s="190" t="s">
        <v>41</v>
      </c>
      <c r="E245" s="190" t="s">
        <v>0</v>
      </c>
      <c r="F245" s="189" t="s">
        <v>740</v>
      </c>
      <c r="G245" s="309">
        <v>6</v>
      </c>
      <c r="H245" s="187" t="s">
        <v>179</v>
      </c>
      <c r="I245" s="256"/>
      <c r="J245" s="185" t="s">
        <v>793</v>
      </c>
      <c r="K245" s="255"/>
      <c r="L245" s="255" t="s">
        <v>747</v>
      </c>
      <c r="M245" s="183"/>
      <c r="N245" s="171" t="str">
        <f>VLOOKUP(C245,'Points-2015'!D:E,2,FALSE)</f>
        <v>ALSTOM</v>
      </c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 t="s">
        <v>747</v>
      </c>
      <c r="M246" s="213"/>
      <c r="N246" s="171"/>
      <c r="O246" s="171"/>
      <c r="P246" s="171"/>
      <c r="Q246" s="171"/>
      <c r="R246" s="172"/>
      <c r="T246" s="171"/>
    </row>
    <row r="247" spans="1:20" s="170" customFormat="1" ht="24" hidden="1" customHeight="1">
      <c r="A247" s="169">
        <v>1</v>
      </c>
      <c r="B247" s="276"/>
      <c r="C247" s="251">
        <v>6914765</v>
      </c>
      <c r="D247" s="250" t="s">
        <v>137</v>
      </c>
      <c r="E247" s="250" t="s">
        <v>350</v>
      </c>
      <c r="F247" s="249" t="s">
        <v>740</v>
      </c>
      <c r="G247" s="309">
        <v>6</v>
      </c>
      <c r="H247" s="247" t="s">
        <v>179</v>
      </c>
      <c r="I247" s="275"/>
      <c r="J247" s="245"/>
      <c r="K247" s="274"/>
      <c r="L247" s="274" t="s">
        <v>747</v>
      </c>
      <c r="M247" s="243"/>
      <c r="N247" s="171" t="str">
        <f>VLOOKUP(C247,'Points-2015'!D:E,2,FALSE)</f>
        <v>S A L</v>
      </c>
      <c r="O247" s="171"/>
      <c r="P247" s="171"/>
      <c r="Q247" s="171"/>
      <c r="R247" s="172"/>
      <c r="T247" s="171"/>
    </row>
    <row r="248" spans="1:20" s="170" customFormat="1" ht="24" hidden="1" customHeight="1">
      <c r="A248" s="169">
        <v>1</v>
      </c>
      <c r="B248" s="273" t="s">
        <v>723</v>
      </c>
      <c r="C248" s="241">
        <v>6925064</v>
      </c>
      <c r="D248" s="240" t="s">
        <v>160</v>
      </c>
      <c r="E248" s="240" t="s">
        <v>350</v>
      </c>
      <c r="F248" s="239" t="s">
        <v>740</v>
      </c>
      <c r="G248" s="309">
        <v>6</v>
      </c>
      <c r="H248" s="237" t="s">
        <v>179</v>
      </c>
      <c r="I248" s="272"/>
      <c r="J248" s="235"/>
      <c r="K248" s="271"/>
      <c r="L248" s="271" t="s">
        <v>747</v>
      </c>
      <c r="M248" s="233"/>
      <c r="N248" s="171" t="str">
        <f>VLOOKUP(C248,'Points-2015'!D:E,2,FALSE)</f>
        <v>S A L</v>
      </c>
      <c r="O248" s="171"/>
      <c r="P248" s="171"/>
      <c r="Q248" s="171"/>
      <c r="R248" s="172"/>
      <c r="T248" s="171"/>
    </row>
    <row r="249" spans="1:20" s="170" customFormat="1" ht="24" hidden="1" customHeight="1" thickBot="1">
      <c r="A249" s="169">
        <v>1</v>
      </c>
      <c r="B249" s="270"/>
      <c r="C249" s="231">
        <v>6904171</v>
      </c>
      <c r="D249" s="230" t="s">
        <v>69</v>
      </c>
      <c r="E249" s="230" t="s">
        <v>350</v>
      </c>
      <c r="F249" s="229" t="s">
        <v>740</v>
      </c>
      <c r="G249" s="309">
        <v>6</v>
      </c>
      <c r="H249" s="227" t="s">
        <v>179</v>
      </c>
      <c r="I249" s="269"/>
      <c r="J249" s="225"/>
      <c r="K249" s="268"/>
      <c r="L249" s="268" t="s">
        <v>747</v>
      </c>
      <c r="M249" s="223"/>
      <c r="N249" s="171" t="str">
        <f>VLOOKUP(C249,'Points-2015'!D:E,2,FALSE)</f>
        <v>S A L</v>
      </c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 t="s">
        <v>747</v>
      </c>
      <c r="M250" s="213"/>
      <c r="N250" s="171"/>
      <c r="O250" s="171"/>
      <c r="P250" s="171"/>
      <c r="Q250" s="171"/>
      <c r="R250" s="172"/>
      <c r="T250" s="171"/>
    </row>
    <row r="251" spans="1:20" s="170" customFormat="1" ht="24" hidden="1" customHeight="1">
      <c r="A251" s="169">
        <v>2</v>
      </c>
      <c r="B251" s="262"/>
      <c r="C251" s="211">
        <v>6918036</v>
      </c>
      <c r="D251" s="210" t="s">
        <v>64</v>
      </c>
      <c r="E251" s="210" t="s">
        <v>350</v>
      </c>
      <c r="F251" s="209" t="s">
        <v>740</v>
      </c>
      <c r="G251" s="309">
        <v>8</v>
      </c>
      <c r="H251" s="207" t="s">
        <v>179</v>
      </c>
      <c r="I251" s="261"/>
      <c r="J251" s="205" t="s">
        <v>793</v>
      </c>
      <c r="K251" s="260"/>
      <c r="L251" s="260" t="s">
        <v>747</v>
      </c>
      <c r="M251" s="203"/>
      <c r="N251" s="171" t="str">
        <f>VLOOKUP(C251,'Points-2015'!D:E,2,FALSE)</f>
        <v>S A L</v>
      </c>
      <c r="O251" s="171"/>
      <c r="P251" s="171"/>
      <c r="Q251" s="171"/>
      <c r="R251" s="172"/>
      <c r="T251" s="171"/>
    </row>
    <row r="252" spans="1:20" s="170" customFormat="1" ht="24" hidden="1" customHeight="1">
      <c r="A252" s="169">
        <v>2</v>
      </c>
      <c r="B252" s="259" t="s">
        <v>723</v>
      </c>
      <c r="C252" s="201">
        <v>705151</v>
      </c>
      <c r="D252" s="200" t="s">
        <v>419</v>
      </c>
      <c r="E252" s="200" t="s">
        <v>350</v>
      </c>
      <c r="F252" s="199" t="s">
        <v>740</v>
      </c>
      <c r="G252" s="309">
        <v>8</v>
      </c>
      <c r="H252" s="197" t="s">
        <v>179</v>
      </c>
      <c r="I252" s="258"/>
      <c r="J252" s="195" t="s">
        <v>793</v>
      </c>
      <c r="K252" s="257"/>
      <c r="L252" s="257" t="s">
        <v>747</v>
      </c>
      <c r="M252" s="193"/>
      <c r="N252" s="171" t="str">
        <f>VLOOKUP(C252,'Points-2015'!D:E,2,FALSE)</f>
        <v>S A L</v>
      </c>
      <c r="O252" s="171"/>
      <c r="P252" s="171"/>
      <c r="Q252" s="171"/>
      <c r="R252" s="172"/>
      <c r="T252" s="171"/>
    </row>
    <row r="253" spans="1:20" s="170" customFormat="1" ht="24" hidden="1" customHeight="1" thickBot="1">
      <c r="A253" s="169">
        <v>2</v>
      </c>
      <c r="B253" s="192"/>
      <c r="C253" s="191">
        <v>6924452</v>
      </c>
      <c r="D253" s="190" t="s">
        <v>146</v>
      </c>
      <c r="E253" s="190" t="s">
        <v>350</v>
      </c>
      <c r="F253" s="189" t="s">
        <v>740</v>
      </c>
      <c r="G253" s="309">
        <v>8</v>
      </c>
      <c r="H253" s="187" t="s">
        <v>179</v>
      </c>
      <c r="I253" s="256"/>
      <c r="J253" s="185" t="s">
        <v>793</v>
      </c>
      <c r="K253" s="255"/>
      <c r="L253" s="255" t="s">
        <v>747</v>
      </c>
      <c r="M253" s="183"/>
      <c r="N253" s="171" t="str">
        <f>VLOOKUP(C253,'Points-2015'!D:E,2,FALSE)</f>
        <v>S A L</v>
      </c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 t="s">
        <v>747</v>
      </c>
      <c r="M254" s="213"/>
      <c r="N254" s="171"/>
      <c r="O254" s="171"/>
      <c r="P254" s="171"/>
      <c r="Q254" s="171"/>
      <c r="R254" s="172"/>
      <c r="T254" s="171"/>
    </row>
    <row r="255" spans="1:20" s="170" customFormat="1" ht="24" hidden="1" customHeight="1">
      <c r="A255" s="169">
        <v>1</v>
      </c>
      <c r="B255" s="252"/>
      <c r="C255" s="251">
        <v>6925654</v>
      </c>
      <c r="D255" s="250" t="s">
        <v>306</v>
      </c>
      <c r="E255" s="250" t="s">
        <v>5</v>
      </c>
      <c r="F255" s="249" t="s">
        <v>740</v>
      </c>
      <c r="G255" s="309">
        <v>8</v>
      </c>
      <c r="H255" s="247" t="s">
        <v>179</v>
      </c>
      <c r="I255" s="246" t="s">
        <v>8</v>
      </c>
      <c r="J255" s="245"/>
      <c r="K255" s="244"/>
      <c r="L255" s="244" t="s">
        <v>747</v>
      </c>
      <c r="M255" s="243"/>
      <c r="N255" s="171" t="str">
        <f>VLOOKUP(C255,'Points-2015'!D:E,2,FALSE)</f>
        <v>CASCOL</v>
      </c>
      <c r="O255" s="171"/>
      <c r="P255" s="171"/>
      <c r="Q255" s="171"/>
      <c r="R255" s="172"/>
      <c r="T255" s="171"/>
    </row>
    <row r="256" spans="1:20" s="170" customFormat="1" ht="24" hidden="1" customHeight="1">
      <c r="A256" s="169">
        <v>1</v>
      </c>
      <c r="B256" s="242" t="s">
        <v>722</v>
      </c>
      <c r="C256" s="241">
        <v>6921729</v>
      </c>
      <c r="D256" s="240" t="s">
        <v>529</v>
      </c>
      <c r="E256" s="240" t="s">
        <v>5</v>
      </c>
      <c r="F256" s="239" t="s">
        <v>740</v>
      </c>
      <c r="G256" s="309">
        <v>8</v>
      </c>
      <c r="H256" s="237" t="s">
        <v>179</v>
      </c>
      <c r="I256" s="236" t="s">
        <v>8</v>
      </c>
      <c r="J256" s="235"/>
      <c r="K256" s="234"/>
      <c r="L256" s="234" t="s">
        <v>747</v>
      </c>
      <c r="M256" s="233"/>
      <c r="N256" s="171" t="str">
        <f>VLOOKUP(C256,'Points-2015'!D:E,2,FALSE)</f>
        <v>CASCOL</v>
      </c>
      <c r="O256" s="171"/>
      <c r="P256" s="171"/>
      <c r="Q256" s="171"/>
      <c r="R256" s="172"/>
      <c r="T256" s="171"/>
    </row>
    <row r="257" spans="1:20" s="170" customFormat="1" ht="24" hidden="1" customHeight="1" thickBot="1">
      <c r="A257" s="169">
        <v>1</v>
      </c>
      <c r="B257" s="232"/>
      <c r="C257" s="231">
        <v>6918831</v>
      </c>
      <c r="D257" s="230" t="s">
        <v>248</v>
      </c>
      <c r="E257" s="230" t="s">
        <v>5</v>
      </c>
      <c r="F257" s="229" t="s">
        <v>740</v>
      </c>
      <c r="G257" s="309">
        <v>8</v>
      </c>
      <c r="H257" s="227" t="s">
        <v>179</v>
      </c>
      <c r="I257" s="226" t="s">
        <v>8</v>
      </c>
      <c r="J257" s="225"/>
      <c r="K257" s="224"/>
      <c r="L257" s="224" t="s">
        <v>747</v>
      </c>
      <c r="M257" s="223"/>
      <c r="N257" s="171" t="str">
        <f>VLOOKUP(C257,'Points-2015'!D:E,2,FALSE)</f>
        <v>CASCOL</v>
      </c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 t="s">
        <v>747</v>
      </c>
      <c r="M258" s="213"/>
      <c r="N258" s="171"/>
      <c r="O258" s="171"/>
      <c r="P258" s="171"/>
      <c r="Q258" s="171"/>
      <c r="R258" s="172"/>
      <c r="T258" s="171"/>
    </row>
    <row r="259" spans="1:20" s="170" customFormat="1" ht="24" hidden="1" customHeight="1">
      <c r="A259" s="169">
        <v>1</v>
      </c>
      <c r="B259" s="212"/>
      <c r="C259" s="211">
        <v>6901105</v>
      </c>
      <c r="D259" s="210" t="s">
        <v>193</v>
      </c>
      <c r="E259" s="210" t="s">
        <v>5</v>
      </c>
      <c r="F259" s="209" t="s">
        <v>740</v>
      </c>
      <c r="G259" s="309">
        <v>12</v>
      </c>
      <c r="H259" s="207" t="s">
        <v>179</v>
      </c>
      <c r="I259" s="206" t="s">
        <v>719</v>
      </c>
      <c r="J259" s="205" t="s">
        <v>793</v>
      </c>
      <c r="K259" s="204"/>
      <c r="L259" s="204" t="s">
        <v>747</v>
      </c>
      <c r="M259" s="203"/>
      <c r="N259" s="171" t="str">
        <f>VLOOKUP(C259,'Points-2015'!D:E,2,FALSE)</f>
        <v>CASCOL</v>
      </c>
      <c r="O259" s="171"/>
      <c r="P259" s="171"/>
      <c r="Q259" s="171"/>
      <c r="R259" s="172"/>
      <c r="T259" s="171"/>
    </row>
    <row r="260" spans="1:20" s="170" customFormat="1" ht="24" hidden="1" customHeight="1">
      <c r="A260" s="169">
        <v>1</v>
      </c>
      <c r="B260" s="202" t="s">
        <v>721</v>
      </c>
      <c r="C260" s="201">
        <v>6901715</v>
      </c>
      <c r="D260" s="200" t="s">
        <v>207</v>
      </c>
      <c r="E260" s="200" t="s">
        <v>5</v>
      </c>
      <c r="F260" s="199" t="s">
        <v>740</v>
      </c>
      <c r="G260" s="309">
        <v>12</v>
      </c>
      <c r="H260" s="197" t="s">
        <v>179</v>
      </c>
      <c r="I260" s="196" t="s">
        <v>719</v>
      </c>
      <c r="J260" s="195" t="s">
        <v>793</v>
      </c>
      <c r="K260" s="194"/>
      <c r="L260" s="194" t="s">
        <v>747</v>
      </c>
      <c r="M260" s="193"/>
      <c r="N260" s="171" t="str">
        <f>VLOOKUP(C260,'Points-2015'!D:E,2,FALSE)</f>
        <v>CASCOL</v>
      </c>
      <c r="O260" s="171"/>
      <c r="P260" s="171"/>
      <c r="Q260" s="171"/>
      <c r="R260" s="172"/>
      <c r="T260" s="171"/>
    </row>
    <row r="261" spans="1:20" s="170" customFormat="1" ht="24" hidden="1" customHeight="1" thickBot="1">
      <c r="A261" s="169">
        <v>1</v>
      </c>
      <c r="B261" s="192"/>
      <c r="C261" s="191">
        <v>6901167</v>
      </c>
      <c r="D261" s="190" t="s">
        <v>197</v>
      </c>
      <c r="E261" s="190" t="s">
        <v>5</v>
      </c>
      <c r="F261" s="189" t="s">
        <v>740</v>
      </c>
      <c r="G261" s="309">
        <v>12</v>
      </c>
      <c r="H261" s="187" t="s">
        <v>179</v>
      </c>
      <c r="I261" s="186" t="s">
        <v>719</v>
      </c>
      <c r="J261" s="185" t="s">
        <v>793</v>
      </c>
      <c r="K261" s="184"/>
      <c r="L261" s="184" t="s">
        <v>747</v>
      </c>
      <c r="M261" s="183"/>
      <c r="N261" s="171" t="str">
        <f>VLOOKUP(C261,'Points-2015'!D:E,2,FALSE)</f>
        <v>CASCOL</v>
      </c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 t="s">
        <v>747</v>
      </c>
      <c r="M262" s="173"/>
      <c r="N262" s="171"/>
      <c r="O262" s="171"/>
      <c r="P262" s="171"/>
      <c r="Q262" s="171"/>
      <c r="R262" s="172"/>
      <c r="T262" s="171"/>
    </row>
    <row r="263" spans="1:20" ht="16.5" hidden="1" thickBot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 t="s">
        <v>747</v>
      </c>
    </row>
    <row r="264" spans="1:20" ht="16.5" hidden="1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 t="s">
        <v>747</v>
      </c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 t="s">
        <v>747</v>
      </c>
      <c r="M265" s="298"/>
      <c r="N265" s="296"/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747</v>
      </c>
      <c r="M266" s="289" t="s">
        <v>731</v>
      </c>
      <c r="N266" s="288"/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 t="s">
        <v>747</v>
      </c>
      <c r="M267" s="243"/>
      <c r="N267" s="171"/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 t="s">
        <v>747</v>
      </c>
      <c r="M268" s="233"/>
      <c r="N268" s="171"/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 t="s">
        <v>747</v>
      </c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 t="s">
        <v>747</v>
      </c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 t="s">
        <v>747</v>
      </c>
      <c r="M271" s="203"/>
      <c r="N271" s="171"/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 t="s">
        <v>747</v>
      </c>
      <c r="M272" s="193"/>
      <c r="N272" s="171"/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 t="s">
        <v>747</v>
      </c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 t="s">
        <v>747</v>
      </c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 t="s">
        <v>747</v>
      </c>
      <c r="M275" s="243"/>
      <c r="N275" s="171"/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 t="s">
        <v>747</v>
      </c>
      <c r="M276" s="233"/>
      <c r="N276" s="171"/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 t="s">
        <v>747</v>
      </c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 t="s">
        <v>747</v>
      </c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 t="s">
        <v>747</v>
      </c>
      <c r="M279" s="203"/>
      <c r="N279" s="171"/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 t="s">
        <v>747</v>
      </c>
      <c r="M280" s="193"/>
      <c r="N280" s="171"/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 t="s">
        <v>747</v>
      </c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 t="s">
        <v>747</v>
      </c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 t="s">
        <v>747</v>
      </c>
      <c r="M283" s="243"/>
      <c r="N283" s="171"/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 t="s">
        <v>747</v>
      </c>
      <c r="M284" s="233"/>
      <c r="N284" s="171"/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 t="s">
        <v>747</v>
      </c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 t="s">
        <v>747</v>
      </c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 t="s">
        <v>747</v>
      </c>
      <c r="M287" s="203"/>
      <c r="N287" s="171"/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 t="s">
        <v>747</v>
      </c>
      <c r="M288" s="193"/>
      <c r="N288" s="171"/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 t="s">
        <v>747</v>
      </c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 t="s">
        <v>747</v>
      </c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 t="s">
        <v>747</v>
      </c>
      <c r="M291" s="243"/>
      <c r="N291" s="171"/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 t="s">
        <v>747</v>
      </c>
      <c r="M292" s="233"/>
      <c r="N292" s="171"/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 t="s">
        <v>747</v>
      </c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 t="s">
        <v>747</v>
      </c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 t="s">
        <v>747</v>
      </c>
      <c r="M295" s="203"/>
      <c r="N295" s="171"/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 t="s">
        <v>747</v>
      </c>
      <c r="M296" s="193"/>
      <c r="N296" s="171"/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 t="s">
        <v>747</v>
      </c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 t="s">
        <v>747</v>
      </c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 t="s">
        <v>747</v>
      </c>
      <c r="M299" s="243"/>
      <c r="N299" s="171"/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 t="s">
        <v>747</v>
      </c>
      <c r="M300" s="233"/>
      <c r="N300" s="171"/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 t="s">
        <v>747</v>
      </c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 t="s">
        <v>747</v>
      </c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 t="s">
        <v>747</v>
      </c>
      <c r="M303" s="203"/>
      <c r="N303" s="171"/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 t="s">
        <v>747</v>
      </c>
      <c r="M304" s="193"/>
      <c r="N304" s="171"/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 t="s">
        <v>747</v>
      </c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 t="s">
        <v>747</v>
      </c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 t="s">
        <v>747</v>
      </c>
      <c r="M307" s="243"/>
      <c r="N307" s="171"/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 t="s">
        <v>747</v>
      </c>
      <c r="M308" s="233"/>
      <c r="N308" s="171"/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 t="s">
        <v>747</v>
      </c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 t="s">
        <v>747</v>
      </c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 t="s">
        <v>747</v>
      </c>
      <c r="M311" s="203"/>
      <c r="N311" s="171"/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 t="s">
        <v>747</v>
      </c>
      <c r="M312" s="193"/>
      <c r="N312" s="171"/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 t="s">
        <v>747</v>
      </c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 t="s">
        <v>747</v>
      </c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 t="s">
        <v>747</v>
      </c>
      <c r="M315" s="243"/>
      <c r="N315" s="171"/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 t="s">
        <v>747</v>
      </c>
      <c r="M316" s="233"/>
      <c r="N316" s="171"/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 t="s">
        <v>747</v>
      </c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 t="s">
        <v>747</v>
      </c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 t="s">
        <v>747</v>
      </c>
      <c r="M319" s="203"/>
      <c r="N319" s="171"/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 t="s">
        <v>747</v>
      </c>
      <c r="M320" s="193"/>
      <c r="N320" s="171"/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 t="s">
        <v>747</v>
      </c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 t="s">
        <v>747</v>
      </c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 t="s">
        <v>747</v>
      </c>
      <c r="M323" s="243"/>
      <c r="N323" s="171"/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 t="s">
        <v>747</v>
      </c>
      <c r="M324" s="233"/>
      <c r="N324" s="171"/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 t="s">
        <v>747</v>
      </c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 t="s">
        <v>747</v>
      </c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 t="s">
        <v>747</v>
      </c>
      <c r="M327" s="203"/>
      <c r="N327" s="171"/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 t="s">
        <v>747</v>
      </c>
      <c r="M328" s="193"/>
      <c r="N328" s="171"/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 t="s">
        <v>747</v>
      </c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 t="s">
        <v>747</v>
      </c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 t="s">
        <v>747</v>
      </c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 t="s">
        <v>747</v>
      </c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 t="s">
        <v>747</v>
      </c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 t="s">
        <v>747</v>
      </c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 t="s">
        <v>747</v>
      </c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 t="s">
        <v>747</v>
      </c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 t="s">
        <v>747</v>
      </c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 t="s">
        <v>747</v>
      </c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 t="s">
        <v>747</v>
      </c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 t="s">
        <v>747</v>
      </c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 t="s">
        <v>747</v>
      </c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 t="s">
        <v>747</v>
      </c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 t="s">
        <v>747</v>
      </c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 t="s">
        <v>747</v>
      </c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 t="s">
        <v>747</v>
      </c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 t="s">
        <v>747</v>
      </c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 t="s">
        <v>747</v>
      </c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 t="s">
        <v>747</v>
      </c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 t="s">
        <v>747</v>
      </c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 t="s">
        <v>747</v>
      </c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 t="s">
        <v>747</v>
      </c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 t="s">
        <v>747</v>
      </c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 t="s">
        <v>747</v>
      </c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 t="s">
        <v>747</v>
      </c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 t="s">
        <v>747</v>
      </c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 t="s">
        <v>747</v>
      </c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 t="s">
        <v>747</v>
      </c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 t="s">
        <v>747</v>
      </c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 t="s">
        <v>747</v>
      </c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 t="s">
        <v>747</v>
      </c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 t="s">
        <v>747</v>
      </c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 t="s">
        <v>747</v>
      </c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 t="s">
        <v>747</v>
      </c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 t="s">
        <v>747</v>
      </c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 t="s">
        <v>747</v>
      </c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 t="s">
        <v>747</v>
      </c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 t="s">
        <v>747</v>
      </c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 t="s">
        <v>747</v>
      </c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 t="s">
        <v>747</v>
      </c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 t="s">
        <v>747</v>
      </c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 t="s">
        <v>747</v>
      </c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 t="s">
        <v>747</v>
      </c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 t="s">
        <v>747</v>
      </c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 t="s">
        <v>747</v>
      </c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 t="s">
        <v>747</v>
      </c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 t="s">
        <v>747</v>
      </c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 t="s">
        <v>747</v>
      </c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 t="s">
        <v>747</v>
      </c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 t="s">
        <v>747</v>
      </c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 t="s">
        <v>747</v>
      </c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 t="s">
        <v>747</v>
      </c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 t="s">
        <v>747</v>
      </c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 t="s">
        <v>747</v>
      </c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 t="s">
        <v>747</v>
      </c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 t="s">
        <v>747</v>
      </c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 t="s">
        <v>747</v>
      </c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 t="s">
        <v>747</v>
      </c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 t="s">
        <v>747</v>
      </c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 t="s">
        <v>747</v>
      </c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 t="s">
        <v>747</v>
      </c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 t="s">
        <v>747</v>
      </c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 t="s">
        <v>747</v>
      </c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 t="s">
        <v>747</v>
      </c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 t="s">
        <v>747</v>
      </c>
      <c r="M394" s="213"/>
      <c r="N394" s="171"/>
      <c r="O394" s="171"/>
      <c r="P394" s="171"/>
      <c r="Q394" s="171"/>
      <c r="R394" s="172"/>
      <c r="T394" s="171"/>
    </row>
    <row r="395" spans="1:20" s="170" customFormat="1" ht="24" customHeight="1">
      <c r="A395" s="169">
        <v>1</v>
      </c>
      <c r="B395" s="276" t="s">
        <v>728</v>
      </c>
      <c r="C395" s="251">
        <v>6917796</v>
      </c>
      <c r="D395" s="250" t="s">
        <v>49</v>
      </c>
      <c r="E395" s="250" t="s">
        <v>1</v>
      </c>
      <c r="F395" s="249" t="s">
        <v>720</v>
      </c>
      <c r="G395" s="248">
        <v>1</v>
      </c>
      <c r="H395" s="247" t="s">
        <v>8</v>
      </c>
      <c r="I395" s="275"/>
      <c r="J395" s="245"/>
      <c r="K395" s="274"/>
      <c r="L395" s="274" t="s">
        <v>747</v>
      </c>
      <c r="M395" s="243"/>
      <c r="N395" s="171" t="str">
        <f>VLOOKUP(C395,'Points-2015'!D:E,2,FALSE)</f>
        <v>ATSCAF</v>
      </c>
      <c r="O395" s="171"/>
      <c r="P395" s="171"/>
      <c r="Q395" s="171"/>
      <c r="R395" s="172"/>
      <c r="T395" s="171"/>
    </row>
    <row r="396" spans="1:20" s="170" customFormat="1" ht="24" customHeight="1">
      <c r="A396" s="169">
        <v>1</v>
      </c>
      <c r="B396" s="273" t="s">
        <v>728</v>
      </c>
      <c r="C396" s="241">
        <v>6917522</v>
      </c>
      <c r="D396" s="240" t="s">
        <v>78</v>
      </c>
      <c r="E396" s="240" t="s">
        <v>1</v>
      </c>
      <c r="F396" s="239" t="s">
        <v>720</v>
      </c>
      <c r="G396" s="238">
        <v>1</v>
      </c>
      <c r="H396" s="237" t="s">
        <v>8</v>
      </c>
      <c r="I396" s="272"/>
      <c r="J396" s="235"/>
      <c r="K396" s="271"/>
      <c r="L396" s="271" t="s">
        <v>747</v>
      </c>
      <c r="M396" s="233"/>
      <c r="N396" s="171" t="str">
        <f>VLOOKUP(C396,'Points-2015'!D:E,2,FALSE)</f>
        <v>ATSCAF</v>
      </c>
      <c r="O396" s="171"/>
      <c r="P396" s="171"/>
      <c r="Q396" s="171"/>
      <c r="R396" s="172"/>
      <c r="T396" s="171"/>
    </row>
    <row r="397" spans="1:20" s="170" customFormat="1" ht="24" customHeight="1" thickBot="1">
      <c r="A397" s="169">
        <v>1</v>
      </c>
      <c r="B397" s="270" t="s">
        <v>728</v>
      </c>
      <c r="C397" s="231">
        <v>6925111</v>
      </c>
      <c r="D397" s="230" t="s">
        <v>121</v>
      </c>
      <c r="E397" s="230" t="s">
        <v>1</v>
      </c>
      <c r="F397" s="229" t="s">
        <v>720</v>
      </c>
      <c r="G397" s="228">
        <v>1</v>
      </c>
      <c r="H397" s="227" t="s">
        <v>8</v>
      </c>
      <c r="I397" s="269"/>
      <c r="J397" s="225"/>
      <c r="K397" s="268"/>
      <c r="L397" s="268" t="s">
        <v>747</v>
      </c>
      <c r="M397" s="223"/>
      <c r="N397" s="171" t="str">
        <f>VLOOKUP(C397,'Points-2015'!D:E,2,FALSE)</f>
        <v>ATSCAF</v>
      </c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 t="s">
        <v>747</v>
      </c>
      <c r="M398" s="213"/>
      <c r="N398" s="171"/>
      <c r="O398" s="171"/>
      <c r="P398" s="171"/>
      <c r="Q398" s="171"/>
      <c r="R398" s="172"/>
      <c r="T398" s="171"/>
    </row>
    <row r="399" spans="1:20" s="170" customFormat="1" ht="24" customHeight="1">
      <c r="A399" s="169">
        <v>2</v>
      </c>
      <c r="B399" s="262" t="s">
        <v>728</v>
      </c>
      <c r="C399" s="211">
        <v>6901891</v>
      </c>
      <c r="D399" s="210" t="s">
        <v>32</v>
      </c>
      <c r="E399" s="210" t="s">
        <v>0</v>
      </c>
      <c r="F399" s="209" t="s">
        <v>720</v>
      </c>
      <c r="G399" s="208">
        <v>1</v>
      </c>
      <c r="H399" s="207" t="s">
        <v>8</v>
      </c>
      <c r="I399" s="261"/>
      <c r="J399" s="205"/>
      <c r="K399" s="260"/>
      <c r="L399" s="260"/>
      <c r="M399" s="203"/>
      <c r="N399" s="171" t="str">
        <f>VLOOKUP(C399,'Points-2015'!D:E,2,FALSE)</f>
        <v>ALSTOM</v>
      </c>
      <c r="O399" s="171"/>
      <c r="P399" s="171"/>
      <c r="Q399" s="171"/>
      <c r="R399" s="172"/>
      <c r="T399" s="171"/>
    </row>
    <row r="400" spans="1:20" s="170" customFormat="1" ht="24" customHeight="1">
      <c r="A400" s="169">
        <v>2</v>
      </c>
      <c r="B400" s="259" t="s">
        <v>728</v>
      </c>
      <c r="C400" s="201">
        <v>6908353</v>
      </c>
      <c r="D400" s="200" t="s">
        <v>227</v>
      </c>
      <c r="E400" s="200" t="s">
        <v>0</v>
      </c>
      <c r="F400" s="199" t="s">
        <v>720</v>
      </c>
      <c r="G400" s="198">
        <v>1</v>
      </c>
      <c r="H400" s="197" t="s">
        <v>179</v>
      </c>
      <c r="I400" s="258"/>
      <c r="J400" s="195"/>
      <c r="K400" s="257"/>
      <c r="L400" s="257" t="s">
        <v>747</v>
      </c>
      <c r="M400" s="193"/>
      <c r="N400" s="171" t="str">
        <f>VLOOKUP(C400,'Points-2015'!D:E,2,FALSE)</f>
        <v>ALSTOM</v>
      </c>
      <c r="O400" s="171"/>
      <c r="P400" s="171"/>
      <c r="Q400" s="171"/>
      <c r="R400" s="172"/>
      <c r="T400" s="171"/>
    </row>
    <row r="401" spans="1:20" s="170" customFormat="1" ht="24" customHeight="1" thickBot="1">
      <c r="A401" s="169">
        <v>2</v>
      </c>
      <c r="B401" s="278" t="s">
        <v>728</v>
      </c>
      <c r="C401" s="191">
        <v>6921746</v>
      </c>
      <c r="D401" s="190" t="s">
        <v>265</v>
      </c>
      <c r="E401" s="190" t="s">
        <v>0</v>
      </c>
      <c r="F401" s="189" t="s">
        <v>720</v>
      </c>
      <c r="G401" s="188">
        <v>1</v>
      </c>
      <c r="H401" s="187" t="s">
        <v>179</v>
      </c>
      <c r="I401" s="256"/>
      <c r="J401" s="185"/>
      <c r="K401" s="255"/>
      <c r="L401" s="255" t="s">
        <v>747</v>
      </c>
      <c r="M401" s="183"/>
      <c r="N401" s="171" t="str">
        <f>VLOOKUP(C401,'Points-2015'!D:E,2,FALSE)</f>
        <v>ALSTOM</v>
      </c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 t="s">
        <v>747</v>
      </c>
      <c r="M402" s="213"/>
      <c r="N402" s="171"/>
      <c r="O402" s="171"/>
      <c r="P402" s="171"/>
      <c r="Q402" s="171"/>
      <c r="R402" s="172"/>
      <c r="T402" s="171"/>
    </row>
    <row r="403" spans="1:20" s="170" customFormat="1" ht="24" hidden="1" customHeight="1">
      <c r="A403" s="169">
        <v>3</v>
      </c>
      <c r="B403" s="276" t="s">
        <v>728</v>
      </c>
      <c r="C403" s="251">
        <v>6921860</v>
      </c>
      <c r="D403" s="250" t="s">
        <v>100</v>
      </c>
      <c r="E403" s="250" t="s">
        <v>350</v>
      </c>
      <c r="F403" s="249" t="s">
        <v>720</v>
      </c>
      <c r="G403" s="248">
        <v>1</v>
      </c>
      <c r="H403" s="247" t="s">
        <v>179</v>
      </c>
      <c r="I403" s="275"/>
      <c r="J403" s="245"/>
      <c r="K403" s="274"/>
      <c r="L403" s="274" t="s">
        <v>747</v>
      </c>
      <c r="M403" s="243"/>
      <c r="N403" s="171" t="str">
        <f>VLOOKUP(C403,'Points-2015'!D:E,2,FALSE)</f>
        <v>S A L</v>
      </c>
      <c r="O403" s="171"/>
      <c r="P403" s="171"/>
      <c r="Q403" s="171"/>
      <c r="R403" s="172"/>
      <c r="T403" s="171"/>
    </row>
    <row r="404" spans="1:20" s="170" customFormat="1" ht="24" hidden="1" customHeight="1">
      <c r="A404" s="169">
        <v>3</v>
      </c>
      <c r="B404" s="273" t="s">
        <v>728</v>
      </c>
      <c r="C404" s="241">
        <v>6903133</v>
      </c>
      <c r="D404" s="240" t="s">
        <v>105</v>
      </c>
      <c r="E404" s="240" t="s">
        <v>350</v>
      </c>
      <c r="F404" s="239" t="s">
        <v>720</v>
      </c>
      <c r="G404" s="238">
        <v>1</v>
      </c>
      <c r="H404" s="237" t="s">
        <v>179</v>
      </c>
      <c r="I404" s="272"/>
      <c r="J404" s="235"/>
      <c r="K404" s="271"/>
      <c r="L404" s="271" t="s">
        <v>747</v>
      </c>
      <c r="M404" s="233"/>
      <c r="N404" s="171" t="str">
        <f>VLOOKUP(C404,'Points-2015'!D:E,2,FALSE)</f>
        <v>S A L</v>
      </c>
      <c r="O404" s="171"/>
      <c r="P404" s="171"/>
      <c r="Q404" s="171"/>
      <c r="R404" s="172"/>
      <c r="T404" s="171"/>
    </row>
    <row r="405" spans="1:20" s="170" customFormat="1" ht="24" hidden="1" customHeight="1" thickBot="1">
      <c r="A405" s="169">
        <v>3</v>
      </c>
      <c r="B405" s="270" t="s">
        <v>728</v>
      </c>
      <c r="C405" s="231">
        <v>6908870</v>
      </c>
      <c r="D405" s="230" t="s">
        <v>228</v>
      </c>
      <c r="E405" s="230" t="s">
        <v>350</v>
      </c>
      <c r="F405" s="229" t="s">
        <v>720</v>
      </c>
      <c r="G405" s="228">
        <v>1</v>
      </c>
      <c r="H405" s="227" t="s">
        <v>179</v>
      </c>
      <c r="I405" s="269"/>
      <c r="J405" s="225"/>
      <c r="K405" s="268"/>
      <c r="L405" s="268" t="s">
        <v>747</v>
      </c>
      <c r="M405" s="223"/>
      <c r="N405" s="171" t="str">
        <f>VLOOKUP(C405,'Points-2015'!D:E,2,FALSE)</f>
        <v>S A L</v>
      </c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 t="s">
        <v>747</v>
      </c>
      <c r="M406" s="213"/>
      <c r="N406" s="171"/>
      <c r="O406" s="171"/>
      <c r="P406" s="171"/>
      <c r="Q406" s="171"/>
      <c r="R406" s="172"/>
      <c r="T406" s="171"/>
    </row>
    <row r="407" spans="1:20" s="170" customFormat="1" ht="24" customHeight="1">
      <c r="A407" s="169">
        <v>4</v>
      </c>
      <c r="B407" s="262" t="s">
        <v>728</v>
      </c>
      <c r="C407" s="211">
        <v>6924432</v>
      </c>
      <c r="D407" s="210" t="s">
        <v>30</v>
      </c>
      <c r="E407" s="210" t="s">
        <v>350</v>
      </c>
      <c r="F407" s="209" t="s">
        <v>720</v>
      </c>
      <c r="G407" s="208">
        <v>1</v>
      </c>
      <c r="H407" s="207" t="s">
        <v>8</v>
      </c>
      <c r="I407" s="261"/>
      <c r="J407" s="205"/>
      <c r="K407" s="260"/>
      <c r="L407" s="260"/>
      <c r="M407" s="203"/>
      <c r="N407" s="171" t="str">
        <f>VLOOKUP(C407,'Points-2015'!D:E,2,FALSE)</f>
        <v>S A L</v>
      </c>
      <c r="O407" s="171"/>
      <c r="P407" s="171"/>
      <c r="Q407" s="171"/>
      <c r="R407" s="172"/>
      <c r="T407" s="171"/>
    </row>
    <row r="408" spans="1:20" s="170" customFormat="1" ht="24" customHeight="1">
      <c r="A408" s="169">
        <v>4</v>
      </c>
      <c r="B408" s="259" t="s">
        <v>728</v>
      </c>
      <c r="C408" s="201">
        <v>6925844</v>
      </c>
      <c r="D408" s="200" t="s">
        <v>315</v>
      </c>
      <c r="E408" s="200" t="s">
        <v>350</v>
      </c>
      <c r="F408" s="199" t="s">
        <v>720</v>
      </c>
      <c r="G408" s="198">
        <v>1</v>
      </c>
      <c r="H408" s="197" t="s">
        <v>179</v>
      </c>
      <c r="I408" s="258"/>
      <c r="J408" s="195"/>
      <c r="K408" s="257"/>
      <c r="L408" s="257" t="s">
        <v>747</v>
      </c>
      <c r="M408" s="193"/>
      <c r="N408" s="171" t="str">
        <f>VLOOKUP(C408,'Points-2015'!D:E,2,FALSE)</f>
        <v>S A L</v>
      </c>
      <c r="O408" s="171"/>
      <c r="P408" s="171"/>
      <c r="Q408" s="171"/>
      <c r="R408" s="172"/>
      <c r="T408" s="171"/>
    </row>
    <row r="409" spans="1:20" s="170" customFormat="1" ht="24" customHeight="1" thickBot="1">
      <c r="A409" s="169">
        <v>4</v>
      </c>
      <c r="B409" s="278" t="s">
        <v>728</v>
      </c>
      <c r="C409" s="191">
        <v>6913614</v>
      </c>
      <c r="D409" s="190" t="s">
        <v>233</v>
      </c>
      <c r="E409" s="190" t="s">
        <v>350</v>
      </c>
      <c r="F409" s="189" t="s">
        <v>720</v>
      </c>
      <c r="G409" s="188">
        <v>1</v>
      </c>
      <c r="H409" s="187" t="s">
        <v>179</v>
      </c>
      <c r="I409" s="256"/>
      <c r="J409" s="185"/>
      <c r="K409" s="255"/>
      <c r="L409" s="255" t="s">
        <v>747</v>
      </c>
      <c r="M409" s="183"/>
      <c r="N409" s="171" t="str">
        <f>VLOOKUP(C409,'Points-2015'!D:E,2,FALSE)</f>
        <v>S A L</v>
      </c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 t="s">
        <v>747</v>
      </c>
      <c r="M410" s="213"/>
      <c r="N410" s="171"/>
      <c r="O410" s="171"/>
      <c r="P410" s="171"/>
      <c r="Q410" s="171"/>
      <c r="R410" s="172"/>
      <c r="T410" s="171"/>
    </row>
    <row r="411" spans="1:20" s="170" customFormat="1" ht="24" hidden="1" customHeight="1">
      <c r="A411" s="169">
        <v>5</v>
      </c>
      <c r="B411" s="276" t="s">
        <v>728</v>
      </c>
      <c r="C411" s="251">
        <v>6919949</v>
      </c>
      <c r="D411" s="250" t="s">
        <v>99</v>
      </c>
      <c r="E411" s="250" t="s">
        <v>0</v>
      </c>
      <c r="F411" s="249" t="s">
        <v>720</v>
      </c>
      <c r="G411" s="248">
        <v>1</v>
      </c>
      <c r="H411" s="247" t="s">
        <v>179</v>
      </c>
      <c r="I411" s="275"/>
      <c r="J411" s="245"/>
      <c r="K411" s="274"/>
      <c r="L411" s="274" t="s">
        <v>747</v>
      </c>
      <c r="M411" s="243"/>
      <c r="N411" s="171" t="str">
        <f>VLOOKUP(C411,'Points-2015'!D:E,2,FALSE)</f>
        <v>ALSTOM</v>
      </c>
      <c r="O411" s="171"/>
      <c r="P411" s="171"/>
      <c r="Q411" s="171"/>
      <c r="R411" s="172"/>
      <c r="T411" s="171"/>
    </row>
    <row r="412" spans="1:20" s="170" customFormat="1" ht="24" hidden="1" customHeight="1">
      <c r="A412" s="169">
        <v>5</v>
      </c>
      <c r="B412" s="273" t="s">
        <v>728</v>
      </c>
      <c r="C412" s="241">
        <v>6901918</v>
      </c>
      <c r="D412" s="240" t="s">
        <v>74</v>
      </c>
      <c r="E412" s="240" t="s">
        <v>0</v>
      </c>
      <c r="F412" s="239" t="s">
        <v>720</v>
      </c>
      <c r="G412" s="238">
        <v>1</v>
      </c>
      <c r="H412" s="237" t="s">
        <v>179</v>
      </c>
      <c r="I412" s="272"/>
      <c r="J412" s="235"/>
      <c r="K412" s="271"/>
      <c r="L412" s="271" t="s">
        <v>747</v>
      </c>
      <c r="M412" s="233"/>
      <c r="N412" s="171" t="str">
        <f>VLOOKUP(C412,'Points-2015'!D:E,2,FALSE)</f>
        <v>ALSTOM</v>
      </c>
      <c r="O412" s="171"/>
      <c r="P412" s="171"/>
      <c r="Q412" s="171"/>
      <c r="R412" s="172"/>
      <c r="T412" s="171"/>
    </row>
    <row r="413" spans="1:20" s="170" customFormat="1" ht="24" hidden="1" customHeight="1" thickBot="1">
      <c r="A413" s="169">
        <v>5</v>
      </c>
      <c r="B413" s="270" t="s">
        <v>728</v>
      </c>
      <c r="C413" s="231">
        <v>6904952</v>
      </c>
      <c r="D413" s="230" t="s">
        <v>647</v>
      </c>
      <c r="E413" s="230" t="s">
        <v>0</v>
      </c>
      <c r="F413" s="229" t="s">
        <v>720</v>
      </c>
      <c r="G413" s="228">
        <v>1</v>
      </c>
      <c r="H413" s="227" t="s">
        <v>179</v>
      </c>
      <c r="I413" s="269"/>
      <c r="J413" s="225"/>
      <c r="K413" s="268"/>
      <c r="L413" s="268" t="s">
        <v>747</v>
      </c>
      <c r="M413" s="223"/>
      <c r="N413" s="171" t="str">
        <f>VLOOKUP(C413,'Points-2015'!D:E,2,FALSE)</f>
        <v>ALSTOM</v>
      </c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 t="s">
        <v>747</v>
      </c>
      <c r="M414" s="213"/>
      <c r="N414" s="171"/>
      <c r="O414" s="171"/>
      <c r="P414" s="171"/>
      <c r="Q414" s="171"/>
      <c r="R414" s="172"/>
      <c r="T414" s="171"/>
    </row>
    <row r="415" spans="1:20" s="170" customFormat="1" ht="24" hidden="1" customHeight="1">
      <c r="A415" s="169">
        <v>6</v>
      </c>
      <c r="B415" s="262" t="s">
        <v>728</v>
      </c>
      <c r="C415" s="211">
        <v>6914947</v>
      </c>
      <c r="D415" s="210" t="s">
        <v>152</v>
      </c>
      <c r="E415" s="210" t="s">
        <v>2</v>
      </c>
      <c r="F415" s="209" t="s">
        <v>720</v>
      </c>
      <c r="G415" s="208">
        <v>1</v>
      </c>
      <c r="H415" s="207" t="s">
        <v>179</v>
      </c>
      <c r="I415" s="261"/>
      <c r="J415" s="205"/>
      <c r="K415" s="260"/>
      <c r="L415" s="260" t="s">
        <v>747</v>
      </c>
      <c r="M415" s="203"/>
      <c r="N415" s="171" t="str">
        <f>VLOOKUP(C415,'Points-2015'!D:E,2,FALSE)</f>
        <v>ASCSP</v>
      </c>
      <c r="O415" s="171"/>
      <c r="P415" s="171"/>
      <c r="Q415" s="171"/>
      <c r="R415" s="172"/>
      <c r="T415" s="171"/>
    </row>
    <row r="416" spans="1:20" s="170" customFormat="1" ht="24" hidden="1" customHeight="1">
      <c r="A416" s="169">
        <v>6</v>
      </c>
      <c r="B416" s="259" t="s">
        <v>728</v>
      </c>
      <c r="C416" s="201">
        <v>6920770</v>
      </c>
      <c r="D416" s="200" t="s">
        <v>261</v>
      </c>
      <c r="E416" s="200" t="s">
        <v>2</v>
      </c>
      <c r="F416" s="199" t="s">
        <v>720</v>
      </c>
      <c r="G416" s="198">
        <v>1</v>
      </c>
      <c r="H416" s="197" t="s">
        <v>179</v>
      </c>
      <c r="I416" s="258"/>
      <c r="J416" s="195"/>
      <c r="K416" s="257"/>
      <c r="L416" s="257" t="s">
        <v>747</v>
      </c>
      <c r="M416" s="193"/>
      <c r="N416" s="171" t="str">
        <f>VLOOKUP(C416,'Points-2015'!D:E,2,FALSE)</f>
        <v>ASCSP</v>
      </c>
      <c r="O416" s="171"/>
      <c r="P416" s="171"/>
      <c r="Q416" s="171"/>
      <c r="R416" s="172"/>
      <c r="T416" s="171"/>
    </row>
    <row r="417" spans="1:20" s="170" customFormat="1" ht="24" hidden="1" customHeight="1" thickBot="1">
      <c r="A417" s="169">
        <v>6</v>
      </c>
      <c r="B417" s="278" t="s">
        <v>728</v>
      </c>
      <c r="C417" s="191">
        <v>6922566</v>
      </c>
      <c r="D417" s="190" t="s">
        <v>126</v>
      </c>
      <c r="E417" s="190" t="s">
        <v>2</v>
      </c>
      <c r="F417" s="189" t="s">
        <v>720</v>
      </c>
      <c r="G417" s="188">
        <v>1</v>
      </c>
      <c r="H417" s="187" t="s">
        <v>179</v>
      </c>
      <c r="I417" s="256"/>
      <c r="J417" s="185"/>
      <c r="K417" s="255"/>
      <c r="L417" s="255" t="s">
        <v>747</v>
      </c>
      <c r="M417" s="183"/>
      <c r="N417" s="171" t="str">
        <f>VLOOKUP(C417,'Points-2015'!D:E,2,FALSE)</f>
        <v>ASCSP</v>
      </c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 t="s">
        <v>747</v>
      </c>
      <c r="M418" s="213"/>
      <c r="N418" s="171"/>
      <c r="O418" s="171"/>
      <c r="P418" s="171"/>
      <c r="Q418" s="171"/>
      <c r="R418" s="172"/>
      <c r="T418" s="171"/>
    </row>
    <row r="419" spans="1:20" s="170" customFormat="1" ht="24" hidden="1" customHeight="1">
      <c r="A419" s="169">
        <v>7</v>
      </c>
      <c r="B419" s="276" t="s">
        <v>728</v>
      </c>
      <c r="C419" s="251">
        <v>6917605</v>
      </c>
      <c r="D419" s="250" t="s">
        <v>242</v>
      </c>
      <c r="E419" s="250" t="s">
        <v>1</v>
      </c>
      <c r="F419" s="249" t="s">
        <v>720</v>
      </c>
      <c r="G419" s="248">
        <v>1</v>
      </c>
      <c r="H419" s="247" t="s">
        <v>179</v>
      </c>
      <c r="I419" s="275"/>
      <c r="J419" s="245"/>
      <c r="K419" s="274"/>
      <c r="L419" s="274" t="s">
        <v>747</v>
      </c>
      <c r="M419" s="243"/>
      <c r="N419" s="171" t="str">
        <f>VLOOKUP(C419,'Points-2015'!D:E,2,FALSE)</f>
        <v>ATSCAF</v>
      </c>
      <c r="O419" s="171"/>
      <c r="P419" s="171"/>
      <c r="Q419" s="171"/>
      <c r="R419" s="172"/>
      <c r="T419" s="171"/>
    </row>
    <row r="420" spans="1:20" s="170" customFormat="1" ht="24" hidden="1" customHeight="1">
      <c r="A420" s="169">
        <v>7</v>
      </c>
      <c r="B420" s="273" t="s">
        <v>728</v>
      </c>
      <c r="C420" s="241">
        <v>6925371</v>
      </c>
      <c r="D420" s="240" t="s">
        <v>43</v>
      </c>
      <c r="E420" s="240" t="s">
        <v>1</v>
      </c>
      <c r="F420" s="239" t="s">
        <v>720</v>
      </c>
      <c r="G420" s="238">
        <v>1</v>
      </c>
      <c r="H420" s="237" t="s">
        <v>179</v>
      </c>
      <c r="I420" s="272"/>
      <c r="J420" s="235"/>
      <c r="K420" s="271"/>
      <c r="L420" s="271" t="s">
        <v>747</v>
      </c>
      <c r="M420" s="233"/>
      <c r="N420" s="171" t="str">
        <f>VLOOKUP(C420,'Points-2015'!D:E,2,FALSE)</f>
        <v>ATSCAF</v>
      </c>
      <c r="O420" s="171"/>
      <c r="P420" s="171"/>
      <c r="Q420" s="171"/>
      <c r="R420" s="172"/>
      <c r="T420" s="171"/>
    </row>
    <row r="421" spans="1:20" s="170" customFormat="1" ht="24" hidden="1" customHeight="1" thickBot="1">
      <c r="A421" s="169">
        <v>7</v>
      </c>
      <c r="B421" s="270" t="s">
        <v>728</v>
      </c>
      <c r="C421" s="231">
        <v>6921537</v>
      </c>
      <c r="D421" s="230" t="s">
        <v>52</v>
      </c>
      <c r="E421" s="230" t="s">
        <v>1</v>
      </c>
      <c r="F421" s="229" t="s">
        <v>720</v>
      </c>
      <c r="G421" s="228">
        <v>1</v>
      </c>
      <c r="H421" s="227" t="s">
        <v>179</v>
      </c>
      <c r="I421" s="269"/>
      <c r="J421" s="225"/>
      <c r="K421" s="268"/>
      <c r="L421" s="268" t="s">
        <v>747</v>
      </c>
      <c r="M421" s="223"/>
      <c r="N421" s="171" t="str">
        <f>VLOOKUP(C421,'Points-2015'!D:E,2,FALSE)</f>
        <v>ATSCAF</v>
      </c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 t="s">
        <v>747</v>
      </c>
      <c r="M422" s="213"/>
      <c r="N422" s="171"/>
      <c r="O422" s="171"/>
      <c r="P422" s="171"/>
      <c r="Q422" s="171"/>
      <c r="R422" s="172"/>
      <c r="T422" s="171"/>
    </row>
    <row r="423" spans="1:20" s="170" customFormat="1" ht="24" hidden="1" customHeight="1">
      <c r="A423" s="169">
        <v>8</v>
      </c>
      <c r="B423" s="262" t="s">
        <v>728</v>
      </c>
      <c r="C423" s="211">
        <v>6915079</v>
      </c>
      <c r="D423" s="210" t="s">
        <v>89</v>
      </c>
      <c r="E423" s="210" t="s">
        <v>0</v>
      </c>
      <c r="F423" s="209" t="s">
        <v>720</v>
      </c>
      <c r="G423" s="208">
        <v>1</v>
      </c>
      <c r="H423" s="207" t="s">
        <v>179</v>
      </c>
      <c r="I423" s="261"/>
      <c r="J423" s="205"/>
      <c r="K423" s="260"/>
      <c r="L423" s="260" t="s">
        <v>747</v>
      </c>
      <c r="M423" s="203"/>
      <c r="N423" s="171" t="str">
        <f>VLOOKUP(C423,'Points-2015'!D:E,2,FALSE)</f>
        <v>ALSTOM</v>
      </c>
      <c r="O423" s="171"/>
      <c r="P423" s="171"/>
      <c r="Q423" s="171"/>
      <c r="R423" s="172"/>
      <c r="T423" s="171"/>
    </row>
    <row r="424" spans="1:20" s="170" customFormat="1" ht="24" hidden="1" customHeight="1">
      <c r="A424" s="169">
        <v>8</v>
      </c>
      <c r="B424" s="259" t="s">
        <v>728</v>
      </c>
      <c r="C424" s="201">
        <v>6918499</v>
      </c>
      <c r="D424" s="200" t="s">
        <v>150</v>
      </c>
      <c r="E424" s="200" t="s">
        <v>0</v>
      </c>
      <c r="F424" s="199" t="s">
        <v>720</v>
      </c>
      <c r="G424" s="198">
        <v>1</v>
      </c>
      <c r="H424" s="197" t="s">
        <v>179</v>
      </c>
      <c r="I424" s="258"/>
      <c r="J424" s="195"/>
      <c r="K424" s="257"/>
      <c r="L424" s="257" t="s">
        <v>747</v>
      </c>
      <c r="M424" s="193"/>
      <c r="N424" s="171" t="str">
        <f>VLOOKUP(C424,'Points-2015'!D:E,2,FALSE)</f>
        <v>ALSTOM</v>
      </c>
      <c r="O424" s="171"/>
      <c r="P424" s="171"/>
      <c r="Q424" s="171"/>
      <c r="R424" s="172"/>
      <c r="T424" s="171"/>
    </row>
    <row r="425" spans="1:20" s="170" customFormat="1" ht="24" hidden="1" customHeight="1" thickBot="1">
      <c r="A425" s="169">
        <v>8</v>
      </c>
      <c r="B425" s="278" t="s">
        <v>728</v>
      </c>
      <c r="C425" s="191">
        <v>6912129</v>
      </c>
      <c r="D425" s="190" t="s">
        <v>232</v>
      </c>
      <c r="E425" s="190" t="s">
        <v>0</v>
      </c>
      <c r="F425" s="189" t="s">
        <v>720</v>
      </c>
      <c r="G425" s="188">
        <v>1</v>
      </c>
      <c r="H425" s="187" t="s">
        <v>179</v>
      </c>
      <c r="I425" s="256"/>
      <c r="J425" s="185"/>
      <c r="K425" s="255"/>
      <c r="L425" s="255" t="s">
        <v>747</v>
      </c>
      <c r="M425" s="183"/>
      <c r="N425" s="171" t="str">
        <f>VLOOKUP(C425,'Points-2015'!D:E,2,FALSE)</f>
        <v>ALSTOM</v>
      </c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 t="s">
        <v>747</v>
      </c>
      <c r="M426" s="213"/>
      <c r="N426" s="171"/>
      <c r="O426" s="171"/>
      <c r="P426" s="171"/>
      <c r="Q426" s="171"/>
      <c r="R426" s="172"/>
      <c r="T426" s="171"/>
    </row>
    <row r="427" spans="1:20" s="170" customFormat="1" ht="24" customHeight="1">
      <c r="A427" s="169">
        <v>9</v>
      </c>
      <c r="B427" s="276" t="s">
        <v>728</v>
      </c>
      <c r="C427" s="251">
        <v>6922848</v>
      </c>
      <c r="D427" s="250" t="s">
        <v>33</v>
      </c>
      <c r="E427" s="250" t="s">
        <v>0</v>
      </c>
      <c r="F427" s="249" t="s">
        <v>720</v>
      </c>
      <c r="G427" s="248">
        <v>1</v>
      </c>
      <c r="H427" s="247" t="s">
        <v>8</v>
      </c>
      <c r="I427" s="275"/>
      <c r="J427" s="245"/>
      <c r="K427" s="274"/>
      <c r="L427" s="274"/>
      <c r="M427" s="243"/>
      <c r="N427" s="171" t="str">
        <f>VLOOKUP(C427,'Points-2015'!D:E,2,FALSE)</f>
        <v>ALSTOM</v>
      </c>
      <c r="O427" s="171"/>
      <c r="P427" s="171"/>
      <c r="Q427" s="171"/>
      <c r="R427" s="172"/>
      <c r="T427" s="171"/>
    </row>
    <row r="428" spans="1:20" s="170" customFormat="1" ht="24" customHeight="1">
      <c r="A428" s="169">
        <v>9</v>
      </c>
      <c r="B428" s="273" t="s">
        <v>728</v>
      </c>
      <c r="C428" s="241">
        <v>6918501</v>
      </c>
      <c r="D428" s="240" t="s">
        <v>67</v>
      </c>
      <c r="E428" s="240" t="s">
        <v>0</v>
      </c>
      <c r="F428" s="239" t="s">
        <v>720</v>
      </c>
      <c r="G428" s="238">
        <v>1</v>
      </c>
      <c r="H428" s="237" t="s">
        <v>179</v>
      </c>
      <c r="I428" s="272"/>
      <c r="J428" s="235"/>
      <c r="K428" s="271"/>
      <c r="L428" s="271" t="s">
        <v>747</v>
      </c>
      <c r="M428" s="233"/>
      <c r="N428" s="171" t="str">
        <f>VLOOKUP(C428,'Points-2015'!D:E,2,FALSE)</f>
        <v>ALSTOM</v>
      </c>
      <c r="O428" s="171"/>
      <c r="P428" s="171"/>
      <c r="Q428" s="171"/>
      <c r="R428" s="172"/>
      <c r="T428" s="171"/>
    </row>
    <row r="429" spans="1:20" s="170" customFormat="1" ht="24" customHeight="1" thickBot="1">
      <c r="A429" s="169">
        <v>9</v>
      </c>
      <c r="B429" s="270" t="s">
        <v>728</v>
      </c>
      <c r="C429" s="231">
        <v>6917996</v>
      </c>
      <c r="D429" s="230" t="s">
        <v>80</v>
      </c>
      <c r="E429" s="230" t="s">
        <v>0</v>
      </c>
      <c r="F429" s="229" t="s">
        <v>720</v>
      </c>
      <c r="G429" s="228">
        <v>1</v>
      </c>
      <c r="H429" s="227" t="s">
        <v>179</v>
      </c>
      <c r="I429" s="269"/>
      <c r="J429" s="225"/>
      <c r="K429" s="268"/>
      <c r="L429" s="268" t="s">
        <v>747</v>
      </c>
      <c r="M429" s="223"/>
      <c r="N429" s="171" t="str">
        <f>VLOOKUP(C429,'Points-2015'!D:E,2,FALSE)</f>
        <v>ALSTOM</v>
      </c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 t="s">
        <v>747</v>
      </c>
      <c r="M430" s="213"/>
      <c r="N430" s="171"/>
      <c r="O430" s="171"/>
      <c r="P430" s="171"/>
      <c r="Q430" s="171"/>
      <c r="R430" s="172"/>
      <c r="T430" s="171"/>
    </row>
    <row r="431" spans="1:20" s="170" customFormat="1" ht="24" customHeight="1">
      <c r="A431" s="169">
        <v>10</v>
      </c>
      <c r="B431" s="262" t="s">
        <v>728</v>
      </c>
      <c r="C431" s="211">
        <v>6923168</v>
      </c>
      <c r="D431" s="210" t="s">
        <v>125</v>
      </c>
      <c r="E431" s="210" t="s">
        <v>1</v>
      </c>
      <c r="F431" s="209" t="s">
        <v>720</v>
      </c>
      <c r="G431" s="208">
        <v>1</v>
      </c>
      <c r="H431" s="207" t="s">
        <v>8</v>
      </c>
      <c r="I431" s="261"/>
      <c r="J431" s="205"/>
      <c r="K431" s="260"/>
      <c r="L431" s="260" t="s">
        <v>747</v>
      </c>
      <c r="M431" s="203"/>
      <c r="N431" s="171" t="str">
        <f>VLOOKUP(C431,'Points-2015'!D:E,2,FALSE)</f>
        <v>ATSCAF</v>
      </c>
      <c r="O431" s="171"/>
      <c r="P431" s="171"/>
      <c r="Q431" s="171"/>
      <c r="R431" s="172"/>
      <c r="T431" s="171"/>
    </row>
    <row r="432" spans="1:20" s="170" customFormat="1" ht="24" customHeight="1">
      <c r="A432" s="169">
        <v>10</v>
      </c>
      <c r="B432" s="259" t="s">
        <v>728</v>
      </c>
      <c r="C432" s="201">
        <v>6923494</v>
      </c>
      <c r="D432" s="200" t="s">
        <v>280</v>
      </c>
      <c r="E432" s="200" t="s">
        <v>1</v>
      </c>
      <c r="F432" s="199" t="s">
        <v>720</v>
      </c>
      <c r="G432" s="198">
        <v>1</v>
      </c>
      <c r="H432" s="197" t="s">
        <v>8</v>
      </c>
      <c r="I432" s="258"/>
      <c r="J432" s="195"/>
      <c r="K432" s="257"/>
      <c r="L432" s="257" t="s">
        <v>747</v>
      </c>
      <c r="M432" s="193"/>
      <c r="N432" s="171" t="str">
        <f>VLOOKUP(C432,'Points-2015'!D:E,2,FALSE)</f>
        <v>ATSCAF</v>
      </c>
      <c r="O432" s="171"/>
      <c r="P432" s="171"/>
      <c r="Q432" s="171"/>
      <c r="R432" s="172"/>
      <c r="T432" s="171"/>
    </row>
    <row r="433" spans="1:20" s="170" customFormat="1" ht="24" customHeight="1" thickBot="1">
      <c r="A433" s="169">
        <v>10</v>
      </c>
      <c r="B433" s="278" t="s">
        <v>728</v>
      </c>
      <c r="C433" s="191">
        <v>6919166</v>
      </c>
      <c r="D433" s="190" t="s">
        <v>249</v>
      </c>
      <c r="E433" s="190" t="s">
        <v>1</v>
      </c>
      <c r="F433" s="189" t="s">
        <v>720</v>
      </c>
      <c r="G433" s="188">
        <v>1</v>
      </c>
      <c r="H433" s="187" t="s">
        <v>179</v>
      </c>
      <c r="I433" s="256"/>
      <c r="J433" s="185"/>
      <c r="K433" s="255"/>
      <c r="L433" s="255" t="s">
        <v>747</v>
      </c>
      <c r="M433" s="183"/>
      <c r="N433" s="171" t="str">
        <f>VLOOKUP(C433,'Points-2015'!D:E,2,FALSE)</f>
        <v>ATSCAF</v>
      </c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 t="s">
        <v>747</v>
      </c>
      <c r="M434" s="213"/>
      <c r="N434" s="171"/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v>11</v>
      </c>
      <c r="B435" s="276" t="s">
        <v>728</v>
      </c>
      <c r="C435" s="251">
        <v>6926319</v>
      </c>
      <c r="D435" s="250" t="s">
        <v>635</v>
      </c>
      <c r="E435" s="250" t="s">
        <v>0</v>
      </c>
      <c r="F435" s="249" t="s">
        <v>720</v>
      </c>
      <c r="G435" s="248">
        <v>1</v>
      </c>
      <c r="H435" s="247" t="s">
        <v>179</v>
      </c>
      <c r="I435" s="275"/>
      <c r="J435" s="245"/>
      <c r="K435" s="274"/>
      <c r="L435" s="274" t="s">
        <v>747</v>
      </c>
      <c r="M435" s="243"/>
      <c r="N435" s="171" t="str">
        <f>VLOOKUP(C435,'Points-2015'!D:E,2,FALSE)</f>
        <v>ALSTOM</v>
      </c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v>11</v>
      </c>
      <c r="B436" s="273" t="s">
        <v>728</v>
      </c>
      <c r="C436" s="241">
        <v>6924038</v>
      </c>
      <c r="D436" s="240" t="s">
        <v>282</v>
      </c>
      <c r="E436" s="240" t="s">
        <v>0</v>
      </c>
      <c r="F436" s="239" t="s">
        <v>720</v>
      </c>
      <c r="G436" s="238">
        <v>1</v>
      </c>
      <c r="H436" s="237" t="s">
        <v>179</v>
      </c>
      <c r="I436" s="272"/>
      <c r="J436" s="235"/>
      <c r="K436" s="271"/>
      <c r="L436" s="271" t="s">
        <v>747</v>
      </c>
      <c r="M436" s="233"/>
      <c r="N436" s="171" t="str">
        <f>VLOOKUP(C436,'Points-2015'!D:E,2,FALSE)</f>
        <v>ALSTOM</v>
      </c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v>11</v>
      </c>
      <c r="B437" s="270" t="s">
        <v>728</v>
      </c>
      <c r="C437" s="231">
        <v>6910068</v>
      </c>
      <c r="D437" s="230" t="s">
        <v>161</v>
      </c>
      <c r="E437" s="230" t="s">
        <v>0</v>
      </c>
      <c r="F437" s="229" t="s">
        <v>720</v>
      </c>
      <c r="G437" s="228">
        <v>1</v>
      </c>
      <c r="H437" s="227" t="s">
        <v>179</v>
      </c>
      <c r="I437" s="269"/>
      <c r="J437" s="225"/>
      <c r="K437" s="268"/>
      <c r="L437" s="268" t="s">
        <v>747</v>
      </c>
      <c r="M437" s="223"/>
      <c r="N437" s="171" t="str">
        <f>VLOOKUP(C437,'Points-2015'!D:E,2,FALSE)</f>
        <v>ALSTOM</v>
      </c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 t="s">
        <v>747</v>
      </c>
      <c r="M438" s="213"/>
      <c r="N438" s="171"/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 t="s">
        <v>747</v>
      </c>
      <c r="M439" s="203"/>
      <c r="N439" s="171"/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 t="s">
        <v>747</v>
      </c>
      <c r="M440" s="193"/>
      <c r="N440" s="171"/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 t="s">
        <v>747</v>
      </c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 t="s">
        <v>747</v>
      </c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 t="s">
        <v>747</v>
      </c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 t="s">
        <v>747</v>
      </c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 t="s">
        <v>747</v>
      </c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 t="s">
        <v>747</v>
      </c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 t="s">
        <v>747</v>
      </c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 t="s">
        <v>747</v>
      </c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 t="s">
        <v>747</v>
      </c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 t="s">
        <v>747</v>
      </c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 t="s">
        <v>747</v>
      </c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 t="s">
        <v>747</v>
      </c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 t="s">
        <v>747</v>
      </c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 t="s">
        <v>747</v>
      </c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 t="s">
        <v>747</v>
      </c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 t="s">
        <v>747</v>
      </c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 t="s">
        <v>747</v>
      </c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 t="s">
        <v>747</v>
      </c>
      <c r="M458" s="213"/>
      <c r="N458" s="171"/>
      <c r="O458" s="171"/>
      <c r="P458" s="171"/>
      <c r="Q458" s="171"/>
      <c r="R458" s="172"/>
      <c r="T458" s="171"/>
    </row>
    <row r="459" spans="1:20" s="170" customFormat="1" ht="24" customHeight="1">
      <c r="A459" s="169">
        <v>1</v>
      </c>
      <c r="B459" s="276"/>
      <c r="C459" s="251">
        <v>6906680</v>
      </c>
      <c r="D459" s="250" t="s">
        <v>222</v>
      </c>
      <c r="E459" s="250" t="s">
        <v>1</v>
      </c>
      <c r="F459" s="249" t="s">
        <v>720</v>
      </c>
      <c r="G459" s="248">
        <v>2</v>
      </c>
      <c r="H459" s="247" t="s">
        <v>8</v>
      </c>
      <c r="I459" s="275"/>
      <c r="J459" s="245" t="s">
        <v>792</v>
      </c>
      <c r="K459" s="274"/>
      <c r="L459" s="274"/>
      <c r="M459" s="243"/>
      <c r="N459" s="171" t="str">
        <f>VLOOKUP(C459,'Points-2015'!D:E,2,FALSE)</f>
        <v>ATSCAF</v>
      </c>
      <c r="O459" s="171"/>
      <c r="P459" s="171"/>
      <c r="Q459" s="171"/>
      <c r="R459" s="172"/>
      <c r="T459" s="171"/>
    </row>
    <row r="460" spans="1:20" s="170" customFormat="1" ht="24" customHeight="1">
      <c r="A460" s="169">
        <v>1</v>
      </c>
      <c r="B460" s="273" t="s">
        <v>726</v>
      </c>
      <c r="C460" s="241">
        <v>6907739</v>
      </c>
      <c r="D460" s="240" t="s">
        <v>111</v>
      </c>
      <c r="E460" s="240" t="s">
        <v>1</v>
      </c>
      <c r="F460" s="239" t="s">
        <v>720</v>
      </c>
      <c r="G460" s="238">
        <v>2</v>
      </c>
      <c r="H460" s="237" t="s">
        <v>179</v>
      </c>
      <c r="I460" s="272"/>
      <c r="J460" s="235" t="s">
        <v>792</v>
      </c>
      <c r="K460" s="271"/>
      <c r="L460" s="271" t="s">
        <v>747</v>
      </c>
      <c r="M460" s="233"/>
      <c r="N460" s="171" t="str">
        <f>VLOOKUP(C460,'Points-2015'!D:E,2,FALSE)</f>
        <v>ATSCAF</v>
      </c>
      <c r="O460" s="171"/>
      <c r="P460" s="171"/>
      <c r="Q460" s="171"/>
      <c r="R460" s="172"/>
      <c r="T460" s="171"/>
    </row>
    <row r="461" spans="1:20" s="170" customFormat="1" ht="24" customHeight="1" thickBot="1">
      <c r="A461" s="169">
        <v>1</v>
      </c>
      <c r="B461" s="270"/>
      <c r="C461" s="231">
        <v>6900182</v>
      </c>
      <c r="D461" s="230" t="s">
        <v>97</v>
      </c>
      <c r="E461" s="230" t="s">
        <v>1</v>
      </c>
      <c r="F461" s="229" t="s">
        <v>720</v>
      </c>
      <c r="G461" s="228">
        <v>2</v>
      </c>
      <c r="H461" s="227" t="s">
        <v>179</v>
      </c>
      <c r="I461" s="269"/>
      <c r="J461" s="225" t="s">
        <v>792</v>
      </c>
      <c r="K461" s="268"/>
      <c r="L461" s="268" t="s">
        <v>747</v>
      </c>
      <c r="M461" s="223"/>
      <c r="N461" s="171" t="str">
        <f>VLOOKUP(C461,'Points-2015'!D:E,2,FALSE)</f>
        <v>ATSCAF</v>
      </c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 t="s">
        <v>747</v>
      </c>
      <c r="M462" s="213"/>
      <c r="N462" s="171"/>
      <c r="O462" s="171"/>
      <c r="P462" s="171"/>
      <c r="Q462" s="171"/>
      <c r="R462" s="172"/>
      <c r="T462" s="171"/>
    </row>
    <row r="463" spans="1:20" s="170" customFormat="1" ht="24" hidden="1" customHeight="1">
      <c r="A463" s="169">
        <v>2</v>
      </c>
      <c r="B463" s="262"/>
      <c r="C463" s="211">
        <v>6904949</v>
      </c>
      <c r="D463" s="210" t="s">
        <v>217</v>
      </c>
      <c r="E463" s="210" t="s">
        <v>0</v>
      </c>
      <c r="F463" s="209" t="s">
        <v>720</v>
      </c>
      <c r="G463" s="208">
        <v>2</v>
      </c>
      <c r="H463" s="207" t="s">
        <v>179</v>
      </c>
      <c r="I463" s="261"/>
      <c r="J463" s="205" t="s">
        <v>792</v>
      </c>
      <c r="K463" s="260"/>
      <c r="L463" s="260" t="s">
        <v>747</v>
      </c>
      <c r="M463" s="203"/>
      <c r="N463" s="171" t="str">
        <f>VLOOKUP(C463,'Points-2015'!D:E,2,FALSE)</f>
        <v>ALSTOM</v>
      </c>
      <c r="O463" s="171"/>
      <c r="P463" s="171"/>
      <c r="Q463" s="171"/>
      <c r="R463" s="172"/>
      <c r="T463" s="171"/>
    </row>
    <row r="464" spans="1:20" s="170" customFormat="1" ht="24" hidden="1" customHeight="1">
      <c r="A464" s="169">
        <v>2</v>
      </c>
      <c r="B464" s="259" t="s">
        <v>726</v>
      </c>
      <c r="C464" s="201">
        <v>6921144</v>
      </c>
      <c r="D464" s="200" t="s">
        <v>50</v>
      </c>
      <c r="E464" s="200" t="s">
        <v>0</v>
      </c>
      <c r="F464" s="199" t="s">
        <v>720</v>
      </c>
      <c r="G464" s="198">
        <v>2</v>
      </c>
      <c r="H464" s="197" t="s">
        <v>179</v>
      </c>
      <c r="I464" s="258"/>
      <c r="J464" s="195" t="s">
        <v>792</v>
      </c>
      <c r="K464" s="257"/>
      <c r="L464" s="257" t="s">
        <v>747</v>
      </c>
      <c r="M464" s="193"/>
      <c r="N464" s="171" t="str">
        <f>VLOOKUP(C464,'Points-2015'!D:E,2,FALSE)</f>
        <v>ALSTOM</v>
      </c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v>2</v>
      </c>
      <c r="B465" s="278"/>
      <c r="C465" s="191">
        <v>6900004</v>
      </c>
      <c r="D465" s="190" t="s">
        <v>188</v>
      </c>
      <c r="E465" s="190" t="s">
        <v>0</v>
      </c>
      <c r="F465" s="189" t="s">
        <v>720</v>
      </c>
      <c r="G465" s="188">
        <v>2</v>
      </c>
      <c r="H465" s="187" t="s">
        <v>179</v>
      </c>
      <c r="I465" s="256"/>
      <c r="J465" s="185" t="s">
        <v>792</v>
      </c>
      <c r="K465" s="255"/>
      <c r="L465" s="255" t="s">
        <v>747</v>
      </c>
      <c r="M465" s="183"/>
      <c r="N465" s="171" t="str">
        <f>VLOOKUP(C465,'Points-2015'!D:E,2,FALSE)</f>
        <v>ALSTOM</v>
      </c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 t="s">
        <v>747</v>
      </c>
      <c r="M466" s="213"/>
      <c r="N466" s="171"/>
      <c r="O466" s="171"/>
      <c r="P466" s="171"/>
      <c r="Q466" s="171"/>
      <c r="R466" s="172"/>
      <c r="T466" s="171"/>
    </row>
    <row r="467" spans="1:20" s="170" customFormat="1" ht="24" hidden="1" customHeight="1">
      <c r="A467" s="169">
        <v>3</v>
      </c>
      <c r="B467" s="276"/>
      <c r="C467" s="251">
        <v>6919338</v>
      </c>
      <c r="D467" s="250" t="s">
        <v>93</v>
      </c>
      <c r="E467" s="250" t="s">
        <v>350</v>
      </c>
      <c r="F467" s="249" t="s">
        <v>720</v>
      </c>
      <c r="G467" s="248">
        <v>2</v>
      </c>
      <c r="H467" s="247" t="s">
        <v>179</v>
      </c>
      <c r="I467" s="275"/>
      <c r="J467" s="245" t="s">
        <v>792</v>
      </c>
      <c r="K467" s="274"/>
      <c r="L467" s="274" t="s">
        <v>747</v>
      </c>
      <c r="M467" s="243"/>
      <c r="N467" s="171" t="str">
        <f>VLOOKUP(C467,'Points-2015'!D:E,2,FALSE)</f>
        <v>S A L</v>
      </c>
      <c r="O467" s="171"/>
      <c r="P467" s="171"/>
      <c r="Q467" s="171"/>
      <c r="R467" s="172"/>
      <c r="T467" s="171"/>
    </row>
    <row r="468" spans="1:20" s="170" customFormat="1" ht="24" hidden="1" customHeight="1">
      <c r="A468" s="169">
        <v>3</v>
      </c>
      <c r="B468" s="273" t="s">
        <v>726</v>
      </c>
      <c r="C468" s="241">
        <v>6901973</v>
      </c>
      <c r="D468" s="240" t="s">
        <v>412</v>
      </c>
      <c r="E468" s="240" t="s">
        <v>350</v>
      </c>
      <c r="F468" s="239" t="s">
        <v>720</v>
      </c>
      <c r="G468" s="238">
        <v>2</v>
      </c>
      <c r="H468" s="237" t="s">
        <v>179</v>
      </c>
      <c r="I468" s="272"/>
      <c r="J468" s="235" t="s">
        <v>792</v>
      </c>
      <c r="K468" s="271"/>
      <c r="L468" s="271" t="s">
        <v>747</v>
      </c>
      <c r="M468" s="233"/>
      <c r="N468" s="171" t="str">
        <f>VLOOKUP(C468,'Points-2015'!D:E,2,FALSE)</f>
        <v>S A L</v>
      </c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v>3</v>
      </c>
      <c r="B469" s="270"/>
      <c r="C469" s="231">
        <v>6920064</v>
      </c>
      <c r="D469" s="230" t="s">
        <v>407</v>
      </c>
      <c r="E469" s="230" t="s">
        <v>350</v>
      </c>
      <c r="F469" s="229" t="s">
        <v>720</v>
      </c>
      <c r="G469" s="228">
        <v>2</v>
      </c>
      <c r="H469" s="227" t="s">
        <v>179</v>
      </c>
      <c r="I469" s="269"/>
      <c r="J469" s="225" t="s">
        <v>792</v>
      </c>
      <c r="K469" s="268"/>
      <c r="L469" s="268" t="s">
        <v>747</v>
      </c>
      <c r="M469" s="223"/>
      <c r="N469" s="171" t="str">
        <f>VLOOKUP(C469,'Points-2015'!D:E,2,FALSE)</f>
        <v>S A L</v>
      </c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 t="s">
        <v>747</v>
      </c>
      <c r="M470" s="213"/>
      <c r="N470" s="171"/>
      <c r="O470" s="171"/>
      <c r="P470" s="171"/>
      <c r="Q470" s="171"/>
      <c r="R470" s="172"/>
      <c r="T470" s="171"/>
    </row>
    <row r="471" spans="1:20" s="170" customFormat="1" ht="24" hidden="1" customHeight="1">
      <c r="A471" s="169">
        <v>4</v>
      </c>
      <c r="B471" s="262"/>
      <c r="C471" s="211">
        <v>6924011</v>
      </c>
      <c r="D471" s="210" t="s">
        <v>159</v>
      </c>
      <c r="E471" s="210" t="s">
        <v>350</v>
      </c>
      <c r="F471" s="209" t="s">
        <v>720</v>
      </c>
      <c r="G471" s="208">
        <v>2</v>
      </c>
      <c r="H471" s="207" t="s">
        <v>179</v>
      </c>
      <c r="I471" s="261"/>
      <c r="J471" s="205" t="s">
        <v>792</v>
      </c>
      <c r="K471" s="260"/>
      <c r="L471" s="260" t="s">
        <v>747</v>
      </c>
      <c r="M471" s="203"/>
      <c r="N471" s="171" t="str">
        <f>VLOOKUP(C471,'Points-2015'!D:E,2,FALSE)</f>
        <v>S A L</v>
      </c>
      <c r="O471" s="171"/>
      <c r="P471" s="171"/>
      <c r="Q471" s="171"/>
      <c r="R471" s="172"/>
      <c r="T471" s="171"/>
    </row>
    <row r="472" spans="1:20" s="170" customFormat="1" ht="24" hidden="1" customHeight="1">
      <c r="A472" s="169">
        <v>4</v>
      </c>
      <c r="B472" s="259" t="s">
        <v>726</v>
      </c>
      <c r="C472" s="201">
        <v>106403</v>
      </c>
      <c r="D472" s="200" t="s">
        <v>181</v>
      </c>
      <c r="E472" s="200" t="s">
        <v>350</v>
      </c>
      <c r="F472" s="199" t="s">
        <v>720</v>
      </c>
      <c r="G472" s="198">
        <v>2</v>
      </c>
      <c r="H472" s="197" t="s">
        <v>179</v>
      </c>
      <c r="I472" s="258"/>
      <c r="J472" s="195" t="s">
        <v>792</v>
      </c>
      <c r="K472" s="257"/>
      <c r="L472" s="257" t="s">
        <v>747</v>
      </c>
      <c r="M472" s="193"/>
      <c r="N472" s="171" t="str">
        <f>VLOOKUP(C472,'Points-2015'!D:E,2,FALSE)</f>
        <v>S A L</v>
      </c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v>4</v>
      </c>
      <c r="B473" s="278"/>
      <c r="C473" s="191">
        <v>6924944</v>
      </c>
      <c r="D473" s="190" t="s">
        <v>113</v>
      </c>
      <c r="E473" s="190" t="s">
        <v>350</v>
      </c>
      <c r="F473" s="189" t="s">
        <v>720</v>
      </c>
      <c r="G473" s="188">
        <v>2</v>
      </c>
      <c r="H473" s="187" t="s">
        <v>179</v>
      </c>
      <c r="I473" s="256"/>
      <c r="J473" s="185" t="s">
        <v>792</v>
      </c>
      <c r="K473" s="255"/>
      <c r="L473" s="255" t="s">
        <v>747</v>
      </c>
      <c r="M473" s="183"/>
      <c r="N473" s="171" t="str">
        <f>VLOOKUP(C473,'Points-2015'!D:E,2,FALSE)</f>
        <v>S A L</v>
      </c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 t="s">
        <v>747</v>
      </c>
      <c r="M474" s="213"/>
      <c r="N474" s="171"/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v>5</v>
      </c>
      <c r="B475" s="276"/>
      <c r="C475" s="251" t="s">
        <v>175</v>
      </c>
      <c r="D475" s="250" t="s">
        <v>176</v>
      </c>
      <c r="E475" s="250" t="s">
        <v>177</v>
      </c>
      <c r="F475" s="249" t="s">
        <v>720</v>
      </c>
      <c r="G475" s="248"/>
      <c r="H475" s="247" t="s">
        <v>178</v>
      </c>
      <c r="I475" s="275"/>
      <c r="J475" s="245"/>
      <c r="K475" s="274"/>
      <c r="L475" s="274" t="s">
        <v>747</v>
      </c>
      <c r="M475" s="243"/>
      <c r="N475" s="171"/>
      <c r="O475" s="171"/>
      <c r="P475" s="171"/>
      <c r="Q475" s="171"/>
      <c r="R475" s="172"/>
      <c r="T475" s="171"/>
    </row>
    <row r="476" spans="1:20" s="170" customFormat="1" ht="24" hidden="1" customHeight="1">
      <c r="A476" s="169">
        <v>5</v>
      </c>
      <c r="B476" s="273" t="s">
        <v>726</v>
      </c>
      <c r="C476" s="241" t="s">
        <v>175</v>
      </c>
      <c r="D476" s="240" t="s">
        <v>176</v>
      </c>
      <c r="E476" s="240" t="s">
        <v>177</v>
      </c>
      <c r="F476" s="239" t="s">
        <v>720</v>
      </c>
      <c r="G476" s="238"/>
      <c r="H476" s="237" t="s">
        <v>178</v>
      </c>
      <c r="I476" s="272"/>
      <c r="J476" s="235"/>
      <c r="K476" s="271"/>
      <c r="L476" s="271" t="s">
        <v>747</v>
      </c>
      <c r="M476" s="233"/>
      <c r="N476" s="171"/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v>5</v>
      </c>
      <c r="B477" s="270"/>
      <c r="C477" s="231" t="s">
        <v>175</v>
      </c>
      <c r="D477" s="230" t="s">
        <v>176</v>
      </c>
      <c r="E477" s="230" t="s">
        <v>177</v>
      </c>
      <c r="F477" s="229" t="s">
        <v>720</v>
      </c>
      <c r="G477" s="228"/>
      <c r="H477" s="227" t="s">
        <v>178</v>
      </c>
      <c r="I477" s="269"/>
      <c r="J477" s="225"/>
      <c r="K477" s="268"/>
      <c r="L477" s="268" t="s">
        <v>747</v>
      </c>
      <c r="M477" s="223"/>
      <c r="N477" s="171"/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 t="s">
        <v>747</v>
      </c>
      <c r="M478" s="213"/>
      <c r="N478" s="171"/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v>6</v>
      </c>
      <c r="B479" s="262"/>
      <c r="C479" s="211" t="s">
        <v>175</v>
      </c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 t="s">
        <v>747</v>
      </c>
      <c r="M479" s="203"/>
      <c r="N479" s="171"/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v>6</v>
      </c>
      <c r="B480" s="259" t="s">
        <v>726</v>
      </c>
      <c r="C480" s="201" t="s">
        <v>175</v>
      </c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 t="s">
        <v>747</v>
      </c>
      <c r="M480" s="193"/>
      <c r="N480" s="171"/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v>6</v>
      </c>
      <c r="B481" s="278"/>
      <c r="C481" s="191" t="s">
        <v>175</v>
      </c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 t="s">
        <v>747</v>
      </c>
      <c r="M481" s="183"/>
      <c r="N481" s="171"/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 t="s">
        <v>747</v>
      </c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 t="s">
        <v>747</v>
      </c>
      <c r="M483" s="243"/>
      <c r="N483" s="171"/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 t="s">
        <v>747</v>
      </c>
      <c r="M484" s="233"/>
      <c r="N484" s="171"/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 t="s">
        <v>747</v>
      </c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 t="s">
        <v>747</v>
      </c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 t="s">
        <v>747</v>
      </c>
      <c r="M487" s="203"/>
      <c r="N487" s="171"/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 t="s">
        <v>747</v>
      </c>
      <c r="M488" s="193"/>
      <c r="N488" s="171"/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 t="s">
        <v>747</v>
      </c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 t="s">
        <v>747</v>
      </c>
      <c r="M490" s="213"/>
      <c r="N490" s="171"/>
      <c r="O490" s="171"/>
      <c r="P490" s="171"/>
      <c r="Q490" s="171"/>
      <c r="R490" s="172"/>
      <c r="T490" s="171"/>
    </row>
    <row r="491" spans="1:20" s="170" customFormat="1" ht="24" hidden="1" customHeight="1">
      <c r="A491" s="169">
        <v>1</v>
      </c>
      <c r="B491" s="276"/>
      <c r="C491" s="251">
        <v>6901410</v>
      </c>
      <c r="D491" s="250" t="s">
        <v>29</v>
      </c>
      <c r="E491" s="250" t="s">
        <v>3</v>
      </c>
      <c r="F491" s="249" t="s">
        <v>720</v>
      </c>
      <c r="G491" s="248">
        <v>2</v>
      </c>
      <c r="H491" s="247" t="s">
        <v>179</v>
      </c>
      <c r="I491" s="275"/>
      <c r="J491" s="245"/>
      <c r="K491" s="274"/>
      <c r="L491" s="274" t="s">
        <v>747</v>
      </c>
      <c r="M491" s="243"/>
      <c r="N491" s="171" t="str">
        <f>VLOOKUP(C491,'Points-2015'!D:E,2,FALSE)</f>
        <v>ASPTT</v>
      </c>
      <c r="O491" s="171"/>
      <c r="P491" s="171"/>
      <c r="Q491" s="171"/>
      <c r="R491" s="172"/>
      <c r="T491" s="171"/>
    </row>
    <row r="492" spans="1:20" s="170" customFormat="1" ht="24" hidden="1" customHeight="1">
      <c r="A492" s="169">
        <v>1</v>
      </c>
      <c r="B492" s="273" t="s">
        <v>725</v>
      </c>
      <c r="C492" s="241">
        <v>6921325</v>
      </c>
      <c r="D492" s="240" t="s">
        <v>79</v>
      </c>
      <c r="E492" s="240" t="s">
        <v>3</v>
      </c>
      <c r="F492" s="239" t="s">
        <v>720</v>
      </c>
      <c r="G492" s="238">
        <v>2</v>
      </c>
      <c r="H492" s="237" t="s">
        <v>179</v>
      </c>
      <c r="I492" s="272"/>
      <c r="J492" s="235"/>
      <c r="K492" s="271"/>
      <c r="L492" s="271" t="s">
        <v>747</v>
      </c>
      <c r="M492" s="233"/>
      <c r="N492" s="171" t="str">
        <f>VLOOKUP(C492,'Points-2015'!D:E,2,FALSE)</f>
        <v>ASPTT</v>
      </c>
      <c r="O492" s="171"/>
      <c r="P492" s="171"/>
      <c r="Q492" s="171"/>
      <c r="R492" s="172"/>
      <c r="T492" s="171"/>
    </row>
    <row r="493" spans="1:20" s="170" customFormat="1" ht="24" hidden="1" customHeight="1" thickBot="1">
      <c r="A493" s="169">
        <v>1</v>
      </c>
      <c r="B493" s="270"/>
      <c r="C493" s="231">
        <v>6924618</v>
      </c>
      <c r="D493" s="230" t="s">
        <v>707</v>
      </c>
      <c r="E493" s="230" t="s">
        <v>3</v>
      </c>
      <c r="F493" s="229" t="s">
        <v>720</v>
      </c>
      <c r="G493" s="228">
        <v>2</v>
      </c>
      <c r="H493" s="227" t="s">
        <v>179</v>
      </c>
      <c r="I493" s="269"/>
      <c r="J493" s="225"/>
      <c r="K493" s="268"/>
      <c r="L493" s="268" t="s">
        <v>747</v>
      </c>
      <c r="M493" s="223"/>
      <c r="N493" s="171" t="str">
        <f>VLOOKUP(C493,'Points-2015'!D:E,2,FALSE)</f>
        <v>ASPTT</v>
      </c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 t="s">
        <v>747</v>
      </c>
      <c r="M494" s="213"/>
      <c r="N494" s="171"/>
      <c r="O494" s="171"/>
      <c r="P494" s="171"/>
      <c r="Q494" s="171"/>
      <c r="R494" s="172"/>
      <c r="T494" s="171"/>
    </row>
    <row r="495" spans="1:20" s="170" customFormat="1" ht="24" hidden="1" customHeight="1">
      <c r="A495" s="169">
        <v>2</v>
      </c>
      <c r="B495" s="262"/>
      <c r="C495" s="211">
        <v>6903234</v>
      </c>
      <c r="D495" s="210" t="s">
        <v>157</v>
      </c>
      <c r="E495" s="210" t="s">
        <v>5</v>
      </c>
      <c r="F495" s="209" t="s">
        <v>720</v>
      </c>
      <c r="G495" s="208">
        <v>3</v>
      </c>
      <c r="H495" s="207" t="s">
        <v>179</v>
      </c>
      <c r="I495" s="261"/>
      <c r="J495" s="205" t="s">
        <v>793</v>
      </c>
      <c r="K495" s="260"/>
      <c r="L495" s="260" t="s">
        <v>747</v>
      </c>
      <c r="M495" s="203"/>
      <c r="N495" s="171" t="str">
        <f>VLOOKUP(C495,'Points-2015'!D:E,2,FALSE)</f>
        <v>CASCOL</v>
      </c>
      <c r="O495" s="171"/>
      <c r="P495" s="171"/>
      <c r="Q495" s="171"/>
      <c r="R495" s="172"/>
      <c r="T495" s="171"/>
    </row>
    <row r="496" spans="1:20" s="170" customFormat="1" ht="24" hidden="1" customHeight="1">
      <c r="A496" s="169">
        <v>2</v>
      </c>
      <c r="B496" s="259" t="s">
        <v>725</v>
      </c>
      <c r="C496" s="201">
        <v>6913923</v>
      </c>
      <c r="D496" s="200" t="s">
        <v>236</v>
      </c>
      <c r="E496" s="200" t="s">
        <v>5</v>
      </c>
      <c r="F496" s="199" t="s">
        <v>720</v>
      </c>
      <c r="G496" s="198">
        <v>3</v>
      </c>
      <c r="H496" s="197" t="s">
        <v>179</v>
      </c>
      <c r="I496" s="258"/>
      <c r="J496" s="195" t="s">
        <v>793</v>
      </c>
      <c r="K496" s="257"/>
      <c r="L496" s="257" t="s">
        <v>747</v>
      </c>
      <c r="M496" s="193"/>
      <c r="N496" s="171" t="str">
        <f>VLOOKUP(C496,'Points-2015'!D:E,2,FALSE)</f>
        <v>CASCOL</v>
      </c>
      <c r="O496" s="171"/>
      <c r="P496" s="171"/>
      <c r="Q496" s="171"/>
      <c r="R496" s="172"/>
      <c r="T496" s="171"/>
    </row>
    <row r="497" spans="1:20" s="170" customFormat="1" ht="24" hidden="1" customHeight="1" thickBot="1">
      <c r="A497" s="169">
        <v>2</v>
      </c>
      <c r="B497" s="278"/>
      <c r="C497" s="191">
        <v>6923490</v>
      </c>
      <c r="D497" s="190" t="s">
        <v>158</v>
      </c>
      <c r="E497" s="190" t="s">
        <v>5</v>
      </c>
      <c r="F497" s="189" t="s">
        <v>720</v>
      </c>
      <c r="G497" s="188">
        <v>3</v>
      </c>
      <c r="H497" s="187" t="s">
        <v>179</v>
      </c>
      <c r="I497" s="256"/>
      <c r="J497" s="185" t="s">
        <v>793</v>
      </c>
      <c r="K497" s="255"/>
      <c r="L497" s="255" t="s">
        <v>747</v>
      </c>
      <c r="M497" s="183"/>
      <c r="N497" s="171" t="str">
        <f>VLOOKUP(C497,'Points-2015'!D:E,2,FALSE)</f>
        <v>CASCOL</v>
      </c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 t="s">
        <v>747</v>
      </c>
      <c r="M498" s="213"/>
      <c r="N498" s="171"/>
      <c r="O498" s="171"/>
      <c r="P498" s="171"/>
      <c r="Q498" s="171"/>
      <c r="R498" s="172"/>
      <c r="T498" s="171"/>
    </row>
    <row r="499" spans="1:20" s="170" customFormat="1" ht="24" hidden="1" customHeight="1">
      <c r="A499" s="169">
        <v>3</v>
      </c>
      <c r="B499" s="276"/>
      <c r="C499" s="251">
        <v>6913833</v>
      </c>
      <c r="D499" s="250" t="s">
        <v>235</v>
      </c>
      <c r="E499" s="250" t="s">
        <v>350</v>
      </c>
      <c r="F499" s="249" t="s">
        <v>720</v>
      </c>
      <c r="G499" s="248">
        <v>2</v>
      </c>
      <c r="H499" s="247" t="s">
        <v>179</v>
      </c>
      <c r="I499" s="275"/>
      <c r="J499" s="245"/>
      <c r="K499" s="274"/>
      <c r="L499" s="274" t="s">
        <v>747</v>
      </c>
      <c r="M499" s="243"/>
      <c r="N499" s="171" t="str">
        <f>VLOOKUP(C499,'Points-2015'!D:E,2,FALSE)</f>
        <v>S A L</v>
      </c>
      <c r="O499" s="171"/>
      <c r="P499" s="171"/>
      <c r="Q499" s="171"/>
      <c r="R499" s="172"/>
      <c r="T499" s="171"/>
    </row>
    <row r="500" spans="1:20" s="170" customFormat="1" ht="24" hidden="1" customHeight="1">
      <c r="A500" s="169">
        <v>3</v>
      </c>
      <c r="B500" s="273" t="s">
        <v>725</v>
      </c>
      <c r="C500" s="241">
        <v>6924820</v>
      </c>
      <c r="D500" s="240" t="s">
        <v>85</v>
      </c>
      <c r="E500" s="240" t="s">
        <v>350</v>
      </c>
      <c r="F500" s="239" t="s">
        <v>720</v>
      </c>
      <c r="G500" s="238">
        <v>2</v>
      </c>
      <c r="H500" s="237" t="s">
        <v>179</v>
      </c>
      <c r="I500" s="272"/>
      <c r="J500" s="235"/>
      <c r="K500" s="271"/>
      <c r="L500" s="271" t="s">
        <v>747</v>
      </c>
      <c r="M500" s="233"/>
      <c r="N500" s="171" t="str">
        <f>VLOOKUP(C500,'Points-2015'!D:E,2,FALSE)</f>
        <v>S A L</v>
      </c>
      <c r="O500" s="171"/>
      <c r="P500" s="171"/>
      <c r="Q500" s="171"/>
      <c r="R500" s="172"/>
      <c r="T500" s="171"/>
    </row>
    <row r="501" spans="1:20" s="170" customFormat="1" ht="24" hidden="1" customHeight="1" thickBot="1">
      <c r="A501" s="169">
        <v>3</v>
      </c>
      <c r="B501" s="270"/>
      <c r="C501" s="231">
        <v>6913873</v>
      </c>
      <c r="D501" s="230" t="s">
        <v>61</v>
      </c>
      <c r="E501" s="230" t="s">
        <v>350</v>
      </c>
      <c r="F501" s="229" t="s">
        <v>720</v>
      </c>
      <c r="G501" s="228">
        <v>2</v>
      </c>
      <c r="H501" s="227" t="s">
        <v>179</v>
      </c>
      <c r="I501" s="269"/>
      <c r="J501" s="225"/>
      <c r="K501" s="268"/>
      <c r="L501" s="268" t="s">
        <v>747</v>
      </c>
      <c r="M501" s="223"/>
      <c r="N501" s="171" t="str">
        <f>VLOOKUP(C501,'Points-2015'!D:E,2,FALSE)</f>
        <v>S A L</v>
      </c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 t="s">
        <v>747</v>
      </c>
      <c r="M502" s="213"/>
      <c r="N502" s="171"/>
      <c r="O502" s="171"/>
      <c r="P502" s="171"/>
      <c r="Q502" s="171"/>
      <c r="R502" s="172"/>
      <c r="T502" s="171"/>
    </row>
    <row r="503" spans="1:20" s="170" customFormat="1" ht="24" hidden="1" customHeight="1">
      <c r="A503" s="169">
        <v>4</v>
      </c>
      <c r="B503" s="262"/>
      <c r="C503" s="211">
        <v>6905637</v>
      </c>
      <c r="D503" s="210" t="s">
        <v>219</v>
      </c>
      <c r="E503" s="210" t="s">
        <v>350</v>
      </c>
      <c r="F503" s="209" t="s">
        <v>720</v>
      </c>
      <c r="G503" s="208">
        <v>3</v>
      </c>
      <c r="H503" s="207" t="s">
        <v>179</v>
      </c>
      <c r="I503" s="261"/>
      <c r="J503" s="205" t="s">
        <v>793</v>
      </c>
      <c r="K503" s="260"/>
      <c r="L503" s="260" t="s">
        <v>747</v>
      </c>
      <c r="M503" s="203"/>
      <c r="N503" s="171" t="str">
        <f>VLOOKUP(C503,'Points-2015'!D:E,2,FALSE)</f>
        <v>S A L</v>
      </c>
      <c r="O503" s="171"/>
      <c r="P503" s="171"/>
      <c r="Q503" s="171"/>
      <c r="R503" s="172"/>
      <c r="T503" s="171"/>
    </row>
    <row r="504" spans="1:20" s="170" customFormat="1" ht="24" hidden="1" customHeight="1">
      <c r="A504" s="169">
        <v>4</v>
      </c>
      <c r="B504" s="259" t="s">
        <v>725</v>
      </c>
      <c r="C504" s="201">
        <v>6924592</v>
      </c>
      <c r="D504" s="200" t="s">
        <v>34</v>
      </c>
      <c r="E504" s="200" t="s">
        <v>350</v>
      </c>
      <c r="F504" s="199" t="s">
        <v>720</v>
      </c>
      <c r="G504" s="198">
        <v>3</v>
      </c>
      <c r="H504" s="197" t="s">
        <v>179</v>
      </c>
      <c r="I504" s="258"/>
      <c r="J504" s="195" t="s">
        <v>793</v>
      </c>
      <c r="K504" s="257"/>
      <c r="L504" s="257" t="s">
        <v>747</v>
      </c>
      <c r="M504" s="193"/>
      <c r="N504" s="171" t="str">
        <f>VLOOKUP(C504,'Points-2015'!D:E,2,FALSE)</f>
        <v>S A L</v>
      </c>
      <c r="O504" s="171"/>
      <c r="P504" s="171"/>
      <c r="Q504" s="171"/>
      <c r="R504" s="172"/>
      <c r="T504" s="171"/>
    </row>
    <row r="505" spans="1:20" s="170" customFormat="1" ht="24" hidden="1" customHeight="1" thickBot="1">
      <c r="A505" s="169">
        <v>4</v>
      </c>
      <c r="B505" s="278"/>
      <c r="C505" s="191">
        <v>6924102</v>
      </c>
      <c r="D505" s="190" t="s">
        <v>140</v>
      </c>
      <c r="E505" s="190" t="s">
        <v>350</v>
      </c>
      <c r="F505" s="189" t="s">
        <v>720</v>
      </c>
      <c r="G505" s="188">
        <v>3</v>
      </c>
      <c r="H505" s="187" t="s">
        <v>179</v>
      </c>
      <c r="I505" s="256"/>
      <c r="J505" s="185" t="s">
        <v>793</v>
      </c>
      <c r="K505" s="255"/>
      <c r="L505" s="255" t="s">
        <v>747</v>
      </c>
      <c r="M505" s="183"/>
      <c r="N505" s="171" t="str">
        <f>VLOOKUP(C505,'Points-2015'!D:E,2,FALSE)</f>
        <v>S A L</v>
      </c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 t="s">
        <v>747</v>
      </c>
      <c r="M506" s="213"/>
      <c r="N506" s="171"/>
      <c r="O506" s="171"/>
      <c r="P506" s="171"/>
      <c r="Q506" s="171"/>
      <c r="R506" s="172"/>
      <c r="T506" s="171"/>
    </row>
    <row r="507" spans="1:20" s="170" customFormat="1" ht="24" customHeight="1">
      <c r="A507" s="169">
        <v>1</v>
      </c>
      <c r="B507" s="276"/>
      <c r="C507" s="251">
        <v>6905903</v>
      </c>
      <c r="D507" s="250" t="s">
        <v>108</v>
      </c>
      <c r="E507" s="250" t="s">
        <v>1</v>
      </c>
      <c r="F507" s="249" t="s">
        <v>720</v>
      </c>
      <c r="G507" s="248">
        <v>4</v>
      </c>
      <c r="H507" s="247" t="s">
        <v>8</v>
      </c>
      <c r="I507" s="275"/>
      <c r="J507" s="245" t="s">
        <v>793</v>
      </c>
      <c r="K507" s="274"/>
      <c r="L507" s="274"/>
      <c r="M507" s="243"/>
      <c r="N507" s="171" t="str">
        <f>VLOOKUP(C507,'Points-2015'!D:E,2,FALSE)</f>
        <v>ATSCAF</v>
      </c>
      <c r="O507" s="171"/>
      <c r="P507" s="171"/>
      <c r="Q507" s="171"/>
      <c r="R507" s="172"/>
      <c r="T507" s="171"/>
    </row>
    <row r="508" spans="1:20" s="170" customFormat="1" ht="24" customHeight="1">
      <c r="A508" s="169">
        <v>1</v>
      </c>
      <c r="B508" s="273" t="s">
        <v>723</v>
      </c>
      <c r="C508" s="241">
        <v>6915916</v>
      </c>
      <c r="D508" s="240" t="s">
        <v>112</v>
      </c>
      <c r="E508" s="240" t="s">
        <v>1</v>
      </c>
      <c r="F508" s="239" t="s">
        <v>720</v>
      </c>
      <c r="G508" s="238">
        <v>4</v>
      </c>
      <c r="H508" s="237" t="s">
        <v>179</v>
      </c>
      <c r="I508" s="272"/>
      <c r="J508" s="235" t="s">
        <v>793</v>
      </c>
      <c r="K508" s="271"/>
      <c r="L508" s="271" t="s">
        <v>747</v>
      </c>
      <c r="M508" s="233"/>
      <c r="N508" s="171" t="str">
        <f>VLOOKUP(C508,'Points-2015'!D:E,2,FALSE)</f>
        <v>ATSCAF</v>
      </c>
      <c r="O508" s="171"/>
      <c r="P508" s="171"/>
      <c r="Q508" s="171"/>
      <c r="R508" s="172"/>
      <c r="T508" s="171"/>
    </row>
    <row r="509" spans="1:20" s="170" customFormat="1" ht="24" customHeight="1" thickBot="1">
      <c r="A509" s="169">
        <v>1</v>
      </c>
      <c r="B509" s="270"/>
      <c r="C509" s="231">
        <v>6915352</v>
      </c>
      <c r="D509" s="230" t="s">
        <v>46</v>
      </c>
      <c r="E509" s="230" t="s">
        <v>1</v>
      </c>
      <c r="F509" s="229" t="s">
        <v>720</v>
      </c>
      <c r="G509" s="228">
        <v>4</v>
      </c>
      <c r="H509" s="227" t="s">
        <v>179</v>
      </c>
      <c r="I509" s="269"/>
      <c r="J509" s="225" t="s">
        <v>793</v>
      </c>
      <c r="K509" s="268"/>
      <c r="L509" s="268" t="s">
        <v>747</v>
      </c>
      <c r="M509" s="223"/>
      <c r="N509" s="171" t="str">
        <f>VLOOKUP(C509,'Points-2015'!D:E,2,FALSE)</f>
        <v>ATSCAF</v>
      </c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 t="s">
        <v>747</v>
      </c>
      <c r="M510" s="213"/>
      <c r="N510" s="171"/>
      <c r="O510" s="171"/>
      <c r="P510" s="171"/>
      <c r="Q510" s="171"/>
      <c r="R510" s="172"/>
      <c r="T510" s="171"/>
    </row>
    <row r="511" spans="1:20" s="170" customFormat="1" ht="24" customHeight="1">
      <c r="A511" s="169">
        <v>2</v>
      </c>
      <c r="B511" s="262"/>
      <c r="C511" s="211">
        <v>6901245</v>
      </c>
      <c r="D511" s="210" t="s">
        <v>81</v>
      </c>
      <c r="E511" s="210" t="s">
        <v>350</v>
      </c>
      <c r="F511" s="209" t="s">
        <v>720</v>
      </c>
      <c r="G511" s="208">
        <v>3</v>
      </c>
      <c r="H511" s="207" t="s">
        <v>8</v>
      </c>
      <c r="I511" s="261"/>
      <c r="J511" s="205"/>
      <c r="K511" s="260"/>
      <c r="L511" s="260" t="s">
        <v>747</v>
      </c>
      <c r="M511" s="203"/>
      <c r="N511" s="171" t="str">
        <f>VLOOKUP(C511,'Points-2015'!D:E,2,FALSE)</f>
        <v>S A L</v>
      </c>
      <c r="O511" s="171"/>
      <c r="P511" s="171"/>
      <c r="Q511" s="171"/>
      <c r="R511" s="172"/>
      <c r="T511" s="171"/>
    </row>
    <row r="512" spans="1:20" s="170" customFormat="1" ht="24" customHeight="1">
      <c r="A512" s="169">
        <v>2</v>
      </c>
      <c r="B512" s="259" t="s">
        <v>723</v>
      </c>
      <c r="C512" s="201">
        <v>6900544</v>
      </c>
      <c r="D512" s="200" t="s">
        <v>190</v>
      </c>
      <c r="E512" s="200" t="s">
        <v>350</v>
      </c>
      <c r="F512" s="199" t="s">
        <v>720</v>
      </c>
      <c r="G512" s="198">
        <v>3</v>
      </c>
      <c r="H512" s="197" t="s">
        <v>8</v>
      </c>
      <c r="I512" s="258"/>
      <c r="J512" s="195"/>
      <c r="K512" s="257"/>
      <c r="L512" s="257" t="s">
        <v>747</v>
      </c>
      <c r="M512" s="193"/>
      <c r="N512" s="171" t="str">
        <f>VLOOKUP(C512,'Points-2015'!D:E,2,FALSE)</f>
        <v>S A L</v>
      </c>
      <c r="O512" s="171"/>
      <c r="P512" s="171"/>
      <c r="Q512" s="171"/>
      <c r="R512" s="172"/>
      <c r="T512" s="171"/>
    </row>
    <row r="513" spans="1:20" s="170" customFormat="1" ht="24" customHeight="1" thickBot="1">
      <c r="A513" s="169">
        <v>2</v>
      </c>
      <c r="B513" s="192"/>
      <c r="C513" s="191">
        <v>6920890</v>
      </c>
      <c r="D513" s="190" t="s">
        <v>262</v>
      </c>
      <c r="E513" s="190" t="s">
        <v>350</v>
      </c>
      <c r="F513" s="189" t="s">
        <v>720</v>
      </c>
      <c r="G513" s="188">
        <v>3</v>
      </c>
      <c r="H513" s="187" t="s">
        <v>179</v>
      </c>
      <c r="I513" s="256"/>
      <c r="J513" s="185"/>
      <c r="K513" s="255"/>
      <c r="L513" s="255" t="s">
        <v>747</v>
      </c>
      <c r="M513" s="183"/>
      <c r="N513" s="171" t="str">
        <f>VLOOKUP(C513,'Points-2015'!D:E,2,FALSE)</f>
        <v>S A L</v>
      </c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/>
      <c r="O514" s="171"/>
      <c r="P514" s="171"/>
      <c r="Q514" s="171"/>
      <c r="R514" s="172"/>
      <c r="T514" s="171"/>
    </row>
    <row r="515" spans="1:20" s="170" customFormat="1" ht="24" hidden="1" customHeight="1">
      <c r="A515" s="169">
        <v>1</v>
      </c>
      <c r="B515" s="252"/>
      <c r="C515" s="251">
        <v>6923741</v>
      </c>
      <c r="D515" s="250" t="s">
        <v>134</v>
      </c>
      <c r="E515" s="250" t="s">
        <v>350</v>
      </c>
      <c r="F515" s="249" t="s">
        <v>720</v>
      </c>
      <c r="G515" s="248">
        <v>4</v>
      </c>
      <c r="H515" s="247" t="s">
        <v>179</v>
      </c>
      <c r="I515" s="246" t="s">
        <v>8</v>
      </c>
      <c r="J515" s="245"/>
      <c r="K515" s="244"/>
      <c r="L515" s="244"/>
      <c r="M515" s="243"/>
      <c r="N515" s="171" t="str">
        <f>VLOOKUP(C515,'Points-2015'!D:E,2,FALSE)</f>
        <v>S A L</v>
      </c>
      <c r="O515" s="171"/>
      <c r="P515" s="171"/>
      <c r="Q515" s="171"/>
      <c r="R515" s="172"/>
      <c r="T515" s="171"/>
    </row>
    <row r="516" spans="1:20" s="170" customFormat="1" ht="24" hidden="1" customHeight="1">
      <c r="A516" s="169">
        <v>1</v>
      </c>
      <c r="B516" s="242" t="s">
        <v>722</v>
      </c>
      <c r="C516" s="241">
        <v>6924981</v>
      </c>
      <c r="D516" s="240" t="s">
        <v>476</v>
      </c>
      <c r="E516" s="240" t="s">
        <v>350</v>
      </c>
      <c r="F516" s="239" t="s">
        <v>720</v>
      </c>
      <c r="G516" s="238">
        <v>4</v>
      </c>
      <c r="H516" s="237" t="s">
        <v>179</v>
      </c>
      <c r="I516" s="236" t="s">
        <v>8</v>
      </c>
      <c r="J516" s="235"/>
      <c r="K516" s="234"/>
      <c r="L516" s="234"/>
      <c r="M516" s="233"/>
      <c r="N516" s="171" t="str">
        <f>VLOOKUP(C516,'Points-2015'!D:E,2,FALSE)</f>
        <v>S A L</v>
      </c>
      <c r="O516" s="171"/>
      <c r="P516" s="171"/>
      <c r="Q516" s="171"/>
      <c r="R516" s="172"/>
      <c r="T516" s="171"/>
    </row>
    <row r="517" spans="1:20" s="170" customFormat="1" ht="24" hidden="1" customHeight="1" thickBot="1">
      <c r="A517" s="169">
        <v>1</v>
      </c>
      <c r="B517" s="232"/>
      <c r="C517" s="231">
        <v>6925216</v>
      </c>
      <c r="D517" s="230" t="s">
        <v>474</v>
      </c>
      <c r="E517" s="230" t="s">
        <v>350</v>
      </c>
      <c r="F517" s="229" t="s">
        <v>720</v>
      </c>
      <c r="G517" s="228">
        <v>4</v>
      </c>
      <c r="H517" s="227" t="s">
        <v>179</v>
      </c>
      <c r="I517" s="226" t="s">
        <v>8</v>
      </c>
      <c r="J517" s="225"/>
      <c r="K517" s="224"/>
      <c r="L517" s="224"/>
      <c r="M517" s="223"/>
      <c r="N517" s="171" t="str">
        <f>VLOOKUP(C517,'Points-2015'!D:E,2,FALSE)</f>
        <v>S A L</v>
      </c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hidden="1" customHeight="1">
      <c r="A519" s="169">
        <v>1</v>
      </c>
      <c r="B519" s="212"/>
      <c r="C519" s="211">
        <v>6918443</v>
      </c>
      <c r="D519" s="210" t="s">
        <v>65</v>
      </c>
      <c r="E519" s="210" t="s">
        <v>1</v>
      </c>
      <c r="F519" s="209" t="s">
        <v>720</v>
      </c>
      <c r="G519" s="208">
        <v>6</v>
      </c>
      <c r="H519" s="207" t="s">
        <v>179</v>
      </c>
      <c r="I519" s="206" t="s">
        <v>719</v>
      </c>
      <c r="J519" s="205" t="s">
        <v>793</v>
      </c>
      <c r="K519" s="204"/>
      <c r="L519" s="204"/>
      <c r="M519" s="203"/>
      <c r="N519" s="171" t="str">
        <f>VLOOKUP(C519,'Points-2015'!D:E,2,FALSE)</f>
        <v>ATSCAF</v>
      </c>
      <c r="O519" s="171"/>
      <c r="P519" s="171"/>
      <c r="Q519" s="171"/>
      <c r="R519" s="172"/>
      <c r="T519" s="171"/>
    </row>
    <row r="520" spans="1:20" s="170" customFormat="1" ht="24" hidden="1" customHeight="1">
      <c r="A520" s="169">
        <v>1</v>
      </c>
      <c r="B520" s="202" t="s">
        <v>721</v>
      </c>
      <c r="C520" s="201">
        <v>6924538</v>
      </c>
      <c r="D520" s="200" t="s">
        <v>31</v>
      </c>
      <c r="E520" s="200" t="s">
        <v>1</v>
      </c>
      <c r="F520" s="199" t="s">
        <v>720</v>
      </c>
      <c r="G520" s="198">
        <v>6</v>
      </c>
      <c r="H520" s="197" t="s">
        <v>179</v>
      </c>
      <c r="I520" s="196" t="s">
        <v>719</v>
      </c>
      <c r="J520" s="195" t="s">
        <v>793</v>
      </c>
      <c r="K520" s="194"/>
      <c r="L520" s="194"/>
      <c r="M520" s="193"/>
      <c r="N520" s="171" t="str">
        <f>VLOOKUP(C520,'Points-2015'!D:E,2,FALSE)</f>
        <v>ATSCAF</v>
      </c>
      <c r="O520" s="171"/>
      <c r="P520" s="171"/>
      <c r="Q520" s="171"/>
      <c r="R520" s="172"/>
      <c r="T520" s="171"/>
    </row>
    <row r="521" spans="1:20" s="170" customFormat="1" ht="24" hidden="1" customHeight="1" thickBot="1">
      <c r="A521" s="169">
        <v>1</v>
      </c>
      <c r="B521" s="192"/>
      <c r="C521" s="191">
        <v>711309</v>
      </c>
      <c r="D521" s="190" t="s">
        <v>182</v>
      </c>
      <c r="E521" s="190" t="s">
        <v>1</v>
      </c>
      <c r="F521" s="189" t="s">
        <v>720</v>
      </c>
      <c r="G521" s="188">
        <v>6</v>
      </c>
      <c r="H521" s="187" t="s">
        <v>179</v>
      </c>
      <c r="I521" s="186" t="s">
        <v>719</v>
      </c>
      <c r="J521" s="185" t="s">
        <v>793</v>
      </c>
      <c r="K521" s="184"/>
      <c r="L521" s="184"/>
      <c r="M521" s="183"/>
      <c r="N521" s="171" t="str">
        <f>VLOOKUP(C521,'Points-2015'!D:E,2,FALSE)</f>
        <v>ATSCAF</v>
      </c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filters>
        <filter val="103628"/>
        <filter val="106403"/>
        <filter val="3802304"/>
        <filter val="4312945"/>
        <filter val="6900004"/>
        <filter val="6900182"/>
        <filter val="6900544"/>
        <filter val="6900710"/>
        <filter val="6901105"/>
        <filter val="6901149"/>
        <filter val="6901167"/>
        <filter val="6901245"/>
        <filter val="6901393"/>
        <filter val="6901394"/>
        <filter val="6901410"/>
        <filter val="6901411"/>
        <filter val="6901424"/>
        <filter val="6901534"/>
        <filter val="6901617"/>
        <filter val="6901715"/>
        <filter val="6901799"/>
        <filter val="6901891"/>
        <filter val="6901918"/>
        <filter val="6901946"/>
        <filter val="6901973"/>
        <filter val="6901974"/>
        <filter val="6901983"/>
        <filter val="6902027"/>
        <filter val="6902205"/>
        <filter val="6903133"/>
        <filter val="6903159"/>
        <filter val="6903234"/>
        <filter val="6904171"/>
        <filter val="6904949"/>
        <filter val="6904952"/>
        <filter val="6905637"/>
        <filter val="6905903"/>
        <filter val="6906680"/>
        <filter val="6907646"/>
        <filter val="6907739"/>
        <filter val="6908353"/>
        <filter val="6908870"/>
        <filter val="6910068"/>
        <filter val="6910155"/>
        <filter val="6912129"/>
        <filter val="6913614"/>
        <filter val="6913729"/>
        <filter val="6913757"/>
        <filter val="6913833"/>
        <filter val="6913873"/>
        <filter val="6913923"/>
        <filter val="6914199"/>
        <filter val="6914560"/>
        <filter val="6914765"/>
        <filter val="6914947"/>
        <filter val="6915079"/>
        <filter val="6915309"/>
        <filter val="6915352"/>
        <filter val="6915916"/>
        <filter val="6916699"/>
        <filter val="6917522"/>
        <filter val="6917605"/>
        <filter val="6917755"/>
        <filter val="6917796"/>
        <filter val="6917994"/>
        <filter val="6917996"/>
        <filter val="6918036"/>
        <filter val="6918443"/>
        <filter val="6918499"/>
        <filter val="6918501"/>
        <filter val="6918831"/>
        <filter val="6919166"/>
        <filter val="6919181"/>
        <filter val="6919338"/>
        <filter val="6919371"/>
        <filter val="6919646"/>
        <filter val="6919949"/>
        <filter val="6919953"/>
        <filter val="6919954"/>
        <filter val="6920064"/>
        <filter val="6920156"/>
        <filter val="6920243"/>
        <filter val="6920267"/>
        <filter val="6920770"/>
        <filter val="6920890"/>
        <filter val="6921144"/>
        <filter val="6921325"/>
        <filter val="6921433"/>
        <filter val="6921525"/>
        <filter val="6921537"/>
        <filter val="6921729"/>
        <filter val="6921746"/>
        <filter val="6921762"/>
        <filter val="6921860"/>
        <filter val="6922450"/>
        <filter val="6922566"/>
        <filter val="6922743"/>
        <filter val="6922848"/>
        <filter val="6922896"/>
        <filter val="6923030"/>
        <filter val="6923165"/>
        <filter val="6923168"/>
        <filter val="6923490"/>
        <filter val="6923494"/>
        <filter val="6923741"/>
        <filter val="6923861"/>
        <filter val="6924011"/>
        <filter val="6924038"/>
        <filter val="6924102"/>
        <filter val="6924426"/>
        <filter val="6924432"/>
        <filter val="6924452"/>
        <filter val="6924538"/>
        <filter val="6924592"/>
        <filter val="6924618"/>
        <filter val="6924629"/>
        <filter val="6924820"/>
        <filter val="6924827"/>
        <filter val="6924842"/>
        <filter val="6924944"/>
        <filter val="6924981"/>
        <filter val="6925064"/>
        <filter val="6925111"/>
        <filter val="6925155"/>
        <filter val="6925191"/>
        <filter val="6925199"/>
        <filter val="6925216"/>
        <filter val="6925255"/>
        <filter val="6925371"/>
        <filter val="6925448"/>
        <filter val="6925624"/>
        <filter val="6925654"/>
        <filter val="6925756"/>
        <filter val="6925759"/>
        <filter val="6925844"/>
        <filter val="6926019"/>
        <filter val="6926182"/>
        <filter val="6926319"/>
        <filter val="705151"/>
        <filter val="711309"/>
        <filter val="8308065"/>
      </filters>
    </filterColumn>
    <filterColumn colId="9"/>
    <filterColumn colId="10">
      <customFilters>
        <customFilter operator="notEqual" val=" "/>
      </customFilters>
    </filterColumn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1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23563" r:id="rId3"/>
  </oleObjects>
</worksheet>
</file>

<file path=xl/worksheets/sheet16.xml><?xml version="1.0" encoding="utf-8"?>
<worksheet xmlns="http://schemas.openxmlformats.org/spreadsheetml/2006/main" xmlns:r="http://schemas.openxmlformats.org/officeDocument/2006/relationships">
  <sheetPr codeName="Feuil2"/>
  <dimension ref="A1:XFD352"/>
  <sheetViews>
    <sheetView workbookViewId="0">
      <pane xSplit="2" ySplit="1" topLeftCell="C339" activePane="bottomRight" state="frozen"/>
      <selection pane="topRight" activeCell="C1" sqref="C1"/>
      <selection pane="bottomLeft" activeCell="A2" sqref="A2"/>
      <selection pane="bottomRight" activeCell="A357" sqref="A357:XFD364"/>
    </sheetView>
  </sheetViews>
  <sheetFormatPr baseColWidth="10" defaultColWidth="37.5703125" defaultRowHeight="15"/>
  <cols>
    <col min="1" max="1" width="30" style="83" customWidth="1"/>
    <col min="2" max="3" width="18.28515625" style="85" customWidth="1"/>
    <col min="4" max="4" width="16.28515625" style="85" customWidth="1"/>
    <col min="5" max="5" width="6.140625" style="85" customWidth="1"/>
    <col min="6" max="6" width="50.28515625" style="83" customWidth="1"/>
    <col min="7" max="7" width="36.5703125" style="83" customWidth="1"/>
    <col min="8" max="8" width="14" style="83" customWidth="1"/>
    <col min="9" max="9" width="21.85546875" style="83" customWidth="1"/>
    <col min="10" max="10" width="32.7109375" style="83" customWidth="1"/>
    <col min="11" max="16384" width="37.5703125" style="83"/>
  </cols>
  <sheetData>
    <row r="1" spans="1:10" s="76" customFormat="1" ht="82.5" customHeight="1" thickBot="1">
      <c r="A1" s="73" t="s">
        <v>170</v>
      </c>
      <c r="B1" s="72" t="s">
        <v>11</v>
      </c>
      <c r="C1" s="72" t="s">
        <v>343</v>
      </c>
      <c r="D1" s="72" t="s">
        <v>20</v>
      </c>
      <c r="E1" s="87" t="s">
        <v>7</v>
      </c>
      <c r="F1" s="74" t="s">
        <v>171</v>
      </c>
      <c r="G1" s="74" t="s">
        <v>172</v>
      </c>
      <c r="H1" s="75" t="s">
        <v>173</v>
      </c>
      <c r="I1" s="74" t="s">
        <v>174</v>
      </c>
      <c r="J1" s="88"/>
    </row>
    <row r="2" spans="1:10" s="80" customFormat="1" ht="16.5" customHeight="1">
      <c r="A2" s="78" t="s">
        <v>176</v>
      </c>
      <c r="B2" s="77" t="s">
        <v>175</v>
      </c>
      <c r="C2" s="77" t="s">
        <v>175</v>
      </c>
      <c r="D2" s="78" t="s">
        <v>177</v>
      </c>
      <c r="E2" s="79" t="s">
        <v>178</v>
      </c>
      <c r="F2" s="150" t="str">
        <f>"Contrôle sur BASE : "&amp;COUNT(BASE!$B$2:$B$479)</f>
        <v>Contrôle sur BASE : 345</v>
      </c>
      <c r="G2" s="151" t="str">
        <f>"Contrôle sur POINTS : "&amp;COUNT('Points-2015'!$D$2:$D$347)</f>
        <v>Contrôle sur POINTS : 345</v>
      </c>
    </row>
    <row r="3" spans="1:10">
      <c r="A3" s="155" t="s">
        <v>353</v>
      </c>
      <c r="B3" s="156">
        <v>6924513</v>
      </c>
      <c r="C3" s="155" t="s">
        <v>353</v>
      </c>
      <c r="D3" s="159" t="s">
        <v>2</v>
      </c>
      <c r="E3" s="157" t="s">
        <v>179</v>
      </c>
      <c r="F3" s="155" t="s">
        <v>354</v>
      </c>
      <c r="G3" s="158">
        <v>21582</v>
      </c>
      <c r="H3" s="155" t="s">
        <v>180</v>
      </c>
      <c r="I3" s="154"/>
    </row>
    <row r="4" spans="1:10">
      <c r="A4" s="155" t="s">
        <v>355</v>
      </c>
      <c r="B4" s="156">
        <v>6923029</v>
      </c>
      <c r="C4" s="155" t="s">
        <v>355</v>
      </c>
      <c r="D4" s="159" t="s">
        <v>2</v>
      </c>
      <c r="E4" s="157" t="s">
        <v>179</v>
      </c>
      <c r="F4" s="155" t="s">
        <v>356</v>
      </c>
      <c r="G4" s="158">
        <v>16837</v>
      </c>
      <c r="H4" s="155" t="s">
        <v>189</v>
      </c>
      <c r="I4" s="154"/>
    </row>
    <row r="5" spans="1:10">
      <c r="A5" s="155" t="s">
        <v>202</v>
      </c>
      <c r="B5" s="156">
        <v>6901446</v>
      </c>
      <c r="C5" s="155" t="s">
        <v>202</v>
      </c>
      <c r="D5" s="159" t="s">
        <v>2</v>
      </c>
      <c r="E5" s="157" t="s">
        <v>179</v>
      </c>
      <c r="F5" s="155" t="s">
        <v>357</v>
      </c>
      <c r="G5" s="158">
        <v>22476</v>
      </c>
      <c r="H5" s="155" t="s">
        <v>180</v>
      </c>
      <c r="I5" s="154"/>
    </row>
    <row r="6" spans="1:10">
      <c r="A6" s="155" t="s">
        <v>26</v>
      </c>
      <c r="B6" s="156">
        <v>6910155</v>
      </c>
      <c r="C6" s="155" t="s">
        <v>26</v>
      </c>
      <c r="D6" s="159" t="s">
        <v>2</v>
      </c>
      <c r="E6" s="157" t="s">
        <v>179</v>
      </c>
      <c r="F6" s="155" t="s">
        <v>358</v>
      </c>
      <c r="G6" s="158">
        <v>20117</v>
      </c>
      <c r="H6" s="155" t="s">
        <v>189</v>
      </c>
      <c r="I6" s="154"/>
    </row>
    <row r="7" spans="1:10">
      <c r="A7" s="155" t="s">
        <v>289</v>
      </c>
      <c r="B7" s="156">
        <v>6924899</v>
      </c>
      <c r="C7" s="155" t="s">
        <v>289</v>
      </c>
      <c r="D7" s="159" t="s">
        <v>2</v>
      </c>
      <c r="E7" s="157" t="s">
        <v>179</v>
      </c>
      <c r="F7" s="155" t="s">
        <v>359</v>
      </c>
      <c r="G7" s="158">
        <v>27371</v>
      </c>
      <c r="H7" s="155" t="s">
        <v>180</v>
      </c>
      <c r="I7" s="154"/>
    </row>
    <row r="8" spans="1:10">
      <c r="A8" s="155" t="s">
        <v>250</v>
      </c>
      <c r="B8" s="156">
        <v>6919792</v>
      </c>
      <c r="C8" s="155" t="s">
        <v>250</v>
      </c>
      <c r="D8" s="159" t="s">
        <v>2</v>
      </c>
      <c r="E8" s="157" t="s">
        <v>179</v>
      </c>
      <c r="F8" s="155" t="s">
        <v>360</v>
      </c>
      <c r="G8" s="158">
        <v>17669</v>
      </c>
      <c r="H8" s="155" t="s">
        <v>189</v>
      </c>
      <c r="I8" s="154"/>
    </row>
    <row r="9" spans="1:10">
      <c r="A9" s="155" t="s">
        <v>276</v>
      </c>
      <c r="B9" s="156">
        <v>6922109</v>
      </c>
      <c r="C9" s="155" t="s">
        <v>276</v>
      </c>
      <c r="D9" s="159" t="s">
        <v>2</v>
      </c>
      <c r="E9" s="157" t="s">
        <v>179</v>
      </c>
      <c r="F9" s="155" t="s">
        <v>361</v>
      </c>
      <c r="G9" s="158">
        <v>21193</v>
      </c>
      <c r="H9" s="155" t="s">
        <v>180</v>
      </c>
      <c r="I9" s="154"/>
    </row>
    <row r="10" spans="1:10">
      <c r="A10" s="155" t="s">
        <v>362</v>
      </c>
      <c r="B10" s="156">
        <v>6926310</v>
      </c>
      <c r="C10" s="155" t="s">
        <v>362</v>
      </c>
      <c r="D10" s="159" t="s">
        <v>2</v>
      </c>
      <c r="E10" s="157" t="s">
        <v>179</v>
      </c>
      <c r="F10" s="155" t="s">
        <v>363</v>
      </c>
      <c r="G10" s="158">
        <v>35490</v>
      </c>
      <c r="H10" s="155" t="s">
        <v>180</v>
      </c>
      <c r="I10" s="154"/>
    </row>
    <row r="11" spans="1:10">
      <c r="A11" s="155" t="s">
        <v>327</v>
      </c>
      <c r="B11" s="156">
        <v>6915212</v>
      </c>
      <c r="C11" s="155" t="s">
        <v>327</v>
      </c>
      <c r="D11" s="159" t="s">
        <v>2</v>
      </c>
      <c r="E11" s="157" t="s">
        <v>179</v>
      </c>
      <c r="F11" s="155" t="s">
        <v>364</v>
      </c>
      <c r="G11" s="158">
        <v>19983</v>
      </c>
      <c r="H11" s="155" t="s">
        <v>189</v>
      </c>
      <c r="I11" s="154"/>
    </row>
    <row r="12" spans="1:10">
      <c r="A12" s="155" t="s">
        <v>96</v>
      </c>
      <c r="B12" s="156">
        <v>6923786</v>
      </c>
      <c r="C12" s="155" t="s">
        <v>96</v>
      </c>
      <c r="D12" s="159" t="s">
        <v>2</v>
      </c>
      <c r="E12" s="157" t="s">
        <v>8</v>
      </c>
      <c r="F12" s="155" t="s">
        <v>365</v>
      </c>
      <c r="G12" s="158">
        <v>23217</v>
      </c>
      <c r="H12" s="155" t="s">
        <v>180</v>
      </c>
      <c r="I12" s="154"/>
    </row>
    <row r="13" spans="1:10">
      <c r="A13" s="155" t="s">
        <v>95</v>
      </c>
      <c r="B13" s="156">
        <v>3816803</v>
      </c>
      <c r="C13" s="155" t="s">
        <v>95</v>
      </c>
      <c r="D13" s="159" t="s">
        <v>2</v>
      </c>
      <c r="E13" s="157" t="s">
        <v>179</v>
      </c>
      <c r="F13" s="155" t="s">
        <v>365</v>
      </c>
      <c r="G13" s="158">
        <v>23222</v>
      </c>
      <c r="H13" s="155" t="s">
        <v>180</v>
      </c>
      <c r="I13" s="154"/>
    </row>
    <row r="14" spans="1:10">
      <c r="A14" s="155" t="s">
        <v>27</v>
      </c>
      <c r="B14" s="156">
        <v>6922743</v>
      </c>
      <c r="C14" s="155" t="s">
        <v>27</v>
      </c>
      <c r="D14" s="159" t="s">
        <v>2</v>
      </c>
      <c r="E14" s="157" t="s">
        <v>179</v>
      </c>
      <c r="F14" s="155" t="s">
        <v>366</v>
      </c>
      <c r="G14" s="158">
        <v>22286</v>
      </c>
      <c r="H14" s="155" t="s">
        <v>180</v>
      </c>
      <c r="I14" s="154"/>
    </row>
    <row r="15" spans="1:10">
      <c r="A15" s="155" t="s">
        <v>204</v>
      </c>
      <c r="B15" s="156">
        <v>6901515</v>
      </c>
      <c r="C15" s="155" t="s">
        <v>204</v>
      </c>
      <c r="D15" s="159" t="s">
        <v>2</v>
      </c>
      <c r="E15" s="157" t="s">
        <v>179</v>
      </c>
      <c r="F15" s="155" t="s">
        <v>367</v>
      </c>
      <c r="G15" s="158">
        <v>20084</v>
      </c>
      <c r="H15" s="155" t="s">
        <v>189</v>
      </c>
      <c r="I15" s="154"/>
    </row>
    <row r="16" spans="1:10">
      <c r="A16" s="155" t="s">
        <v>368</v>
      </c>
      <c r="B16" s="156">
        <v>6926293</v>
      </c>
      <c r="C16" s="155" t="s">
        <v>368</v>
      </c>
      <c r="D16" s="159" t="s">
        <v>2</v>
      </c>
      <c r="E16" s="157" t="s">
        <v>8</v>
      </c>
      <c r="F16" s="155" t="s">
        <v>369</v>
      </c>
      <c r="G16" s="158">
        <v>19054</v>
      </c>
      <c r="H16" s="155" t="s">
        <v>189</v>
      </c>
      <c r="I16" s="154"/>
    </row>
    <row r="17" spans="1:9">
      <c r="A17" s="155" t="s">
        <v>324</v>
      </c>
      <c r="B17" s="156">
        <v>6925913</v>
      </c>
      <c r="C17" s="155" t="s">
        <v>324</v>
      </c>
      <c r="D17" s="159" t="s">
        <v>2</v>
      </c>
      <c r="E17" s="157" t="s">
        <v>179</v>
      </c>
      <c r="F17" s="155" t="s">
        <v>370</v>
      </c>
      <c r="G17" s="158">
        <v>17161</v>
      </c>
      <c r="H17" s="155" t="s">
        <v>189</v>
      </c>
      <c r="I17" s="154"/>
    </row>
    <row r="18" spans="1:9">
      <c r="A18" s="155" t="s">
        <v>127</v>
      </c>
      <c r="B18" s="156">
        <v>6923861</v>
      </c>
      <c r="C18" s="155" t="s">
        <v>127</v>
      </c>
      <c r="D18" s="159" t="s">
        <v>2</v>
      </c>
      <c r="E18" s="157" t="s">
        <v>179</v>
      </c>
      <c r="F18" s="155" t="s">
        <v>371</v>
      </c>
      <c r="G18" s="158">
        <v>16193</v>
      </c>
      <c r="H18" s="155" t="s">
        <v>189</v>
      </c>
      <c r="I18" s="154"/>
    </row>
    <row r="19" spans="1:9">
      <c r="A19" s="155" t="s">
        <v>126</v>
      </c>
      <c r="B19" s="156">
        <v>6922566</v>
      </c>
      <c r="C19" s="155" t="s">
        <v>126</v>
      </c>
      <c r="D19" s="159" t="s">
        <v>2</v>
      </c>
      <c r="E19" s="157" t="s">
        <v>179</v>
      </c>
      <c r="F19" s="155" t="s">
        <v>372</v>
      </c>
      <c r="G19" s="158">
        <v>19460</v>
      </c>
      <c r="H19" s="155" t="s">
        <v>189</v>
      </c>
      <c r="I19" s="154"/>
    </row>
    <row r="20" spans="1:9">
      <c r="A20" s="155" t="s">
        <v>259</v>
      </c>
      <c r="B20" s="156">
        <v>6920386</v>
      </c>
      <c r="C20" s="155" t="s">
        <v>259</v>
      </c>
      <c r="D20" s="159" t="s">
        <v>2</v>
      </c>
      <c r="E20" s="157" t="s">
        <v>179</v>
      </c>
      <c r="F20" s="155" t="s">
        <v>373</v>
      </c>
      <c r="G20" s="158">
        <v>26953</v>
      </c>
      <c r="H20" s="155" t="s">
        <v>180</v>
      </c>
      <c r="I20" s="154"/>
    </row>
    <row r="21" spans="1:9">
      <c r="A21" s="155" t="s">
        <v>374</v>
      </c>
      <c r="B21" s="156">
        <v>6920769</v>
      </c>
      <c r="C21" s="155" t="s">
        <v>374</v>
      </c>
      <c r="D21" s="159" t="s">
        <v>2</v>
      </c>
      <c r="E21" s="157" t="s">
        <v>179</v>
      </c>
      <c r="F21" s="155" t="s">
        <v>375</v>
      </c>
      <c r="G21" s="158">
        <v>28449</v>
      </c>
      <c r="H21" s="155" t="s">
        <v>180</v>
      </c>
      <c r="I21" s="154"/>
    </row>
    <row r="22" spans="1:9">
      <c r="A22" s="155" t="s">
        <v>162</v>
      </c>
      <c r="B22" s="156">
        <v>6910654</v>
      </c>
      <c r="C22" s="155" t="s">
        <v>162</v>
      </c>
      <c r="D22" s="159" t="s">
        <v>2</v>
      </c>
      <c r="E22" s="157" t="s">
        <v>179</v>
      </c>
      <c r="F22" s="155" t="s">
        <v>376</v>
      </c>
      <c r="G22" s="158">
        <v>20398</v>
      </c>
      <c r="H22" s="155" t="s">
        <v>189</v>
      </c>
      <c r="I22" s="154"/>
    </row>
    <row r="23" spans="1:9">
      <c r="A23" s="155" t="s">
        <v>377</v>
      </c>
      <c r="B23" s="156">
        <v>6923165</v>
      </c>
      <c r="C23" s="155" t="s">
        <v>377</v>
      </c>
      <c r="D23" s="159" t="s">
        <v>2</v>
      </c>
      <c r="E23" s="157" t="s">
        <v>179</v>
      </c>
      <c r="F23" s="155" t="s">
        <v>378</v>
      </c>
      <c r="G23" s="158">
        <v>25424</v>
      </c>
      <c r="H23" s="155" t="s">
        <v>180</v>
      </c>
      <c r="I23" s="154"/>
    </row>
    <row r="24" spans="1:9">
      <c r="A24" s="155" t="s">
        <v>379</v>
      </c>
      <c r="B24" s="156">
        <v>6926226</v>
      </c>
      <c r="C24" s="155" t="s">
        <v>379</v>
      </c>
      <c r="D24" s="159" t="s">
        <v>2</v>
      </c>
      <c r="E24" s="157" t="s">
        <v>179</v>
      </c>
      <c r="F24" s="155" t="s">
        <v>380</v>
      </c>
      <c r="G24" s="158">
        <v>17899</v>
      </c>
      <c r="H24" s="155" t="s">
        <v>189</v>
      </c>
      <c r="I24" s="154"/>
    </row>
    <row r="25" spans="1:9">
      <c r="A25" s="155" t="s">
        <v>266</v>
      </c>
      <c r="B25" s="156">
        <v>6921793</v>
      </c>
      <c r="C25" s="155" t="s">
        <v>266</v>
      </c>
      <c r="D25" s="159" t="s">
        <v>2</v>
      </c>
      <c r="E25" s="157" t="s">
        <v>179</v>
      </c>
      <c r="F25" s="155" t="s">
        <v>381</v>
      </c>
      <c r="G25" s="158">
        <v>22050</v>
      </c>
      <c r="H25" s="155" t="s">
        <v>180</v>
      </c>
      <c r="I25" s="154"/>
    </row>
    <row r="26" spans="1:9">
      <c r="A26" s="155" t="s">
        <v>261</v>
      </c>
      <c r="B26" s="156">
        <v>6920770</v>
      </c>
      <c r="C26" s="155" t="s">
        <v>261</v>
      </c>
      <c r="D26" s="159" t="s">
        <v>2</v>
      </c>
      <c r="E26" s="157" t="s">
        <v>179</v>
      </c>
      <c r="F26" s="155" t="s">
        <v>382</v>
      </c>
      <c r="G26" s="158">
        <v>23846</v>
      </c>
      <c r="H26" s="155" t="s">
        <v>180</v>
      </c>
      <c r="I26" s="154"/>
    </row>
    <row r="27" spans="1:9">
      <c r="A27" s="155" t="s">
        <v>323</v>
      </c>
      <c r="B27" s="156">
        <v>6901432</v>
      </c>
      <c r="C27" s="155" t="s">
        <v>323</v>
      </c>
      <c r="D27" s="159" t="s">
        <v>2</v>
      </c>
      <c r="E27" s="157" t="s">
        <v>179</v>
      </c>
      <c r="F27" s="155" t="s">
        <v>383</v>
      </c>
      <c r="G27" s="158">
        <v>17655</v>
      </c>
      <c r="H27" s="155" t="s">
        <v>189</v>
      </c>
      <c r="I27" s="154"/>
    </row>
    <row r="28" spans="1:9">
      <c r="A28" s="155" t="s">
        <v>187</v>
      </c>
      <c r="B28" s="156">
        <v>5806744</v>
      </c>
      <c r="C28" s="155" t="s">
        <v>187</v>
      </c>
      <c r="D28" s="159" t="s">
        <v>2</v>
      </c>
      <c r="E28" s="157" t="s">
        <v>179</v>
      </c>
      <c r="F28" s="155" t="s">
        <v>384</v>
      </c>
      <c r="G28" s="158">
        <v>26228</v>
      </c>
      <c r="H28" s="155" t="s">
        <v>180</v>
      </c>
      <c r="I28" s="154"/>
    </row>
    <row r="29" spans="1:9">
      <c r="A29" s="155" t="s">
        <v>270</v>
      </c>
      <c r="B29" s="156">
        <v>6921796</v>
      </c>
      <c r="C29" s="155" t="s">
        <v>270</v>
      </c>
      <c r="D29" s="159" t="s">
        <v>2</v>
      </c>
      <c r="E29" s="157" t="s">
        <v>8</v>
      </c>
      <c r="F29" s="155" t="s">
        <v>384</v>
      </c>
      <c r="G29" s="158">
        <v>36393</v>
      </c>
      <c r="H29" s="155" t="s">
        <v>314</v>
      </c>
      <c r="I29" s="154"/>
    </row>
    <row r="30" spans="1:9">
      <c r="A30" s="155" t="s">
        <v>268</v>
      </c>
      <c r="B30" s="156">
        <v>6921795</v>
      </c>
      <c r="C30" s="155" t="s">
        <v>268</v>
      </c>
      <c r="D30" s="159" t="s">
        <v>2</v>
      </c>
      <c r="E30" s="157" t="s">
        <v>179</v>
      </c>
      <c r="F30" s="155" t="s">
        <v>384</v>
      </c>
      <c r="G30" s="158">
        <v>37873</v>
      </c>
      <c r="H30" s="155" t="s">
        <v>269</v>
      </c>
      <c r="I30" s="154"/>
    </row>
    <row r="31" spans="1:9">
      <c r="A31" s="155" t="s">
        <v>267</v>
      </c>
      <c r="B31" s="156">
        <v>6921794</v>
      </c>
      <c r="C31" s="155" t="s">
        <v>267</v>
      </c>
      <c r="D31" s="159" t="s">
        <v>2</v>
      </c>
      <c r="E31" s="157" t="s">
        <v>8</v>
      </c>
      <c r="F31" s="155" t="s">
        <v>384</v>
      </c>
      <c r="G31" s="158">
        <v>27014</v>
      </c>
      <c r="H31" s="155" t="s">
        <v>180</v>
      </c>
      <c r="I31" s="154"/>
    </row>
    <row r="32" spans="1:9">
      <c r="A32" s="155" t="s">
        <v>152</v>
      </c>
      <c r="B32" s="156">
        <v>6914947</v>
      </c>
      <c r="C32" s="155" t="s">
        <v>152</v>
      </c>
      <c r="D32" s="159" t="s">
        <v>2</v>
      </c>
      <c r="E32" s="157" t="s">
        <v>179</v>
      </c>
      <c r="F32" s="155" t="s">
        <v>385</v>
      </c>
      <c r="G32" s="158">
        <v>20123</v>
      </c>
      <c r="H32" s="155" t="s">
        <v>189</v>
      </c>
      <c r="I32" s="154"/>
    </row>
    <row r="33" spans="1:9">
      <c r="A33" s="155" t="s">
        <v>131</v>
      </c>
      <c r="B33" s="156">
        <v>6914560</v>
      </c>
      <c r="C33" s="155" t="s">
        <v>131</v>
      </c>
      <c r="D33" s="159" t="s">
        <v>2</v>
      </c>
      <c r="E33" s="157" t="s">
        <v>179</v>
      </c>
      <c r="F33" s="155" t="s">
        <v>386</v>
      </c>
      <c r="G33" s="158">
        <v>21381</v>
      </c>
      <c r="H33" s="155" t="s">
        <v>180</v>
      </c>
      <c r="I33" s="154"/>
    </row>
    <row r="34" spans="1:9">
      <c r="A34" s="155" t="s">
        <v>297</v>
      </c>
      <c r="B34" s="156">
        <v>6925402</v>
      </c>
      <c r="C34" s="155" t="s">
        <v>297</v>
      </c>
      <c r="D34" s="159" t="s">
        <v>2</v>
      </c>
      <c r="E34" s="157" t="s">
        <v>8</v>
      </c>
      <c r="F34" s="155" t="s">
        <v>387</v>
      </c>
      <c r="G34" s="158">
        <v>20595</v>
      </c>
      <c r="H34" s="155" t="s">
        <v>180</v>
      </c>
      <c r="I34" s="154"/>
    </row>
    <row r="35" spans="1:9">
      <c r="A35" s="155" t="s">
        <v>278</v>
      </c>
      <c r="B35" s="156">
        <v>6922667</v>
      </c>
      <c r="C35" s="155" t="s">
        <v>278</v>
      </c>
      <c r="D35" s="159" t="s">
        <v>2</v>
      </c>
      <c r="E35" s="157" t="s">
        <v>179</v>
      </c>
      <c r="F35" s="155" t="s">
        <v>387</v>
      </c>
      <c r="G35" s="158">
        <v>28247</v>
      </c>
      <c r="H35" s="155" t="s">
        <v>180</v>
      </c>
      <c r="I35" s="154"/>
    </row>
    <row r="36" spans="1:9">
      <c r="A36" s="155" t="s">
        <v>277</v>
      </c>
      <c r="B36" s="156">
        <v>6922666</v>
      </c>
      <c r="C36" s="155" t="s">
        <v>277</v>
      </c>
      <c r="D36" s="159" t="s">
        <v>2</v>
      </c>
      <c r="E36" s="157" t="s">
        <v>179</v>
      </c>
      <c r="F36" s="155" t="s">
        <v>388</v>
      </c>
      <c r="G36" s="158">
        <v>19187</v>
      </c>
      <c r="H36" s="155" t="s">
        <v>189</v>
      </c>
      <c r="I36" s="154"/>
    </row>
    <row r="37" spans="1:9">
      <c r="A37" s="155" t="s">
        <v>322</v>
      </c>
      <c r="B37" s="156">
        <v>6901672</v>
      </c>
      <c r="C37" s="155" t="s">
        <v>322</v>
      </c>
      <c r="D37" s="159" t="s">
        <v>2</v>
      </c>
      <c r="E37" s="157" t="s">
        <v>179</v>
      </c>
      <c r="F37" s="155" t="s">
        <v>389</v>
      </c>
      <c r="G37" s="158">
        <v>20463</v>
      </c>
      <c r="H37" s="155" t="s">
        <v>180</v>
      </c>
      <c r="I37" s="154"/>
    </row>
    <row r="38" spans="1:9">
      <c r="A38" s="155" t="s">
        <v>328</v>
      </c>
      <c r="B38" s="156">
        <v>6903233</v>
      </c>
      <c r="C38" s="155" t="s">
        <v>328</v>
      </c>
      <c r="D38" s="159" t="s">
        <v>2</v>
      </c>
      <c r="E38" s="157" t="s">
        <v>179</v>
      </c>
      <c r="F38" s="155" t="s">
        <v>390</v>
      </c>
      <c r="G38" s="158">
        <v>19674</v>
      </c>
      <c r="H38" s="155" t="s">
        <v>189</v>
      </c>
      <c r="I38" s="154"/>
    </row>
    <row r="39" spans="1:9">
      <c r="A39" s="155" t="s">
        <v>326</v>
      </c>
      <c r="B39" s="156">
        <v>6925432</v>
      </c>
      <c r="C39" s="155" t="s">
        <v>326</v>
      </c>
      <c r="D39" s="159" t="s">
        <v>2</v>
      </c>
      <c r="E39" s="157" t="s">
        <v>179</v>
      </c>
      <c r="F39" s="155" t="s">
        <v>391</v>
      </c>
      <c r="G39" s="158">
        <v>35417</v>
      </c>
      <c r="H39" s="155" t="s">
        <v>180</v>
      </c>
      <c r="I39" s="154"/>
    </row>
    <row r="40" spans="1:9">
      <c r="A40" s="155" t="s">
        <v>325</v>
      </c>
      <c r="B40" s="156">
        <v>6901436</v>
      </c>
      <c r="C40" s="155" t="s">
        <v>325</v>
      </c>
      <c r="D40" s="159" t="s">
        <v>2</v>
      </c>
      <c r="E40" s="157" t="s">
        <v>179</v>
      </c>
      <c r="F40" s="155" t="s">
        <v>392</v>
      </c>
      <c r="G40" s="158">
        <v>15962</v>
      </c>
      <c r="H40" s="155" t="s">
        <v>189</v>
      </c>
      <c r="I40" s="154"/>
    </row>
    <row r="41" spans="1:9">
      <c r="A41" s="155" t="s">
        <v>291</v>
      </c>
      <c r="B41" s="156">
        <v>6925087</v>
      </c>
      <c r="C41" s="155" t="s">
        <v>291</v>
      </c>
      <c r="D41" s="159" t="s">
        <v>2</v>
      </c>
      <c r="E41" s="157" t="s">
        <v>179</v>
      </c>
      <c r="F41" s="155" t="s">
        <v>393</v>
      </c>
      <c r="G41" s="158">
        <v>16887</v>
      </c>
      <c r="H41" s="155" t="s">
        <v>189</v>
      </c>
      <c r="I41" s="154"/>
    </row>
    <row r="42" spans="1:9">
      <c r="A42" s="155" t="s">
        <v>298</v>
      </c>
      <c r="B42" s="156">
        <v>6925403</v>
      </c>
      <c r="C42" s="155" t="s">
        <v>298</v>
      </c>
      <c r="D42" s="159" t="s">
        <v>2</v>
      </c>
      <c r="E42" s="157" t="s">
        <v>8</v>
      </c>
      <c r="F42" s="155" t="s">
        <v>394</v>
      </c>
      <c r="G42" s="158">
        <v>21542</v>
      </c>
      <c r="H42" s="155" t="s">
        <v>180</v>
      </c>
      <c r="I42" s="154"/>
    </row>
    <row r="43" spans="1:9">
      <c r="A43" s="155" t="s">
        <v>223</v>
      </c>
      <c r="B43" s="156">
        <v>6908242</v>
      </c>
      <c r="C43" s="155" t="s">
        <v>223</v>
      </c>
      <c r="D43" s="159" t="s">
        <v>2</v>
      </c>
      <c r="E43" s="157" t="s">
        <v>179</v>
      </c>
      <c r="F43" s="155" t="s">
        <v>395</v>
      </c>
      <c r="G43" s="158">
        <v>20743</v>
      </c>
      <c r="H43" s="155" t="s">
        <v>180</v>
      </c>
      <c r="I43" s="154"/>
    </row>
    <row r="44" spans="1:9">
      <c r="A44" s="155" t="s">
        <v>209</v>
      </c>
      <c r="B44" s="156">
        <v>6901754</v>
      </c>
      <c r="C44" s="155" t="s">
        <v>209</v>
      </c>
      <c r="D44" s="159" t="s">
        <v>2</v>
      </c>
      <c r="E44" s="157" t="s">
        <v>179</v>
      </c>
      <c r="F44" s="155" t="s">
        <v>396</v>
      </c>
      <c r="G44" s="158">
        <v>27005</v>
      </c>
      <c r="H44" s="155" t="s">
        <v>180</v>
      </c>
      <c r="I44" s="154"/>
    </row>
    <row r="45" spans="1:9">
      <c r="A45" s="155" t="s">
        <v>208</v>
      </c>
      <c r="B45" s="156">
        <v>6901752</v>
      </c>
      <c r="C45" s="155" t="s">
        <v>208</v>
      </c>
      <c r="D45" s="159" t="s">
        <v>2</v>
      </c>
      <c r="E45" s="157" t="s">
        <v>179</v>
      </c>
      <c r="F45" s="155" t="s">
        <v>397</v>
      </c>
      <c r="G45" s="158">
        <v>16365</v>
      </c>
      <c r="H45" s="155" t="s">
        <v>189</v>
      </c>
      <c r="I45" s="154"/>
    </row>
    <row r="46" spans="1:9">
      <c r="A46" s="155" t="s">
        <v>205</v>
      </c>
      <c r="B46" s="156">
        <v>6901534</v>
      </c>
      <c r="C46" s="155" t="s">
        <v>205</v>
      </c>
      <c r="D46" s="159" t="s">
        <v>2</v>
      </c>
      <c r="E46" s="157" t="s">
        <v>179</v>
      </c>
      <c r="F46" s="155" t="s">
        <v>398</v>
      </c>
      <c r="G46" s="158">
        <v>20209</v>
      </c>
      <c r="H46" s="155" t="s">
        <v>189</v>
      </c>
      <c r="I46" s="154"/>
    </row>
    <row r="47" spans="1:9">
      <c r="A47" s="155" t="s">
        <v>38</v>
      </c>
      <c r="B47" s="156">
        <v>6924512</v>
      </c>
      <c r="C47" s="155" t="s">
        <v>38</v>
      </c>
      <c r="D47" s="159" t="s">
        <v>2</v>
      </c>
      <c r="E47" s="157" t="s">
        <v>179</v>
      </c>
      <c r="F47" s="155" t="s">
        <v>399</v>
      </c>
      <c r="G47" s="158">
        <v>22250</v>
      </c>
      <c r="H47" s="155" t="s">
        <v>180</v>
      </c>
      <c r="I47" s="154"/>
    </row>
    <row r="48" spans="1:9">
      <c r="A48" s="155" t="s">
        <v>81</v>
      </c>
      <c r="B48" s="156">
        <v>6901245</v>
      </c>
      <c r="C48" s="155" t="s">
        <v>81</v>
      </c>
      <c r="D48" s="159" t="s">
        <v>350</v>
      </c>
      <c r="E48" s="157" t="s">
        <v>8</v>
      </c>
      <c r="F48" s="155" t="s">
        <v>400</v>
      </c>
      <c r="G48" s="158">
        <v>22724</v>
      </c>
      <c r="H48" s="155" t="s">
        <v>180</v>
      </c>
      <c r="I48" s="154"/>
    </row>
    <row r="49" spans="1:9">
      <c r="A49" s="155" t="s">
        <v>200</v>
      </c>
      <c r="B49" s="156">
        <v>6901220</v>
      </c>
      <c r="C49" s="155" t="s">
        <v>200</v>
      </c>
      <c r="D49" s="159" t="s">
        <v>350</v>
      </c>
      <c r="E49" s="157" t="s">
        <v>179</v>
      </c>
      <c r="F49" s="155" t="s">
        <v>401</v>
      </c>
      <c r="G49" s="158">
        <v>18557</v>
      </c>
      <c r="H49" s="155" t="s">
        <v>189</v>
      </c>
      <c r="I49" s="154"/>
    </row>
    <row r="50" spans="1:9">
      <c r="A50" s="155" t="s">
        <v>201</v>
      </c>
      <c r="B50" s="156">
        <v>6901299</v>
      </c>
      <c r="C50" s="155" t="s">
        <v>201</v>
      </c>
      <c r="D50" s="159" t="s">
        <v>350</v>
      </c>
      <c r="E50" s="157" t="s">
        <v>179</v>
      </c>
      <c r="F50" s="155" t="s">
        <v>402</v>
      </c>
      <c r="G50" s="158">
        <v>15366</v>
      </c>
      <c r="H50" s="155" t="s">
        <v>189</v>
      </c>
      <c r="I50" s="154"/>
    </row>
    <row r="51" spans="1:9">
      <c r="A51" s="155" t="s">
        <v>315</v>
      </c>
      <c r="B51" s="156">
        <v>6925844</v>
      </c>
      <c r="C51" s="155" t="s">
        <v>315</v>
      </c>
      <c r="D51" s="159" t="s">
        <v>350</v>
      </c>
      <c r="E51" s="157" t="s">
        <v>179</v>
      </c>
      <c r="F51" s="155" t="s">
        <v>403</v>
      </c>
      <c r="G51" s="158">
        <v>24236</v>
      </c>
      <c r="H51" s="155" t="s">
        <v>180</v>
      </c>
      <c r="I51" s="154"/>
    </row>
    <row r="52" spans="1:9">
      <c r="A52" s="155" t="s">
        <v>404</v>
      </c>
      <c r="B52" s="156">
        <v>6922413</v>
      </c>
      <c r="C52" s="155" t="s">
        <v>404</v>
      </c>
      <c r="D52" s="159" t="s">
        <v>350</v>
      </c>
      <c r="E52" s="157" t="s">
        <v>179</v>
      </c>
      <c r="F52" s="155" t="s">
        <v>405</v>
      </c>
      <c r="G52" s="158">
        <v>20083</v>
      </c>
      <c r="H52" s="155" t="s">
        <v>189</v>
      </c>
      <c r="I52" s="154"/>
    </row>
    <row r="53" spans="1:9">
      <c r="A53" s="155" t="s">
        <v>329</v>
      </c>
      <c r="B53" s="156">
        <v>103628</v>
      </c>
      <c r="C53" s="155" t="s">
        <v>329</v>
      </c>
      <c r="D53" s="159" t="s">
        <v>350</v>
      </c>
      <c r="E53" s="157" t="s">
        <v>179</v>
      </c>
      <c r="F53" s="155" t="s">
        <v>406</v>
      </c>
      <c r="G53" s="158">
        <v>22848</v>
      </c>
      <c r="H53" s="155" t="s">
        <v>180</v>
      </c>
      <c r="I53" s="154"/>
    </row>
    <row r="54" spans="1:9">
      <c r="A54" s="155" t="s">
        <v>407</v>
      </c>
      <c r="B54" s="156">
        <v>6920064</v>
      </c>
      <c r="C54" s="155" t="s">
        <v>407</v>
      </c>
      <c r="D54" s="159" t="s">
        <v>350</v>
      </c>
      <c r="E54" s="157" t="s">
        <v>179</v>
      </c>
      <c r="F54" s="155" t="s">
        <v>408</v>
      </c>
      <c r="G54" s="158">
        <v>24506</v>
      </c>
      <c r="H54" s="155" t="s">
        <v>180</v>
      </c>
      <c r="I54" s="154"/>
    </row>
    <row r="55" spans="1:9">
      <c r="A55" s="155" t="s">
        <v>304</v>
      </c>
      <c r="B55" s="156">
        <v>6925624</v>
      </c>
      <c r="C55" s="155" t="s">
        <v>304</v>
      </c>
      <c r="D55" s="159" t="s">
        <v>350</v>
      </c>
      <c r="E55" s="157" t="s">
        <v>179</v>
      </c>
      <c r="F55" s="155" t="s">
        <v>409</v>
      </c>
      <c r="G55" s="158">
        <v>21125</v>
      </c>
      <c r="H55" s="155" t="s">
        <v>180</v>
      </c>
      <c r="I55" s="154"/>
    </row>
    <row r="56" spans="1:9">
      <c r="A56" s="155" t="s">
        <v>83</v>
      </c>
      <c r="B56" s="156">
        <v>6923652</v>
      </c>
      <c r="C56" s="155" t="s">
        <v>83</v>
      </c>
      <c r="D56" s="159" t="s">
        <v>350</v>
      </c>
      <c r="E56" s="157" t="s">
        <v>179</v>
      </c>
      <c r="F56" s="155" t="s">
        <v>410</v>
      </c>
      <c r="G56" s="158">
        <v>18709</v>
      </c>
      <c r="H56" s="155" t="s">
        <v>189</v>
      </c>
      <c r="I56" s="154"/>
    </row>
    <row r="57" spans="1:9">
      <c r="A57" s="155" t="s">
        <v>147</v>
      </c>
      <c r="B57" s="156">
        <v>6904157</v>
      </c>
      <c r="C57" s="155" t="s">
        <v>147</v>
      </c>
      <c r="D57" s="159" t="s">
        <v>350</v>
      </c>
      <c r="E57" s="157" t="s">
        <v>179</v>
      </c>
      <c r="F57" s="155" t="s">
        <v>411</v>
      </c>
      <c r="G57" s="158">
        <v>20323</v>
      </c>
      <c r="H57" s="155" t="s">
        <v>189</v>
      </c>
      <c r="I57" s="154"/>
    </row>
    <row r="58" spans="1:9">
      <c r="A58" s="155" t="s">
        <v>412</v>
      </c>
      <c r="B58" s="156">
        <v>6901973</v>
      </c>
      <c r="C58" s="155" t="s">
        <v>412</v>
      </c>
      <c r="D58" s="159" t="s">
        <v>350</v>
      </c>
      <c r="E58" s="157" t="s">
        <v>179</v>
      </c>
      <c r="F58" s="155" t="s">
        <v>413</v>
      </c>
      <c r="G58" s="158">
        <v>18183</v>
      </c>
      <c r="H58" s="155" t="s">
        <v>189</v>
      </c>
      <c r="I58" s="154"/>
    </row>
    <row r="59" spans="1:9">
      <c r="A59" s="155" t="s">
        <v>140</v>
      </c>
      <c r="B59" s="156">
        <v>6924102</v>
      </c>
      <c r="C59" s="155" t="s">
        <v>140</v>
      </c>
      <c r="D59" s="159" t="s">
        <v>350</v>
      </c>
      <c r="E59" s="157" t="s">
        <v>179</v>
      </c>
      <c r="F59" s="155" t="s">
        <v>414</v>
      </c>
      <c r="G59" s="158">
        <v>22111</v>
      </c>
      <c r="H59" s="155" t="s">
        <v>180</v>
      </c>
      <c r="I59" s="154"/>
    </row>
    <row r="60" spans="1:9">
      <c r="A60" s="155" t="s">
        <v>92</v>
      </c>
      <c r="B60" s="156">
        <v>6915606</v>
      </c>
      <c r="C60" s="155" t="s">
        <v>92</v>
      </c>
      <c r="D60" s="159" t="s">
        <v>350</v>
      </c>
      <c r="E60" s="157" t="s">
        <v>179</v>
      </c>
      <c r="F60" s="155" t="s">
        <v>415</v>
      </c>
      <c r="G60" s="158">
        <v>25250</v>
      </c>
      <c r="H60" s="155" t="s">
        <v>180</v>
      </c>
      <c r="I60" s="154"/>
    </row>
    <row r="61" spans="1:9">
      <c r="A61" s="155" t="s">
        <v>93</v>
      </c>
      <c r="B61" s="156">
        <v>6919338</v>
      </c>
      <c r="C61" s="155" t="s">
        <v>93</v>
      </c>
      <c r="D61" s="159" t="s">
        <v>350</v>
      </c>
      <c r="E61" s="157" t="s">
        <v>179</v>
      </c>
      <c r="F61" s="155" t="s">
        <v>416</v>
      </c>
      <c r="G61" s="158">
        <v>22671</v>
      </c>
      <c r="H61" s="155" t="s">
        <v>180</v>
      </c>
      <c r="I61" s="154"/>
    </row>
    <row r="62" spans="1:9">
      <c r="A62" s="155" t="s">
        <v>299</v>
      </c>
      <c r="B62" s="156">
        <v>6925483</v>
      </c>
      <c r="C62" s="155" t="s">
        <v>299</v>
      </c>
      <c r="D62" s="159" t="s">
        <v>350</v>
      </c>
      <c r="E62" s="157" t="s">
        <v>179</v>
      </c>
      <c r="F62" s="155" t="s">
        <v>417</v>
      </c>
      <c r="G62" s="158">
        <v>18805</v>
      </c>
      <c r="H62" s="155" t="s">
        <v>189</v>
      </c>
      <c r="I62" s="154"/>
    </row>
    <row r="63" spans="1:9">
      <c r="A63" s="155" t="s">
        <v>190</v>
      </c>
      <c r="B63" s="156">
        <v>6900544</v>
      </c>
      <c r="C63" s="155" t="s">
        <v>190</v>
      </c>
      <c r="D63" s="159" t="s">
        <v>350</v>
      </c>
      <c r="E63" s="157" t="s">
        <v>8</v>
      </c>
      <c r="F63" s="155" t="s">
        <v>418</v>
      </c>
      <c r="G63" s="158">
        <v>13378</v>
      </c>
      <c r="H63" s="155" t="s">
        <v>189</v>
      </c>
      <c r="I63" s="154"/>
    </row>
    <row r="64" spans="1:9">
      <c r="A64" s="155" t="s">
        <v>419</v>
      </c>
      <c r="B64" s="156">
        <v>705151</v>
      </c>
      <c r="C64" s="155" t="s">
        <v>419</v>
      </c>
      <c r="D64" s="159" t="s">
        <v>350</v>
      </c>
      <c r="E64" s="157" t="s">
        <v>179</v>
      </c>
      <c r="F64" s="155" t="s">
        <v>420</v>
      </c>
      <c r="G64" s="158">
        <v>19215</v>
      </c>
      <c r="H64" s="155" t="s">
        <v>189</v>
      </c>
      <c r="I64" s="154"/>
    </row>
    <row r="65" spans="1:9">
      <c r="A65" s="155" t="s">
        <v>123</v>
      </c>
      <c r="B65" s="156">
        <v>6903070</v>
      </c>
      <c r="C65" s="155" t="s">
        <v>123</v>
      </c>
      <c r="D65" s="159" t="s">
        <v>350</v>
      </c>
      <c r="E65" s="157" t="s">
        <v>8</v>
      </c>
      <c r="F65" s="155" t="s">
        <v>421</v>
      </c>
      <c r="G65" s="158">
        <v>17308</v>
      </c>
      <c r="H65" s="155" t="s">
        <v>189</v>
      </c>
      <c r="I65" s="154"/>
    </row>
    <row r="66" spans="1:9">
      <c r="A66" s="155" t="s">
        <v>214</v>
      </c>
      <c r="B66" s="156">
        <v>6903003</v>
      </c>
      <c r="C66" s="155" t="s">
        <v>214</v>
      </c>
      <c r="D66" s="159" t="s">
        <v>350</v>
      </c>
      <c r="E66" s="157" t="s">
        <v>179</v>
      </c>
      <c r="F66" s="155" t="s">
        <v>421</v>
      </c>
      <c r="G66" s="158">
        <v>16983</v>
      </c>
      <c r="H66" s="155" t="s">
        <v>189</v>
      </c>
      <c r="I66" s="154"/>
    </row>
    <row r="67" spans="1:9">
      <c r="A67" s="155" t="s">
        <v>154</v>
      </c>
      <c r="B67" s="156">
        <v>6917755</v>
      </c>
      <c r="C67" s="155" t="s">
        <v>154</v>
      </c>
      <c r="D67" s="159" t="s">
        <v>350</v>
      </c>
      <c r="E67" s="157" t="s">
        <v>179</v>
      </c>
      <c r="F67" s="155" t="s">
        <v>422</v>
      </c>
      <c r="G67" s="158">
        <v>24495</v>
      </c>
      <c r="H67" s="155" t="s">
        <v>180</v>
      </c>
      <c r="I67" s="154"/>
    </row>
    <row r="68" spans="1:9">
      <c r="A68" s="155" t="s">
        <v>139</v>
      </c>
      <c r="B68" s="156">
        <v>6923754</v>
      </c>
      <c r="C68" s="155" t="s">
        <v>139</v>
      </c>
      <c r="D68" s="159" t="s">
        <v>350</v>
      </c>
      <c r="E68" s="157" t="s">
        <v>179</v>
      </c>
      <c r="F68" s="155" t="s">
        <v>423</v>
      </c>
      <c r="G68" s="158">
        <v>18351</v>
      </c>
      <c r="H68" s="155" t="s">
        <v>189</v>
      </c>
      <c r="I68" s="154"/>
    </row>
    <row r="69" spans="1:9">
      <c r="A69" s="155" t="s">
        <v>219</v>
      </c>
      <c r="B69" s="156">
        <v>6905637</v>
      </c>
      <c r="C69" s="155" t="s">
        <v>219</v>
      </c>
      <c r="D69" s="159" t="s">
        <v>350</v>
      </c>
      <c r="E69" s="157" t="s">
        <v>179</v>
      </c>
      <c r="F69" s="155" t="s">
        <v>424</v>
      </c>
      <c r="G69" s="158">
        <v>20313</v>
      </c>
      <c r="H69" s="155" t="s">
        <v>189</v>
      </c>
      <c r="I69" s="154"/>
    </row>
    <row r="70" spans="1:9">
      <c r="A70" s="155" t="s">
        <v>425</v>
      </c>
      <c r="B70" s="156">
        <v>6905211</v>
      </c>
      <c r="C70" s="155" t="s">
        <v>425</v>
      </c>
      <c r="D70" s="159" t="s">
        <v>350</v>
      </c>
      <c r="E70" s="157" t="s">
        <v>179</v>
      </c>
      <c r="F70" s="155" t="s">
        <v>426</v>
      </c>
      <c r="G70" s="158">
        <v>15782</v>
      </c>
      <c r="H70" s="155" t="s">
        <v>189</v>
      </c>
      <c r="I70" s="154"/>
    </row>
    <row r="71" spans="1:9">
      <c r="A71" s="155" t="s">
        <v>82</v>
      </c>
      <c r="B71" s="156">
        <v>6902205</v>
      </c>
      <c r="C71" s="155" t="s">
        <v>82</v>
      </c>
      <c r="D71" s="159" t="s">
        <v>350</v>
      </c>
      <c r="E71" s="157" t="s">
        <v>179</v>
      </c>
      <c r="F71" s="155" t="s">
        <v>427</v>
      </c>
      <c r="G71" s="158">
        <v>23899</v>
      </c>
      <c r="H71" s="155" t="s">
        <v>180</v>
      </c>
      <c r="I71" s="154"/>
    </row>
    <row r="72" spans="1:9">
      <c r="A72" s="155" t="s">
        <v>428</v>
      </c>
      <c r="B72" s="156">
        <v>6926055</v>
      </c>
      <c r="C72" s="155" t="s">
        <v>428</v>
      </c>
      <c r="D72" s="159" t="s">
        <v>350</v>
      </c>
      <c r="E72" s="157" t="s">
        <v>179</v>
      </c>
      <c r="F72" s="155" t="s">
        <v>429</v>
      </c>
      <c r="G72" s="158">
        <v>19680</v>
      </c>
      <c r="H72" s="155" t="s">
        <v>189</v>
      </c>
      <c r="I72" s="154"/>
    </row>
    <row r="73" spans="1:9">
      <c r="A73" s="155" t="s">
        <v>100</v>
      </c>
      <c r="B73" s="156">
        <v>6921860</v>
      </c>
      <c r="C73" s="155" t="s">
        <v>100</v>
      </c>
      <c r="D73" s="159" t="s">
        <v>350</v>
      </c>
      <c r="E73" s="157" t="s">
        <v>179</v>
      </c>
      <c r="F73" s="155" t="s">
        <v>430</v>
      </c>
      <c r="G73" s="158">
        <v>23428</v>
      </c>
      <c r="H73" s="155" t="s">
        <v>180</v>
      </c>
      <c r="I73" s="154"/>
    </row>
    <row r="74" spans="1:9">
      <c r="A74" s="155" t="s">
        <v>30</v>
      </c>
      <c r="B74" s="156">
        <v>6924432</v>
      </c>
      <c r="C74" s="155" t="s">
        <v>30</v>
      </c>
      <c r="D74" s="159" t="s">
        <v>350</v>
      </c>
      <c r="E74" s="157" t="s">
        <v>8</v>
      </c>
      <c r="F74" s="155" t="s">
        <v>431</v>
      </c>
      <c r="G74" s="158">
        <v>24004</v>
      </c>
      <c r="H74" s="155" t="s">
        <v>180</v>
      </c>
      <c r="I74" s="154"/>
    </row>
    <row r="75" spans="1:9">
      <c r="A75" s="155" t="s">
        <v>85</v>
      </c>
      <c r="B75" s="156">
        <v>6924820</v>
      </c>
      <c r="C75" s="155" t="s">
        <v>85</v>
      </c>
      <c r="D75" s="159" t="s">
        <v>350</v>
      </c>
      <c r="E75" s="157" t="s">
        <v>179</v>
      </c>
      <c r="F75" s="155" t="s">
        <v>432</v>
      </c>
      <c r="G75" s="158">
        <v>23386</v>
      </c>
      <c r="H75" s="155" t="s">
        <v>180</v>
      </c>
      <c r="I75" s="154"/>
    </row>
    <row r="76" spans="1:9">
      <c r="A76" s="155" t="s">
        <v>181</v>
      </c>
      <c r="B76" s="156">
        <v>106403</v>
      </c>
      <c r="C76" s="155" t="s">
        <v>181</v>
      </c>
      <c r="D76" s="159" t="s">
        <v>350</v>
      </c>
      <c r="E76" s="157" t="s">
        <v>179</v>
      </c>
      <c r="F76" s="155" t="s">
        <v>433</v>
      </c>
      <c r="G76" s="158">
        <v>23884</v>
      </c>
      <c r="H76" s="155" t="s">
        <v>180</v>
      </c>
      <c r="I76" s="154"/>
    </row>
    <row r="77" spans="1:9">
      <c r="A77" s="155" t="s">
        <v>105</v>
      </c>
      <c r="B77" s="156">
        <v>6903133</v>
      </c>
      <c r="C77" s="155" t="s">
        <v>105</v>
      </c>
      <c r="D77" s="159" t="s">
        <v>350</v>
      </c>
      <c r="E77" s="157" t="s">
        <v>179</v>
      </c>
      <c r="F77" s="155" t="s">
        <v>434</v>
      </c>
      <c r="G77" s="158">
        <v>22132</v>
      </c>
      <c r="H77" s="155" t="s">
        <v>230</v>
      </c>
      <c r="I77" s="154"/>
    </row>
    <row r="78" spans="1:9">
      <c r="A78" s="155" t="s">
        <v>73</v>
      </c>
      <c r="B78" s="156">
        <v>3802304</v>
      </c>
      <c r="C78" s="155" t="s">
        <v>73</v>
      </c>
      <c r="D78" s="159" t="s">
        <v>350</v>
      </c>
      <c r="E78" s="157" t="s">
        <v>179</v>
      </c>
      <c r="F78" s="155" t="s">
        <v>435</v>
      </c>
      <c r="G78" s="158">
        <v>21342</v>
      </c>
      <c r="H78" s="155" t="s">
        <v>180</v>
      </c>
      <c r="I78" s="154"/>
    </row>
    <row r="79" spans="1:9">
      <c r="A79" s="155" t="s">
        <v>316</v>
      </c>
      <c r="B79" s="156">
        <v>6925894</v>
      </c>
      <c r="C79" s="155" t="s">
        <v>316</v>
      </c>
      <c r="D79" s="159" t="s">
        <v>350</v>
      </c>
      <c r="E79" s="157" t="s">
        <v>8</v>
      </c>
      <c r="F79" s="155" t="s">
        <v>436</v>
      </c>
      <c r="G79" s="158">
        <v>23490</v>
      </c>
      <c r="H79" s="155" t="s">
        <v>180</v>
      </c>
      <c r="I79" s="154"/>
    </row>
    <row r="80" spans="1:9">
      <c r="A80" s="155" t="s">
        <v>130</v>
      </c>
      <c r="B80" s="156">
        <v>6925155</v>
      </c>
      <c r="C80" s="155" t="s">
        <v>130</v>
      </c>
      <c r="D80" s="159" t="s">
        <v>350</v>
      </c>
      <c r="E80" s="157" t="s">
        <v>179</v>
      </c>
      <c r="F80" s="155" t="s">
        <v>437</v>
      </c>
      <c r="G80" s="158">
        <v>26660</v>
      </c>
      <c r="H80" s="155" t="s">
        <v>180</v>
      </c>
      <c r="I80" s="154"/>
    </row>
    <row r="81" spans="1:9">
      <c r="A81" s="155" t="s">
        <v>134</v>
      </c>
      <c r="B81" s="156">
        <v>6923741</v>
      </c>
      <c r="C81" s="155" t="s">
        <v>134</v>
      </c>
      <c r="D81" s="159" t="s">
        <v>350</v>
      </c>
      <c r="E81" s="157" t="s">
        <v>179</v>
      </c>
      <c r="F81" s="155" t="s">
        <v>438</v>
      </c>
      <c r="G81" s="158">
        <v>14224</v>
      </c>
      <c r="H81" s="155" t="s">
        <v>189</v>
      </c>
      <c r="I81" s="154"/>
    </row>
    <row r="82" spans="1:9">
      <c r="A82" s="155" t="s">
        <v>138</v>
      </c>
      <c r="B82" s="156">
        <v>6901424</v>
      </c>
      <c r="C82" s="155" t="s">
        <v>138</v>
      </c>
      <c r="D82" s="159" t="s">
        <v>350</v>
      </c>
      <c r="E82" s="157" t="s">
        <v>8</v>
      </c>
      <c r="F82" s="155" t="s">
        <v>439</v>
      </c>
      <c r="G82" s="158">
        <v>18755</v>
      </c>
      <c r="H82" s="155" t="s">
        <v>189</v>
      </c>
      <c r="I82" s="154"/>
    </row>
    <row r="83" spans="1:9">
      <c r="A83" s="155" t="s">
        <v>146</v>
      </c>
      <c r="B83" s="156">
        <v>6924452</v>
      </c>
      <c r="C83" s="155" t="s">
        <v>146</v>
      </c>
      <c r="D83" s="159" t="s">
        <v>350</v>
      </c>
      <c r="E83" s="157" t="s">
        <v>179</v>
      </c>
      <c r="F83" s="155" t="s">
        <v>440</v>
      </c>
      <c r="G83" s="158">
        <v>21379</v>
      </c>
      <c r="H83" s="155" t="s">
        <v>180</v>
      </c>
      <c r="I83" s="154"/>
    </row>
    <row r="84" spans="1:9">
      <c r="A84" s="155" t="s">
        <v>199</v>
      </c>
      <c r="B84" s="156">
        <v>6901215</v>
      </c>
      <c r="C84" s="155" t="s">
        <v>199</v>
      </c>
      <c r="D84" s="159" t="s">
        <v>350</v>
      </c>
      <c r="E84" s="157" t="s">
        <v>179</v>
      </c>
      <c r="F84" s="155" t="s">
        <v>441</v>
      </c>
      <c r="G84" s="158">
        <v>17893</v>
      </c>
      <c r="H84" s="155" t="s">
        <v>189</v>
      </c>
      <c r="I84" s="154"/>
    </row>
    <row r="85" spans="1:9">
      <c r="A85" s="155" t="s">
        <v>233</v>
      </c>
      <c r="B85" s="156">
        <v>6913614</v>
      </c>
      <c r="C85" s="155" t="s">
        <v>233</v>
      </c>
      <c r="D85" s="159" t="s">
        <v>350</v>
      </c>
      <c r="E85" s="157" t="s">
        <v>179</v>
      </c>
      <c r="F85" s="155" t="s">
        <v>442</v>
      </c>
      <c r="G85" s="158">
        <v>20730</v>
      </c>
      <c r="H85" s="155" t="s">
        <v>180</v>
      </c>
      <c r="I85" s="154"/>
    </row>
    <row r="86" spans="1:9">
      <c r="A86" s="155" t="s">
        <v>64</v>
      </c>
      <c r="B86" s="156">
        <v>6918036</v>
      </c>
      <c r="C86" s="155" t="s">
        <v>64</v>
      </c>
      <c r="D86" s="159" t="s">
        <v>350</v>
      </c>
      <c r="E86" s="157" t="s">
        <v>179</v>
      </c>
      <c r="F86" s="155" t="s">
        <v>443</v>
      </c>
      <c r="G86" s="158">
        <v>18351</v>
      </c>
      <c r="H86" s="155" t="s">
        <v>189</v>
      </c>
      <c r="I86" s="154"/>
    </row>
    <row r="87" spans="1:9">
      <c r="A87" s="155" t="s">
        <v>292</v>
      </c>
      <c r="B87" s="156">
        <v>6925156</v>
      </c>
      <c r="C87" s="155" t="s">
        <v>292</v>
      </c>
      <c r="D87" s="159" t="s">
        <v>350</v>
      </c>
      <c r="E87" s="157" t="s">
        <v>179</v>
      </c>
      <c r="F87" s="155" t="s">
        <v>444</v>
      </c>
      <c r="G87" s="158">
        <v>16869</v>
      </c>
      <c r="H87" s="155" t="s">
        <v>189</v>
      </c>
      <c r="I87" s="154"/>
    </row>
    <row r="88" spans="1:9">
      <c r="A88" s="155" t="s">
        <v>160</v>
      </c>
      <c r="B88" s="156">
        <v>6925064</v>
      </c>
      <c r="C88" s="155" t="s">
        <v>160</v>
      </c>
      <c r="D88" s="159" t="s">
        <v>350</v>
      </c>
      <c r="E88" s="157" t="s">
        <v>179</v>
      </c>
      <c r="F88" s="155" t="s">
        <v>445</v>
      </c>
      <c r="G88" s="158">
        <v>17354</v>
      </c>
      <c r="H88" s="155" t="s">
        <v>189</v>
      </c>
      <c r="I88" s="154"/>
    </row>
    <row r="89" spans="1:9">
      <c r="A89" s="155" t="s">
        <v>144</v>
      </c>
      <c r="B89" s="156">
        <v>6921433</v>
      </c>
      <c r="C89" s="155" t="s">
        <v>144</v>
      </c>
      <c r="D89" s="159" t="s">
        <v>350</v>
      </c>
      <c r="E89" s="157" t="s">
        <v>179</v>
      </c>
      <c r="F89" s="155" t="s">
        <v>382</v>
      </c>
      <c r="G89" s="158">
        <v>35118</v>
      </c>
      <c r="H89" s="155" t="s">
        <v>180</v>
      </c>
      <c r="I89" s="154"/>
    </row>
    <row r="90" spans="1:9">
      <c r="A90" s="155" t="s">
        <v>54</v>
      </c>
      <c r="B90" s="156">
        <v>6923030</v>
      </c>
      <c r="C90" s="155" t="s">
        <v>54</v>
      </c>
      <c r="D90" s="159" t="s">
        <v>350</v>
      </c>
      <c r="E90" s="157" t="s">
        <v>179</v>
      </c>
      <c r="F90" s="155" t="s">
        <v>446</v>
      </c>
      <c r="G90" s="158">
        <v>24537</v>
      </c>
      <c r="H90" s="155" t="s">
        <v>180</v>
      </c>
      <c r="I90" s="154"/>
    </row>
    <row r="91" spans="1:9">
      <c r="A91" s="155" t="s">
        <v>61</v>
      </c>
      <c r="B91" s="156">
        <v>6913873</v>
      </c>
      <c r="C91" s="155" t="s">
        <v>61</v>
      </c>
      <c r="D91" s="159" t="s">
        <v>350</v>
      </c>
      <c r="E91" s="157" t="s">
        <v>179</v>
      </c>
      <c r="F91" s="155" t="s">
        <v>447</v>
      </c>
      <c r="G91" s="158">
        <v>23305</v>
      </c>
      <c r="H91" s="155" t="s">
        <v>180</v>
      </c>
      <c r="I91" s="154"/>
    </row>
    <row r="92" spans="1:9">
      <c r="A92" s="155" t="s">
        <v>448</v>
      </c>
      <c r="B92" s="156">
        <v>6913500</v>
      </c>
      <c r="C92" s="155" t="s">
        <v>448</v>
      </c>
      <c r="D92" s="159" t="s">
        <v>350</v>
      </c>
      <c r="E92" s="157" t="s">
        <v>179</v>
      </c>
      <c r="F92" s="155" t="s">
        <v>449</v>
      </c>
      <c r="G92" s="158">
        <v>13351</v>
      </c>
      <c r="H92" s="155" t="s">
        <v>189</v>
      </c>
      <c r="I92" s="154"/>
    </row>
    <row r="93" spans="1:9">
      <c r="A93" s="155" t="s">
        <v>231</v>
      </c>
      <c r="B93" s="156">
        <v>6912019</v>
      </c>
      <c r="C93" s="155" t="s">
        <v>231</v>
      </c>
      <c r="D93" s="159" t="s">
        <v>350</v>
      </c>
      <c r="E93" s="157" t="s">
        <v>179</v>
      </c>
      <c r="F93" s="155" t="s">
        <v>450</v>
      </c>
      <c r="G93" s="158">
        <v>17077</v>
      </c>
      <c r="H93" s="155" t="s">
        <v>189</v>
      </c>
      <c r="I93" s="154"/>
    </row>
    <row r="94" spans="1:9">
      <c r="A94" s="155" t="s">
        <v>183</v>
      </c>
      <c r="B94" s="156">
        <v>3011684</v>
      </c>
      <c r="C94" s="155" t="s">
        <v>183</v>
      </c>
      <c r="D94" s="159" t="s">
        <v>350</v>
      </c>
      <c r="E94" s="157" t="s">
        <v>179</v>
      </c>
      <c r="F94" s="155" t="s">
        <v>451</v>
      </c>
      <c r="G94" s="158">
        <v>20129</v>
      </c>
      <c r="H94" s="155" t="s">
        <v>192</v>
      </c>
      <c r="I94" s="154"/>
    </row>
    <row r="95" spans="1:9">
      <c r="A95" s="155" t="s">
        <v>163</v>
      </c>
      <c r="B95" s="156">
        <v>6922450</v>
      </c>
      <c r="C95" s="155" t="s">
        <v>163</v>
      </c>
      <c r="D95" s="159" t="s">
        <v>350</v>
      </c>
      <c r="E95" s="157" t="s">
        <v>179</v>
      </c>
      <c r="F95" s="155" t="s">
        <v>452</v>
      </c>
      <c r="G95" s="158">
        <v>26222</v>
      </c>
      <c r="H95" s="155" t="s">
        <v>180</v>
      </c>
      <c r="I95" s="154"/>
    </row>
    <row r="96" spans="1:9">
      <c r="A96" s="155" t="s">
        <v>235</v>
      </c>
      <c r="B96" s="156">
        <v>6913833</v>
      </c>
      <c r="C96" s="155" t="s">
        <v>235</v>
      </c>
      <c r="D96" s="159" t="s">
        <v>350</v>
      </c>
      <c r="E96" s="157" t="s">
        <v>179</v>
      </c>
      <c r="F96" s="155" t="s">
        <v>453</v>
      </c>
      <c r="G96" s="158">
        <v>16303</v>
      </c>
      <c r="H96" s="155" t="s">
        <v>189</v>
      </c>
      <c r="I96" s="154"/>
    </row>
    <row r="97" spans="1:9">
      <c r="A97" s="155" t="s">
        <v>454</v>
      </c>
      <c r="B97" s="156">
        <v>6926245</v>
      </c>
      <c r="C97" s="155" t="s">
        <v>454</v>
      </c>
      <c r="D97" s="159" t="s">
        <v>350</v>
      </c>
      <c r="E97" s="157" t="s">
        <v>179</v>
      </c>
      <c r="F97" s="155" t="s">
        <v>455</v>
      </c>
      <c r="G97" s="158">
        <v>20020</v>
      </c>
      <c r="H97" s="155" t="s">
        <v>189</v>
      </c>
      <c r="I97" s="154"/>
    </row>
    <row r="98" spans="1:9">
      <c r="A98" s="155" t="s">
        <v>51</v>
      </c>
      <c r="B98" s="156">
        <v>6919181</v>
      </c>
      <c r="C98" s="155" t="s">
        <v>51</v>
      </c>
      <c r="D98" s="159" t="s">
        <v>350</v>
      </c>
      <c r="E98" s="157" t="s">
        <v>179</v>
      </c>
      <c r="F98" s="155" t="s">
        <v>456</v>
      </c>
      <c r="G98" s="158">
        <v>26491</v>
      </c>
      <c r="H98" s="155" t="s">
        <v>180</v>
      </c>
      <c r="I98" s="154"/>
    </row>
    <row r="99" spans="1:9">
      <c r="A99" s="155" t="s">
        <v>287</v>
      </c>
      <c r="B99" s="156">
        <v>6924453</v>
      </c>
      <c r="C99" s="155" t="s">
        <v>287</v>
      </c>
      <c r="D99" s="159" t="s">
        <v>350</v>
      </c>
      <c r="E99" s="157" t="s">
        <v>179</v>
      </c>
      <c r="F99" s="155" t="s">
        <v>457</v>
      </c>
      <c r="G99" s="158">
        <v>16595</v>
      </c>
      <c r="H99" s="155" t="s">
        <v>189</v>
      </c>
      <c r="I99" s="154"/>
    </row>
    <row r="100" spans="1:9">
      <c r="A100" s="155" t="s">
        <v>228</v>
      </c>
      <c r="B100" s="156">
        <v>6908870</v>
      </c>
      <c r="C100" s="155" t="s">
        <v>228</v>
      </c>
      <c r="D100" s="159" t="s">
        <v>350</v>
      </c>
      <c r="E100" s="157" t="s">
        <v>179</v>
      </c>
      <c r="F100" s="155" t="s">
        <v>458</v>
      </c>
      <c r="G100" s="158">
        <v>24168</v>
      </c>
      <c r="H100" s="155" t="s">
        <v>180</v>
      </c>
      <c r="I100" s="154"/>
    </row>
    <row r="101" spans="1:9">
      <c r="A101" s="155" t="s">
        <v>159</v>
      </c>
      <c r="B101" s="156">
        <v>6924011</v>
      </c>
      <c r="C101" s="155" t="s">
        <v>159</v>
      </c>
      <c r="D101" s="159" t="s">
        <v>350</v>
      </c>
      <c r="E101" s="157" t="s">
        <v>179</v>
      </c>
      <c r="F101" s="155" t="s">
        <v>459</v>
      </c>
      <c r="G101" s="158">
        <v>19424</v>
      </c>
      <c r="H101" s="155" t="s">
        <v>189</v>
      </c>
      <c r="I101" s="154"/>
    </row>
    <row r="102" spans="1:9">
      <c r="A102" s="155" t="s">
        <v>113</v>
      </c>
      <c r="B102" s="156">
        <v>6924944</v>
      </c>
      <c r="C102" s="155" t="s">
        <v>113</v>
      </c>
      <c r="D102" s="159" t="s">
        <v>350</v>
      </c>
      <c r="E102" s="157" t="s">
        <v>179</v>
      </c>
      <c r="F102" s="155" t="s">
        <v>460</v>
      </c>
      <c r="G102" s="158">
        <v>16239</v>
      </c>
      <c r="H102" s="155" t="s">
        <v>189</v>
      </c>
      <c r="I102" s="154"/>
    </row>
    <row r="103" spans="1:9">
      <c r="A103" s="155" t="s">
        <v>34</v>
      </c>
      <c r="B103" s="156">
        <v>6924592</v>
      </c>
      <c r="C103" s="155" t="s">
        <v>34</v>
      </c>
      <c r="D103" s="159" t="s">
        <v>350</v>
      </c>
      <c r="E103" s="157" t="s">
        <v>179</v>
      </c>
      <c r="F103" s="155" t="s">
        <v>461</v>
      </c>
      <c r="G103" s="158">
        <v>23111</v>
      </c>
      <c r="H103" s="155" t="s">
        <v>180</v>
      </c>
      <c r="I103" s="154"/>
    </row>
    <row r="104" spans="1:9">
      <c r="A104" s="155" t="s">
        <v>206</v>
      </c>
      <c r="B104" s="156">
        <v>6901586</v>
      </c>
      <c r="C104" s="155" t="s">
        <v>206</v>
      </c>
      <c r="D104" s="159" t="s">
        <v>350</v>
      </c>
      <c r="E104" s="157" t="s">
        <v>179</v>
      </c>
      <c r="F104" s="155" t="s">
        <v>462</v>
      </c>
      <c r="G104" s="158">
        <v>19350</v>
      </c>
      <c r="H104" s="155" t="s">
        <v>189</v>
      </c>
      <c r="I104" s="154"/>
    </row>
    <row r="105" spans="1:9">
      <c r="A105" s="155" t="s">
        <v>346</v>
      </c>
      <c r="B105" s="156">
        <v>6918667</v>
      </c>
      <c r="C105" s="155" t="s">
        <v>346</v>
      </c>
      <c r="D105" s="159" t="s">
        <v>350</v>
      </c>
      <c r="E105" s="157" t="s">
        <v>179</v>
      </c>
      <c r="F105" s="155" t="s">
        <v>463</v>
      </c>
      <c r="G105" s="158">
        <v>17945</v>
      </c>
      <c r="H105" s="155" t="s">
        <v>189</v>
      </c>
      <c r="I105" s="154"/>
    </row>
    <row r="106" spans="1:9">
      <c r="A106" s="155" t="s">
        <v>464</v>
      </c>
      <c r="B106" s="156">
        <v>6926056</v>
      </c>
      <c r="C106" s="155" t="s">
        <v>464</v>
      </c>
      <c r="D106" s="159" t="s">
        <v>350</v>
      </c>
      <c r="E106" s="157" t="s">
        <v>179</v>
      </c>
      <c r="F106" s="155" t="s">
        <v>358</v>
      </c>
      <c r="G106" s="158">
        <v>22554</v>
      </c>
      <c r="H106" s="155" t="s">
        <v>180</v>
      </c>
      <c r="I106" s="154"/>
    </row>
    <row r="107" spans="1:9">
      <c r="A107" s="155" t="s">
        <v>37</v>
      </c>
      <c r="B107" s="156">
        <v>6903159</v>
      </c>
      <c r="C107" s="155" t="s">
        <v>37</v>
      </c>
      <c r="D107" s="159" t="s">
        <v>350</v>
      </c>
      <c r="E107" s="157" t="s">
        <v>179</v>
      </c>
      <c r="F107" s="155" t="s">
        <v>465</v>
      </c>
      <c r="G107" s="158">
        <v>17407</v>
      </c>
      <c r="H107" s="155" t="s">
        <v>189</v>
      </c>
      <c r="I107" s="154"/>
    </row>
    <row r="108" spans="1:9">
      <c r="A108" s="155" t="s">
        <v>69</v>
      </c>
      <c r="B108" s="156">
        <v>6904171</v>
      </c>
      <c r="C108" s="155" t="s">
        <v>69</v>
      </c>
      <c r="D108" s="159" t="s">
        <v>350</v>
      </c>
      <c r="E108" s="157" t="s">
        <v>179</v>
      </c>
      <c r="F108" s="155" t="s">
        <v>466</v>
      </c>
      <c r="G108" s="158">
        <v>19554</v>
      </c>
      <c r="H108" s="155" t="s">
        <v>189</v>
      </c>
      <c r="I108" s="154"/>
    </row>
    <row r="109" spans="1:9">
      <c r="A109" s="155" t="s">
        <v>262</v>
      </c>
      <c r="B109" s="156">
        <v>6920890</v>
      </c>
      <c r="C109" s="155" t="s">
        <v>262</v>
      </c>
      <c r="D109" s="159" t="s">
        <v>350</v>
      </c>
      <c r="E109" s="157" t="s">
        <v>179</v>
      </c>
      <c r="F109" s="155" t="s">
        <v>467</v>
      </c>
      <c r="G109" s="158">
        <v>27178</v>
      </c>
      <c r="H109" s="155" t="s">
        <v>180</v>
      </c>
      <c r="I109" s="154"/>
    </row>
    <row r="110" spans="1:9">
      <c r="A110" s="155" t="s">
        <v>468</v>
      </c>
      <c r="B110" s="156">
        <v>6921051</v>
      </c>
      <c r="C110" s="155" t="s">
        <v>468</v>
      </c>
      <c r="D110" s="159" t="s">
        <v>350</v>
      </c>
      <c r="E110" s="157" t="s">
        <v>8</v>
      </c>
      <c r="F110" s="155" t="s">
        <v>405</v>
      </c>
      <c r="G110" s="158">
        <v>24514</v>
      </c>
      <c r="H110" s="155" t="s">
        <v>180</v>
      </c>
      <c r="I110" s="154"/>
    </row>
    <row r="111" spans="1:9">
      <c r="A111" s="155" t="s">
        <v>153</v>
      </c>
      <c r="B111" s="156">
        <v>6901249</v>
      </c>
      <c r="C111" s="155" t="s">
        <v>153</v>
      </c>
      <c r="D111" s="159" t="s">
        <v>350</v>
      </c>
      <c r="E111" s="157" t="s">
        <v>179</v>
      </c>
      <c r="F111" s="155" t="s">
        <v>469</v>
      </c>
      <c r="G111" s="158">
        <v>17120</v>
      </c>
      <c r="H111" s="155" t="s">
        <v>192</v>
      </c>
      <c r="I111" s="154"/>
    </row>
    <row r="112" spans="1:9" ht="19.5">
      <c r="A112" s="155" t="s">
        <v>272</v>
      </c>
      <c r="B112" s="156">
        <v>6921797</v>
      </c>
      <c r="C112" s="155" t="s">
        <v>272</v>
      </c>
      <c r="D112" s="159" t="s">
        <v>350</v>
      </c>
      <c r="E112" s="157" t="s">
        <v>179</v>
      </c>
      <c r="F112" s="155" t="s">
        <v>470</v>
      </c>
      <c r="G112" s="158">
        <v>38836</v>
      </c>
      <c r="H112" s="155" t="s">
        <v>273</v>
      </c>
      <c r="I112" s="154"/>
    </row>
    <row r="113" spans="1:9">
      <c r="A113" s="155" t="s">
        <v>133</v>
      </c>
      <c r="B113" s="156">
        <v>6924629</v>
      </c>
      <c r="C113" s="155" t="s">
        <v>133</v>
      </c>
      <c r="D113" s="159" t="s">
        <v>350</v>
      </c>
      <c r="E113" s="157" t="s">
        <v>179</v>
      </c>
      <c r="F113" s="155" t="s">
        <v>471</v>
      </c>
      <c r="G113" s="158">
        <v>20510</v>
      </c>
      <c r="H113" s="155" t="s">
        <v>180</v>
      </c>
      <c r="I113" s="154"/>
    </row>
    <row r="114" spans="1:9">
      <c r="A114" s="155" t="s">
        <v>137</v>
      </c>
      <c r="B114" s="156">
        <v>6914765</v>
      </c>
      <c r="C114" s="155" t="s">
        <v>137</v>
      </c>
      <c r="D114" s="159" t="s">
        <v>350</v>
      </c>
      <c r="E114" s="157" t="s">
        <v>179</v>
      </c>
      <c r="F114" s="155" t="s">
        <v>472</v>
      </c>
      <c r="G114" s="158">
        <v>20094</v>
      </c>
      <c r="H114" s="155" t="s">
        <v>189</v>
      </c>
      <c r="I114" s="154"/>
    </row>
    <row r="115" spans="1:9">
      <c r="A115" s="155" t="s">
        <v>59</v>
      </c>
      <c r="B115" s="156">
        <v>6919646</v>
      </c>
      <c r="C115" s="155" t="s">
        <v>59</v>
      </c>
      <c r="D115" s="159" t="s">
        <v>350</v>
      </c>
      <c r="E115" s="157" t="s">
        <v>179</v>
      </c>
      <c r="F115" s="155" t="s">
        <v>473</v>
      </c>
      <c r="G115" s="158">
        <v>26640</v>
      </c>
      <c r="H115" s="155" t="s">
        <v>180</v>
      </c>
      <c r="I115" s="154"/>
    </row>
    <row r="116" spans="1:9">
      <c r="A116" s="155" t="s">
        <v>474</v>
      </c>
      <c r="B116" s="156">
        <v>6925216</v>
      </c>
      <c r="C116" s="155" t="s">
        <v>474</v>
      </c>
      <c r="D116" s="159" t="s">
        <v>350</v>
      </c>
      <c r="E116" s="157" t="s">
        <v>179</v>
      </c>
      <c r="F116" s="155" t="s">
        <v>475</v>
      </c>
      <c r="G116" s="158">
        <v>20953</v>
      </c>
      <c r="H116" s="155" t="s">
        <v>180</v>
      </c>
      <c r="I116" s="154"/>
    </row>
    <row r="117" spans="1:9">
      <c r="A117" s="155" t="s">
        <v>476</v>
      </c>
      <c r="B117" s="156">
        <v>6924981</v>
      </c>
      <c r="C117" s="155" t="s">
        <v>476</v>
      </c>
      <c r="D117" s="159" t="s">
        <v>350</v>
      </c>
      <c r="E117" s="157" t="s">
        <v>179</v>
      </c>
      <c r="F117" s="155" t="s">
        <v>477</v>
      </c>
      <c r="G117" s="158">
        <v>33292</v>
      </c>
      <c r="H117" s="155" t="s">
        <v>180</v>
      </c>
      <c r="I117" s="154"/>
    </row>
    <row r="118" spans="1:9">
      <c r="A118" s="155" t="s">
        <v>240</v>
      </c>
      <c r="B118" s="156">
        <v>6915309</v>
      </c>
      <c r="C118" s="155" t="s">
        <v>240</v>
      </c>
      <c r="D118" s="159" t="s">
        <v>350</v>
      </c>
      <c r="E118" s="157" t="s">
        <v>179</v>
      </c>
      <c r="F118" s="155" t="s">
        <v>478</v>
      </c>
      <c r="G118" s="158">
        <v>25796</v>
      </c>
      <c r="H118" s="155" t="s">
        <v>180</v>
      </c>
      <c r="I118" s="154"/>
    </row>
    <row r="119" spans="1:9">
      <c r="A119" s="155" t="s">
        <v>71</v>
      </c>
      <c r="B119" s="156">
        <v>6925199</v>
      </c>
      <c r="C119" s="155" t="s">
        <v>71</v>
      </c>
      <c r="D119" s="159" t="s">
        <v>350</v>
      </c>
      <c r="E119" s="157" t="s">
        <v>179</v>
      </c>
      <c r="F119" s="155" t="s">
        <v>479</v>
      </c>
      <c r="G119" s="158">
        <v>23044</v>
      </c>
      <c r="H119" s="155" t="s">
        <v>180</v>
      </c>
      <c r="I119" s="154"/>
    </row>
    <row r="120" spans="1:9">
      <c r="A120" s="155" t="s">
        <v>25</v>
      </c>
      <c r="B120" s="156">
        <v>6913454</v>
      </c>
      <c r="C120" s="155" t="s">
        <v>25</v>
      </c>
      <c r="D120" s="159" t="s">
        <v>350</v>
      </c>
      <c r="E120" s="157" t="s">
        <v>179</v>
      </c>
      <c r="F120" s="155" t="s">
        <v>480</v>
      </c>
      <c r="G120" s="158">
        <v>23566</v>
      </c>
      <c r="H120" s="155" t="s">
        <v>180</v>
      </c>
      <c r="I120" s="154"/>
    </row>
    <row r="121" spans="1:9">
      <c r="A121" s="155" t="s">
        <v>305</v>
      </c>
      <c r="B121" s="156">
        <v>6925653</v>
      </c>
      <c r="C121" s="155" t="s">
        <v>305</v>
      </c>
      <c r="D121" s="159" t="s">
        <v>5</v>
      </c>
      <c r="E121" s="157" t="s">
        <v>179</v>
      </c>
      <c r="F121" s="155" t="s">
        <v>481</v>
      </c>
      <c r="G121" s="158">
        <v>16055</v>
      </c>
      <c r="H121" s="155" t="s">
        <v>189</v>
      </c>
      <c r="I121" s="154"/>
    </row>
    <row r="122" spans="1:9">
      <c r="A122" s="155" t="s">
        <v>225</v>
      </c>
      <c r="B122" s="156">
        <v>6908333</v>
      </c>
      <c r="C122" s="155" t="s">
        <v>225</v>
      </c>
      <c r="D122" s="159" t="s">
        <v>5</v>
      </c>
      <c r="E122" s="157" t="s">
        <v>179</v>
      </c>
      <c r="F122" s="155" t="s">
        <v>482</v>
      </c>
      <c r="G122" s="158">
        <v>17223</v>
      </c>
      <c r="H122" s="155" t="s">
        <v>189</v>
      </c>
      <c r="I122" s="154"/>
    </row>
    <row r="123" spans="1:9">
      <c r="A123" s="155" t="s">
        <v>35</v>
      </c>
      <c r="B123" s="156">
        <v>6925207</v>
      </c>
      <c r="C123" s="155" t="s">
        <v>35</v>
      </c>
      <c r="D123" s="159" t="s">
        <v>5</v>
      </c>
      <c r="E123" s="157" t="s">
        <v>179</v>
      </c>
      <c r="F123" s="155" t="s">
        <v>483</v>
      </c>
      <c r="G123" s="158">
        <v>28085</v>
      </c>
      <c r="H123" s="155" t="s">
        <v>180</v>
      </c>
      <c r="I123" s="154"/>
    </row>
    <row r="124" spans="1:9">
      <c r="A124" s="155" t="s">
        <v>45</v>
      </c>
      <c r="B124" s="156">
        <v>6901701</v>
      </c>
      <c r="C124" s="155" t="s">
        <v>45</v>
      </c>
      <c r="D124" s="159" t="s">
        <v>5</v>
      </c>
      <c r="E124" s="157" t="s">
        <v>8</v>
      </c>
      <c r="F124" s="155" t="s">
        <v>484</v>
      </c>
      <c r="G124" s="158">
        <v>18930</v>
      </c>
      <c r="H124" s="155" t="s">
        <v>189</v>
      </c>
      <c r="I124" s="154"/>
    </row>
    <row r="125" spans="1:9">
      <c r="A125" s="155" t="s">
        <v>39</v>
      </c>
      <c r="B125" s="156">
        <v>6901700</v>
      </c>
      <c r="C125" s="155" t="s">
        <v>39</v>
      </c>
      <c r="D125" s="159" t="s">
        <v>5</v>
      </c>
      <c r="E125" s="157" t="s">
        <v>179</v>
      </c>
      <c r="F125" s="155" t="s">
        <v>484</v>
      </c>
      <c r="G125" s="158">
        <v>18725</v>
      </c>
      <c r="H125" s="155" t="s">
        <v>189</v>
      </c>
      <c r="I125" s="154"/>
    </row>
    <row r="126" spans="1:9">
      <c r="A126" s="155" t="s">
        <v>279</v>
      </c>
      <c r="B126" s="156">
        <v>6923276</v>
      </c>
      <c r="C126" s="155" t="s">
        <v>279</v>
      </c>
      <c r="D126" s="159" t="s">
        <v>5</v>
      </c>
      <c r="E126" s="157" t="s">
        <v>179</v>
      </c>
      <c r="F126" s="155" t="s">
        <v>485</v>
      </c>
      <c r="G126" s="158">
        <v>19340</v>
      </c>
      <c r="H126" s="155" t="s">
        <v>189</v>
      </c>
      <c r="I126" s="154"/>
    </row>
    <row r="127" spans="1:9">
      <c r="A127" s="155" t="s">
        <v>62</v>
      </c>
      <c r="B127" s="156">
        <v>6901757</v>
      </c>
      <c r="C127" s="155" t="s">
        <v>62</v>
      </c>
      <c r="D127" s="159" t="s">
        <v>5</v>
      </c>
      <c r="E127" s="157" t="s">
        <v>179</v>
      </c>
      <c r="F127" s="155" t="s">
        <v>486</v>
      </c>
      <c r="G127" s="158">
        <v>19120</v>
      </c>
      <c r="H127" s="155" t="s">
        <v>189</v>
      </c>
      <c r="I127" s="154"/>
    </row>
    <row r="128" spans="1:9">
      <c r="A128" s="155" t="s">
        <v>487</v>
      </c>
      <c r="B128" s="156">
        <v>6901143</v>
      </c>
      <c r="C128" s="155" t="s">
        <v>487</v>
      </c>
      <c r="D128" s="159" t="s">
        <v>5</v>
      </c>
      <c r="E128" s="157" t="s">
        <v>8</v>
      </c>
      <c r="F128" s="155" t="s">
        <v>488</v>
      </c>
      <c r="G128" s="158">
        <v>25485</v>
      </c>
      <c r="H128" s="155" t="s">
        <v>180</v>
      </c>
      <c r="I128" s="154"/>
    </row>
    <row r="129" spans="1:9">
      <c r="A129" s="155" t="s">
        <v>90</v>
      </c>
      <c r="B129" s="156">
        <v>6901129</v>
      </c>
      <c r="C129" s="155" t="s">
        <v>90</v>
      </c>
      <c r="D129" s="159" t="s">
        <v>5</v>
      </c>
      <c r="E129" s="157" t="s">
        <v>179</v>
      </c>
      <c r="F129" s="155" t="s">
        <v>489</v>
      </c>
      <c r="G129" s="158">
        <v>23640</v>
      </c>
      <c r="H129" s="155" t="s">
        <v>180</v>
      </c>
      <c r="I129" s="154"/>
    </row>
    <row r="130" spans="1:9">
      <c r="A130" s="155" t="s">
        <v>136</v>
      </c>
      <c r="B130" s="156">
        <v>6902530</v>
      </c>
      <c r="C130" s="155" t="s">
        <v>136</v>
      </c>
      <c r="D130" s="159" t="s">
        <v>5</v>
      </c>
      <c r="E130" s="157" t="s">
        <v>179</v>
      </c>
      <c r="F130" s="155" t="s">
        <v>490</v>
      </c>
      <c r="G130" s="158">
        <v>22455</v>
      </c>
      <c r="H130" s="155" t="s">
        <v>180</v>
      </c>
      <c r="I130" s="154"/>
    </row>
    <row r="131" spans="1:9">
      <c r="A131" s="155" t="s">
        <v>56</v>
      </c>
      <c r="B131" s="156">
        <v>6920784</v>
      </c>
      <c r="C131" s="155" t="s">
        <v>56</v>
      </c>
      <c r="D131" s="159" t="s">
        <v>5</v>
      </c>
      <c r="E131" s="157" t="s">
        <v>8</v>
      </c>
      <c r="F131" s="155" t="s">
        <v>491</v>
      </c>
      <c r="G131" s="158">
        <v>23472</v>
      </c>
      <c r="H131" s="155" t="s">
        <v>180</v>
      </c>
      <c r="I131" s="154"/>
    </row>
    <row r="132" spans="1:9">
      <c r="A132" s="155" t="s">
        <v>196</v>
      </c>
      <c r="B132" s="156">
        <v>6901140</v>
      </c>
      <c r="C132" s="155" t="s">
        <v>196</v>
      </c>
      <c r="D132" s="159" t="s">
        <v>5</v>
      </c>
      <c r="E132" s="157" t="s">
        <v>8</v>
      </c>
      <c r="F132" s="155" t="s">
        <v>492</v>
      </c>
      <c r="G132" s="158">
        <v>17252</v>
      </c>
      <c r="H132" s="155" t="s">
        <v>189</v>
      </c>
      <c r="I132" s="154"/>
    </row>
    <row r="133" spans="1:9">
      <c r="A133" s="155" t="s">
        <v>28</v>
      </c>
      <c r="B133" s="156">
        <v>6901137</v>
      </c>
      <c r="C133" s="155" t="s">
        <v>28</v>
      </c>
      <c r="D133" s="159" t="s">
        <v>5</v>
      </c>
      <c r="E133" s="157" t="s">
        <v>179</v>
      </c>
      <c r="F133" s="155" t="s">
        <v>492</v>
      </c>
      <c r="G133" s="158">
        <v>15999</v>
      </c>
      <c r="H133" s="155" t="s">
        <v>189</v>
      </c>
      <c r="I133" s="154"/>
    </row>
    <row r="134" spans="1:9">
      <c r="A134" s="155" t="s">
        <v>129</v>
      </c>
      <c r="B134" s="156">
        <v>6901145</v>
      </c>
      <c r="C134" s="155" t="s">
        <v>129</v>
      </c>
      <c r="D134" s="159" t="s">
        <v>5</v>
      </c>
      <c r="E134" s="157" t="s">
        <v>179</v>
      </c>
      <c r="F134" s="155" t="s">
        <v>493</v>
      </c>
      <c r="G134" s="158">
        <v>18938</v>
      </c>
      <c r="H134" s="155" t="s">
        <v>189</v>
      </c>
      <c r="I134" s="154"/>
    </row>
    <row r="135" spans="1:9">
      <c r="A135" s="155" t="s">
        <v>494</v>
      </c>
      <c r="B135" s="156">
        <v>6926082</v>
      </c>
      <c r="C135" s="155" t="s">
        <v>494</v>
      </c>
      <c r="D135" s="159" t="s">
        <v>5</v>
      </c>
      <c r="E135" s="157" t="s">
        <v>179</v>
      </c>
      <c r="F135" s="155" t="s">
        <v>495</v>
      </c>
      <c r="G135" s="158">
        <v>21139</v>
      </c>
      <c r="H135" s="155" t="s">
        <v>180</v>
      </c>
      <c r="I135" s="154"/>
    </row>
    <row r="136" spans="1:9">
      <c r="A136" s="155" t="s">
        <v>306</v>
      </c>
      <c r="B136" s="156">
        <v>6925654</v>
      </c>
      <c r="C136" s="155" t="s">
        <v>306</v>
      </c>
      <c r="D136" s="159" t="s">
        <v>5</v>
      </c>
      <c r="E136" s="157" t="s">
        <v>179</v>
      </c>
      <c r="F136" s="155" t="s">
        <v>496</v>
      </c>
      <c r="G136" s="158">
        <v>21305</v>
      </c>
      <c r="H136" s="155" t="s">
        <v>180</v>
      </c>
      <c r="I136" s="154"/>
    </row>
    <row r="137" spans="1:9">
      <c r="A137" s="155" t="s">
        <v>70</v>
      </c>
      <c r="B137" s="156">
        <v>6906342</v>
      </c>
      <c r="C137" s="155" t="s">
        <v>70</v>
      </c>
      <c r="D137" s="159" t="s">
        <v>5</v>
      </c>
      <c r="E137" s="157" t="s">
        <v>179</v>
      </c>
      <c r="F137" s="155" t="s">
        <v>497</v>
      </c>
      <c r="G137" s="158">
        <v>14108</v>
      </c>
      <c r="H137" s="155" t="s">
        <v>189</v>
      </c>
      <c r="I137" s="154"/>
    </row>
    <row r="138" spans="1:9">
      <c r="A138" s="155" t="s">
        <v>339</v>
      </c>
      <c r="B138" s="156">
        <v>6925925</v>
      </c>
      <c r="C138" s="155" t="s">
        <v>339</v>
      </c>
      <c r="D138" s="159" t="s">
        <v>5</v>
      </c>
      <c r="E138" s="157" t="s">
        <v>179</v>
      </c>
      <c r="F138" s="155" t="s">
        <v>498</v>
      </c>
      <c r="G138" s="158">
        <v>21602</v>
      </c>
      <c r="H138" s="155" t="s">
        <v>180</v>
      </c>
      <c r="I138" s="154"/>
    </row>
    <row r="139" spans="1:9">
      <c r="A139" s="155" t="s">
        <v>207</v>
      </c>
      <c r="B139" s="156">
        <v>6901715</v>
      </c>
      <c r="C139" s="155" t="s">
        <v>207</v>
      </c>
      <c r="D139" s="159" t="s">
        <v>5</v>
      </c>
      <c r="E139" s="157" t="s">
        <v>179</v>
      </c>
      <c r="F139" s="155" t="s">
        <v>499</v>
      </c>
      <c r="G139" s="158">
        <v>18781</v>
      </c>
      <c r="H139" s="155" t="s">
        <v>189</v>
      </c>
      <c r="I139" s="154"/>
    </row>
    <row r="140" spans="1:9">
      <c r="A140" s="155" t="s">
        <v>156</v>
      </c>
      <c r="B140" s="156">
        <v>6923489</v>
      </c>
      <c r="C140" s="155" t="s">
        <v>156</v>
      </c>
      <c r="D140" s="159" t="s">
        <v>5</v>
      </c>
      <c r="E140" s="157" t="s">
        <v>179</v>
      </c>
      <c r="F140" s="155" t="s">
        <v>500</v>
      </c>
      <c r="G140" s="158">
        <v>20785</v>
      </c>
      <c r="H140" s="155" t="s">
        <v>180</v>
      </c>
      <c r="I140" s="154"/>
    </row>
    <row r="141" spans="1:9">
      <c r="A141" s="155" t="s">
        <v>248</v>
      </c>
      <c r="B141" s="156">
        <v>6918831</v>
      </c>
      <c r="C141" s="155" t="s">
        <v>248</v>
      </c>
      <c r="D141" s="159" t="s">
        <v>5</v>
      </c>
      <c r="E141" s="157" t="s">
        <v>179</v>
      </c>
      <c r="F141" s="155" t="s">
        <v>501</v>
      </c>
      <c r="G141" s="158">
        <v>21759</v>
      </c>
      <c r="H141" s="155" t="s">
        <v>180</v>
      </c>
      <c r="I141" s="154"/>
    </row>
    <row r="142" spans="1:9">
      <c r="A142" s="155" t="s">
        <v>198</v>
      </c>
      <c r="B142" s="156">
        <v>6901172</v>
      </c>
      <c r="C142" s="155" t="s">
        <v>198</v>
      </c>
      <c r="D142" s="159" t="s">
        <v>5</v>
      </c>
      <c r="E142" s="157" t="s">
        <v>179</v>
      </c>
      <c r="F142" s="155" t="s">
        <v>502</v>
      </c>
      <c r="G142" s="158">
        <v>19208</v>
      </c>
      <c r="H142" s="155" t="s">
        <v>189</v>
      </c>
      <c r="I142" s="154"/>
    </row>
    <row r="143" spans="1:9">
      <c r="A143" s="155" t="s">
        <v>103</v>
      </c>
      <c r="B143" s="156">
        <v>6913221</v>
      </c>
      <c r="C143" s="155" t="s">
        <v>103</v>
      </c>
      <c r="D143" s="159" t="s">
        <v>5</v>
      </c>
      <c r="E143" s="157" t="s">
        <v>179</v>
      </c>
      <c r="F143" s="155" t="s">
        <v>503</v>
      </c>
      <c r="G143" s="158">
        <v>19664</v>
      </c>
      <c r="H143" s="155" t="s">
        <v>189</v>
      </c>
      <c r="I143" s="154"/>
    </row>
    <row r="144" spans="1:9">
      <c r="A144" s="155" t="s">
        <v>275</v>
      </c>
      <c r="B144" s="156">
        <v>6922036</v>
      </c>
      <c r="C144" s="155" t="s">
        <v>275</v>
      </c>
      <c r="D144" s="159" t="s">
        <v>5</v>
      </c>
      <c r="E144" s="157" t="s">
        <v>179</v>
      </c>
      <c r="F144" s="155" t="s">
        <v>504</v>
      </c>
      <c r="G144" s="158">
        <v>30354</v>
      </c>
      <c r="H144" s="155" t="s">
        <v>180</v>
      </c>
      <c r="I144" s="154"/>
    </row>
    <row r="145" spans="1:9">
      <c r="A145" s="155" t="s">
        <v>284</v>
      </c>
      <c r="B145" s="156">
        <v>6924248</v>
      </c>
      <c r="C145" s="155" t="s">
        <v>284</v>
      </c>
      <c r="D145" s="159" t="s">
        <v>5</v>
      </c>
      <c r="E145" s="157" t="s">
        <v>8</v>
      </c>
      <c r="F145" s="155" t="s">
        <v>505</v>
      </c>
      <c r="G145" s="158">
        <v>20649</v>
      </c>
      <c r="H145" s="155" t="s">
        <v>180</v>
      </c>
      <c r="I145" s="154"/>
    </row>
    <row r="146" spans="1:9">
      <c r="A146" s="155" t="s">
        <v>258</v>
      </c>
      <c r="B146" s="156">
        <v>6920267</v>
      </c>
      <c r="C146" s="155" t="s">
        <v>258</v>
      </c>
      <c r="D146" s="159" t="s">
        <v>5</v>
      </c>
      <c r="E146" s="157" t="s">
        <v>179</v>
      </c>
      <c r="F146" s="155" t="s">
        <v>506</v>
      </c>
      <c r="G146" s="158">
        <v>21783</v>
      </c>
      <c r="H146" s="155" t="s">
        <v>180</v>
      </c>
      <c r="I146" s="154"/>
    </row>
    <row r="147" spans="1:9">
      <c r="A147" s="155" t="s">
        <v>507</v>
      </c>
      <c r="B147" s="156">
        <v>6923066</v>
      </c>
      <c r="C147" s="155" t="s">
        <v>507</v>
      </c>
      <c r="D147" s="159" t="s">
        <v>5</v>
      </c>
      <c r="E147" s="157" t="s">
        <v>179</v>
      </c>
      <c r="F147" s="155" t="s">
        <v>508</v>
      </c>
      <c r="G147" s="158">
        <v>30723</v>
      </c>
      <c r="H147" s="155" t="s">
        <v>180</v>
      </c>
      <c r="I147" s="154"/>
    </row>
    <row r="148" spans="1:9">
      <c r="A148" s="155" t="s">
        <v>109</v>
      </c>
      <c r="B148" s="156">
        <v>6901139</v>
      </c>
      <c r="C148" s="155" t="s">
        <v>109</v>
      </c>
      <c r="D148" s="159" t="s">
        <v>5</v>
      </c>
      <c r="E148" s="157" t="s">
        <v>8</v>
      </c>
      <c r="F148" s="155" t="s">
        <v>509</v>
      </c>
      <c r="G148" s="158">
        <v>16526</v>
      </c>
      <c r="H148" s="155" t="s">
        <v>189</v>
      </c>
      <c r="I148" s="154"/>
    </row>
    <row r="149" spans="1:9">
      <c r="A149" s="155" t="s">
        <v>36</v>
      </c>
      <c r="B149" s="156">
        <v>6901106</v>
      </c>
      <c r="C149" s="155" t="s">
        <v>36</v>
      </c>
      <c r="D149" s="159" t="s">
        <v>5</v>
      </c>
      <c r="E149" s="157" t="s">
        <v>179</v>
      </c>
      <c r="F149" s="155" t="s">
        <v>509</v>
      </c>
      <c r="G149" s="158">
        <v>16746</v>
      </c>
      <c r="H149" s="155" t="s">
        <v>189</v>
      </c>
      <c r="I149" s="154"/>
    </row>
    <row r="150" spans="1:9">
      <c r="A150" s="155" t="s">
        <v>274</v>
      </c>
      <c r="B150" s="156">
        <v>6921930</v>
      </c>
      <c r="C150" s="155" t="s">
        <v>274</v>
      </c>
      <c r="D150" s="159" t="s">
        <v>5</v>
      </c>
      <c r="E150" s="157" t="s">
        <v>179</v>
      </c>
      <c r="F150" s="155" t="s">
        <v>510</v>
      </c>
      <c r="G150" s="158">
        <v>21636</v>
      </c>
      <c r="H150" s="155" t="s">
        <v>180</v>
      </c>
      <c r="I150" s="154"/>
    </row>
    <row r="151" spans="1:9">
      <c r="A151" s="155" t="s">
        <v>285</v>
      </c>
      <c r="B151" s="156">
        <v>6924292</v>
      </c>
      <c r="C151" s="155" t="s">
        <v>285</v>
      </c>
      <c r="D151" s="159" t="s">
        <v>5</v>
      </c>
      <c r="E151" s="157" t="s">
        <v>179</v>
      </c>
      <c r="F151" s="155" t="s">
        <v>511</v>
      </c>
      <c r="G151" s="158">
        <v>21170</v>
      </c>
      <c r="H151" s="155" t="s">
        <v>180</v>
      </c>
      <c r="I151" s="154"/>
    </row>
    <row r="152" spans="1:9">
      <c r="A152" s="155" t="s">
        <v>236</v>
      </c>
      <c r="B152" s="156">
        <v>6913923</v>
      </c>
      <c r="C152" s="155" t="s">
        <v>236</v>
      </c>
      <c r="D152" s="159" t="s">
        <v>5</v>
      </c>
      <c r="E152" s="157" t="s">
        <v>179</v>
      </c>
      <c r="F152" s="155" t="s">
        <v>512</v>
      </c>
      <c r="G152" s="158">
        <v>15094</v>
      </c>
      <c r="H152" s="155" t="s">
        <v>189</v>
      </c>
      <c r="I152" s="154"/>
    </row>
    <row r="153" spans="1:9">
      <c r="A153" s="155" t="s">
        <v>255</v>
      </c>
      <c r="B153" s="156">
        <v>6920227</v>
      </c>
      <c r="C153" s="155" t="s">
        <v>255</v>
      </c>
      <c r="D153" s="159" t="s">
        <v>5</v>
      </c>
      <c r="E153" s="157" t="s">
        <v>179</v>
      </c>
      <c r="F153" s="155" t="s">
        <v>513</v>
      </c>
      <c r="G153" s="158">
        <v>15972</v>
      </c>
      <c r="H153" s="155" t="s">
        <v>189</v>
      </c>
      <c r="I153" s="154"/>
    </row>
    <row r="154" spans="1:9" ht="19.5">
      <c r="A154" s="155" t="s">
        <v>257</v>
      </c>
      <c r="B154" s="156">
        <v>6920254</v>
      </c>
      <c r="C154" s="155" t="s">
        <v>257</v>
      </c>
      <c r="D154" s="159" t="s">
        <v>5</v>
      </c>
      <c r="E154" s="157" t="s">
        <v>179</v>
      </c>
      <c r="F154" s="155" t="s">
        <v>514</v>
      </c>
      <c r="G154" s="158">
        <v>27470</v>
      </c>
      <c r="H154" s="155" t="s">
        <v>180</v>
      </c>
      <c r="I154" s="154"/>
    </row>
    <row r="155" spans="1:9">
      <c r="A155" s="155" t="s">
        <v>75</v>
      </c>
      <c r="B155" s="156">
        <v>6901617</v>
      </c>
      <c r="C155" s="155" t="s">
        <v>75</v>
      </c>
      <c r="D155" s="159" t="s">
        <v>5</v>
      </c>
      <c r="E155" s="157" t="s">
        <v>179</v>
      </c>
      <c r="F155" s="155" t="s">
        <v>515</v>
      </c>
      <c r="G155" s="158">
        <v>17050</v>
      </c>
      <c r="H155" s="155" t="s">
        <v>192</v>
      </c>
      <c r="I155" s="154"/>
    </row>
    <row r="156" spans="1:9">
      <c r="A156" s="155" t="s">
        <v>221</v>
      </c>
      <c r="B156" s="156">
        <v>6906495</v>
      </c>
      <c r="C156" s="155" t="s">
        <v>221</v>
      </c>
      <c r="D156" s="159" t="s">
        <v>5</v>
      </c>
      <c r="E156" s="157" t="s">
        <v>179</v>
      </c>
      <c r="F156" s="155" t="s">
        <v>516</v>
      </c>
      <c r="G156" s="158">
        <v>21976</v>
      </c>
      <c r="H156" s="155" t="s">
        <v>180</v>
      </c>
      <c r="I156" s="154"/>
    </row>
    <row r="157" spans="1:9">
      <c r="A157" s="155" t="s">
        <v>517</v>
      </c>
      <c r="B157" s="156">
        <v>6924090</v>
      </c>
      <c r="C157" s="155" t="s">
        <v>517</v>
      </c>
      <c r="D157" s="159" t="s">
        <v>5</v>
      </c>
      <c r="E157" s="157" t="s">
        <v>179</v>
      </c>
      <c r="F157" s="155" t="s">
        <v>518</v>
      </c>
      <c r="G157" s="158">
        <v>26521</v>
      </c>
      <c r="H157" s="155" t="s">
        <v>180</v>
      </c>
      <c r="I157" s="154"/>
    </row>
    <row r="158" spans="1:9">
      <c r="A158" s="155" t="s">
        <v>226</v>
      </c>
      <c r="B158" s="156">
        <v>6908339</v>
      </c>
      <c r="C158" s="155" t="s">
        <v>226</v>
      </c>
      <c r="D158" s="159" t="s">
        <v>5</v>
      </c>
      <c r="E158" s="157" t="s">
        <v>179</v>
      </c>
      <c r="F158" s="155" t="s">
        <v>519</v>
      </c>
      <c r="G158" s="158">
        <v>23337</v>
      </c>
      <c r="H158" s="155" t="s">
        <v>180</v>
      </c>
      <c r="I158" s="154"/>
    </row>
    <row r="159" spans="1:9">
      <c r="A159" s="155" t="s">
        <v>195</v>
      </c>
      <c r="B159" s="156">
        <v>6901134</v>
      </c>
      <c r="C159" s="155" t="s">
        <v>195</v>
      </c>
      <c r="D159" s="159" t="s">
        <v>5</v>
      </c>
      <c r="E159" s="157" t="s">
        <v>179</v>
      </c>
      <c r="F159" s="155" t="s">
        <v>520</v>
      </c>
      <c r="G159" s="158">
        <v>18390</v>
      </c>
      <c r="H159" s="155" t="s">
        <v>189</v>
      </c>
      <c r="I159" s="154"/>
    </row>
    <row r="160" spans="1:9">
      <c r="A160" s="155" t="s">
        <v>229</v>
      </c>
      <c r="B160" s="156">
        <v>6910523</v>
      </c>
      <c r="C160" s="155" t="s">
        <v>229</v>
      </c>
      <c r="D160" s="159" t="s">
        <v>5</v>
      </c>
      <c r="E160" s="157" t="s">
        <v>179</v>
      </c>
      <c r="F160" s="155" t="s">
        <v>521</v>
      </c>
      <c r="G160" s="158">
        <v>19309</v>
      </c>
      <c r="H160" s="155" t="s">
        <v>189</v>
      </c>
      <c r="I160" s="154"/>
    </row>
    <row r="161" spans="1:9">
      <c r="A161" s="155" t="s">
        <v>241</v>
      </c>
      <c r="B161" s="156">
        <v>6917395</v>
      </c>
      <c r="C161" s="155" t="s">
        <v>241</v>
      </c>
      <c r="D161" s="159" t="s">
        <v>5</v>
      </c>
      <c r="E161" s="157" t="s">
        <v>179</v>
      </c>
      <c r="F161" s="155" t="s">
        <v>522</v>
      </c>
      <c r="G161" s="158">
        <v>24489</v>
      </c>
      <c r="H161" s="155" t="s">
        <v>180</v>
      </c>
      <c r="I161" s="154"/>
    </row>
    <row r="162" spans="1:9">
      <c r="A162" s="155" t="s">
        <v>523</v>
      </c>
      <c r="B162" s="156">
        <v>4312945</v>
      </c>
      <c r="C162" s="155" t="s">
        <v>523</v>
      </c>
      <c r="D162" s="159" t="s">
        <v>5</v>
      </c>
      <c r="E162" s="157" t="s">
        <v>179</v>
      </c>
      <c r="F162" s="155" t="s">
        <v>524</v>
      </c>
      <c r="G162" s="158">
        <v>17384</v>
      </c>
      <c r="H162" s="155" t="s">
        <v>189</v>
      </c>
      <c r="I162" s="154"/>
    </row>
    <row r="163" spans="1:9">
      <c r="A163" s="155" t="s">
        <v>76</v>
      </c>
      <c r="B163" s="156">
        <v>6915413</v>
      </c>
      <c r="C163" s="155" t="s">
        <v>76</v>
      </c>
      <c r="D163" s="159" t="s">
        <v>5</v>
      </c>
      <c r="E163" s="157" t="s">
        <v>8</v>
      </c>
      <c r="F163" s="155" t="s">
        <v>525</v>
      </c>
      <c r="G163" s="158">
        <v>20843</v>
      </c>
      <c r="H163" s="155" t="s">
        <v>180</v>
      </c>
      <c r="I163" s="154"/>
    </row>
    <row r="164" spans="1:9">
      <c r="A164" s="155" t="s">
        <v>337</v>
      </c>
      <c r="B164" s="156">
        <v>4304466</v>
      </c>
      <c r="C164" s="155" t="s">
        <v>337</v>
      </c>
      <c r="D164" s="159" t="s">
        <v>5</v>
      </c>
      <c r="E164" s="157" t="s">
        <v>179</v>
      </c>
      <c r="F164" s="155" t="s">
        <v>526</v>
      </c>
      <c r="G164" s="158">
        <v>24180</v>
      </c>
      <c r="H164" s="155" t="s">
        <v>180</v>
      </c>
      <c r="I164" s="154"/>
    </row>
    <row r="165" spans="1:9">
      <c r="A165" s="155" t="s">
        <v>239</v>
      </c>
      <c r="B165" s="156">
        <v>6915161</v>
      </c>
      <c r="C165" s="155" t="s">
        <v>239</v>
      </c>
      <c r="D165" s="159" t="s">
        <v>5</v>
      </c>
      <c r="E165" s="157" t="s">
        <v>179</v>
      </c>
      <c r="F165" s="155" t="s">
        <v>527</v>
      </c>
      <c r="G165" s="158">
        <v>11567</v>
      </c>
      <c r="H165" s="155" t="s">
        <v>189</v>
      </c>
      <c r="I165" s="154"/>
    </row>
    <row r="166" spans="1:9">
      <c r="A166" s="155" t="s">
        <v>224</v>
      </c>
      <c r="B166" s="156">
        <v>6908332</v>
      </c>
      <c r="C166" s="155" t="s">
        <v>224</v>
      </c>
      <c r="D166" s="159" t="s">
        <v>5</v>
      </c>
      <c r="E166" s="157" t="s">
        <v>179</v>
      </c>
      <c r="F166" s="155" t="s">
        <v>528</v>
      </c>
      <c r="G166" s="158">
        <v>14555</v>
      </c>
      <c r="H166" s="155" t="s">
        <v>189</v>
      </c>
      <c r="I166" s="154"/>
    </row>
    <row r="167" spans="1:9">
      <c r="A167" s="155" t="s">
        <v>529</v>
      </c>
      <c r="B167" s="156">
        <v>6921729</v>
      </c>
      <c r="C167" s="155" t="s">
        <v>529</v>
      </c>
      <c r="D167" s="159" t="s">
        <v>5</v>
      </c>
      <c r="E167" s="157" t="s">
        <v>179</v>
      </c>
      <c r="F167" s="155" t="s">
        <v>530</v>
      </c>
      <c r="G167" s="158">
        <v>20177</v>
      </c>
      <c r="H167" s="155" t="s">
        <v>189</v>
      </c>
      <c r="I167" s="154"/>
    </row>
    <row r="168" spans="1:9">
      <c r="A168" s="155" t="s">
        <v>157</v>
      </c>
      <c r="B168" s="156">
        <v>6903234</v>
      </c>
      <c r="C168" s="155" t="s">
        <v>157</v>
      </c>
      <c r="D168" s="159" t="s">
        <v>5</v>
      </c>
      <c r="E168" s="157" t="s">
        <v>179</v>
      </c>
      <c r="F168" s="155" t="s">
        <v>531</v>
      </c>
      <c r="G168" s="158">
        <v>16428</v>
      </c>
      <c r="H168" s="155" t="s">
        <v>189</v>
      </c>
      <c r="I168" s="154"/>
    </row>
    <row r="169" spans="1:9">
      <c r="A169" s="155" t="s">
        <v>42</v>
      </c>
      <c r="B169" s="156">
        <v>6901117</v>
      </c>
      <c r="C169" s="155" t="s">
        <v>42</v>
      </c>
      <c r="D169" s="159" t="s">
        <v>5</v>
      </c>
      <c r="E169" s="157" t="s">
        <v>179</v>
      </c>
      <c r="F169" s="155" t="s">
        <v>532</v>
      </c>
      <c r="G169" s="158">
        <v>14908</v>
      </c>
      <c r="H169" s="155" t="s">
        <v>189</v>
      </c>
      <c r="I169" s="154"/>
    </row>
    <row r="170" spans="1:9">
      <c r="A170" s="155" t="s">
        <v>191</v>
      </c>
      <c r="B170" s="156">
        <v>6901103</v>
      </c>
      <c r="C170" s="155" t="s">
        <v>191</v>
      </c>
      <c r="D170" s="159" t="s">
        <v>5</v>
      </c>
      <c r="E170" s="157" t="s">
        <v>179</v>
      </c>
      <c r="F170" s="155" t="s">
        <v>533</v>
      </c>
      <c r="G170" s="158">
        <v>15057</v>
      </c>
      <c r="H170" s="155" t="s">
        <v>192</v>
      </c>
      <c r="I170" s="154"/>
    </row>
    <row r="171" spans="1:9">
      <c r="A171" s="155" t="s">
        <v>193</v>
      </c>
      <c r="B171" s="156">
        <v>6901105</v>
      </c>
      <c r="C171" s="155" t="s">
        <v>193</v>
      </c>
      <c r="D171" s="159" t="s">
        <v>5</v>
      </c>
      <c r="E171" s="157" t="s">
        <v>179</v>
      </c>
      <c r="F171" s="155" t="s">
        <v>534</v>
      </c>
      <c r="G171" s="158">
        <v>20478</v>
      </c>
      <c r="H171" s="155" t="s">
        <v>180</v>
      </c>
      <c r="I171" s="154"/>
    </row>
    <row r="172" spans="1:9">
      <c r="A172" s="155" t="s">
        <v>116</v>
      </c>
      <c r="B172" s="156">
        <v>6901104</v>
      </c>
      <c r="C172" s="155" t="s">
        <v>116</v>
      </c>
      <c r="D172" s="159" t="s">
        <v>5</v>
      </c>
      <c r="E172" s="157" t="s">
        <v>8</v>
      </c>
      <c r="F172" s="155" t="s">
        <v>533</v>
      </c>
      <c r="G172" s="158">
        <v>15441</v>
      </c>
      <c r="H172" s="155" t="s">
        <v>189</v>
      </c>
      <c r="I172" s="154"/>
    </row>
    <row r="173" spans="1:9">
      <c r="A173" s="155" t="s">
        <v>210</v>
      </c>
      <c r="B173" s="156">
        <v>6901758</v>
      </c>
      <c r="C173" s="155" t="s">
        <v>210</v>
      </c>
      <c r="D173" s="159" t="s">
        <v>5</v>
      </c>
      <c r="E173" s="157" t="s">
        <v>179</v>
      </c>
      <c r="F173" s="155" t="s">
        <v>535</v>
      </c>
      <c r="G173" s="158">
        <v>17559</v>
      </c>
      <c r="H173" s="155" t="s">
        <v>189</v>
      </c>
      <c r="I173" s="154"/>
    </row>
    <row r="174" spans="1:9">
      <c r="A174" s="155" t="s">
        <v>197</v>
      </c>
      <c r="B174" s="156">
        <v>6901167</v>
      </c>
      <c r="C174" s="155" t="s">
        <v>197</v>
      </c>
      <c r="D174" s="159" t="s">
        <v>5</v>
      </c>
      <c r="E174" s="157" t="s">
        <v>179</v>
      </c>
      <c r="F174" s="155" t="s">
        <v>536</v>
      </c>
      <c r="G174" s="158">
        <v>20787</v>
      </c>
      <c r="H174" s="155" t="s">
        <v>180</v>
      </c>
      <c r="I174" s="154"/>
    </row>
    <row r="175" spans="1:9">
      <c r="A175" s="155" t="s">
        <v>218</v>
      </c>
      <c r="B175" s="156">
        <v>6905170</v>
      </c>
      <c r="C175" s="155" t="s">
        <v>218</v>
      </c>
      <c r="D175" s="159" t="s">
        <v>5</v>
      </c>
      <c r="E175" s="157" t="s">
        <v>8</v>
      </c>
      <c r="F175" s="155" t="s">
        <v>537</v>
      </c>
      <c r="G175" s="158">
        <v>11723</v>
      </c>
      <c r="H175" s="155" t="s">
        <v>189</v>
      </c>
      <c r="I175" s="154"/>
    </row>
    <row r="176" spans="1:9">
      <c r="A176" s="155" t="s">
        <v>194</v>
      </c>
      <c r="B176" s="156">
        <v>6901108</v>
      </c>
      <c r="C176" s="155" t="s">
        <v>194</v>
      </c>
      <c r="D176" s="159" t="s">
        <v>5</v>
      </c>
      <c r="E176" s="157" t="s">
        <v>179</v>
      </c>
      <c r="F176" s="155" t="s">
        <v>537</v>
      </c>
      <c r="G176" s="158">
        <v>12721</v>
      </c>
      <c r="H176" s="155" t="s">
        <v>189</v>
      </c>
      <c r="I176" s="154"/>
    </row>
    <row r="177" spans="1:9">
      <c r="A177" s="155" t="s">
        <v>203</v>
      </c>
      <c r="B177" s="156">
        <v>6901505</v>
      </c>
      <c r="C177" s="155" t="s">
        <v>203</v>
      </c>
      <c r="D177" s="159" t="s">
        <v>5</v>
      </c>
      <c r="E177" s="157" t="s">
        <v>179</v>
      </c>
      <c r="F177" s="155" t="s">
        <v>538</v>
      </c>
      <c r="G177" s="158">
        <v>20282</v>
      </c>
      <c r="H177" s="155" t="s">
        <v>189</v>
      </c>
      <c r="I177" s="154"/>
    </row>
    <row r="178" spans="1:9">
      <c r="A178" s="155" t="s">
        <v>338</v>
      </c>
      <c r="B178" s="156">
        <v>6924893</v>
      </c>
      <c r="C178" s="155" t="s">
        <v>338</v>
      </c>
      <c r="D178" s="159" t="s">
        <v>5</v>
      </c>
      <c r="E178" s="157" t="s">
        <v>179</v>
      </c>
      <c r="F178" s="155" t="s">
        <v>539</v>
      </c>
      <c r="G178" s="158">
        <v>29661</v>
      </c>
      <c r="H178" s="155" t="s">
        <v>180</v>
      </c>
      <c r="I178" s="154"/>
    </row>
    <row r="179" spans="1:9">
      <c r="A179" s="155" t="s">
        <v>143</v>
      </c>
      <c r="B179" s="156">
        <v>6914956</v>
      </c>
      <c r="C179" s="155" t="s">
        <v>143</v>
      </c>
      <c r="D179" s="159" t="s">
        <v>5</v>
      </c>
      <c r="E179" s="157" t="s">
        <v>179</v>
      </c>
      <c r="F179" s="155" t="s">
        <v>540</v>
      </c>
      <c r="G179" s="158">
        <v>15328</v>
      </c>
      <c r="H179" s="155" t="s">
        <v>189</v>
      </c>
      <c r="I179" s="154"/>
    </row>
    <row r="180" spans="1:9">
      <c r="A180" s="155" t="s">
        <v>237</v>
      </c>
      <c r="B180" s="156">
        <v>6914865</v>
      </c>
      <c r="C180" s="155" t="s">
        <v>237</v>
      </c>
      <c r="D180" s="159" t="s">
        <v>5</v>
      </c>
      <c r="E180" s="157" t="s">
        <v>179</v>
      </c>
      <c r="F180" s="155" t="s">
        <v>541</v>
      </c>
      <c r="G180" s="158">
        <v>13700</v>
      </c>
      <c r="H180" s="155" t="s">
        <v>189</v>
      </c>
      <c r="I180" s="154"/>
    </row>
    <row r="181" spans="1:9">
      <c r="A181" s="155" t="s">
        <v>158</v>
      </c>
      <c r="B181" s="156">
        <v>6923490</v>
      </c>
      <c r="C181" s="155" t="s">
        <v>158</v>
      </c>
      <c r="D181" s="159" t="s">
        <v>5</v>
      </c>
      <c r="E181" s="157" t="s">
        <v>179</v>
      </c>
      <c r="F181" s="155" t="s">
        <v>542</v>
      </c>
      <c r="G181" s="158">
        <v>18080</v>
      </c>
      <c r="H181" s="155" t="s">
        <v>189</v>
      </c>
      <c r="I181" s="154"/>
    </row>
    <row r="182" spans="1:9">
      <c r="A182" s="155" t="s">
        <v>135</v>
      </c>
      <c r="B182" s="156">
        <v>6920980</v>
      </c>
      <c r="C182" s="155" t="s">
        <v>135</v>
      </c>
      <c r="D182" s="159" t="s">
        <v>5</v>
      </c>
      <c r="E182" s="157" t="s">
        <v>179</v>
      </c>
      <c r="F182" s="155" t="s">
        <v>543</v>
      </c>
      <c r="G182" s="158">
        <v>31538</v>
      </c>
      <c r="H182" s="155" t="s">
        <v>180</v>
      </c>
      <c r="I182" s="154"/>
    </row>
    <row r="183" spans="1:9">
      <c r="A183" s="155" t="s">
        <v>544</v>
      </c>
      <c r="B183" s="156">
        <v>3453291</v>
      </c>
      <c r="C183" s="155" t="s">
        <v>544</v>
      </c>
      <c r="D183" s="159" t="s">
        <v>5</v>
      </c>
      <c r="E183" s="157" t="s">
        <v>179</v>
      </c>
      <c r="F183" s="155" t="s">
        <v>545</v>
      </c>
      <c r="G183" s="158">
        <v>28810</v>
      </c>
      <c r="H183" s="155" t="s">
        <v>180</v>
      </c>
      <c r="I183" s="154"/>
    </row>
    <row r="184" spans="1:9" ht="25.5">
      <c r="A184" s="155" t="s">
        <v>546</v>
      </c>
      <c r="B184" s="156">
        <v>6926316</v>
      </c>
      <c r="C184" s="155" t="s">
        <v>546</v>
      </c>
      <c r="D184" s="159" t="s">
        <v>547</v>
      </c>
      <c r="E184" s="157" t="s">
        <v>179</v>
      </c>
      <c r="F184" s="155" t="s">
        <v>548</v>
      </c>
      <c r="G184" s="158">
        <v>25376</v>
      </c>
      <c r="H184" s="155" t="s">
        <v>180</v>
      </c>
      <c r="I184" s="154"/>
    </row>
    <row r="185" spans="1:9" ht="25.5">
      <c r="A185" s="155" t="s">
        <v>549</v>
      </c>
      <c r="B185" s="156">
        <v>6926314</v>
      </c>
      <c r="C185" s="155" t="s">
        <v>549</v>
      </c>
      <c r="D185" s="159" t="s">
        <v>547</v>
      </c>
      <c r="E185" s="157" t="s">
        <v>179</v>
      </c>
      <c r="F185" s="155" t="s">
        <v>550</v>
      </c>
      <c r="G185" s="158">
        <v>17643</v>
      </c>
      <c r="H185" s="155" t="s">
        <v>189</v>
      </c>
      <c r="I185" s="154"/>
    </row>
    <row r="186" spans="1:9" ht="25.5">
      <c r="A186" s="155" t="s">
        <v>551</v>
      </c>
      <c r="B186" s="156">
        <v>6926315</v>
      </c>
      <c r="C186" s="155" t="s">
        <v>551</v>
      </c>
      <c r="D186" s="159" t="s">
        <v>547</v>
      </c>
      <c r="E186" s="157" t="s">
        <v>8</v>
      </c>
      <c r="F186" s="155" t="s">
        <v>552</v>
      </c>
      <c r="G186" s="158">
        <v>25469</v>
      </c>
      <c r="H186" s="155" t="s">
        <v>180</v>
      </c>
      <c r="I186" s="154"/>
    </row>
    <row r="187" spans="1:9">
      <c r="A187" s="155" t="s">
        <v>553</v>
      </c>
      <c r="B187" s="156">
        <v>6926107</v>
      </c>
      <c r="C187" s="155" t="s">
        <v>553</v>
      </c>
      <c r="D187" s="159" t="s">
        <v>554</v>
      </c>
      <c r="E187" s="157" t="s">
        <v>179</v>
      </c>
      <c r="F187" s="155" t="s">
        <v>555</v>
      </c>
      <c r="G187" s="158">
        <v>26383</v>
      </c>
      <c r="H187" s="155" t="s">
        <v>180</v>
      </c>
      <c r="I187" s="154"/>
    </row>
    <row r="188" spans="1:9">
      <c r="A188" s="155" t="s">
        <v>216</v>
      </c>
      <c r="B188" s="156">
        <v>6903034</v>
      </c>
      <c r="C188" s="155" t="s">
        <v>216</v>
      </c>
      <c r="D188" s="159" t="s">
        <v>554</v>
      </c>
      <c r="E188" s="157" t="s">
        <v>8</v>
      </c>
      <c r="F188" s="155" t="s">
        <v>556</v>
      </c>
      <c r="G188" s="158">
        <v>15301</v>
      </c>
      <c r="H188" s="155" t="s">
        <v>189</v>
      </c>
      <c r="I188" s="154"/>
    </row>
    <row r="189" spans="1:9">
      <c r="A189" s="155" t="s">
        <v>84</v>
      </c>
      <c r="B189" s="156">
        <v>6924535</v>
      </c>
      <c r="C189" s="155" t="s">
        <v>84</v>
      </c>
      <c r="D189" s="159" t="s">
        <v>554</v>
      </c>
      <c r="E189" s="157" t="s">
        <v>179</v>
      </c>
      <c r="F189" s="155" t="s">
        <v>557</v>
      </c>
      <c r="G189" s="158">
        <v>23661</v>
      </c>
      <c r="H189" s="155" t="s">
        <v>180</v>
      </c>
      <c r="I189" s="154"/>
    </row>
    <row r="190" spans="1:9">
      <c r="A190" s="155" t="s">
        <v>558</v>
      </c>
      <c r="B190" s="156">
        <v>6926352</v>
      </c>
      <c r="C190" s="155" t="s">
        <v>558</v>
      </c>
      <c r="D190" s="159" t="s">
        <v>554</v>
      </c>
      <c r="E190" s="157" t="s">
        <v>179</v>
      </c>
      <c r="F190" s="155" t="s">
        <v>559</v>
      </c>
      <c r="G190" s="158">
        <v>24320</v>
      </c>
      <c r="H190" s="155" t="s">
        <v>180</v>
      </c>
      <c r="I190" s="154"/>
    </row>
    <row r="191" spans="1:9">
      <c r="A191" s="155" t="s">
        <v>308</v>
      </c>
      <c r="B191" s="156">
        <v>6925753</v>
      </c>
      <c r="C191" s="155" t="s">
        <v>308</v>
      </c>
      <c r="D191" s="159" t="s">
        <v>554</v>
      </c>
      <c r="E191" s="157" t="s">
        <v>8</v>
      </c>
      <c r="F191" s="155" t="s">
        <v>560</v>
      </c>
      <c r="G191" s="158">
        <v>23619</v>
      </c>
      <c r="H191" s="155" t="s">
        <v>180</v>
      </c>
      <c r="I191" s="154"/>
    </row>
    <row r="192" spans="1:9">
      <c r="A192" s="155" t="s">
        <v>293</v>
      </c>
      <c r="B192" s="156">
        <v>6925190</v>
      </c>
      <c r="C192" s="155" t="s">
        <v>293</v>
      </c>
      <c r="D192" s="159" t="s">
        <v>554</v>
      </c>
      <c r="E192" s="157" t="s">
        <v>179</v>
      </c>
      <c r="F192" s="155" t="s">
        <v>561</v>
      </c>
      <c r="G192" s="158">
        <v>21798</v>
      </c>
      <c r="H192" s="155" t="s">
        <v>180</v>
      </c>
      <c r="I192" s="154"/>
    </row>
    <row r="193" spans="1:9" ht="19.5">
      <c r="A193" s="155" t="s">
        <v>164</v>
      </c>
      <c r="B193" s="156">
        <v>6924827</v>
      </c>
      <c r="C193" s="155" t="s">
        <v>164</v>
      </c>
      <c r="D193" s="159" t="s">
        <v>554</v>
      </c>
      <c r="E193" s="157" t="s">
        <v>179</v>
      </c>
      <c r="F193" s="155" t="s">
        <v>562</v>
      </c>
      <c r="G193" s="158">
        <v>22115</v>
      </c>
      <c r="H193" s="155" t="s">
        <v>180</v>
      </c>
      <c r="I193" s="154"/>
    </row>
    <row r="194" spans="1:9">
      <c r="A194" s="155" t="s">
        <v>88</v>
      </c>
      <c r="B194" s="156">
        <v>6925255</v>
      </c>
      <c r="C194" s="155" t="s">
        <v>88</v>
      </c>
      <c r="D194" s="159" t="s">
        <v>554</v>
      </c>
      <c r="E194" s="157" t="s">
        <v>179</v>
      </c>
      <c r="F194" s="155" t="s">
        <v>563</v>
      </c>
      <c r="G194" s="158">
        <v>22497</v>
      </c>
      <c r="H194" s="155" t="s">
        <v>180</v>
      </c>
      <c r="I194" s="154"/>
    </row>
    <row r="195" spans="1:9">
      <c r="A195" s="155" t="s">
        <v>44</v>
      </c>
      <c r="B195" s="156">
        <v>6913757</v>
      </c>
      <c r="C195" s="155" t="s">
        <v>44</v>
      </c>
      <c r="D195" s="159" t="s">
        <v>554</v>
      </c>
      <c r="E195" s="157" t="s">
        <v>179</v>
      </c>
      <c r="F195" s="155" t="s">
        <v>564</v>
      </c>
      <c r="G195" s="158">
        <v>21386</v>
      </c>
      <c r="H195" s="155" t="s">
        <v>180</v>
      </c>
      <c r="I195" s="154"/>
    </row>
    <row r="196" spans="1:9">
      <c r="A196" s="155" t="s">
        <v>565</v>
      </c>
      <c r="B196" s="156">
        <v>6926109</v>
      </c>
      <c r="C196" s="155" t="s">
        <v>565</v>
      </c>
      <c r="D196" s="159" t="s">
        <v>554</v>
      </c>
      <c r="E196" s="157" t="s">
        <v>179</v>
      </c>
      <c r="F196" s="155" t="s">
        <v>566</v>
      </c>
      <c r="G196" s="158">
        <v>22219</v>
      </c>
      <c r="H196" s="155" t="s">
        <v>180</v>
      </c>
      <c r="I196" s="154"/>
    </row>
    <row r="197" spans="1:9">
      <c r="A197" s="155" t="s">
        <v>567</v>
      </c>
      <c r="B197" s="156">
        <v>6926181</v>
      </c>
      <c r="C197" s="155" t="s">
        <v>567</v>
      </c>
      <c r="D197" s="159" t="s">
        <v>554</v>
      </c>
      <c r="E197" s="157" t="s">
        <v>179</v>
      </c>
      <c r="F197" s="155" t="s">
        <v>568</v>
      </c>
      <c r="G197" s="158">
        <v>22305</v>
      </c>
      <c r="H197" s="155" t="s">
        <v>180</v>
      </c>
      <c r="I197" s="154"/>
    </row>
    <row r="198" spans="1:9">
      <c r="A198" s="155" t="s">
        <v>569</v>
      </c>
      <c r="B198" s="156">
        <v>6926182</v>
      </c>
      <c r="C198" s="155" t="s">
        <v>569</v>
      </c>
      <c r="D198" s="159" t="s">
        <v>554</v>
      </c>
      <c r="E198" s="157" t="s">
        <v>179</v>
      </c>
      <c r="F198" s="155" t="s">
        <v>570</v>
      </c>
      <c r="G198" s="158">
        <v>21510</v>
      </c>
      <c r="H198" s="155" t="s">
        <v>180</v>
      </c>
      <c r="I198" s="154"/>
    </row>
    <row r="199" spans="1:9">
      <c r="A199" s="155" t="s">
        <v>55</v>
      </c>
      <c r="B199" s="156">
        <v>6925358</v>
      </c>
      <c r="C199" s="155" t="s">
        <v>55</v>
      </c>
      <c r="D199" s="159" t="s">
        <v>554</v>
      </c>
      <c r="E199" s="157" t="s">
        <v>179</v>
      </c>
      <c r="F199" s="155" t="s">
        <v>571</v>
      </c>
      <c r="G199" s="158">
        <v>26907</v>
      </c>
      <c r="H199" s="155" t="s">
        <v>180</v>
      </c>
      <c r="I199" s="154"/>
    </row>
    <row r="200" spans="1:9">
      <c r="A200" s="155" t="s">
        <v>296</v>
      </c>
      <c r="B200" s="156">
        <v>6925334</v>
      </c>
      <c r="C200" s="155" t="s">
        <v>296</v>
      </c>
      <c r="D200" s="159" t="s">
        <v>554</v>
      </c>
      <c r="E200" s="157" t="s">
        <v>179</v>
      </c>
      <c r="F200" s="155" t="s">
        <v>572</v>
      </c>
      <c r="G200" s="158">
        <v>21538</v>
      </c>
      <c r="H200" s="155" t="s">
        <v>180</v>
      </c>
      <c r="I200" s="154"/>
    </row>
    <row r="201" spans="1:9">
      <c r="A201" s="155" t="s">
        <v>573</v>
      </c>
      <c r="B201" s="156">
        <v>6925757</v>
      </c>
      <c r="C201" s="155" t="s">
        <v>573</v>
      </c>
      <c r="D201" s="159" t="s">
        <v>554</v>
      </c>
      <c r="E201" s="157" t="s">
        <v>179</v>
      </c>
      <c r="F201" s="155" t="s">
        <v>574</v>
      </c>
      <c r="G201" s="158">
        <v>20495</v>
      </c>
      <c r="H201" s="155" t="s">
        <v>180</v>
      </c>
      <c r="I201" s="154"/>
    </row>
    <row r="202" spans="1:9">
      <c r="A202" s="155" t="s">
        <v>307</v>
      </c>
      <c r="B202" s="156">
        <v>6925752</v>
      </c>
      <c r="C202" s="155" t="s">
        <v>307</v>
      </c>
      <c r="D202" s="159" t="s">
        <v>554</v>
      </c>
      <c r="E202" s="157" t="s">
        <v>179</v>
      </c>
      <c r="F202" s="155" t="s">
        <v>575</v>
      </c>
      <c r="G202" s="158">
        <v>22323</v>
      </c>
      <c r="H202" s="155" t="s">
        <v>180</v>
      </c>
      <c r="I202" s="154"/>
    </row>
    <row r="203" spans="1:9">
      <c r="A203" s="155" t="s">
        <v>155</v>
      </c>
      <c r="B203" s="156">
        <v>6925489</v>
      </c>
      <c r="C203" s="155" t="s">
        <v>155</v>
      </c>
      <c r="D203" s="159" t="s">
        <v>554</v>
      </c>
      <c r="E203" s="157" t="s">
        <v>179</v>
      </c>
      <c r="F203" s="155" t="s">
        <v>576</v>
      </c>
      <c r="G203" s="158">
        <v>19504</v>
      </c>
      <c r="H203" s="155" t="s">
        <v>189</v>
      </c>
      <c r="I203" s="154"/>
    </row>
    <row r="204" spans="1:9">
      <c r="A204" s="155" t="s">
        <v>340</v>
      </c>
      <c r="B204" s="156">
        <v>6926019</v>
      </c>
      <c r="C204" s="155" t="s">
        <v>340</v>
      </c>
      <c r="D204" s="159" t="s">
        <v>554</v>
      </c>
      <c r="E204" s="157" t="s">
        <v>179</v>
      </c>
      <c r="F204" s="155" t="s">
        <v>577</v>
      </c>
      <c r="G204" s="158">
        <v>23221</v>
      </c>
      <c r="H204" s="155" t="s">
        <v>180</v>
      </c>
      <c r="I204" s="154"/>
    </row>
    <row r="205" spans="1:9">
      <c r="A205" s="155" t="s">
        <v>149</v>
      </c>
      <c r="B205" s="156">
        <v>6925448</v>
      </c>
      <c r="C205" s="155" t="s">
        <v>149</v>
      </c>
      <c r="D205" s="159" t="s">
        <v>554</v>
      </c>
      <c r="E205" s="157" t="s">
        <v>179</v>
      </c>
      <c r="F205" s="155" t="s">
        <v>578</v>
      </c>
      <c r="G205" s="158">
        <v>30078</v>
      </c>
      <c r="H205" s="155" t="s">
        <v>180</v>
      </c>
      <c r="I205" s="154"/>
    </row>
    <row r="206" spans="1:9">
      <c r="A206" s="155" t="s">
        <v>68</v>
      </c>
      <c r="B206" s="156">
        <v>6901799</v>
      </c>
      <c r="C206" s="155" t="s">
        <v>68</v>
      </c>
      <c r="D206" s="159" t="s">
        <v>554</v>
      </c>
      <c r="E206" s="157" t="s">
        <v>179</v>
      </c>
      <c r="F206" s="155" t="s">
        <v>579</v>
      </c>
      <c r="G206" s="158">
        <v>18398</v>
      </c>
      <c r="H206" s="155" t="s">
        <v>189</v>
      </c>
      <c r="I206" s="154"/>
    </row>
    <row r="207" spans="1:9">
      <c r="A207" s="155" t="s">
        <v>87</v>
      </c>
      <c r="B207" s="156">
        <v>6920243</v>
      </c>
      <c r="C207" s="155" t="s">
        <v>87</v>
      </c>
      <c r="D207" s="159" t="s">
        <v>554</v>
      </c>
      <c r="E207" s="157" t="s">
        <v>179</v>
      </c>
      <c r="F207" s="155" t="s">
        <v>580</v>
      </c>
      <c r="G207" s="158">
        <v>28684</v>
      </c>
      <c r="H207" s="155" t="s">
        <v>180</v>
      </c>
      <c r="I207" s="154"/>
    </row>
    <row r="208" spans="1:9">
      <c r="A208" s="155" t="s">
        <v>58</v>
      </c>
      <c r="B208" s="156">
        <v>6919371</v>
      </c>
      <c r="C208" s="155" t="s">
        <v>58</v>
      </c>
      <c r="D208" s="159" t="s">
        <v>554</v>
      </c>
      <c r="E208" s="157" t="s">
        <v>179</v>
      </c>
      <c r="F208" s="155" t="s">
        <v>580</v>
      </c>
      <c r="G208" s="158">
        <v>19109</v>
      </c>
      <c r="H208" s="155" t="s">
        <v>189</v>
      </c>
      <c r="I208" s="154"/>
    </row>
    <row r="209" spans="1:9">
      <c r="A209" s="155" t="s">
        <v>128</v>
      </c>
      <c r="B209" s="156">
        <v>6901983</v>
      </c>
      <c r="C209" s="155" t="s">
        <v>128</v>
      </c>
      <c r="D209" s="159" t="s">
        <v>554</v>
      </c>
      <c r="E209" s="157" t="s">
        <v>179</v>
      </c>
      <c r="F209" s="155" t="s">
        <v>581</v>
      </c>
      <c r="G209" s="158">
        <v>24339</v>
      </c>
      <c r="H209" s="155" t="s">
        <v>180</v>
      </c>
      <c r="I209" s="154"/>
    </row>
    <row r="210" spans="1:9">
      <c r="A210" s="155" t="s">
        <v>330</v>
      </c>
      <c r="B210" s="156">
        <v>6914199</v>
      </c>
      <c r="C210" s="155" t="s">
        <v>330</v>
      </c>
      <c r="D210" s="159" t="s">
        <v>554</v>
      </c>
      <c r="E210" s="157" t="s">
        <v>179</v>
      </c>
      <c r="F210" s="155" t="s">
        <v>582</v>
      </c>
      <c r="G210" s="158">
        <v>18607</v>
      </c>
      <c r="H210" s="155" t="s">
        <v>189</v>
      </c>
      <c r="I210" s="154"/>
    </row>
    <row r="211" spans="1:9">
      <c r="A211" s="155" t="s">
        <v>72</v>
      </c>
      <c r="B211" s="156">
        <v>6925256</v>
      </c>
      <c r="C211" s="155" t="s">
        <v>72</v>
      </c>
      <c r="D211" s="159" t="s">
        <v>554</v>
      </c>
      <c r="E211" s="157" t="s">
        <v>179</v>
      </c>
      <c r="F211" s="155" t="s">
        <v>583</v>
      </c>
      <c r="G211" s="158">
        <v>21277</v>
      </c>
      <c r="H211" s="155" t="s">
        <v>180</v>
      </c>
      <c r="I211" s="154"/>
    </row>
    <row r="212" spans="1:9">
      <c r="A212" s="155" t="s">
        <v>311</v>
      </c>
      <c r="B212" s="156">
        <v>6925756</v>
      </c>
      <c r="C212" s="155" t="s">
        <v>311</v>
      </c>
      <c r="D212" s="159" t="s">
        <v>554</v>
      </c>
      <c r="E212" s="157" t="s">
        <v>8</v>
      </c>
      <c r="F212" s="155" t="s">
        <v>584</v>
      </c>
      <c r="G212" s="158">
        <v>23439</v>
      </c>
      <c r="H212" s="155" t="s">
        <v>180</v>
      </c>
      <c r="I212" s="154"/>
    </row>
    <row r="213" spans="1:9">
      <c r="A213" s="155" t="s">
        <v>310</v>
      </c>
      <c r="B213" s="156">
        <v>6925755</v>
      </c>
      <c r="C213" s="155" t="s">
        <v>310</v>
      </c>
      <c r="D213" s="159" t="s">
        <v>554</v>
      </c>
      <c r="E213" s="157" t="s">
        <v>179</v>
      </c>
      <c r="F213" s="155" t="s">
        <v>583</v>
      </c>
      <c r="G213" s="158">
        <v>34513</v>
      </c>
      <c r="H213" s="155" t="s">
        <v>180</v>
      </c>
      <c r="I213" s="154"/>
    </row>
    <row r="214" spans="1:9">
      <c r="A214" s="155" t="s">
        <v>48</v>
      </c>
      <c r="B214" s="156">
        <v>6925357</v>
      </c>
      <c r="C214" s="155" t="s">
        <v>48</v>
      </c>
      <c r="D214" s="159" t="s">
        <v>554</v>
      </c>
      <c r="E214" s="157" t="s">
        <v>179</v>
      </c>
      <c r="F214" s="155" t="s">
        <v>585</v>
      </c>
      <c r="G214" s="158">
        <v>26104</v>
      </c>
      <c r="H214" s="155" t="s">
        <v>180</v>
      </c>
      <c r="I214" s="154"/>
    </row>
    <row r="215" spans="1:9">
      <c r="A215" s="155" t="s">
        <v>336</v>
      </c>
      <c r="B215" s="156">
        <v>6925957</v>
      </c>
      <c r="C215" s="155" t="s">
        <v>336</v>
      </c>
      <c r="D215" s="159" t="s">
        <v>554</v>
      </c>
      <c r="E215" s="157" t="s">
        <v>8</v>
      </c>
      <c r="F215" s="155" t="s">
        <v>586</v>
      </c>
      <c r="G215" s="158">
        <v>28817</v>
      </c>
      <c r="H215" s="155" t="s">
        <v>180</v>
      </c>
      <c r="I215" s="154"/>
    </row>
    <row r="216" spans="1:9">
      <c r="A216" s="155" t="s">
        <v>312</v>
      </c>
      <c r="B216" s="156">
        <v>6925806</v>
      </c>
      <c r="C216" s="155" t="s">
        <v>312</v>
      </c>
      <c r="D216" s="159" t="s">
        <v>554</v>
      </c>
      <c r="E216" s="157" t="s">
        <v>179</v>
      </c>
      <c r="F216" s="155" t="s">
        <v>587</v>
      </c>
      <c r="G216" s="158">
        <v>24126</v>
      </c>
      <c r="H216" s="155" t="s">
        <v>180</v>
      </c>
      <c r="I216" s="154"/>
    </row>
    <row r="217" spans="1:9">
      <c r="A217" s="155" t="s">
        <v>588</v>
      </c>
      <c r="B217" s="156">
        <v>6925931</v>
      </c>
      <c r="C217" s="155" t="s">
        <v>588</v>
      </c>
      <c r="D217" s="159" t="s">
        <v>554</v>
      </c>
      <c r="E217" s="157" t="s">
        <v>179</v>
      </c>
      <c r="F217" s="155" t="s">
        <v>589</v>
      </c>
      <c r="G217" s="158">
        <v>22376</v>
      </c>
      <c r="H217" s="155" t="s">
        <v>180</v>
      </c>
      <c r="I217" s="154"/>
    </row>
    <row r="218" spans="1:9">
      <c r="A218" s="155" t="s">
        <v>295</v>
      </c>
      <c r="B218" s="156">
        <v>6925257</v>
      </c>
      <c r="C218" s="155" t="s">
        <v>295</v>
      </c>
      <c r="D218" s="159" t="s">
        <v>554</v>
      </c>
      <c r="E218" s="157" t="s">
        <v>179</v>
      </c>
      <c r="F218" s="155" t="s">
        <v>590</v>
      </c>
      <c r="G218" s="158">
        <v>22866</v>
      </c>
      <c r="H218" s="155" t="s">
        <v>180</v>
      </c>
      <c r="I218" s="154"/>
    </row>
    <row r="219" spans="1:9">
      <c r="A219" s="155" t="s">
        <v>309</v>
      </c>
      <c r="B219" s="156">
        <v>6925754</v>
      </c>
      <c r="C219" s="155" t="s">
        <v>309</v>
      </c>
      <c r="D219" s="159" t="s">
        <v>554</v>
      </c>
      <c r="E219" s="157" t="s">
        <v>179</v>
      </c>
      <c r="F219" s="155" t="s">
        <v>560</v>
      </c>
      <c r="G219" s="158">
        <v>21707</v>
      </c>
      <c r="H219" s="155" t="s">
        <v>180</v>
      </c>
      <c r="I219" s="154"/>
    </row>
    <row r="220" spans="1:9">
      <c r="A220" s="155" t="s">
        <v>591</v>
      </c>
      <c r="B220" s="156">
        <v>6921863</v>
      </c>
      <c r="C220" s="155" t="s">
        <v>591</v>
      </c>
      <c r="D220" s="159" t="s">
        <v>554</v>
      </c>
      <c r="E220" s="157" t="s">
        <v>179</v>
      </c>
      <c r="F220" s="155" t="s">
        <v>592</v>
      </c>
      <c r="G220" s="158">
        <v>33031</v>
      </c>
      <c r="H220" s="155" t="s">
        <v>230</v>
      </c>
      <c r="I220" s="154"/>
    </row>
    <row r="221" spans="1:9">
      <c r="A221" s="155" t="s">
        <v>344</v>
      </c>
      <c r="B221" s="156">
        <v>6924431</v>
      </c>
      <c r="C221" s="155" t="s">
        <v>344</v>
      </c>
      <c r="D221" s="159" t="s">
        <v>554</v>
      </c>
      <c r="E221" s="157" t="s">
        <v>179</v>
      </c>
      <c r="F221" s="155" t="s">
        <v>593</v>
      </c>
      <c r="G221" s="158">
        <v>23033</v>
      </c>
      <c r="H221" s="155" t="s">
        <v>180</v>
      </c>
      <c r="I221" s="154"/>
    </row>
    <row r="222" spans="1:9">
      <c r="A222" s="155" t="s">
        <v>594</v>
      </c>
      <c r="B222" s="156">
        <v>6921833</v>
      </c>
      <c r="C222" s="155" t="s">
        <v>594</v>
      </c>
      <c r="D222" s="159" t="s">
        <v>554</v>
      </c>
      <c r="E222" s="157" t="s">
        <v>179</v>
      </c>
      <c r="F222" s="155" t="s">
        <v>595</v>
      </c>
      <c r="G222" s="158">
        <v>22208</v>
      </c>
      <c r="H222" s="155" t="s">
        <v>180</v>
      </c>
      <c r="I222" s="154"/>
    </row>
    <row r="223" spans="1:9">
      <c r="A223" s="155" t="s">
        <v>234</v>
      </c>
      <c r="B223" s="156">
        <v>6913729</v>
      </c>
      <c r="C223" s="155" t="s">
        <v>234</v>
      </c>
      <c r="D223" s="159" t="s">
        <v>554</v>
      </c>
      <c r="E223" s="157" t="s">
        <v>179</v>
      </c>
      <c r="F223" s="155" t="s">
        <v>596</v>
      </c>
      <c r="G223" s="158">
        <v>27207</v>
      </c>
      <c r="H223" s="155" t="s">
        <v>180</v>
      </c>
      <c r="I223" s="154"/>
    </row>
    <row r="224" spans="1:9">
      <c r="A224" s="155" t="s">
        <v>597</v>
      </c>
      <c r="B224" s="156">
        <v>6926108</v>
      </c>
      <c r="C224" s="155" t="s">
        <v>597</v>
      </c>
      <c r="D224" s="159" t="s">
        <v>554</v>
      </c>
      <c r="E224" s="157" t="s">
        <v>179</v>
      </c>
      <c r="F224" s="155" t="s">
        <v>598</v>
      </c>
      <c r="G224" s="158">
        <v>21138</v>
      </c>
      <c r="H224" s="155" t="s">
        <v>180</v>
      </c>
      <c r="I224" s="154"/>
    </row>
    <row r="225" spans="1:9">
      <c r="A225" s="155" t="s">
        <v>244</v>
      </c>
      <c r="B225" s="156">
        <v>6917994</v>
      </c>
      <c r="C225" s="155" t="s">
        <v>244</v>
      </c>
      <c r="D225" s="159" t="s">
        <v>554</v>
      </c>
      <c r="E225" s="157" t="s">
        <v>179</v>
      </c>
      <c r="F225" s="155" t="s">
        <v>599</v>
      </c>
      <c r="G225" s="158">
        <v>26090</v>
      </c>
      <c r="H225" s="155" t="s">
        <v>180</v>
      </c>
      <c r="I225" s="154"/>
    </row>
    <row r="226" spans="1:9">
      <c r="A226" s="155" t="s">
        <v>213</v>
      </c>
      <c r="B226" s="156">
        <v>6901974</v>
      </c>
      <c r="C226" s="155" t="s">
        <v>213</v>
      </c>
      <c r="D226" s="159" t="s">
        <v>554</v>
      </c>
      <c r="E226" s="157" t="s">
        <v>179</v>
      </c>
      <c r="F226" s="155" t="s">
        <v>600</v>
      </c>
      <c r="G226" s="158">
        <v>19393</v>
      </c>
      <c r="H226" s="155" t="s">
        <v>189</v>
      </c>
      <c r="I226" s="154"/>
    </row>
    <row r="227" spans="1:9">
      <c r="A227" s="155" t="s">
        <v>145</v>
      </c>
      <c r="B227" s="156">
        <v>6922896</v>
      </c>
      <c r="C227" s="155" t="s">
        <v>145</v>
      </c>
      <c r="D227" s="159" t="s">
        <v>554</v>
      </c>
      <c r="E227" s="157" t="s">
        <v>179</v>
      </c>
      <c r="F227" s="155" t="s">
        <v>601</v>
      </c>
      <c r="G227" s="158">
        <v>26312</v>
      </c>
      <c r="H227" s="155" t="s">
        <v>180</v>
      </c>
      <c r="I227" s="154"/>
    </row>
    <row r="228" spans="1:9">
      <c r="A228" s="155" t="s">
        <v>301</v>
      </c>
      <c r="B228" s="156">
        <v>6925543</v>
      </c>
      <c r="C228" s="155" t="s">
        <v>301</v>
      </c>
      <c r="D228" s="159" t="s">
        <v>554</v>
      </c>
      <c r="E228" s="157" t="s">
        <v>179</v>
      </c>
      <c r="F228" s="155" t="s">
        <v>602</v>
      </c>
      <c r="G228" s="158">
        <v>38402</v>
      </c>
      <c r="H228" s="155" t="s">
        <v>269</v>
      </c>
      <c r="I228" s="154"/>
    </row>
    <row r="229" spans="1:9">
      <c r="A229" s="155" t="s">
        <v>300</v>
      </c>
      <c r="B229" s="156">
        <v>6925542</v>
      </c>
      <c r="C229" s="155" t="s">
        <v>300</v>
      </c>
      <c r="D229" s="159" t="s">
        <v>554</v>
      </c>
      <c r="E229" s="157" t="s">
        <v>179</v>
      </c>
      <c r="F229" s="155" t="s">
        <v>602</v>
      </c>
      <c r="G229" s="158">
        <v>26722</v>
      </c>
      <c r="H229" s="155" t="s">
        <v>180</v>
      </c>
      <c r="I229" s="154"/>
    </row>
    <row r="230" spans="1:9">
      <c r="A230" s="155" t="s">
        <v>246</v>
      </c>
      <c r="B230" s="156">
        <v>6918441</v>
      </c>
      <c r="C230" s="155" t="s">
        <v>246</v>
      </c>
      <c r="D230" s="159" t="s">
        <v>554</v>
      </c>
      <c r="E230" s="157" t="s">
        <v>179</v>
      </c>
      <c r="F230" s="155" t="s">
        <v>603</v>
      </c>
      <c r="G230" s="158">
        <v>19051</v>
      </c>
      <c r="H230" s="155" t="s">
        <v>189</v>
      </c>
      <c r="I230" s="154"/>
    </row>
    <row r="231" spans="1:9">
      <c r="A231" s="155" t="s">
        <v>294</v>
      </c>
      <c r="B231" s="156">
        <v>6925191</v>
      </c>
      <c r="C231" s="155" t="s">
        <v>294</v>
      </c>
      <c r="D231" s="159" t="s">
        <v>554</v>
      </c>
      <c r="E231" s="157" t="s">
        <v>179</v>
      </c>
      <c r="F231" s="155" t="s">
        <v>604</v>
      </c>
      <c r="G231" s="158">
        <v>23913</v>
      </c>
      <c r="H231" s="155" t="s">
        <v>180</v>
      </c>
      <c r="I231" s="154"/>
    </row>
    <row r="232" spans="1:9">
      <c r="A232" s="155" t="s">
        <v>288</v>
      </c>
      <c r="B232" s="156">
        <v>6924842</v>
      </c>
      <c r="C232" s="155" t="s">
        <v>288</v>
      </c>
      <c r="D232" s="159" t="s">
        <v>554</v>
      </c>
      <c r="E232" s="157" t="s">
        <v>8</v>
      </c>
      <c r="F232" s="155" t="s">
        <v>605</v>
      </c>
      <c r="G232" s="158">
        <v>24205</v>
      </c>
      <c r="H232" s="155" t="s">
        <v>180</v>
      </c>
      <c r="I232" s="154"/>
    </row>
    <row r="233" spans="1:9">
      <c r="A233" s="155" t="s">
        <v>24</v>
      </c>
      <c r="B233" s="156">
        <v>6921762</v>
      </c>
      <c r="C233" s="155" t="s">
        <v>24</v>
      </c>
      <c r="D233" s="159" t="s">
        <v>554</v>
      </c>
      <c r="E233" s="157" t="s">
        <v>179</v>
      </c>
      <c r="F233" s="155" t="s">
        <v>606</v>
      </c>
      <c r="G233" s="158">
        <v>24127</v>
      </c>
      <c r="H233" s="155" t="s">
        <v>180</v>
      </c>
      <c r="I233" s="154"/>
    </row>
    <row r="234" spans="1:9">
      <c r="A234" s="155" t="s">
        <v>607</v>
      </c>
      <c r="B234" s="156">
        <v>6921525</v>
      </c>
      <c r="C234" s="155" t="s">
        <v>607</v>
      </c>
      <c r="D234" s="159" t="s">
        <v>554</v>
      </c>
      <c r="E234" s="157" t="s">
        <v>179</v>
      </c>
      <c r="F234" s="155" t="s">
        <v>608</v>
      </c>
      <c r="G234" s="158">
        <v>23640</v>
      </c>
      <c r="H234" s="155" t="s">
        <v>180</v>
      </c>
      <c r="I234" s="154"/>
    </row>
    <row r="235" spans="1:9">
      <c r="A235" s="155" t="s">
        <v>118</v>
      </c>
      <c r="B235" s="156">
        <v>6920524</v>
      </c>
      <c r="C235" s="155" t="s">
        <v>118</v>
      </c>
      <c r="D235" s="159" t="s">
        <v>554</v>
      </c>
      <c r="E235" s="157" t="s">
        <v>8</v>
      </c>
      <c r="F235" s="155" t="s">
        <v>609</v>
      </c>
      <c r="G235" s="158">
        <v>22540</v>
      </c>
      <c r="H235" s="155" t="s">
        <v>180</v>
      </c>
      <c r="I235" s="154"/>
    </row>
    <row r="236" spans="1:9">
      <c r="A236" s="155" t="s">
        <v>256</v>
      </c>
      <c r="B236" s="156">
        <v>6920244</v>
      </c>
      <c r="C236" s="155" t="s">
        <v>256</v>
      </c>
      <c r="D236" s="159" t="s">
        <v>554</v>
      </c>
      <c r="E236" s="157" t="s">
        <v>179</v>
      </c>
      <c r="F236" s="155" t="s">
        <v>610</v>
      </c>
      <c r="G236" s="158">
        <v>21781</v>
      </c>
      <c r="H236" s="155" t="s">
        <v>180</v>
      </c>
      <c r="I236" s="154"/>
    </row>
    <row r="237" spans="1:9">
      <c r="A237" s="155" t="s">
        <v>184</v>
      </c>
      <c r="B237" s="156">
        <v>3825314</v>
      </c>
      <c r="C237" s="155" t="s">
        <v>184</v>
      </c>
      <c r="D237" s="159" t="s">
        <v>554</v>
      </c>
      <c r="E237" s="157" t="s">
        <v>179</v>
      </c>
      <c r="F237" s="155" t="s">
        <v>611</v>
      </c>
      <c r="G237" s="158">
        <v>25033</v>
      </c>
      <c r="H237" s="155" t="s">
        <v>180</v>
      </c>
      <c r="I237" s="154"/>
    </row>
    <row r="238" spans="1:9">
      <c r="A238" s="155" t="s">
        <v>612</v>
      </c>
      <c r="B238" s="156">
        <v>6906470</v>
      </c>
      <c r="C238" s="155" t="s">
        <v>612</v>
      </c>
      <c r="D238" s="159" t="s">
        <v>554</v>
      </c>
      <c r="E238" s="157" t="s">
        <v>179</v>
      </c>
      <c r="F238" s="155" t="s">
        <v>613</v>
      </c>
      <c r="G238" s="158">
        <v>24444</v>
      </c>
      <c r="H238" s="155" t="s">
        <v>230</v>
      </c>
      <c r="I238" s="154"/>
    </row>
    <row r="239" spans="1:9">
      <c r="A239" s="155" t="s">
        <v>614</v>
      </c>
      <c r="B239" s="156">
        <v>6925759</v>
      </c>
      <c r="C239" s="155" t="s">
        <v>614</v>
      </c>
      <c r="D239" s="159" t="s">
        <v>554</v>
      </c>
      <c r="E239" s="157" t="s">
        <v>179</v>
      </c>
      <c r="F239" s="155" t="s">
        <v>615</v>
      </c>
      <c r="G239" s="158">
        <v>25303</v>
      </c>
      <c r="H239" s="155" t="s">
        <v>180</v>
      </c>
      <c r="I239" s="154"/>
    </row>
    <row r="240" spans="1:9">
      <c r="A240" s="155" t="s">
        <v>60</v>
      </c>
      <c r="B240" s="156">
        <v>6922983</v>
      </c>
      <c r="C240" s="155" t="s">
        <v>60</v>
      </c>
      <c r="D240" s="159" t="s">
        <v>554</v>
      </c>
      <c r="E240" s="157" t="s">
        <v>179</v>
      </c>
      <c r="F240" s="155" t="s">
        <v>616</v>
      </c>
      <c r="G240" s="158">
        <v>23397</v>
      </c>
      <c r="H240" s="155" t="s">
        <v>180</v>
      </c>
      <c r="I240" s="154"/>
    </row>
    <row r="241" spans="1:9">
      <c r="A241" s="155" t="s">
        <v>142</v>
      </c>
      <c r="B241" s="156">
        <v>6907646</v>
      </c>
      <c r="C241" s="155" t="s">
        <v>142</v>
      </c>
      <c r="D241" s="159" t="s">
        <v>0</v>
      </c>
      <c r="E241" s="157" t="s">
        <v>179</v>
      </c>
      <c r="F241" s="155" t="s">
        <v>617</v>
      </c>
      <c r="G241" s="158">
        <v>18328</v>
      </c>
      <c r="H241" s="155" t="s">
        <v>189</v>
      </c>
      <c r="I241" s="154"/>
    </row>
    <row r="242" spans="1:9">
      <c r="A242" s="155" t="s">
        <v>89</v>
      </c>
      <c r="B242" s="156">
        <v>6915079</v>
      </c>
      <c r="C242" s="155" t="s">
        <v>89</v>
      </c>
      <c r="D242" s="159" t="s">
        <v>0</v>
      </c>
      <c r="E242" s="157" t="s">
        <v>179</v>
      </c>
      <c r="F242" s="155" t="s">
        <v>618</v>
      </c>
      <c r="G242" s="158">
        <v>13655</v>
      </c>
      <c r="H242" s="155" t="s">
        <v>189</v>
      </c>
      <c r="I242" s="154"/>
    </row>
    <row r="243" spans="1:9">
      <c r="A243" s="155" t="s">
        <v>66</v>
      </c>
      <c r="B243" s="156">
        <v>6901893</v>
      </c>
      <c r="C243" s="155" t="s">
        <v>66</v>
      </c>
      <c r="D243" s="159" t="s">
        <v>0</v>
      </c>
      <c r="E243" s="157" t="s">
        <v>179</v>
      </c>
      <c r="F243" s="155" t="s">
        <v>619</v>
      </c>
      <c r="G243" s="158">
        <v>12849</v>
      </c>
      <c r="H243" s="155" t="s">
        <v>189</v>
      </c>
      <c r="I243" s="154"/>
    </row>
    <row r="244" spans="1:9">
      <c r="A244" s="155" t="s">
        <v>32</v>
      </c>
      <c r="B244" s="156">
        <v>6901891</v>
      </c>
      <c r="C244" s="155" t="s">
        <v>32</v>
      </c>
      <c r="D244" s="159" t="s">
        <v>0</v>
      </c>
      <c r="E244" s="157" t="s">
        <v>8</v>
      </c>
      <c r="F244" s="155" t="s">
        <v>619</v>
      </c>
      <c r="G244" s="158">
        <v>15103</v>
      </c>
      <c r="H244" s="155" t="s">
        <v>189</v>
      </c>
      <c r="I244" s="154"/>
    </row>
    <row r="245" spans="1:9">
      <c r="A245" s="155" t="s">
        <v>620</v>
      </c>
      <c r="B245" s="156">
        <v>6921170</v>
      </c>
      <c r="C245" s="155" t="s">
        <v>620</v>
      </c>
      <c r="D245" s="159" t="s">
        <v>0</v>
      </c>
      <c r="E245" s="157" t="s">
        <v>8</v>
      </c>
      <c r="F245" s="155" t="s">
        <v>621</v>
      </c>
      <c r="G245" s="158">
        <v>15893</v>
      </c>
      <c r="H245" s="155" t="s">
        <v>189</v>
      </c>
      <c r="I245" s="154"/>
    </row>
    <row r="246" spans="1:9">
      <c r="A246" s="155" t="s">
        <v>302</v>
      </c>
      <c r="B246" s="156">
        <v>6925598</v>
      </c>
      <c r="C246" s="155" t="s">
        <v>302</v>
      </c>
      <c r="D246" s="159" t="s">
        <v>0</v>
      </c>
      <c r="E246" s="157" t="s">
        <v>179</v>
      </c>
      <c r="F246" s="155" t="s">
        <v>622</v>
      </c>
      <c r="G246" s="158">
        <v>19352</v>
      </c>
      <c r="H246" s="155" t="s">
        <v>189</v>
      </c>
      <c r="I246" s="154"/>
    </row>
    <row r="247" spans="1:9">
      <c r="A247" s="155" t="s">
        <v>91</v>
      </c>
      <c r="B247" s="156">
        <v>6914295</v>
      </c>
      <c r="C247" s="155" t="s">
        <v>91</v>
      </c>
      <c r="D247" s="159" t="s">
        <v>0</v>
      </c>
      <c r="E247" s="157" t="s">
        <v>8</v>
      </c>
      <c r="F247" s="155" t="s">
        <v>623</v>
      </c>
      <c r="G247" s="158">
        <v>22453</v>
      </c>
      <c r="H247" s="155" t="s">
        <v>180</v>
      </c>
      <c r="I247" s="154"/>
    </row>
    <row r="248" spans="1:9">
      <c r="A248" s="155" t="s">
        <v>624</v>
      </c>
      <c r="B248" s="156">
        <v>6926318</v>
      </c>
      <c r="C248" s="155" t="s">
        <v>624</v>
      </c>
      <c r="D248" s="159" t="s">
        <v>0</v>
      </c>
      <c r="E248" s="157" t="s">
        <v>179</v>
      </c>
      <c r="F248" s="155" t="s">
        <v>625</v>
      </c>
      <c r="G248" s="158">
        <v>38285</v>
      </c>
      <c r="H248" s="155" t="s">
        <v>269</v>
      </c>
      <c r="I248" s="154"/>
    </row>
    <row r="249" spans="1:9">
      <c r="A249" s="155" t="s">
        <v>217</v>
      </c>
      <c r="B249" s="156">
        <v>6904949</v>
      </c>
      <c r="C249" s="155" t="s">
        <v>217</v>
      </c>
      <c r="D249" s="159" t="s">
        <v>0</v>
      </c>
      <c r="E249" s="157" t="s">
        <v>179</v>
      </c>
      <c r="F249" s="155" t="s">
        <v>626</v>
      </c>
      <c r="G249" s="158">
        <v>21536</v>
      </c>
      <c r="H249" s="155" t="s">
        <v>180</v>
      </c>
      <c r="I249" s="154"/>
    </row>
    <row r="250" spans="1:9">
      <c r="A250" s="155" t="s">
        <v>227</v>
      </c>
      <c r="B250" s="156">
        <v>6908353</v>
      </c>
      <c r="C250" s="155" t="s">
        <v>227</v>
      </c>
      <c r="D250" s="159" t="s">
        <v>0</v>
      </c>
      <c r="E250" s="157" t="s">
        <v>179</v>
      </c>
      <c r="F250" s="155" t="s">
        <v>627</v>
      </c>
      <c r="G250" s="158">
        <v>20894</v>
      </c>
      <c r="H250" s="155" t="s">
        <v>180</v>
      </c>
      <c r="I250" s="154"/>
    </row>
    <row r="251" spans="1:9">
      <c r="A251" s="155" t="s">
        <v>252</v>
      </c>
      <c r="B251" s="156">
        <v>6919951</v>
      </c>
      <c r="C251" s="155" t="s">
        <v>252</v>
      </c>
      <c r="D251" s="159" t="s">
        <v>0</v>
      </c>
      <c r="E251" s="157" t="s">
        <v>179</v>
      </c>
      <c r="F251" s="155" t="s">
        <v>628</v>
      </c>
      <c r="G251" s="158">
        <v>13771</v>
      </c>
      <c r="H251" s="155" t="s">
        <v>189</v>
      </c>
      <c r="I251" s="154"/>
    </row>
    <row r="252" spans="1:9">
      <c r="A252" s="155" t="s">
        <v>251</v>
      </c>
      <c r="B252" s="156">
        <v>6919950</v>
      </c>
      <c r="C252" s="155" t="s">
        <v>251</v>
      </c>
      <c r="D252" s="159" t="s">
        <v>0</v>
      </c>
      <c r="E252" s="157" t="s">
        <v>8</v>
      </c>
      <c r="F252" s="155" t="s">
        <v>628</v>
      </c>
      <c r="G252" s="158">
        <v>14857</v>
      </c>
      <c r="H252" s="155" t="s">
        <v>189</v>
      </c>
      <c r="I252" s="154"/>
    </row>
    <row r="253" spans="1:9">
      <c r="A253" s="155" t="s">
        <v>98</v>
      </c>
      <c r="B253" s="156">
        <v>6913203</v>
      </c>
      <c r="C253" s="155" t="s">
        <v>98</v>
      </c>
      <c r="D253" s="159" t="s">
        <v>0</v>
      </c>
      <c r="E253" s="157" t="s">
        <v>8</v>
      </c>
      <c r="F253" s="155" t="s">
        <v>629</v>
      </c>
      <c r="G253" s="158">
        <v>18325</v>
      </c>
      <c r="H253" s="155" t="s">
        <v>189</v>
      </c>
      <c r="I253" s="154"/>
    </row>
    <row r="254" spans="1:9">
      <c r="A254" s="155" t="s">
        <v>86</v>
      </c>
      <c r="B254" s="156">
        <v>6902027</v>
      </c>
      <c r="C254" s="155" t="s">
        <v>86</v>
      </c>
      <c r="D254" s="159" t="s">
        <v>0</v>
      </c>
      <c r="E254" s="157" t="s">
        <v>179</v>
      </c>
      <c r="F254" s="155" t="s">
        <v>629</v>
      </c>
      <c r="G254" s="158">
        <v>18666</v>
      </c>
      <c r="H254" s="155" t="s">
        <v>189</v>
      </c>
      <c r="I254" s="154"/>
    </row>
    <row r="255" spans="1:9">
      <c r="A255" s="155" t="s">
        <v>53</v>
      </c>
      <c r="B255" s="156">
        <v>6901946</v>
      </c>
      <c r="C255" s="155" t="s">
        <v>53</v>
      </c>
      <c r="D255" s="159" t="s">
        <v>0</v>
      </c>
      <c r="E255" s="157" t="s">
        <v>179</v>
      </c>
      <c r="F255" s="155" t="s">
        <v>630</v>
      </c>
      <c r="G255" s="158">
        <v>22488</v>
      </c>
      <c r="H255" s="155" t="s">
        <v>180</v>
      </c>
      <c r="I255" s="154"/>
    </row>
    <row r="256" spans="1:9">
      <c r="A256" s="155" t="s">
        <v>99</v>
      </c>
      <c r="B256" s="156">
        <v>6919949</v>
      </c>
      <c r="C256" s="155" t="s">
        <v>99</v>
      </c>
      <c r="D256" s="159" t="s">
        <v>0</v>
      </c>
      <c r="E256" s="157" t="s">
        <v>179</v>
      </c>
      <c r="F256" s="155" t="s">
        <v>631</v>
      </c>
      <c r="G256" s="158">
        <v>18300</v>
      </c>
      <c r="H256" s="155" t="s">
        <v>189</v>
      </c>
      <c r="I256" s="154"/>
    </row>
    <row r="257" spans="1:9">
      <c r="A257" s="155" t="s">
        <v>212</v>
      </c>
      <c r="B257" s="156">
        <v>6901894</v>
      </c>
      <c r="C257" s="155" t="s">
        <v>212</v>
      </c>
      <c r="D257" s="159" t="s">
        <v>0</v>
      </c>
      <c r="E257" s="157" t="s">
        <v>179</v>
      </c>
      <c r="F257" s="155" t="s">
        <v>632</v>
      </c>
      <c r="G257" s="158">
        <v>10900</v>
      </c>
      <c r="H257" s="155" t="s">
        <v>189</v>
      </c>
      <c r="I257" s="154"/>
    </row>
    <row r="258" spans="1:9">
      <c r="A258" s="155" t="s">
        <v>211</v>
      </c>
      <c r="B258" s="156">
        <v>6901890</v>
      </c>
      <c r="C258" s="155" t="s">
        <v>211</v>
      </c>
      <c r="D258" s="159" t="s">
        <v>0</v>
      </c>
      <c r="E258" s="157" t="s">
        <v>8</v>
      </c>
      <c r="F258" s="155" t="s">
        <v>632</v>
      </c>
      <c r="G258" s="158">
        <v>11848</v>
      </c>
      <c r="H258" s="155" t="s">
        <v>189</v>
      </c>
      <c r="I258" s="154"/>
    </row>
    <row r="259" spans="1:9">
      <c r="A259" s="155" t="s">
        <v>50</v>
      </c>
      <c r="B259" s="156">
        <v>6921144</v>
      </c>
      <c r="C259" s="155" t="s">
        <v>50</v>
      </c>
      <c r="D259" s="159" t="s">
        <v>0</v>
      </c>
      <c r="E259" s="157" t="s">
        <v>179</v>
      </c>
      <c r="F259" s="155" t="s">
        <v>633</v>
      </c>
      <c r="G259" s="158">
        <v>12571</v>
      </c>
      <c r="H259" s="155" t="s">
        <v>189</v>
      </c>
      <c r="I259" s="154"/>
    </row>
    <row r="260" spans="1:9">
      <c r="A260" s="155" t="s">
        <v>106</v>
      </c>
      <c r="B260" s="156">
        <v>6924085</v>
      </c>
      <c r="C260" s="155" t="s">
        <v>106</v>
      </c>
      <c r="D260" s="159" t="s">
        <v>0</v>
      </c>
      <c r="E260" s="157" t="s">
        <v>8</v>
      </c>
      <c r="F260" s="155" t="s">
        <v>634</v>
      </c>
      <c r="G260" s="158">
        <v>18435</v>
      </c>
      <c r="H260" s="155" t="s">
        <v>189</v>
      </c>
      <c r="I260" s="154"/>
    </row>
    <row r="261" spans="1:9">
      <c r="A261" s="155" t="s">
        <v>238</v>
      </c>
      <c r="B261" s="156">
        <v>6914899</v>
      </c>
      <c r="C261" s="155" t="s">
        <v>238</v>
      </c>
      <c r="D261" s="159" t="s">
        <v>0</v>
      </c>
      <c r="E261" s="157" t="s">
        <v>179</v>
      </c>
      <c r="F261" s="155" t="s">
        <v>634</v>
      </c>
      <c r="G261" s="158">
        <v>16848</v>
      </c>
      <c r="H261" s="155" t="s">
        <v>189</v>
      </c>
      <c r="I261" s="154"/>
    </row>
    <row r="262" spans="1:9">
      <c r="A262" s="155" t="s">
        <v>635</v>
      </c>
      <c r="B262" s="156">
        <v>6926319</v>
      </c>
      <c r="C262" s="155" t="s">
        <v>635</v>
      </c>
      <c r="D262" s="159" t="s">
        <v>0</v>
      </c>
      <c r="E262" s="157" t="s">
        <v>179</v>
      </c>
      <c r="F262" s="155" t="s">
        <v>625</v>
      </c>
      <c r="G262" s="158">
        <v>27456</v>
      </c>
      <c r="H262" s="155" t="s">
        <v>180</v>
      </c>
      <c r="I262" s="154"/>
    </row>
    <row r="263" spans="1:9">
      <c r="A263" s="155" t="s">
        <v>150</v>
      </c>
      <c r="B263" s="156">
        <v>6918499</v>
      </c>
      <c r="C263" s="155" t="s">
        <v>150</v>
      </c>
      <c r="D263" s="159" t="s">
        <v>0</v>
      </c>
      <c r="E263" s="157" t="s">
        <v>179</v>
      </c>
      <c r="F263" s="155" t="s">
        <v>636</v>
      </c>
      <c r="G263" s="158">
        <v>19340</v>
      </c>
      <c r="H263" s="155" t="s">
        <v>189</v>
      </c>
      <c r="I263" s="154"/>
    </row>
    <row r="264" spans="1:9">
      <c r="A264" s="155" t="s">
        <v>161</v>
      </c>
      <c r="B264" s="156">
        <v>6910068</v>
      </c>
      <c r="C264" s="155" t="s">
        <v>161</v>
      </c>
      <c r="D264" s="159" t="s">
        <v>0</v>
      </c>
      <c r="E264" s="157" t="s">
        <v>179</v>
      </c>
      <c r="F264" s="155" t="s">
        <v>637</v>
      </c>
      <c r="G264" s="158">
        <v>19096</v>
      </c>
      <c r="H264" s="155" t="s">
        <v>189</v>
      </c>
      <c r="I264" s="154"/>
    </row>
    <row r="265" spans="1:9">
      <c r="A265" s="155" t="s">
        <v>303</v>
      </c>
      <c r="B265" s="156">
        <v>6925599</v>
      </c>
      <c r="C265" s="155" t="s">
        <v>303</v>
      </c>
      <c r="D265" s="159" t="s">
        <v>0</v>
      </c>
      <c r="E265" s="157" t="s">
        <v>8</v>
      </c>
      <c r="F265" s="155" t="s">
        <v>638</v>
      </c>
      <c r="G265" s="158">
        <v>38185</v>
      </c>
      <c r="H265" s="155" t="s">
        <v>269</v>
      </c>
      <c r="I265" s="154"/>
    </row>
    <row r="266" spans="1:9">
      <c r="A266" s="155" t="s">
        <v>282</v>
      </c>
      <c r="B266" s="156">
        <v>6924038</v>
      </c>
      <c r="C266" s="155" t="s">
        <v>282</v>
      </c>
      <c r="D266" s="159" t="s">
        <v>0</v>
      </c>
      <c r="E266" s="157" t="s">
        <v>179</v>
      </c>
      <c r="F266" s="155" t="s">
        <v>639</v>
      </c>
      <c r="G266" s="158">
        <v>38250</v>
      </c>
      <c r="H266" s="155" t="s">
        <v>269</v>
      </c>
      <c r="I266" s="154"/>
    </row>
    <row r="267" spans="1:9">
      <c r="A267" s="155" t="s">
        <v>640</v>
      </c>
      <c r="B267" s="156">
        <v>6917932</v>
      </c>
      <c r="C267" s="155" t="s">
        <v>640</v>
      </c>
      <c r="D267" s="159" t="s">
        <v>0</v>
      </c>
      <c r="E267" s="157" t="s">
        <v>179</v>
      </c>
      <c r="F267" s="155" t="s">
        <v>621</v>
      </c>
      <c r="G267" s="158">
        <v>18165</v>
      </c>
      <c r="H267" s="155" t="s">
        <v>189</v>
      </c>
      <c r="I267" s="154"/>
    </row>
    <row r="268" spans="1:9">
      <c r="A268" s="155" t="s">
        <v>260</v>
      </c>
      <c r="B268" s="156">
        <v>6920621</v>
      </c>
      <c r="C268" s="155" t="s">
        <v>260</v>
      </c>
      <c r="D268" s="159" t="s">
        <v>0</v>
      </c>
      <c r="E268" s="157" t="s">
        <v>8</v>
      </c>
      <c r="F268" s="155" t="s">
        <v>641</v>
      </c>
      <c r="G268" s="158">
        <v>20687</v>
      </c>
      <c r="H268" s="155" t="s">
        <v>180</v>
      </c>
      <c r="I268" s="154"/>
    </row>
    <row r="269" spans="1:9">
      <c r="A269" s="155" t="s">
        <v>41</v>
      </c>
      <c r="B269" s="156">
        <v>6900710</v>
      </c>
      <c r="C269" s="155" t="s">
        <v>41</v>
      </c>
      <c r="D269" s="159" t="s">
        <v>0</v>
      </c>
      <c r="E269" s="157" t="s">
        <v>179</v>
      </c>
      <c r="F269" s="155" t="s">
        <v>641</v>
      </c>
      <c r="G269" s="158">
        <v>20685</v>
      </c>
      <c r="H269" s="155" t="s">
        <v>180</v>
      </c>
      <c r="I269" s="154"/>
    </row>
    <row r="270" spans="1:9">
      <c r="A270" s="155" t="s">
        <v>265</v>
      </c>
      <c r="B270" s="156">
        <v>6921746</v>
      </c>
      <c r="C270" s="155" t="s">
        <v>265</v>
      </c>
      <c r="D270" s="159" t="s">
        <v>0</v>
      </c>
      <c r="E270" s="157" t="s">
        <v>179</v>
      </c>
      <c r="F270" s="155" t="s">
        <v>642</v>
      </c>
      <c r="G270" s="158">
        <v>22485</v>
      </c>
      <c r="H270" s="155" t="s">
        <v>180</v>
      </c>
      <c r="I270" s="154"/>
    </row>
    <row r="271" spans="1:9">
      <c r="A271" s="155" t="s">
        <v>232</v>
      </c>
      <c r="B271" s="156">
        <v>6912129</v>
      </c>
      <c r="C271" s="155" t="s">
        <v>232</v>
      </c>
      <c r="D271" s="159" t="s">
        <v>0</v>
      </c>
      <c r="E271" s="157" t="s">
        <v>179</v>
      </c>
      <c r="F271" s="155" t="s">
        <v>643</v>
      </c>
      <c r="G271" s="158">
        <v>17973</v>
      </c>
      <c r="H271" s="155" t="s">
        <v>189</v>
      </c>
      <c r="I271" s="154"/>
    </row>
    <row r="272" spans="1:9">
      <c r="A272" s="155" t="s">
        <v>281</v>
      </c>
      <c r="B272" s="156">
        <v>6923503</v>
      </c>
      <c r="C272" s="155" t="s">
        <v>281</v>
      </c>
      <c r="D272" s="159" t="s">
        <v>0</v>
      </c>
      <c r="E272" s="157" t="s">
        <v>179</v>
      </c>
      <c r="F272" s="155" t="s">
        <v>644</v>
      </c>
      <c r="G272" s="158">
        <v>18658</v>
      </c>
      <c r="H272" s="155" t="s">
        <v>189</v>
      </c>
      <c r="I272" s="154"/>
    </row>
    <row r="273" spans="1:9">
      <c r="A273" s="155" t="s">
        <v>74</v>
      </c>
      <c r="B273" s="156">
        <v>6901918</v>
      </c>
      <c r="C273" s="155" t="s">
        <v>74</v>
      </c>
      <c r="D273" s="159" t="s">
        <v>0</v>
      </c>
      <c r="E273" s="157" t="s">
        <v>179</v>
      </c>
      <c r="F273" s="155" t="s">
        <v>645</v>
      </c>
      <c r="G273" s="158">
        <v>18864</v>
      </c>
      <c r="H273" s="155" t="s">
        <v>189</v>
      </c>
      <c r="I273" s="154"/>
    </row>
    <row r="274" spans="1:9">
      <c r="A274" s="155" t="s">
        <v>263</v>
      </c>
      <c r="B274" s="156">
        <v>6920944</v>
      </c>
      <c r="C274" s="155" t="s">
        <v>263</v>
      </c>
      <c r="D274" s="159" t="s">
        <v>0</v>
      </c>
      <c r="E274" s="157" t="s">
        <v>179</v>
      </c>
      <c r="F274" s="155" t="s">
        <v>646</v>
      </c>
      <c r="G274" s="158">
        <v>17372</v>
      </c>
      <c r="H274" s="155" t="s">
        <v>189</v>
      </c>
      <c r="I274" s="154"/>
    </row>
    <row r="275" spans="1:9">
      <c r="A275" s="155" t="s">
        <v>647</v>
      </c>
      <c r="B275" s="156">
        <v>6904952</v>
      </c>
      <c r="C275" s="155" t="s">
        <v>647</v>
      </c>
      <c r="D275" s="159" t="s">
        <v>0</v>
      </c>
      <c r="E275" s="157" t="s">
        <v>179</v>
      </c>
      <c r="F275" s="155" t="s">
        <v>648</v>
      </c>
      <c r="G275" s="158">
        <v>14887</v>
      </c>
      <c r="H275" s="155" t="s">
        <v>189</v>
      </c>
      <c r="I275" s="154"/>
    </row>
    <row r="276" spans="1:9">
      <c r="A276" s="155" t="s">
        <v>649</v>
      </c>
      <c r="B276" s="156">
        <v>6920620</v>
      </c>
      <c r="C276" s="155" t="s">
        <v>649</v>
      </c>
      <c r="D276" s="159" t="s">
        <v>0</v>
      </c>
      <c r="E276" s="157" t="s">
        <v>179</v>
      </c>
      <c r="F276" s="155" t="s">
        <v>650</v>
      </c>
      <c r="G276" s="158">
        <v>16686</v>
      </c>
      <c r="H276" s="155" t="s">
        <v>189</v>
      </c>
      <c r="I276" s="154"/>
    </row>
    <row r="277" spans="1:9">
      <c r="A277" s="155" t="s">
        <v>264</v>
      </c>
      <c r="B277" s="156">
        <v>6921141</v>
      </c>
      <c r="C277" s="155" t="s">
        <v>264</v>
      </c>
      <c r="D277" s="159" t="s">
        <v>0</v>
      </c>
      <c r="E277" s="157" t="s">
        <v>179</v>
      </c>
      <c r="F277" s="155" t="s">
        <v>651</v>
      </c>
      <c r="G277" s="158">
        <v>16497</v>
      </c>
      <c r="H277" s="155" t="s">
        <v>189</v>
      </c>
      <c r="I277" s="154"/>
    </row>
    <row r="278" spans="1:9">
      <c r="A278" s="155" t="s">
        <v>345</v>
      </c>
      <c r="B278" s="156">
        <v>6902002</v>
      </c>
      <c r="C278" s="155" t="s">
        <v>345</v>
      </c>
      <c r="D278" s="159" t="s">
        <v>0</v>
      </c>
      <c r="E278" s="157" t="s">
        <v>179</v>
      </c>
      <c r="F278" s="155" t="s">
        <v>652</v>
      </c>
      <c r="G278" s="158">
        <v>15843</v>
      </c>
      <c r="H278" s="155" t="s">
        <v>189</v>
      </c>
      <c r="I278" s="154"/>
    </row>
    <row r="279" spans="1:9">
      <c r="A279" s="155" t="s">
        <v>653</v>
      </c>
      <c r="B279" s="156">
        <v>6902001</v>
      </c>
      <c r="C279" s="155" t="s">
        <v>653</v>
      </c>
      <c r="D279" s="159" t="s">
        <v>0</v>
      </c>
      <c r="E279" s="157" t="s">
        <v>8</v>
      </c>
      <c r="F279" s="155" t="s">
        <v>652</v>
      </c>
      <c r="G279" s="158">
        <v>17026</v>
      </c>
      <c r="H279" s="155" t="s">
        <v>189</v>
      </c>
      <c r="I279" s="154"/>
    </row>
    <row r="280" spans="1:9">
      <c r="A280" s="155" t="s">
        <v>188</v>
      </c>
      <c r="B280" s="156">
        <v>6900004</v>
      </c>
      <c r="C280" s="155" t="s">
        <v>188</v>
      </c>
      <c r="D280" s="159" t="s">
        <v>0</v>
      </c>
      <c r="E280" s="157" t="s">
        <v>179</v>
      </c>
      <c r="F280" s="155" t="s">
        <v>654</v>
      </c>
      <c r="G280" s="158">
        <v>17482</v>
      </c>
      <c r="H280" s="155" t="s">
        <v>189</v>
      </c>
      <c r="I280" s="154"/>
    </row>
    <row r="281" spans="1:9">
      <c r="A281" s="155" t="s">
        <v>80</v>
      </c>
      <c r="B281" s="156">
        <v>6917996</v>
      </c>
      <c r="C281" s="155" t="s">
        <v>80</v>
      </c>
      <c r="D281" s="159" t="s">
        <v>0</v>
      </c>
      <c r="E281" s="157" t="s">
        <v>179</v>
      </c>
      <c r="F281" s="155" t="s">
        <v>655</v>
      </c>
      <c r="G281" s="158">
        <v>17848</v>
      </c>
      <c r="H281" s="155" t="s">
        <v>189</v>
      </c>
      <c r="I281" s="154"/>
    </row>
    <row r="282" spans="1:9">
      <c r="A282" s="155" t="s">
        <v>117</v>
      </c>
      <c r="B282" s="156">
        <v>6901903</v>
      </c>
      <c r="C282" s="155" t="s">
        <v>117</v>
      </c>
      <c r="D282" s="159" t="s">
        <v>0</v>
      </c>
      <c r="E282" s="157" t="s">
        <v>179</v>
      </c>
      <c r="F282" s="155" t="s">
        <v>656</v>
      </c>
      <c r="G282" s="158">
        <v>16935</v>
      </c>
      <c r="H282" s="155" t="s">
        <v>189</v>
      </c>
      <c r="I282" s="154"/>
    </row>
    <row r="283" spans="1:9">
      <c r="A283" s="155" t="s">
        <v>254</v>
      </c>
      <c r="B283" s="156">
        <v>6919954</v>
      </c>
      <c r="C283" s="155" t="s">
        <v>254</v>
      </c>
      <c r="D283" s="159" t="s">
        <v>0</v>
      </c>
      <c r="E283" s="157" t="s">
        <v>8</v>
      </c>
      <c r="F283" s="155" t="s">
        <v>657</v>
      </c>
      <c r="G283" s="158">
        <v>18953</v>
      </c>
      <c r="H283" s="155" t="s">
        <v>189</v>
      </c>
      <c r="I283" s="154"/>
    </row>
    <row r="284" spans="1:9">
      <c r="A284" s="155" t="s">
        <v>253</v>
      </c>
      <c r="B284" s="156">
        <v>6919953</v>
      </c>
      <c r="C284" s="155" t="s">
        <v>253</v>
      </c>
      <c r="D284" s="159" t="s">
        <v>0</v>
      </c>
      <c r="E284" s="157" t="s">
        <v>179</v>
      </c>
      <c r="F284" s="155" t="s">
        <v>657</v>
      </c>
      <c r="G284" s="158">
        <v>15005</v>
      </c>
      <c r="H284" s="155" t="s">
        <v>189</v>
      </c>
      <c r="I284" s="154"/>
    </row>
    <row r="285" spans="1:9">
      <c r="A285" s="155" t="s">
        <v>33</v>
      </c>
      <c r="B285" s="156">
        <v>6922848</v>
      </c>
      <c r="C285" s="155" t="s">
        <v>33</v>
      </c>
      <c r="D285" s="159" t="s">
        <v>0</v>
      </c>
      <c r="E285" s="157" t="s">
        <v>8</v>
      </c>
      <c r="F285" s="155" t="s">
        <v>658</v>
      </c>
      <c r="G285" s="158">
        <v>22106</v>
      </c>
      <c r="H285" s="155" t="s">
        <v>180</v>
      </c>
      <c r="I285" s="154"/>
    </row>
    <row r="286" spans="1:9">
      <c r="A286" s="155" t="s">
        <v>67</v>
      </c>
      <c r="B286" s="156">
        <v>6918501</v>
      </c>
      <c r="C286" s="155" t="s">
        <v>67</v>
      </c>
      <c r="D286" s="159" t="s">
        <v>0</v>
      </c>
      <c r="E286" s="157" t="s">
        <v>179</v>
      </c>
      <c r="F286" s="155" t="s">
        <v>659</v>
      </c>
      <c r="G286" s="158">
        <v>20287</v>
      </c>
      <c r="H286" s="155" t="s">
        <v>189</v>
      </c>
      <c r="I286" s="154"/>
    </row>
    <row r="287" spans="1:9">
      <c r="A287" s="155" t="s">
        <v>132</v>
      </c>
      <c r="B287" s="156">
        <v>6901930</v>
      </c>
      <c r="C287" s="155" t="s">
        <v>132</v>
      </c>
      <c r="D287" s="159" t="s">
        <v>0</v>
      </c>
      <c r="E287" s="157" t="s">
        <v>179</v>
      </c>
      <c r="F287" s="155" t="s">
        <v>660</v>
      </c>
      <c r="G287" s="158">
        <v>13275</v>
      </c>
      <c r="H287" s="155" t="s">
        <v>189</v>
      </c>
      <c r="I287" s="154"/>
    </row>
    <row r="288" spans="1:9">
      <c r="A288" s="155" t="s">
        <v>122</v>
      </c>
      <c r="B288" s="156">
        <v>6901926</v>
      </c>
      <c r="C288" s="155" t="s">
        <v>122</v>
      </c>
      <c r="D288" s="159" t="s">
        <v>0</v>
      </c>
      <c r="E288" s="157" t="s">
        <v>8</v>
      </c>
      <c r="F288" s="155" t="s">
        <v>660</v>
      </c>
      <c r="G288" s="158">
        <v>16124</v>
      </c>
      <c r="H288" s="155" t="s">
        <v>189</v>
      </c>
      <c r="I288" s="154"/>
    </row>
    <row r="289" spans="1:9">
      <c r="A289" s="155" t="s">
        <v>46</v>
      </c>
      <c r="B289" s="156">
        <v>6915352</v>
      </c>
      <c r="C289" s="155" t="s">
        <v>46</v>
      </c>
      <c r="D289" s="159" t="s">
        <v>1</v>
      </c>
      <c r="E289" s="157" t="s">
        <v>179</v>
      </c>
      <c r="F289" s="155" t="s">
        <v>661</v>
      </c>
      <c r="G289" s="158">
        <v>15197</v>
      </c>
      <c r="H289" s="155" t="s">
        <v>189</v>
      </c>
      <c r="I289" s="154"/>
    </row>
    <row r="290" spans="1:9">
      <c r="A290" s="155" t="s">
        <v>182</v>
      </c>
      <c r="B290" s="156">
        <v>711309</v>
      </c>
      <c r="C290" s="155" t="s">
        <v>182</v>
      </c>
      <c r="D290" s="159" t="s">
        <v>1</v>
      </c>
      <c r="E290" s="157" t="s">
        <v>179</v>
      </c>
      <c r="F290" s="155" t="s">
        <v>662</v>
      </c>
      <c r="G290" s="158">
        <v>24322</v>
      </c>
      <c r="H290" s="155" t="s">
        <v>180</v>
      </c>
      <c r="I290" s="154"/>
    </row>
    <row r="291" spans="1:9">
      <c r="A291" s="155" t="s">
        <v>245</v>
      </c>
      <c r="B291" s="156">
        <v>6918416</v>
      </c>
      <c r="C291" s="155" t="s">
        <v>245</v>
      </c>
      <c r="D291" s="159" t="s">
        <v>1</v>
      </c>
      <c r="E291" s="157" t="s">
        <v>179</v>
      </c>
      <c r="F291" s="155" t="s">
        <v>663</v>
      </c>
      <c r="G291" s="158">
        <v>19051</v>
      </c>
      <c r="H291" s="155" t="s">
        <v>189</v>
      </c>
      <c r="I291" s="154"/>
    </row>
    <row r="292" spans="1:9">
      <c r="A292" s="155" t="s">
        <v>247</v>
      </c>
      <c r="B292" s="156">
        <v>6918472</v>
      </c>
      <c r="C292" s="155" t="s">
        <v>247</v>
      </c>
      <c r="D292" s="159" t="s">
        <v>1</v>
      </c>
      <c r="E292" s="157" t="s">
        <v>179</v>
      </c>
      <c r="F292" s="155" t="s">
        <v>664</v>
      </c>
      <c r="G292" s="158">
        <v>24112</v>
      </c>
      <c r="H292" s="155" t="s">
        <v>180</v>
      </c>
      <c r="I292" s="154"/>
    </row>
    <row r="293" spans="1:9">
      <c r="A293" s="155" t="s">
        <v>52</v>
      </c>
      <c r="B293" s="156">
        <v>6921537</v>
      </c>
      <c r="C293" s="155" t="s">
        <v>52</v>
      </c>
      <c r="D293" s="159" t="s">
        <v>1</v>
      </c>
      <c r="E293" s="157" t="s">
        <v>179</v>
      </c>
      <c r="F293" s="155" t="s">
        <v>665</v>
      </c>
      <c r="G293" s="158">
        <v>21342</v>
      </c>
      <c r="H293" s="155" t="s">
        <v>180</v>
      </c>
      <c r="I293" s="154"/>
    </row>
    <row r="294" spans="1:9">
      <c r="A294" s="155" t="s">
        <v>148</v>
      </c>
      <c r="B294" s="156">
        <v>6923643</v>
      </c>
      <c r="C294" s="155" t="s">
        <v>148</v>
      </c>
      <c r="D294" s="159" t="s">
        <v>1</v>
      </c>
      <c r="E294" s="157" t="s">
        <v>8</v>
      </c>
      <c r="F294" s="155" t="s">
        <v>666</v>
      </c>
      <c r="G294" s="158">
        <v>33819</v>
      </c>
      <c r="H294" s="155" t="s">
        <v>180</v>
      </c>
      <c r="I294" s="154"/>
    </row>
    <row r="295" spans="1:9">
      <c r="A295" s="155" t="s">
        <v>94</v>
      </c>
      <c r="B295" s="156">
        <v>6919175</v>
      </c>
      <c r="C295" s="155" t="s">
        <v>94</v>
      </c>
      <c r="D295" s="159" t="s">
        <v>1</v>
      </c>
      <c r="E295" s="157" t="s">
        <v>8</v>
      </c>
      <c r="F295" s="155" t="s">
        <v>667</v>
      </c>
      <c r="G295" s="158">
        <v>21985</v>
      </c>
      <c r="H295" s="155" t="s">
        <v>180</v>
      </c>
      <c r="I295" s="154"/>
    </row>
    <row r="296" spans="1:9">
      <c r="A296" s="155" t="s">
        <v>78</v>
      </c>
      <c r="B296" s="156">
        <v>6917522</v>
      </c>
      <c r="C296" s="155" t="s">
        <v>78</v>
      </c>
      <c r="D296" s="159" t="s">
        <v>1</v>
      </c>
      <c r="E296" s="157" t="s">
        <v>8</v>
      </c>
      <c r="F296" s="155" t="s">
        <v>668</v>
      </c>
      <c r="G296" s="158">
        <v>17066</v>
      </c>
      <c r="H296" s="155" t="s">
        <v>189</v>
      </c>
      <c r="I296" s="154"/>
    </row>
    <row r="297" spans="1:9">
      <c r="A297" s="155" t="s">
        <v>97</v>
      </c>
      <c r="B297" s="156">
        <v>6900182</v>
      </c>
      <c r="C297" s="155" t="s">
        <v>97</v>
      </c>
      <c r="D297" s="159" t="s">
        <v>1</v>
      </c>
      <c r="E297" s="157" t="s">
        <v>179</v>
      </c>
      <c r="F297" s="155" t="s">
        <v>669</v>
      </c>
      <c r="G297" s="158">
        <v>20110</v>
      </c>
      <c r="H297" s="155" t="s">
        <v>189</v>
      </c>
      <c r="I297" s="154"/>
    </row>
    <row r="298" spans="1:9">
      <c r="A298" s="155" t="s">
        <v>65</v>
      </c>
      <c r="B298" s="156">
        <v>6918443</v>
      </c>
      <c r="C298" s="155" t="s">
        <v>65</v>
      </c>
      <c r="D298" s="159" t="s">
        <v>1</v>
      </c>
      <c r="E298" s="157" t="s">
        <v>179</v>
      </c>
      <c r="F298" s="155" t="s">
        <v>670</v>
      </c>
      <c r="G298" s="158">
        <v>25677</v>
      </c>
      <c r="H298" s="155" t="s">
        <v>180</v>
      </c>
      <c r="I298" s="154"/>
    </row>
    <row r="299" spans="1:9">
      <c r="A299" s="155" t="s">
        <v>286</v>
      </c>
      <c r="B299" s="156">
        <v>6924355</v>
      </c>
      <c r="C299" s="155" t="s">
        <v>286</v>
      </c>
      <c r="D299" s="159" t="s">
        <v>1</v>
      </c>
      <c r="E299" s="157" t="s">
        <v>8</v>
      </c>
      <c r="F299" s="155" t="s">
        <v>671</v>
      </c>
      <c r="G299" s="158">
        <v>20010</v>
      </c>
      <c r="H299" s="155" t="s">
        <v>189</v>
      </c>
      <c r="I299" s="154"/>
    </row>
    <row r="300" spans="1:9">
      <c r="A300" s="155" t="s">
        <v>101</v>
      </c>
      <c r="B300" s="156">
        <v>6901394</v>
      </c>
      <c r="C300" s="155" t="s">
        <v>101</v>
      </c>
      <c r="D300" s="159" t="s">
        <v>1</v>
      </c>
      <c r="E300" s="157" t="s">
        <v>179</v>
      </c>
      <c r="F300" s="155" t="s">
        <v>672</v>
      </c>
      <c r="G300" s="158">
        <v>27643</v>
      </c>
      <c r="H300" s="155" t="s">
        <v>180</v>
      </c>
      <c r="I300" s="154"/>
    </row>
    <row r="301" spans="1:9">
      <c r="A301" s="155" t="s">
        <v>102</v>
      </c>
      <c r="B301" s="156">
        <v>6923809</v>
      </c>
      <c r="C301" s="155" t="s">
        <v>102</v>
      </c>
      <c r="D301" s="159" t="s">
        <v>1</v>
      </c>
      <c r="E301" s="157" t="s">
        <v>8</v>
      </c>
      <c r="F301" s="155" t="s">
        <v>672</v>
      </c>
      <c r="G301" s="158">
        <v>36826</v>
      </c>
      <c r="H301" s="155" t="s">
        <v>271</v>
      </c>
      <c r="I301" s="154"/>
    </row>
    <row r="302" spans="1:9">
      <c r="A302" s="155" t="s">
        <v>349</v>
      </c>
      <c r="B302" s="156">
        <v>6923808</v>
      </c>
      <c r="C302" s="155" t="s">
        <v>349</v>
      </c>
      <c r="D302" s="159" t="s">
        <v>1</v>
      </c>
      <c r="E302" s="157" t="s">
        <v>8</v>
      </c>
      <c r="F302" s="155" t="s">
        <v>672</v>
      </c>
      <c r="G302" s="158">
        <v>37863</v>
      </c>
      <c r="H302" s="155" t="s">
        <v>269</v>
      </c>
      <c r="I302" s="154"/>
    </row>
    <row r="303" spans="1:9">
      <c r="A303" s="155" t="s">
        <v>49</v>
      </c>
      <c r="B303" s="156">
        <v>6917796</v>
      </c>
      <c r="C303" s="155" t="s">
        <v>49</v>
      </c>
      <c r="D303" s="159" t="s">
        <v>1</v>
      </c>
      <c r="E303" s="157" t="s">
        <v>8</v>
      </c>
      <c r="F303" s="155" t="s">
        <v>673</v>
      </c>
      <c r="G303" s="158">
        <v>31239</v>
      </c>
      <c r="H303" s="155" t="s">
        <v>180</v>
      </c>
      <c r="I303" s="154"/>
    </row>
    <row r="304" spans="1:9">
      <c r="A304" s="155" t="s">
        <v>107</v>
      </c>
      <c r="B304" s="156">
        <v>6925027</v>
      </c>
      <c r="C304" s="155" t="s">
        <v>107</v>
      </c>
      <c r="D304" s="159" t="s">
        <v>1</v>
      </c>
      <c r="E304" s="157" t="s">
        <v>8</v>
      </c>
      <c r="F304" s="155" t="s">
        <v>674</v>
      </c>
      <c r="G304" s="158">
        <v>24237</v>
      </c>
      <c r="H304" s="155" t="s">
        <v>180</v>
      </c>
      <c r="I304" s="154"/>
    </row>
    <row r="305" spans="1:10">
      <c r="A305" s="155" t="s">
        <v>249</v>
      </c>
      <c r="B305" s="156">
        <v>6919166</v>
      </c>
      <c r="C305" s="155" t="s">
        <v>249</v>
      </c>
      <c r="D305" s="159" t="s">
        <v>1</v>
      </c>
      <c r="E305" s="157" t="s">
        <v>179</v>
      </c>
      <c r="F305" s="155" t="s">
        <v>675</v>
      </c>
      <c r="G305" s="158">
        <v>21974</v>
      </c>
      <c r="H305" s="155" t="s">
        <v>180</v>
      </c>
      <c r="I305" s="154"/>
    </row>
    <row r="306" spans="1:10">
      <c r="A306" s="155" t="s">
        <v>280</v>
      </c>
      <c r="B306" s="156">
        <v>6923494</v>
      </c>
      <c r="C306" s="155" t="s">
        <v>280</v>
      </c>
      <c r="D306" s="159" t="s">
        <v>1</v>
      </c>
      <c r="E306" s="157" t="s">
        <v>8</v>
      </c>
      <c r="F306" s="155" t="s">
        <v>676</v>
      </c>
      <c r="G306" s="158">
        <v>23487</v>
      </c>
      <c r="H306" s="155" t="s">
        <v>180</v>
      </c>
      <c r="I306" s="154"/>
    </row>
    <row r="307" spans="1:10">
      <c r="A307" s="155" t="s">
        <v>108</v>
      </c>
      <c r="B307" s="156">
        <v>6905903</v>
      </c>
      <c r="C307" s="155" t="s">
        <v>108</v>
      </c>
      <c r="D307" s="159" t="s">
        <v>1</v>
      </c>
      <c r="E307" s="157" t="s">
        <v>8</v>
      </c>
      <c r="F307" s="155" t="s">
        <v>677</v>
      </c>
      <c r="G307" s="158">
        <v>17256</v>
      </c>
      <c r="H307" s="155" t="s">
        <v>189</v>
      </c>
      <c r="I307" s="154"/>
    </row>
    <row r="308" spans="1:10">
      <c r="A308" s="155" t="s">
        <v>40</v>
      </c>
      <c r="B308" s="156">
        <v>6924426</v>
      </c>
      <c r="C308" s="155" t="s">
        <v>40</v>
      </c>
      <c r="D308" s="159" t="s">
        <v>1</v>
      </c>
      <c r="E308" s="157" t="s">
        <v>179</v>
      </c>
      <c r="F308" s="155" t="s">
        <v>678</v>
      </c>
      <c r="G308" s="158">
        <v>21051</v>
      </c>
      <c r="H308" s="155" t="s">
        <v>180</v>
      </c>
      <c r="I308" s="154"/>
    </row>
    <row r="309" spans="1:10">
      <c r="A309" s="155" t="s">
        <v>111</v>
      </c>
      <c r="B309" s="156">
        <v>6907739</v>
      </c>
      <c r="C309" s="155" t="s">
        <v>111</v>
      </c>
      <c r="D309" s="159" t="s">
        <v>1</v>
      </c>
      <c r="E309" s="157" t="s">
        <v>179</v>
      </c>
      <c r="F309" s="155" t="s">
        <v>679</v>
      </c>
      <c r="G309" s="158">
        <v>17047</v>
      </c>
      <c r="H309" s="155" t="s">
        <v>189</v>
      </c>
      <c r="I309" s="154"/>
    </row>
    <row r="310" spans="1:10">
      <c r="A310" s="155" t="s">
        <v>222</v>
      </c>
      <c r="B310" s="156">
        <v>6906680</v>
      </c>
      <c r="C310" s="155" t="s">
        <v>222</v>
      </c>
      <c r="D310" s="159" t="s">
        <v>1</v>
      </c>
      <c r="E310" s="157" t="s">
        <v>8</v>
      </c>
      <c r="F310" s="155" t="s">
        <v>680</v>
      </c>
      <c r="G310" s="158">
        <v>19470</v>
      </c>
      <c r="H310" s="155" t="s">
        <v>189</v>
      </c>
      <c r="I310" s="154"/>
    </row>
    <row r="311" spans="1:10">
      <c r="A311" s="155" t="s">
        <v>112</v>
      </c>
      <c r="B311" s="156">
        <v>6915916</v>
      </c>
      <c r="C311" s="155" t="s">
        <v>112</v>
      </c>
      <c r="D311" s="159" t="s">
        <v>1</v>
      </c>
      <c r="E311" s="157" t="s">
        <v>179</v>
      </c>
      <c r="F311" s="155" t="s">
        <v>681</v>
      </c>
      <c r="G311" s="158">
        <v>20824</v>
      </c>
      <c r="H311" s="155" t="s">
        <v>180</v>
      </c>
      <c r="I311" s="154"/>
    </row>
    <row r="312" spans="1:10">
      <c r="A312" s="155" t="s">
        <v>215</v>
      </c>
      <c r="B312" s="156">
        <v>6903022</v>
      </c>
      <c r="C312" s="155" t="s">
        <v>215</v>
      </c>
      <c r="D312" s="159" t="s">
        <v>1</v>
      </c>
      <c r="E312" s="157" t="s">
        <v>8</v>
      </c>
      <c r="F312" s="155" t="s">
        <v>682</v>
      </c>
      <c r="G312" s="158">
        <v>24988</v>
      </c>
      <c r="H312" s="155" t="s">
        <v>180</v>
      </c>
      <c r="I312" s="154"/>
      <c r="J312" s="84"/>
    </row>
    <row r="313" spans="1:10">
      <c r="A313" s="155" t="s">
        <v>114</v>
      </c>
      <c r="B313" s="156">
        <v>6922115</v>
      </c>
      <c r="C313" s="155" t="s">
        <v>114</v>
      </c>
      <c r="D313" s="159" t="s">
        <v>1</v>
      </c>
      <c r="E313" s="157" t="s">
        <v>179</v>
      </c>
      <c r="F313" s="155" t="s">
        <v>682</v>
      </c>
      <c r="G313" s="158">
        <v>25661</v>
      </c>
      <c r="H313" s="155" t="s">
        <v>180</v>
      </c>
      <c r="I313" s="154"/>
    </row>
    <row r="314" spans="1:10">
      <c r="A314" s="155" t="s">
        <v>290</v>
      </c>
      <c r="B314" s="156">
        <v>6925038</v>
      </c>
      <c r="C314" s="155" t="s">
        <v>290</v>
      </c>
      <c r="D314" s="159" t="s">
        <v>1</v>
      </c>
      <c r="E314" s="157" t="s">
        <v>179</v>
      </c>
      <c r="F314" s="155" t="s">
        <v>683</v>
      </c>
      <c r="G314" s="158">
        <v>23396</v>
      </c>
      <c r="H314" s="155" t="s">
        <v>180</v>
      </c>
      <c r="I314" s="154"/>
    </row>
    <row r="315" spans="1:10">
      <c r="A315" s="155" t="s">
        <v>115</v>
      </c>
      <c r="B315" s="156">
        <v>6919966</v>
      </c>
      <c r="C315" s="155" t="s">
        <v>115</v>
      </c>
      <c r="D315" s="159" t="s">
        <v>1</v>
      </c>
      <c r="E315" s="157" t="s">
        <v>179</v>
      </c>
      <c r="F315" s="155" t="s">
        <v>684</v>
      </c>
      <c r="G315" s="158">
        <v>19025</v>
      </c>
      <c r="H315" s="155" t="s">
        <v>189</v>
      </c>
      <c r="I315" s="154"/>
    </row>
    <row r="316" spans="1:10">
      <c r="A316" s="155" t="s">
        <v>124</v>
      </c>
      <c r="B316" s="156">
        <v>6919174</v>
      </c>
      <c r="C316" s="155" t="s">
        <v>124</v>
      </c>
      <c r="D316" s="159" t="s">
        <v>1</v>
      </c>
      <c r="E316" s="157" t="s">
        <v>8</v>
      </c>
      <c r="F316" s="155" t="s">
        <v>685</v>
      </c>
      <c r="G316" s="158">
        <v>21543</v>
      </c>
      <c r="H316" s="155" t="s">
        <v>180</v>
      </c>
      <c r="I316" s="154"/>
    </row>
    <row r="317" spans="1:10">
      <c r="A317" s="155" t="s">
        <v>242</v>
      </c>
      <c r="B317" s="156">
        <v>6917605</v>
      </c>
      <c r="C317" s="155" t="s">
        <v>242</v>
      </c>
      <c r="D317" s="159" t="s">
        <v>1</v>
      </c>
      <c r="E317" s="157" t="s">
        <v>179</v>
      </c>
      <c r="F317" s="155" t="s">
        <v>685</v>
      </c>
      <c r="G317" s="158">
        <v>20038</v>
      </c>
      <c r="H317" s="155" t="s">
        <v>189</v>
      </c>
      <c r="I317" s="154"/>
    </row>
    <row r="318" spans="1:10">
      <c r="A318" s="155" t="s">
        <v>31</v>
      </c>
      <c r="B318" s="156">
        <v>6924538</v>
      </c>
      <c r="C318" s="155" t="s">
        <v>31</v>
      </c>
      <c r="D318" s="159" t="s">
        <v>1</v>
      </c>
      <c r="E318" s="157" t="s">
        <v>179</v>
      </c>
      <c r="F318" s="155" t="s">
        <v>686</v>
      </c>
      <c r="G318" s="158">
        <v>24246</v>
      </c>
      <c r="H318" s="155" t="s">
        <v>180</v>
      </c>
      <c r="I318" s="154"/>
    </row>
    <row r="319" spans="1:10">
      <c r="A319" s="155" t="s">
        <v>141</v>
      </c>
      <c r="B319" s="156">
        <v>6901149</v>
      </c>
      <c r="C319" s="155" t="s">
        <v>141</v>
      </c>
      <c r="D319" s="159" t="s">
        <v>1</v>
      </c>
      <c r="E319" s="157" t="s">
        <v>179</v>
      </c>
      <c r="F319" s="155" t="s">
        <v>687</v>
      </c>
      <c r="G319" s="158">
        <v>24074</v>
      </c>
      <c r="H319" s="155" t="s">
        <v>180</v>
      </c>
      <c r="I319" s="154"/>
    </row>
    <row r="320" spans="1:10">
      <c r="A320" s="155" t="s">
        <v>125</v>
      </c>
      <c r="B320" s="156">
        <v>6923168</v>
      </c>
      <c r="C320" s="155" t="s">
        <v>125</v>
      </c>
      <c r="D320" s="159" t="s">
        <v>1</v>
      </c>
      <c r="E320" s="157" t="s">
        <v>8</v>
      </c>
      <c r="F320" s="155" t="s">
        <v>688</v>
      </c>
      <c r="G320" s="158">
        <v>32429</v>
      </c>
      <c r="H320" s="155" t="s">
        <v>180</v>
      </c>
      <c r="I320" s="154"/>
    </row>
    <row r="321" spans="1:9">
      <c r="A321" s="155" t="s">
        <v>121</v>
      </c>
      <c r="B321" s="156">
        <v>6925111</v>
      </c>
      <c r="C321" s="155" t="s">
        <v>121</v>
      </c>
      <c r="D321" s="159" t="s">
        <v>1</v>
      </c>
      <c r="E321" s="157" t="s">
        <v>8</v>
      </c>
      <c r="F321" s="155" t="s">
        <v>689</v>
      </c>
      <c r="G321" s="158">
        <v>21078</v>
      </c>
      <c r="H321" s="155" t="s">
        <v>180</v>
      </c>
      <c r="I321" s="154"/>
    </row>
    <row r="322" spans="1:9">
      <c r="A322" s="155" t="s">
        <v>313</v>
      </c>
      <c r="B322" s="156">
        <v>6925837</v>
      </c>
      <c r="C322" s="155" t="s">
        <v>313</v>
      </c>
      <c r="D322" s="159" t="s">
        <v>1</v>
      </c>
      <c r="E322" s="157" t="s">
        <v>8</v>
      </c>
      <c r="F322" s="155" t="s">
        <v>690</v>
      </c>
      <c r="G322" s="158">
        <v>20453</v>
      </c>
      <c r="H322" s="155" t="s">
        <v>189</v>
      </c>
      <c r="I322" s="154"/>
    </row>
    <row r="323" spans="1:9">
      <c r="A323" s="155" t="s">
        <v>43</v>
      </c>
      <c r="B323" s="156">
        <v>6925371</v>
      </c>
      <c r="C323" s="155" t="s">
        <v>43</v>
      </c>
      <c r="D323" s="159" t="s">
        <v>1</v>
      </c>
      <c r="E323" s="157" t="s">
        <v>179</v>
      </c>
      <c r="F323" s="155" t="s">
        <v>691</v>
      </c>
      <c r="G323" s="158">
        <v>19442</v>
      </c>
      <c r="H323" s="155" t="s">
        <v>189</v>
      </c>
      <c r="I323" s="154"/>
    </row>
    <row r="324" spans="1:9">
      <c r="A324" s="155" t="s">
        <v>63</v>
      </c>
      <c r="B324" s="156">
        <v>8308065</v>
      </c>
      <c r="C324" s="155" t="s">
        <v>63</v>
      </c>
      <c r="D324" s="159" t="s">
        <v>3</v>
      </c>
      <c r="E324" s="157" t="s">
        <v>179</v>
      </c>
      <c r="F324" s="155" t="s">
        <v>692</v>
      </c>
      <c r="G324" s="158">
        <v>19059</v>
      </c>
      <c r="H324" s="155" t="s">
        <v>189</v>
      </c>
      <c r="I324" s="154"/>
    </row>
    <row r="325" spans="1:9">
      <c r="A325" s="155" t="s">
        <v>77</v>
      </c>
      <c r="B325" s="156">
        <v>6916699</v>
      </c>
      <c r="C325" s="155" t="s">
        <v>77</v>
      </c>
      <c r="D325" s="159" t="s">
        <v>3</v>
      </c>
      <c r="E325" s="157" t="s">
        <v>179</v>
      </c>
      <c r="F325" s="155" t="s">
        <v>693</v>
      </c>
      <c r="G325" s="158">
        <v>17694</v>
      </c>
      <c r="H325" s="155" t="s">
        <v>189</v>
      </c>
      <c r="I325" s="154"/>
    </row>
    <row r="326" spans="1:9">
      <c r="A326" s="155" t="s">
        <v>283</v>
      </c>
      <c r="B326" s="156">
        <v>6924101</v>
      </c>
      <c r="C326" s="155" t="s">
        <v>283</v>
      </c>
      <c r="D326" s="159" t="s">
        <v>3</v>
      </c>
      <c r="E326" s="157" t="s">
        <v>179</v>
      </c>
      <c r="F326" s="155" t="s">
        <v>694</v>
      </c>
      <c r="G326" s="158">
        <v>20207</v>
      </c>
      <c r="H326" s="155" t="s">
        <v>189</v>
      </c>
      <c r="I326" s="154"/>
    </row>
    <row r="327" spans="1:9">
      <c r="A327" s="155" t="s">
        <v>47</v>
      </c>
      <c r="B327" s="156">
        <v>6920532</v>
      </c>
      <c r="C327" s="155" t="s">
        <v>47</v>
      </c>
      <c r="D327" s="159" t="s">
        <v>3</v>
      </c>
      <c r="E327" s="157" t="s">
        <v>179</v>
      </c>
      <c r="F327" s="155" t="s">
        <v>695</v>
      </c>
      <c r="G327" s="158">
        <v>21140</v>
      </c>
      <c r="H327" s="155" t="s">
        <v>180</v>
      </c>
      <c r="I327" s="154"/>
    </row>
    <row r="328" spans="1:9">
      <c r="A328" s="155" t="s">
        <v>696</v>
      </c>
      <c r="B328" s="156">
        <v>6926271</v>
      </c>
      <c r="C328" s="155" t="s">
        <v>696</v>
      </c>
      <c r="D328" s="159" t="s">
        <v>3</v>
      </c>
      <c r="E328" s="157" t="s">
        <v>179</v>
      </c>
      <c r="F328" s="155" t="s">
        <v>697</v>
      </c>
      <c r="G328" s="158">
        <v>31842</v>
      </c>
      <c r="H328" s="155" t="s">
        <v>180</v>
      </c>
      <c r="I328" s="154"/>
    </row>
    <row r="329" spans="1:9">
      <c r="A329" s="155" t="s">
        <v>151</v>
      </c>
      <c r="B329" s="156">
        <v>6901411</v>
      </c>
      <c r="C329" s="155" t="s">
        <v>151</v>
      </c>
      <c r="D329" s="159" t="s">
        <v>3</v>
      </c>
      <c r="E329" s="157" t="s">
        <v>179</v>
      </c>
      <c r="F329" s="155" t="s">
        <v>698</v>
      </c>
      <c r="G329" s="158">
        <v>17046</v>
      </c>
      <c r="H329" s="155" t="s">
        <v>189</v>
      </c>
      <c r="I329" s="154"/>
    </row>
    <row r="330" spans="1:9">
      <c r="A330" s="155" t="s">
        <v>186</v>
      </c>
      <c r="B330" s="156">
        <v>4304936</v>
      </c>
      <c r="C330" s="155" t="s">
        <v>186</v>
      </c>
      <c r="D330" s="159" t="s">
        <v>3</v>
      </c>
      <c r="E330" s="157" t="s">
        <v>179</v>
      </c>
      <c r="F330" s="155" t="s">
        <v>699</v>
      </c>
      <c r="G330" s="158">
        <v>21845</v>
      </c>
      <c r="H330" s="155" t="s">
        <v>180</v>
      </c>
      <c r="I330" s="154"/>
    </row>
    <row r="331" spans="1:9">
      <c r="A331" s="155" t="s">
        <v>220</v>
      </c>
      <c r="B331" s="156">
        <v>6905936</v>
      </c>
      <c r="C331" s="155" t="s">
        <v>220</v>
      </c>
      <c r="D331" s="159" t="s">
        <v>3</v>
      </c>
      <c r="E331" s="157" t="s">
        <v>179</v>
      </c>
      <c r="F331" s="155" t="s">
        <v>700</v>
      </c>
      <c r="G331" s="158">
        <v>23082</v>
      </c>
      <c r="H331" s="155" t="s">
        <v>180</v>
      </c>
      <c r="I331" s="154"/>
    </row>
    <row r="332" spans="1:9">
      <c r="A332" s="155" t="s">
        <v>104</v>
      </c>
      <c r="B332" s="156">
        <v>6920533</v>
      </c>
      <c r="C332" s="155" t="s">
        <v>104</v>
      </c>
      <c r="D332" s="159" t="s">
        <v>3</v>
      </c>
      <c r="E332" s="157" t="s">
        <v>8</v>
      </c>
      <c r="F332" s="155" t="s">
        <v>701</v>
      </c>
      <c r="G332" s="158">
        <v>21248</v>
      </c>
      <c r="H332" s="155" t="s">
        <v>180</v>
      </c>
      <c r="I332" s="154"/>
    </row>
    <row r="333" spans="1:9">
      <c r="A333" s="155" t="s">
        <v>29</v>
      </c>
      <c r="B333" s="156">
        <v>6901410</v>
      </c>
      <c r="C333" s="155" t="s">
        <v>29</v>
      </c>
      <c r="D333" s="159" t="s">
        <v>3</v>
      </c>
      <c r="E333" s="157" t="s">
        <v>179</v>
      </c>
      <c r="F333" s="155" t="s">
        <v>702</v>
      </c>
      <c r="G333" s="158">
        <v>17339</v>
      </c>
      <c r="H333" s="155" t="s">
        <v>189</v>
      </c>
      <c r="I333" s="154"/>
    </row>
    <row r="334" spans="1:9">
      <c r="A334" s="155" t="s">
        <v>110</v>
      </c>
      <c r="B334" s="156">
        <v>6919186</v>
      </c>
      <c r="C334" s="155" t="s">
        <v>110</v>
      </c>
      <c r="D334" s="159" t="s">
        <v>3</v>
      </c>
      <c r="E334" s="157" t="s">
        <v>8</v>
      </c>
      <c r="F334" s="155" t="s">
        <v>703</v>
      </c>
      <c r="G334" s="158">
        <v>22347</v>
      </c>
      <c r="H334" s="155" t="s">
        <v>180</v>
      </c>
      <c r="I334" s="154"/>
    </row>
    <row r="335" spans="1:9">
      <c r="A335" s="155" t="s">
        <v>79</v>
      </c>
      <c r="B335" s="156">
        <v>6921325</v>
      </c>
      <c r="C335" s="155" t="s">
        <v>79</v>
      </c>
      <c r="D335" s="159" t="s">
        <v>3</v>
      </c>
      <c r="E335" s="157" t="s">
        <v>179</v>
      </c>
      <c r="F335" s="155" t="s">
        <v>704</v>
      </c>
      <c r="G335" s="158">
        <v>17061</v>
      </c>
      <c r="H335" s="155" t="s">
        <v>189</v>
      </c>
      <c r="I335" s="154"/>
    </row>
    <row r="336" spans="1:9">
      <c r="A336" s="155" t="s">
        <v>243</v>
      </c>
      <c r="B336" s="156">
        <v>6917634</v>
      </c>
      <c r="C336" s="155" t="s">
        <v>243</v>
      </c>
      <c r="D336" s="159" t="s">
        <v>3</v>
      </c>
      <c r="E336" s="157" t="s">
        <v>179</v>
      </c>
      <c r="F336" s="155" t="s">
        <v>705</v>
      </c>
      <c r="G336" s="158">
        <v>22131</v>
      </c>
      <c r="H336" s="155" t="s">
        <v>180</v>
      </c>
      <c r="I336" s="154"/>
    </row>
    <row r="337" spans="1:16384">
      <c r="A337" s="155" t="s">
        <v>57</v>
      </c>
      <c r="B337" s="156">
        <v>6917211</v>
      </c>
      <c r="C337" s="155" t="s">
        <v>57</v>
      </c>
      <c r="D337" s="159" t="s">
        <v>3</v>
      </c>
      <c r="E337" s="157" t="s">
        <v>179</v>
      </c>
      <c r="F337" s="155" t="s">
        <v>706</v>
      </c>
      <c r="G337" s="158">
        <v>22967</v>
      </c>
      <c r="H337" s="155" t="s">
        <v>180</v>
      </c>
      <c r="I337" s="154"/>
    </row>
    <row r="338" spans="1:16384">
      <c r="A338" s="155" t="s">
        <v>707</v>
      </c>
      <c r="B338" s="156">
        <v>6924618</v>
      </c>
      <c r="C338" s="155" t="s">
        <v>707</v>
      </c>
      <c r="D338" s="159" t="s">
        <v>3</v>
      </c>
      <c r="E338" s="157" t="s">
        <v>179</v>
      </c>
      <c r="F338" s="155" t="s">
        <v>708</v>
      </c>
      <c r="G338" s="158">
        <v>20503</v>
      </c>
      <c r="H338" s="155" t="s">
        <v>180</v>
      </c>
      <c r="I338" s="154"/>
    </row>
    <row r="339" spans="1:16384">
      <c r="A339" s="155" t="s">
        <v>119</v>
      </c>
      <c r="B339" s="156">
        <v>6925053</v>
      </c>
      <c r="C339" s="155" t="s">
        <v>119</v>
      </c>
      <c r="D339" s="159" t="s">
        <v>3</v>
      </c>
      <c r="E339" s="157" t="s">
        <v>8</v>
      </c>
      <c r="F339" s="155" t="s">
        <v>709</v>
      </c>
      <c r="G339" s="158">
        <v>32421</v>
      </c>
      <c r="H339" s="155" t="s">
        <v>180</v>
      </c>
      <c r="I339" s="154"/>
    </row>
    <row r="340" spans="1:16384">
      <c r="A340" s="155" t="s">
        <v>120</v>
      </c>
      <c r="B340" s="156">
        <v>6303409</v>
      </c>
      <c r="C340" s="155" t="s">
        <v>120</v>
      </c>
      <c r="D340" s="159" t="s">
        <v>3</v>
      </c>
      <c r="E340" s="157" t="s">
        <v>179</v>
      </c>
      <c r="F340" s="155" t="s">
        <v>709</v>
      </c>
      <c r="G340" s="158">
        <v>20233</v>
      </c>
      <c r="H340" s="155" t="s">
        <v>189</v>
      </c>
      <c r="I340" s="154"/>
    </row>
    <row r="341" spans="1:16384">
      <c r="A341" s="411" t="s">
        <v>794</v>
      </c>
      <c r="B341" s="410">
        <v>6920156</v>
      </c>
      <c r="C341" s="411" t="s">
        <v>794</v>
      </c>
      <c r="D341" s="413" t="s">
        <v>350</v>
      </c>
      <c r="E341" s="412" t="s">
        <v>179</v>
      </c>
      <c r="F341" s="411"/>
      <c r="G341" s="413"/>
      <c r="H341" s="412"/>
      <c r="I341" s="410"/>
      <c r="J341" s="411"/>
      <c r="K341" s="413"/>
      <c r="L341" s="412"/>
      <c r="M341" s="410"/>
      <c r="N341" s="411"/>
      <c r="O341" s="413"/>
      <c r="P341" s="412"/>
      <c r="Q341" s="410"/>
      <c r="R341" s="411"/>
      <c r="S341" s="413"/>
      <c r="T341" s="412"/>
      <c r="U341" s="410"/>
      <c r="V341" s="411"/>
      <c r="W341" s="413"/>
      <c r="X341" s="412"/>
      <c r="Y341" s="410"/>
      <c r="Z341" s="411"/>
      <c r="AA341" s="413"/>
      <c r="AB341" s="412"/>
      <c r="AC341" s="410"/>
      <c r="AD341" s="411"/>
      <c r="AE341" s="413"/>
      <c r="AF341" s="412"/>
      <c r="AG341" s="410"/>
      <c r="AH341" s="411"/>
      <c r="AI341" s="413"/>
      <c r="AJ341" s="412"/>
      <c r="AK341" s="410"/>
      <c r="AL341" s="411"/>
      <c r="AM341" s="413"/>
      <c r="AN341" s="412"/>
      <c r="AO341" s="410"/>
      <c r="AP341" s="411"/>
      <c r="AQ341" s="413"/>
      <c r="AR341" s="412"/>
      <c r="AS341" s="410"/>
      <c r="AT341" s="411"/>
      <c r="AU341" s="413"/>
      <c r="AV341" s="412"/>
      <c r="AW341" s="410"/>
      <c r="AX341" s="411"/>
      <c r="AY341" s="413"/>
      <c r="AZ341" s="412"/>
      <c r="BA341" s="410"/>
      <c r="BB341" s="411"/>
      <c r="BC341" s="413"/>
      <c r="BD341" s="412"/>
      <c r="BE341" s="410"/>
      <c r="BF341" s="411"/>
      <c r="BG341" s="413"/>
      <c r="BH341" s="412"/>
      <c r="BI341" s="410"/>
      <c r="BJ341" s="411"/>
      <c r="BK341" s="413"/>
      <c r="BL341" s="412"/>
      <c r="BM341" s="410"/>
      <c r="BN341" s="411"/>
      <c r="BO341" s="413"/>
      <c r="BP341" s="412"/>
      <c r="BQ341" s="410"/>
      <c r="BR341" s="411"/>
      <c r="BS341" s="413"/>
      <c r="BT341" s="412"/>
      <c r="BU341" s="410"/>
      <c r="BV341" s="411"/>
      <c r="BW341" s="413"/>
      <c r="BX341" s="412"/>
      <c r="BY341" s="410"/>
      <c r="BZ341" s="411"/>
      <c r="CA341" s="413"/>
      <c r="CB341" s="412"/>
      <c r="CC341" s="410"/>
      <c r="CD341" s="411"/>
      <c r="CE341" s="413"/>
      <c r="CF341" s="412"/>
      <c r="CG341" s="410"/>
      <c r="CH341" s="411"/>
      <c r="CI341" s="413"/>
      <c r="CJ341" s="412"/>
      <c r="CK341" s="410"/>
      <c r="CL341" s="411"/>
      <c r="CM341" s="413"/>
      <c r="CN341" s="412"/>
      <c r="CO341" s="410"/>
      <c r="CP341" s="411"/>
      <c r="CQ341" s="413"/>
      <c r="CR341" s="412"/>
      <c r="CS341" s="410"/>
      <c r="CT341" s="411"/>
      <c r="CU341" s="413"/>
      <c r="CV341" s="412"/>
      <c r="CW341" s="410"/>
      <c r="CX341" s="411"/>
      <c r="CY341" s="413"/>
      <c r="CZ341" s="412"/>
      <c r="DA341" s="410"/>
      <c r="DB341" s="411"/>
      <c r="DC341" s="413"/>
      <c r="DD341" s="412"/>
      <c r="DE341" s="410"/>
      <c r="DF341" s="411"/>
      <c r="DG341" s="413"/>
      <c r="DH341" s="412"/>
      <c r="DI341" s="410"/>
      <c r="DJ341" s="411"/>
      <c r="DK341" s="413"/>
      <c r="DL341" s="412"/>
      <c r="DM341" s="410"/>
      <c r="DN341" s="411"/>
      <c r="DO341" s="413"/>
      <c r="DP341" s="412"/>
      <c r="DQ341" s="410"/>
      <c r="DR341" s="411"/>
      <c r="DS341" s="413"/>
      <c r="DT341" s="412"/>
      <c r="DU341" s="410"/>
      <c r="DV341" s="411"/>
      <c r="DW341" s="413"/>
      <c r="DX341" s="412"/>
      <c r="DY341" s="410"/>
      <c r="DZ341" s="411"/>
      <c r="EA341" s="413"/>
      <c r="EB341" s="412"/>
      <c r="EC341" s="410"/>
      <c r="ED341" s="411"/>
      <c r="EE341" s="413"/>
      <c r="EF341" s="412"/>
      <c r="EG341" s="410"/>
      <c r="EH341" s="411"/>
      <c r="EI341" s="413"/>
      <c r="EJ341" s="412"/>
      <c r="EK341" s="410"/>
      <c r="EL341" s="411"/>
      <c r="EM341" s="413"/>
      <c r="EN341" s="412"/>
      <c r="EO341" s="410"/>
      <c r="EP341" s="411"/>
      <c r="EQ341" s="413"/>
      <c r="ER341" s="412"/>
      <c r="ES341" s="410"/>
      <c r="ET341" s="411"/>
      <c r="EU341" s="413"/>
      <c r="EV341" s="412"/>
      <c r="EW341" s="410"/>
      <c r="EX341" s="411"/>
      <c r="EY341" s="413"/>
      <c r="EZ341" s="412"/>
      <c r="FA341" s="410"/>
      <c r="FB341" s="411"/>
      <c r="FC341" s="413"/>
      <c r="FD341" s="412"/>
      <c r="FE341" s="410"/>
      <c r="FF341" s="411"/>
      <c r="FG341" s="413"/>
      <c r="FH341" s="412"/>
      <c r="FI341" s="410"/>
      <c r="FJ341" s="411"/>
      <c r="FK341" s="413"/>
      <c r="FL341" s="412"/>
      <c r="FM341" s="410"/>
      <c r="FN341" s="411"/>
      <c r="FO341" s="413"/>
      <c r="FP341" s="412"/>
      <c r="FQ341" s="410"/>
      <c r="FR341" s="411"/>
      <c r="FS341" s="413"/>
      <c r="FT341" s="412"/>
      <c r="FU341" s="410"/>
      <c r="FV341" s="411"/>
      <c r="FW341" s="413"/>
      <c r="FX341" s="412"/>
      <c r="FY341" s="410"/>
      <c r="FZ341" s="411"/>
      <c r="GA341" s="413"/>
      <c r="GB341" s="412"/>
      <c r="GC341" s="410"/>
      <c r="GD341" s="411"/>
      <c r="GE341" s="413"/>
      <c r="GF341" s="412"/>
      <c r="GG341" s="410"/>
      <c r="GH341" s="411"/>
      <c r="GI341" s="413"/>
      <c r="GJ341" s="412"/>
      <c r="GK341" s="410"/>
      <c r="GL341" s="411"/>
      <c r="GM341" s="413"/>
      <c r="GN341" s="412"/>
      <c r="GO341" s="410"/>
      <c r="GP341" s="411"/>
      <c r="GQ341" s="413"/>
      <c r="GR341" s="412"/>
      <c r="GS341" s="410"/>
      <c r="GT341" s="411"/>
      <c r="GU341" s="413"/>
      <c r="GV341" s="412"/>
      <c r="GW341" s="410"/>
      <c r="GX341" s="411"/>
      <c r="GY341" s="413"/>
      <c r="GZ341" s="412"/>
      <c r="HA341" s="410"/>
      <c r="HB341" s="411"/>
      <c r="HC341" s="413"/>
      <c r="HD341" s="412"/>
      <c r="HE341" s="410"/>
      <c r="HF341" s="411"/>
      <c r="HG341" s="413"/>
      <c r="HH341" s="412"/>
      <c r="HI341" s="410"/>
      <c r="HJ341" s="411"/>
      <c r="HK341" s="413"/>
      <c r="HL341" s="412"/>
      <c r="HM341" s="410"/>
      <c r="HN341" s="411"/>
      <c r="HO341" s="413"/>
      <c r="HP341" s="412"/>
      <c r="HQ341" s="410"/>
      <c r="HR341" s="411"/>
      <c r="HS341" s="413"/>
      <c r="HT341" s="412"/>
      <c r="HU341" s="410"/>
      <c r="HV341" s="411"/>
      <c r="HW341" s="413"/>
      <c r="HX341" s="412"/>
      <c r="HY341" s="410"/>
      <c r="HZ341" s="411"/>
      <c r="IA341" s="413"/>
      <c r="IB341" s="412"/>
      <c r="IC341" s="410"/>
      <c r="ID341" s="411"/>
      <c r="IE341" s="413"/>
      <c r="IF341" s="412"/>
      <c r="IG341" s="410"/>
      <c r="IH341" s="411"/>
      <c r="II341" s="413"/>
      <c r="IJ341" s="412"/>
      <c r="IK341" s="410"/>
      <c r="IL341" s="411"/>
      <c r="IM341" s="413"/>
      <c r="IN341" s="412"/>
      <c r="IO341" s="410"/>
      <c r="IP341" s="411"/>
      <c r="IQ341" s="413"/>
      <c r="IR341" s="412"/>
      <c r="IS341" s="410"/>
      <c r="IT341" s="411"/>
      <c r="IU341" s="413"/>
      <c r="IV341" s="412"/>
      <c r="IW341" s="410"/>
      <c r="IX341" s="411"/>
      <c r="IY341" s="413"/>
      <c r="IZ341" s="412"/>
      <c r="JA341" s="410"/>
      <c r="JB341" s="411"/>
      <c r="JC341" s="413"/>
      <c r="JD341" s="412"/>
      <c r="JE341" s="410"/>
      <c r="JF341" s="411"/>
      <c r="JG341" s="413"/>
      <c r="JH341" s="412"/>
      <c r="JI341" s="410"/>
      <c r="JJ341" s="411"/>
      <c r="JK341" s="413"/>
      <c r="JL341" s="412"/>
      <c r="JM341" s="410"/>
      <c r="JN341" s="411"/>
      <c r="JO341" s="413"/>
      <c r="JP341" s="412"/>
      <c r="JQ341" s="410"/>
      <c r="JR341" s="411"/>
      <c r="JS341" s="413"/>
      <c r="JT341" s="412"/>
      <c r="JU341" s="410"/>
      <c r="JV341" s="411"/>
      <c r="JW341" s="413"/>
      <c r="JX341" s="412"/>
      <c r="JY341" s="410"/>
      <c r="JZ341" s="411"/>
      <c r="KA341" s="413"/>
      <c r="KB341" s="412"/>
      <c r="KC341" s="410"/>
      <c r="KD341" s="411"/>
      <c r="KE341" s="413"/>
      <c r="KF341" s="412"/>
      <c r="KG341" s="410"/>
      <c r="KH341" s="411"/>
      <c r="KI341" s="413"/>
      <c r="KJ341" s="412"/>
      <c r="KK341" s="410"/>
      <c r="KL341" s="411"/>
      <c r="KM341" s="413"/>
      <c r="KN341" s="412"/>
      <c r="KO341" s="410"/>
      <c r="KP341" s="411"/>
      <c r="KQ341" s="413"/>
      <c r="KR341" s="412"/>
      <c r="KS341" s="410"/>
      <c r="KT341" s="411"/>
      <c r="KU341" s="413"/>
      <c r="KV341" s="412"/>
      <c r="KW341" s="410"/>
      <c r="KX341" s="411"/>
      <c r="KY341" s="413"/>
      <c r="KZ341" s="412"/>
      <c r="LA341" s="410"/>
      <c r="LB341" s="411"/>
      <c r="LC341" s="413"/>
      <c r="LD341" s="412"/>
      <c r="LE341" s="410"/>
      <c r="LF341" s="411"/>
      <c r="LG341" s="413"/>
      <c r="LH341" s="412"/>
      <c r="LI341" s="410"/>
      <c r="LJ341" s="411"/>
      <c r="LK341" s="413"/>
      <c r="LL341" s="412"/>
      <c r="LM341" s="410"/>
      <c r="LN341" s="411"/>
      <c r="LO341" s="413"/>
      <c r="LP341" s="412"/>
      <c r="LQ341" s="410"/>
      <c r="LR341" s="411"/>
      <c r="LS341" s="413"/>
      <c r="LT341" s="412"/>
      <c r="LU341" s="410"/>
      <c r="LV341" s="411"/>
      <c r="LW341" s="413"/>
      <c r="LX341" s="412"/>
      <c r="LY341" s="410"/>
      <c r="LZ341" s="411"/>
      <c r="MA341" s="413"/>
      <c r="MB341" s="412"/>
      <c r="MC341" s="410"/>
      <c r="MD341" s="411"/>
      <c r="ME341" s="413"/>
      <c r="MF341" s="412"/>
      <c r="MG341" s="410"/>
      <c r="MH341" s="411"/>
      <c r="MI341" s="413"/>
      <c r="MJ341" s="412"/>
      <c r="MK341" s="410"/>
      <c r="ML341" s="411"/>
      <c r="MM341" s="413"/>
      <c r="MN341" s="412"/>
      <c r="MO341" s="410"/>
      <c r="MP341" s="411"/>
      <c r="MQ341" s="413"/>
      <c r="MR341" s="412"/>
      <c r="MS341" s="410"/>
      <c r="MT341" s="411"/>
      <c r="MU341" s="413"/>
      <c r="MV341" s="412"/>
      <c r="MW341" s="410"/>
      <c r="MX341" s="411"/>
      <c r="MY341" s="413"/>
      <c r="MZ341" s="412"/>
      <c r="NA341" s="410"/>
      <c r="NB341" s="411"/>
      <c r="NC341" s="413"/>
      <c r="ND341" s="412"/>
      <c r="NE341" s="410"/>
      <c r="NF341" s="411"/>
      <c r="NG341" s="413"/>
      <c r="NH341" s="412"/>
      <c r="NI341" s="410"/>
      <c r="NJ341" s="411"/>
      <c r="NK341" s="413"/>
      <c r="NL341" s="412"/>
      <c r="NM341" s="410"/>
      <c r="NN341" s="411"/>
      <c r="NO341" s="413"/>
      <c r="NP341" s="412"/>
      <c r="NQ341" s="410"/>
      <c r="NR341" s="411"/>
      <c r="NS341" s="413"/>
      <c r="NT341" s="412"/>
      <c r="NU341" s="410"/>
      <c r="NV341" s="411"/>
      <c r="NW341" s="413"/>
      <c r="NX341" s="412"/>
      <c r="NY341" s="410"/>
      <c r="NZ341" s="411"/>
      <c r="OA341" s="413"/>
      <c r="OB341" s="412"/>
      <c r="OC341" s="410"/>
      <c r="OD341" s="411"/>
      <c r="OE341" s="413"/>
      <c r="OF341" s="412"/>
      <c r="OG341" s="410"/>
      <c r="OH341" s="411"/>
      <c r="OI341" s="413"/>
      <c r="OJ341" s="412"/>
      <c r="OK341" s="410"/>
      <c r="OL341" s="411"/>
      <c r="OM341" s="413"/>
      <c r="ON341" s="412"/>
      <c r="OO341" s="410"/>
      <c r="OP341" s="411"/>
      <c r="OQ341" s="413"/>
      <c r="OR341" s="412"/>
      <c r="OS341" s="410"/>
      <c r="OT341" s="411"/>
      <c r="OU341" s="413"/>
      <c r="OV341" s="412"/>
      <c r="OW341" s="410"/>
      <c r="OX341" s="411"/>
      <c r="OY341" s="413"/>
      <c r="OZ341" s="412"/>
      <c r="PA341" s="410"/>
      <c r="PB341" s="411"/>
      <c r="PC341" s="413"/>
      <c r="PD341" s="412"/>
      <c r="PE341" s="410"/>
      <c r="PF341" s="411"/>
      <c r="PG341" s="413"/>
      <c r="PH341" s="412"/>
      <c r="PI341" s="410"/>
      <c r="PJ341" s="411"/>
      <c r="PK341" s="413"/>
      <c r="PL341" s="412"/>
      <c r="PM341" s="410"/>
      <c r="PN341" s="411"/>
      <c r="PO341" s="413"/>
      <c r="PP341" s="412"/>
      <c r="PQ341" s="410"/>
      <c r="PR341" s="411"/>
      <c r="PS341" s="413"/>
      <c r="PT341" s="412"/>
      <c r="PU341" s="410"/>
      <c r="PV341" s="411"/>
      <c r="PW341" s="413"/>
      <c r="PX341" s="412"/>
      <c r="PY341" s="410"/>
      <c r="PZ341" s="411"/>
      <c r="QA341" s="413"/>
      <c r="QB341" s="412"/>
      <c r="QC341" s="410"/>
      <c r="QD341" s="411"/>
      <c r="QE341" s="413"/>
      <c r="QF341" s="412"/>
      <c r="QG341" s="410"/>
      <c r="QH341" s="411"/>
      <c r="QI341" s="413"/>
      <c r="QJ341" s="412"/>
      <c r="QK341" s="410"/>
      <c r="QL341" s="411"/>
      <c r="QM341" s="413"/>
      <c r="QN341" s="412"/>
      <c r="QO341" s="410"/>
      <c r="QP341" s="411"/>
      <c r="QQ341" s="413"/>
      <c r="QR341" s="412"/>
      <c r="QS341" s="410"/>
      <c r="QT341" s="411"/>
      <c r="QU341" s="413"/>
      <c r="QV341" s="412"/>
      <c r="QW341" s="410"/>
      <c r="QX341" s="411"/>
      <c r="QY341" s="413"/>
      <c r="QZ341" s="412"/>
      <c r="RA341" s="410"/>
      <c r="RB341" s="411"/>
      <c r="RC341" s="413"/>
      <c r="RD341" s="412"/>
      <c r="RE341" s="410"/>
      <c r="RF341" s="411"/>
      <c r="RG341" s="413"/>
      <c r="RH341" s="412"/>
      <c r="RI341" s="410"/>
      <c r="RJ341" s="411"/>
      <c r="RK341" s="413"/>
      <c r="RL341" s="412"/>
      <c r="RM341" s="410"/>
      <c r="RN341" s="411"/>
      <c r="RO341" s="413"/>
      <c r="RP341" s="412"/>
      <c r="RQ341" s="410"/>
      <c r="RR341" s="411"/>
      <c r="RS341" s="413"/>
      <c r="RT341" s="412"/>
      <c r="RU341" s="410"/>
      <c r="RV341" s="411"/>
      <c r="RW341" s="413"/>
      <c r="RX341" s="412"/>
      <c r="RY341" s="410"/>
      <c r="RZ341" s="411"/>
      <c r="SA341" s="413"/>
      <c r="SB341" s="412"/>
      <c r="SC341" s="410"/>
      <c r="SD341" s="411"/>
      <c r="SE341" s="413"/>
      <c r="SF341" s="412"/>
      <c r="SG341" s="410"/>
      <c r="SH341" s="411"/>
      <c r="SI341" s="413"/>
      <c r="SJ341" s="412"/>
      <c r="SK341" s="410"/>
      <c r="SL341" s="411"/>
      <c r="SM341" s="413"/>
      <c r="SN341" s="412"/>
      <c r="SO341" s="410"/>
      <c r="SP341" s="411"/>
      <c r="SQ341" s="413"/>
      <c r="SR341" s="412"/>
      <c r="SS341" s="410"/>
      <c r="ST341" s="411"/>
      <c r="SU341" s="413"/>
      <c r="SV341" s="412"/>
      <c r="SW341" s="410"/>
      <c r="SX341" s="411"/>
      <c r="SY341" s="413"/>
      <c r="SZ341" s="412"/>
      <c r="TA341" s="410"/>
      <c r="TB341" s="411"/>
      <c r="TC341" s="413"/>
      <c r="TD341" s="412"/>
      <c r="TE341" s="410"/>
      <c r="TF341" s="411"/>
      <c r="TG341" s="413"/>
      <c r="TH341" s="412"/>
      <c r="TI341" s="410"/>
      <c r="TJ341" s="411"/>
      <c r="TK341" s="413"/>
      <c r="TL341" s="412"/>
      <c r="TM341" s="410"/>
      <c r="TN341" s="411"/>
      <c r="TO341" s="413"/>
      <c r="TP341" s="412"/>
      <c r="TQ341" s="410"/>
      <c r="TR341" s="411"/>
      <c r="TS341" s="413"/>
      <c r="TT341" s="412"/>
      <c r="TU341" s="410"/>
      <c r="TV341" s="411"/>
      <c r="TW341" s="413"/>
      <c r="TX341" s="412"/>
      <c r="TY341" s="410"/>
      <c r="TZ341" s="411"/>
      <c r="UA341" s="413"/>
      <c r="UB341" s="412"/>
      <c r="UC341" s="410"/>
      <c r="UD341" s="411"/>
      <c r="UE341" s="413"/>
      <c r="UF341" s="412"/>
      <c r="UG341" s="410"/>
      <c r="UH341" s="411"/>
      <c r="UI341" s="413"/>
      <c r="UJ341" s="412"/>
      <c r="UK341" s="410"/>
      <c r="UL341" s="411"/>
      <c r="UM341" s="413"/>
      <c r="UN341" s="412"/>
      <c r="UO341" s="410"/>
      <c r="UP341" s="411"/>
      <c r="UQ341" s="413"/>
      <c r="UR341" s="412"/>
      <c r="US341" s="410"/>
      <c r="UT341" s="411"/>
      <c r="UU341" s="413"/>
      <c r="UV341" s="412"/>
      <c r="UW341" s="410"/>
      <c r="UX341" s="411"/>
      <c r="UY341" s="413"/>
      <c r="UZ341" s="412"/>
      <c r="VA341" s="410"/>
      <c r="VB341" s="411"/>
      <c r="VC341" s="413"/>
      <c r="VD341" s="412"/>
      <c r="VE341" s="410"/>
      <c r="VF341" s="411"/>
      <c r="VG341" s="413"/>
      <c r="VH341" s="412"/>
      <c r="VI341" s="410"/>
      <c r="VJ341" s="411"/>
      <c r="VK341" s="413"/>
      <c r="VL341" s="412"/>
      <c r="VM341" s="410"/>
      <c r="VN341" s="411"/>
      <c r="VO341" s="413"/>
      <c r="VP341" s="412"/>
      <c r="VQ341" s="410"/>
      <c r="VR341" s="411"/>
      <c r="VS341" s="413"/>
      <c r="VT341" s="412"/>
      <c r="VU341" s="410"/>
      <c r="VV341" s="411"/>
      <c r="VW341" s="413"/>
      <c r="VX341" s="412"/>
      <c r="VY341" s="410"/>
      <c r="VZ341" s="411"/>
      <c r="WA341" s="413"/>
      <c r="WB341" s="412"/>
      <c r="WC341" s="410"/>
      <c r="WD341" s="411"/>
      <c r="WE341" s="413"/>
      <c r="WF341" s="412"/>
      <c r="WG341" s="410"/>
      <c r="WH341" s="411"/>
      <c r="WI341" s="413"/>
      <c r="WJ341" s="412"/>
      <c r="WK341" s="410"/>
      <c r="WL341" s="411"/>
      <c r="WM341" s="413"/>
      <c r="WN341" s="412"/>
      <c r="WO341" s="410"/>
      <c r="WP341" s="411"/>
      <c r="WQ341" s="413"/>
      <c r="WR341" s="412"/>
      <c r="WS341" s="410"/>
      <c r="WT341" s="411"/>
      <c r="WU341" s="413"/>
      <c r="WV341" s="412"/>
      <c r="WW341" s="410"/>
      <c r="WX341" s="411"/>
      <c r="WY341" s="413"/>
      <c r="WZ341" s="412"/>
      <c r="XA341" s="410"/>
      <c r="XB341" s="411"/>
      <c r="XC341" s="413"/>
      <c r="XD341" s="412"/>
      <c r="XE341" s="410"/>
      <c r="XF341" s="411"/>
      <c r="XG341" s="413"/>
      <c r="XH341" s="412"/>
      <c r="XI341" s="410"/>
      <c r="XJ341" s="411"/>
      <c r="XK341" s="413"/>
      <c r="XL341" s="412"/>
      <c r="XM341" s="410"/>
      <c r="XN341" s="411"/>
      <c r="XO341" s="413"/>
      <c r="XP341" s="412"/>
      <c r="XQ341" s="410"/>
      <c r="XR341" s="411"/>
      <c r="XS341" s="413"/>
      <c r="XT341" s="412"/>
      <c r="XU341" s="410"/>
      <c r="XV341" s="411"/>
      <c r="XW341" s="413"/>
      <c r="XX341" s="412"/>
      <c r="XY341" s="410"/>
      <c r="XZ341" s="411"/>
      <c r="YA341" s="413"/>
      <c r="YB341" s="412"/>
      <c r="YC341" s="410"/>
      <c r="YD341" s="411"/>
      <c r="YE341" s="413"/>
      <c r="YF341" s="412"/>
      <c r="YG341" s="410"/>
      <c r="YH341" s="411"/>
      <c r="YI341" s="413"/>
      <c r="YJ341" s="412"/>
      <c r="YK341" s="410"/>
      <c r="YL341" s="411"/>
      <c r="YM341" s="413"/>
      <c r="YN341" s="412"/>
      <c r="YO341" s="410"/>
      <c r="YP341" s="411"/>
      <c r="YQ341" s="413"/>
      <c r="YR341" s="412"/>
      <c r="YS341" s="410"/>
      <c r="YT341" s="411"/>
      <c r="YU341" s="413"/>
      <c r="YV341" s="412"/>
      <c r="YW341" s="410"/>
      <c r="YX341" s="411"/>
      <c r="YY341" s="413"/>
      <c r="YZ341" s="412"/>
      <c r="ZA341" s="410"/>
      <c r="ZB341" s="411"/>
      <c r="ZC341" s="413"/>
      <c r="ZD341" s="412"/>
      <c r="ZE341" s="410"/>
      <c r="ZF341" s="411"/>
      <c r="ZG341" s="413"/>
      <c r="ZH341" s="412"/>
      <c r="ZI341" s="410"/>
      <c r="ZJ341" s="411"/>
      <c r="ZK341" s="413"/>
      <c r="ZL341" s="412"/>
      <c r="ZM341" s="410"/>
      <c r="ZN341" s="411"/>
      <c r="ZO341" s="413"/>
      <c r="ZP341" s="412"/>
      <c r="ZQ341" s="410"/>
      <c r="ZR341" s="411"/>
      <c r="ZS341" s="413"/>
      <c r="ZT341" s="412"/>
      <c r="ZU341" s="410"/>
      <c r="ZV341" s="411"/>
      <c r="ZW341" s="413"/>
      <c r="ZX341" s="412"/>
      <c r="ZY341" s="410"/>
      <c r="ZZ341" s="411"/>
      <c r="AAA341" s="413"/>
      <c r="AAB341" s="412"/>
      <c r="AAC341" s="410"/>
      <c r="AAD341" s="411"/>
      <c r="AAE341" s="413"/>
      <c r="AAF341" s="412"/>
      <c r="AAG341" s="410"/>
      <c r="AAH341" s="411"/>
      <c r="AAI341" s="413"/>
      <c r="AAJ341" s="412"/>
      <c r="AAK341" s="410"/>
      <c r="AAL341" s="411"/>
      <c r="AAM341" s="413"/>
      <c r="AAN341" s="412"/>
      <c r="AAO341" s="410"/>
      <c r="AAP341" s="411"/>
      <c r="AAQ341" s="413"/>
      <c r="AAR341" s="412"/>
      <c r="AAS341" s="410"/>
      <c r="AAT341" s="411"/>
      <c r="AAU341" s="413"/>
      <c r="AAV341" s="412"/>
      <c r="AAW341" s="410"/>
      <c r="AAX341" s="411"/>
      <c r="AAY341" s="413"/>
      <c r="AAZ341" s="412"/>
      <c r="ABA341" s="410"/>
      <c r="ABB341" s="411"/>
      <c r="ABC341" s="413"/>
      <c r="ABD341" s="412"/>
      <c r="ABE341" s="410"/>
      <c r="ABF341" s="411"/>
      <c r="ABG341" s="413"/>
      <c r="ABH341" s="412"/>
      <c r="ABI341" s="410"/>
      <c r="ABJ341" s="411"/>
      <c r="ABK341" s="413"/>
      <c r="ABL341" s="412"/>
      <c r="ABM341" s="410"/>
      <c r="ABN341" s="411"/>
      <c r="ABO341" s="413"/>
      <c r="ABP341" s="412"/>
      <c r="ABQ341" s="410"/>
      <c r="ABR341" s="411"/>
      <c r="ABS341" s="413"/>
      <c r="ABT341" s="412"/>
      <c r="ABU341" s="410"/>
      <c r="ABV341" s="411"/>
      <c r="ABW341" s="413"/>
      <c r="ABX341" s="412"/>
      <c r="ABY341" s="410"/>
      <c r="ABZ341" s="411"/>
      <c r="ACA341" s="413"/>
      <c r="ACB341" s="412"/>
      <c r="ACC341" s="410"/>
      <c r="ACD341" s="411"/>
      <c r="ACE341" s="413"/>
      <c r="ACF341" s="412"/>
      <c r="ACG341" s="410"/>
      <c r="ACH341" s="411"/>
      <c r="ACI341" s="413"/>
      <c r="ACJ341" s="412"/>
      <c r="ACK341" s="410"/>
      <c r="ACL341" s="411"/>
      <c r="ACM341" s="413"/>
      <c r="ACN341" s="412"/>
      <c r="ACO341" s="410"/>
      <c r="ACP341" s="411"/>
      <c r="ACQ341" s="413"/>
      <c r="ACR341" s="412"/>
      <c r="ACS341" s="410"/>
      <c r="ACT341" s="411"/>
      <c r="ACU341" s="413"/>
      <c r="ACV341" s="412"/>
      <c r="ACW341" s="410"/>
      <c r="ACX341" s="411"/>
      <c r="ACY341" s="413"/>
      <c r="ACZ341" s="412"/>
      <c r="ADA341" s="410"/>
      <c r="ADB341" s="411"/>
      <c r="ADC341" s="413"/>
      <c r="ADD341" s="412"/>
      <c r="ADE341" s="410"/>
      <c r="ADF341" s="411"/>
      <c r="ADG341" s="413"/>
      <c r="ADH341" s="412"/>
      <c r="ADI341" s="410"/>
      <c r="ADJ341" s="411"/>
      <c r="ADK341" s="413"/>
      <c r="ADL341" s="412"/>
      <c r="ADM341" s="410"/>
      <c r="ADN341" s="411"/>
      <c r="ADO341" s="413"/>
      <c r="ADP341" s="412"/>
      <c r="ADQ341" s="410"/>
      <c r="ADR341" s="411"/>
      <c r="ADS341" s="413"/>
      <c r="ADT341" s="412"/>
      <c r="ADU341" s="410"/>
      <c r="ADV341" s="411"/>
      <c r="ADW341" s="413"/>
      <c r="ADX341" s="412"/>
      <c r="ADY341" s="410"/>
      <c r="ADZ341" s="411"/>
      <c r="AEA341" s="413"/>
      <c r="AEB341" s="412"/>
      <c r="AEC341" s="410"/>
      <c r="AED341" s="411"/>
      <c r="AEE341" s="413"/>
      <c r="AEF341" s="412"/>
      <c r="AEG341" s="410"/>
      <c r="AEH341" s="411"/>
      <c r="AEI341" s="413"/>
      <c r="AEJ341" s="412"/>
      <c r="AEK341" s="410"/>
      <c r="AEL341" s="411"/>
      <c r="AEM341" s="413"/>
      <c r="AEN341" s="412"/>
      <c r="AEO341" s="410"/>
      <c r="AEP341" s="411"/>
      <c r="AEQ341" s="413"/>
      <c r="AER341" s="412"/>
      <c r="AES341" s="410"/>
      <c r="AET341" s="411"/>
      <c r="AEU341" s="413"/>
      <c r="AEV341" s="412"/>
      <c r="AEW341" s="410"/>
      <c r="AEX341" s="411"/>
      <c r="AEY341" s="413"/>
      <c r="AEZ341" s="412"/>
      <c r="AFA341" s="410"/>
      <c r="AFB341" s="411"/>
      <c r="AFC341" s="413"/>
      <c r="AFD341" s="412"/>
      <c r="AFE341" s="410"/>
      <c r="AFF341" s="411"/>
      <c r="AFG341" s="413"/>
      <c r="AFH341" s="412"/>
      <c r="AFI341" s="410"/>
      <c r="AFJ341" s="411"/>
      <c r="AFK341" s="413"/>
      <c r="AFL341" s="412"/>
      <c r="AFM341" s="410"/>
      <c r="AFN341" s="411"/>
      <c r="AFO341" s="413"/>
      <c r="AFP341" s="412"/>
      <c r="AFQ341" s="410"/>
      <c r="AFR341" s="411"/>
      <c r="AFS341" s="413"/>
      <c r="AFT341" s="412"/>
      <c r="AFU341" s="410"/>
      <c r="AFV341" s="411"/>
      <c r="AFW341" s="413"/>
      <c r="AFX341" s="412"/>
      <c r="AFY341" s="410"/>
      <c r="AFZ341" s="411"/>
      <c r="AGA341" s="413"/>
      <c r="AGB341" s="412"/>
      <c r="AGC341" s="410"/>
      <c r="AGD341" s="411"/>
      <c r="AGE341" s="413"/>
      <c r="AGF341" s="412"/>
      <c r="AGG341" s="410"/>
      <c r="AGH341" s="411"/>
      <c r="AGI341" s="413"/>
      <c r="AGJ341" s="412"/>
      <c r="AGK341" s="410"/>
      <c r="AGL341" s="411"/>
      <c r="AGM341" s="413"/>
      <c r="AGN341" s="412"/>
      <c r="AGO341" s="410"/>
      <c r="AGP341" s="411"/>
      <c r="AGQ341" s="413"/>
      <c r="AGR341" s="412"/>
      <c r="AGS341" s="410"/>
      <c r="AGT341" s="411"/>
      <c r="AGU341" s="413"/>
      <c r="AGV341" s="412"/>
      <c r="AGW341" s="410"/>
      <c r="AGX341" s="411"/>
      <c r="AGY341" s="413"/>
      <c r="AGZ341" s="412"/>
      <c r="AHA341" s="410"/>
      <c r="AHB341" s="411"/>
      <c r="AHC341" s="413"/>
      <c r="AHD341" s="412"/>
      <c r="AHE341" s="410"/>
      <c r="AHF341" s="411"/>
      <c r="AHG341" s="413"/>
      <c r="AHH341" s="412"/>
      <c r="AHI341" s="410"/>
      <c r="AHJ341" s="411"/>
      <c r="AHK341" s="413"/>
      <c r="AHL341" s="412"/>
      <c r="AHM341" s="410"/>
      <c r="AHN341" s="411"/>
      <c r="AHO341" s="413"/>
      <c r="AHP341" s="412"/>
      <c r="AHQ341" s="410"/>
      <c r="AHR341" s="411"/>
      <c r="AHS341" s="413"/>
      <c r="AHT341" s="412"/>
      <c r="AHU341" s="410"/>
      <c r="AHV341" s="411"/>
      <c r="AHW341" s="413"/>
      <c r="AHX341" s="412"/>
      <c r="AHY341" s="410"/>
      <c r="AHZ341" s="411"/>
      <c r="AIA341" s="413"/>
      <c r="AIB341" s="412"/>
      <c r="AIC341" s="410"/>
      <c r="AID341" s="411"/>
      <c r="AIE341" s="413"/>
      <c r="AIF341" s="412"/>
      <c r="AIG341" s="410"/>
      <c r="AIH341" s="411"/>
      <c r="AII341" s="413"/>
      <c r="AIJ341" s="412"/>
      <c r="AIK341" s="410"/>
      <c r="AIL341" s="411"/>
      <c r="AIM341" s="413"/>
      <c r="AIN341" s="412"/>
      <c r="AIO341" s="410"/>
      <c r="AIP341" s="411"/>
      <c r="AIQ341" s="413"/>
      <c r="AIR341" s="412"/>
      <c r="AIS341" s="410"/>
      <c r="AIT341" s="411"/>
      <c r="AIU341" s="413"/>
      <c r="AIV341" s="412"/>
      <c r="AIW341" s="410"/>
      <c r="AIX341" s="411"/>
      <c r="AIY341" s="413"/>
      <c r="AIZ341" s="412"/>
      <c r="AJA341" s="410"/>
      <c r="AJB341" s="411"/>
      <c r="AJC341" s="413"/>
      <c r="AJD341" s="412"/>
      <c r="AJE341" s="410"/>
      <c r="AJF341" s="411"/>
      <c r="AJG341" s="413"/>
      <c r="AJH341" s="412"/>
      <c r="AJI341" s="410"/>
      <c r="AJJ341" s="411"/>
      <c r="AJK341" s="413"/>
      <c r="AJL341" s="412"/>
      <c r="AJM341" s="410"/>
      <c r="AJN341" s="411"/>
      <c r="AJO341" s="413"/>
      <c r="AJP341" s="412"/>
      <c r="AJQ341" s="410"/>
      <c r="AJR341" s="411"/>
      <c r="AJS341" s="413"/>
      <c r="AJT341" s="412"/>
      <c r="AJU341" s="410"/>
      <c r="AJV341" s="411"/>
      <c r="AJW341" s="413"/>
      <c r="AJX341" s="412"/>
      <c r="AJY341" s="410"/>
      <c r="AJZ341" s="411"/>
      <c r="AKA341" s="413"/>
      <c r="AKB341" s="412"/>
      <c r="AKC341" s="410"/>
      <c r="AKD341" s="411"/>
      <c r="AKE341" s="413"/>
      <c r="AKF341" s="412"/>
      <c r="AKG341" s="410"/>
      <c r="AKH341" s="411"/>
      <c r="AKI341" s="413"/>
      <c r="AKJ341" s="412"/>
      <c r="AKK341" s="410"/>
      <c r="AKL341" s="411"/>
      <c r="AKM341" s="413"/>
      <c r="AKN341" s="412"/>
      <c r="AKO341" s="410"/>
      <c r="AKP341" s="411"/>
      <c r="AKQ341" s="413"/>
      <c r="AKR341" s="412"/>
      <c r="AKS341" s="410"/>
      <c r="AKT341" s="411"/>
      <c r="AKU341" s="413"/>
      <c r="AKV341" s="412"/>
      <c r="AKW341" s="410"/>
      <c r="AKX341" s="411"/>
      <c r="AKY341" s="413"/>
      <c r="AKZ341" s="412"/>
      <c r="ALA341" s="410"/>
      <c r="ALB341" s="411"/>
      <c r="ALC341" s="413"/>
      <c r="ALD341" s="412"/>
      <c r="ALE341" s="410"/>
      <c r="ALF341" s="411"/>
      <c r="ALG341" s="413"/>
      <c r="ALH341" s="412"/>
      <c r="ALI341" s="410"/>
      <c r="ALJ341" s="411"/>
      <c r="ALK341" s="413"/>
      <c r="ALL341" s="412"/>
      <c r="ALM341" s="410"/>
      <c r="ALN341" s="411"/>
      <c r="ALO341" s="413"/>
      <c r="ALP341" s="412"/>
      <c r="ALQ341" s="410"/>
      <c r="ALR341" s="411"/>
      <c r="ALS341" s="413"/>
      <c r="ALT341" s="412"/>
      <c r="ALU341" s="410"/>
      <c r="ALV341" s="411"/>
      <c r="ALW341" s="413"/>
      <c r="ALX341" s="412"/>
      <c r="ALY341" s="410"/>
      <c r="ALZ341" s="411"/>
      <c r="AMA341" s="413"/>
      <c r="AMB341" s="412"/>
      <c r="AMC341" s="410"/>
      <c r="AMD341" s="411"/>
      <c r="AME341" s="413"/>
      <c r="AMF341" s="412"/>
      <c r="AMG341" s="410"/>
      <c r="AMH341" s="411"/>
      <c r="AMI341" s="413"/>
      <c r="AMJ341" s="412"/>
      <c r="AMK341" s="410"/>
      <c r="AML341" s="411"/>
      <c r="AMM341" s="413"/>
      <c r="AMN341" s="412"/>
      <c r="AMO341" s="410"/>
      <c r="AMP341" s="411"/>
      <c r="AMQ341" s="413"/>
      <c r="AMR341" s="412"/>
      <c r="AMS341" s="410"/>
      <c r="AMT341" s="411"/>
      <c r="AMU341" s="413"/>
      <c r="AMV341" s="412"/>
      <c r="AMW341" s="410"/>
      <c r="AMX341" s="411"/>
      <c r="AMY341" s="413"/>
      <c r="AMZ341" s="412"/>
      <c r="ANA341" s="410"/>
      <c r="ANB341" s="411"/>
      <c r="ANC341" s="413"/>
      <c r="AND341" s="412"/>
      <c r="ANE341" s="410"/>
      <c r="ANF341" s="411"/>
      <c r="ANG341" s="413"/>
      <c r="ANH341" s="412"/>
      <c r="ANI341" s="410"/>
      <c r="ANJ341" s="411"/>
      <c r="ANK341" s="413"/>
      <c r="ANL341" s="412"/>
      <c r="ANM341" s="410"/>
      <c r="ANN341" s="411"/>
      <c r="ANO341" s="413"/>
      <c r="ANP341" s="412"/>
      <c r="ANQ341" s="410"/>
      <c r="ANR341" s="411"/>
      <c r="ANS341" s="413"/>
      <c r="ANT341" s="412"/>
      <c r="ANU341" s="410"/>
      <c r="ANV341" s="411"/>
      <c r="ANW341" s="413"/>
      <c r="ANX341" s="412"/>
      <c r="ANY341" s="410"/>
      <c r="ANZ341" s="411"/>
      <c r="AOA341" s="413"/>
      <c r="AOB341" s="412"/>
      <c r="AOC341" s="410"/>
      <c r="AOD341" s="411"/>
      <c r="AOE341" s="413"/>
      <c r="AOF341" s="412"/>
      <c r="AOG341" s="410"/>
      <c r="AOH341" s="411"/>
      <c r="AOI341" s="413"/>
      <c r="AOJ341" s="412"/>
      <c r="AOK341" s="410"/>
      <c r="AOL341" s="411"/>
      <c r="AOM341" s="413"/>
      <c r="AON341" s="412"/>
      <c r="AOO341" s="410"/>
      <c r="AOP341" s="411"/>
      <c r="AOQ341" s="413"/>
      <c r="AOR341" s="412"/>
      <c r="AOS341" s="410"/>
      <c r="AOT341" s="411"/>
      <c r="AOU341" s="413"/>
      <c r="AOV341" s="412"/>
      <c r="AOW341" s="410"/>
      <c r="AOX341" s="411"/>
      <c r="AOY341" s="413"/>
      <c r="AOZ341" s="412"/>
      <c r="APA341" s="410"/>
      <c r="APB341" s="411"/>
      <c r="APC341" s="413"/>
      <c r="APD341" s="412"/>
      <c r="APE341" s="410"/>
      <c r="APF341" s="411"/>
      <c r="APG341" s="413"/>
      <c r="APH341" s="412"/>
      <c r="API341" s="410"/>
      <c r="APJ341" s="411"/>
      <c r="APK341" s="413"/>
      <c r="APL341" s="412"/>
      <c r="APM341" s="410"/>
      <c r="APN341" s="411"/>
      <c r="APO341" s="413"/>
      <c r="APP341" s="412"/>
      <c r="APQ341" s="410"/>
      <c r="APR341" s="411"/>
      <c r="APS341" s="413"/>
      <c r="APT341" s="412"/>
      <c r="APU341" s="410"/>
      <c r="APV341" s="411"/>
      <c r="APW341" s="413"/>
      <c r="APX341" s="412"/>
      <c r="APY341" s="410"/>
      <c r="APZ341" s="411"/>
      <c r="AQA341" s="413"/>
      <c r="AQB341" s="412"/>
      <c r="AQC341" s="410"/>
      <c r="AQD341" s="411"/>
      <c r="AQE341" s="413"/>
      <c r="AQF341" s="412"/>
      <c r="AQG341" s="410"/>
      <c r="AQH341" s="411"/>
      <c r="AQI341" s="413"/>
      <c r="AQJ341" s="412"/>
      <c r="AQK341" s="410"/>
      <c r="AQL341" s="411"/>
      <c r="AQM341" s="413"/>
      <c r="AQN341" s="412"/>
      <c r="AQO341" s="410"/>
      <c r="AQP341" s="411"/>
      <c r="AQQ341" s="413"/>
      <c r="AQR341" s="412"/>
      <c r="AQS341" s="410"/>
      <c r="AQT341" s="411"/>
      <c r="AQU341" s="413"/>
      <c r="AQV341" s="412"/>
      <c r="AQW341" s="410"/>
      <c r="AQX341" s="411"/>
      <c r="AQY341" s="413"/>
      <c r="AQZ341" s="412"/>
      <c r="ARA341" s="410"/>
      <c r="ARB341" s="411"/>
      <c r="ARC341" s="413"/>
      <c r="ARD341" s="412"/>
      <c r="ARE341" s="410"/>
      <c r="ARF341" s="411"/>
      <c r="ARG341" s="413"/>
      <c r="ARH341" s="412"/>
      <c r="ARI341" s="410"/>
      <c r="ARJ341" s="411"/>
      <c r="ARK341" s="413"/>
      <c r="ARL341" s="412"/>
      <c r="ARM341" s="410"/>
      <c r="ARN341" s="411"/>
      <c r="ARO341" s="413"/>
      <c r="ARP341" s="412"/>
      <c r="ARQ341" s="410"/>
      <c r="ARR341" s="411"/>
      <c r="ARS341" s="413"/>
      <c r="ART341" s="412"/>
      <c r="ARU341" s="410"/>
      <c r="ARV341" s="411"/>
      <c r="ARW341" s="413"/>
      <c r="ARX341" s="412"/>
      <c r="ARY341" s="410"/>
      <c r="ARZ341" s="411"/>
      <c r="ASA341" s="413"/>
      <c r="ASB341" s="412"/>
      <c r="ASC341" s="410"/>
      <c r="ASD341" s="411"/>
      <c r="ASE341" s="413"/>
      <c r="ASF341" s="412"/>
      <c r="ASG341" s="410"/>
      <c r="ASH341" s="411"/>
      <c r="ASI341" s="413"/>
      <c r="ASJ341" s="412"/>
      <c r="ASK341" s="410"/>
      <c r="ASL341" s="411"/>
      <c r="ASM341" s="413"/>
      <c r="ASN341" s="412"/>
      <c r="ASO341" s="410"/>
      <c r="ASP341" s="411"/>
      <c r="ASQ341" s="413"/>
      <c r="ASR341" s="412"/>
      <c r="ASS341" s="410"/>
      <c r="AST341" s="411"/>
      <c r="ASU341" s="413"/>
      <c r="ASV341" s="412"/>
      <c r="ASW341" s="410"/>
      <c r="ASX341" s="411"/>
      <c r="ASY341" s="413"/>
      <c r="ASZ341" s="412"/>
      <c r="ATA341" s="410"/>
      <c r="ATB341" s="411"/>
      <c r="ATC341" s="413"/>
      <c r="ATD341" s="412"/>
      <c r="ATE341" s="410"/>
      <c r="ATF341" s="411"/>
      <c r="ATG341" s="413"/>
      <c r="ATH341" s="412"/>
      <c r="ATI341" s="410"/>
      <c r="ATJ341" s="411"/>
      <c r="ATK341" s="413"/>
      <c r="ATL341" s="412"/>
      <c r="ATM341" s="410"/>
      <c r="ATN341" s="411"/>
      <c r="ATO341" s="413"/>
      <c r="ATP341" s="412"/>
      <c r="ATQ341" s="410"/>
      <c r="ATR341" s="411"/>
      <c r="ATS341" s="413"/>
      <c r="ATT341" s="412"/>
      <c r="ATU341" s="410"/>
      <c r="ATV341" s="411"/>
      <c r="ATW341" s="413"/>
      <c r="ATX341" s="412"/>
      <c r="ATY341" s="410"/>
      <c r="ATZ341" s="411"/>
      <c r="AUA341" s="413"/>
      <c r="AUB341" s="412"/>
      <c r="AUC341" s="410"/>
      <c r="AUD341" s="411"/>
      <c r="AUE341" s="413"/>
      <c r="AUF341" s="412"/>
      <c r="AUG341" s="410"/>
      <c r="AUH341" s="411"/>
      <c r="AUI341" s="413"/>
      <c r="AUJ341" s="412"/>
      <c r="AUK341" s="410"/>
      <c r="AUL341" s="411"/>
      <c r="AUM341" s="413"/>
      <c r="AUN341" s="412"/>
      <c r="AUO341" s="410"/>
      <c r="AUP341" s="411"/>
      <c r="AUQ341" s="413"/>
      <c r="AUR341" s="412"/>
      <c r="AUS341" s="410"/>
      <c r="AUT341" s="411"/>
      <c r="AUU341" s="413"/>
      <c r="AUV341" s="412"/>
      <c r="AUW341" s="410"/>
      <c r="AUX341" s="411"/>
      <c r="AUY341" s="413"/>
      <c r="AUZ341" s="412"/>
      <c r="AVA341" s="410"/>
      <c r="AVB341" s="411"/>
      <c r="AVC341" s="413"/>
      <c r="AVD341" s="412"/>
      <c r="AVE341" s="410"/>
      <c r="AVF341" s="411"/>
      <c r="AVG341" s="413"/>
      <c r="AVH341" s="412"/>
      <c r="AVI341" s="410"/>
      <c r="AVJ341" s="411"/>
      <c r="AVK341" s="413"/>
      <c r="AVL341" s="412"/>
      <c r="AVM341" s="410"/>
      <c r="AVN341" s="411"/>
      <c r="AVO341" s="413"/>
      <c r="AVP341" s="412"/>
      <c r="AVQ341" s="410"/>
      <c r="AVR341" s="411"/>
      <c r="AVS341" s="413"/>
      <c r="AVT341" s="412"/>
      <c r="AVU341" s="410"/>
      <c r="AVV341" s="411"/>
      <c r="AVW341" s="413"/>
      <c r="AVX341" s="412"/>
      <c r="AVY341" s="410"/>
      <c r="AVZ341" s="411"/>
      <c r="AWA341" s="413"/>
      <c r="AWB341" s="412"/>
      <c r="AWC341" s="410"/>
      <c r="AWD341" s="411"/>
      <c r="AWE341" s="413"/>
      <c r="AWF341" s="412"/>
      <c r="AWG341" s="410"/>
      <c r="AWH341" s="411"/>
      <c r="AWI341" s="413"/>
      <c r="AWJ341" s="412"/>
      <c r="AWK341" s="410"/>
      <c r="AWL341" s="411"/>
      <c r="AWM341" s="413"/>
      <c r="AWN341" s="412"/>
      <c r="AWO341" s="410"/>
      <c r="AWP341" s="411"/>
      <c r="AWQ341" s="413"/>
      <c r="AWR341" s="412"/>
      <c r="AWS341" s="410"/>
      <c r="AWT341" s="411"/>
      <c r="AWU341" s="413"/>
      <c r="AWV341" s="412"/>
      <c r="AWW341" s="410"/>
      <c r="AWX341" s="411"/>
      <c r="AWY341" s="413"/>
      <c r="AWZ341" s="412"/>
      <c r="AXA341" s="410"/>
      <c r="AXB341" s="411"/>
      <c r="AXC341" s="413"/>
      <c r="AXD341" s="412"/>
      <c r="AXE341" s="410"/>
      <c r="AXF341" s="411"/>
      <c r="AXG341" s="413"/>
      <c r="AXH341" s="412"/>
      <c r="AXI341" s="410"/>
      <c r="AXJ341" s="411"/>
      <c r="AXK341" s="413"/>
      <c r="AXL341" s="412"/>
      <c r="AXM341" s="410"/>
      <c r="AXN341" s="411"/>
      <c r="AXO341" s="413"/>
      <c r="AXP341" s="412"/>
      <c r="AXQ341" s="410"/>
      <c r="AXR341" s="411"/>
      <c r="AXS341" s="413"/>
      <c r="AXT341" s="412"/>
      <c r="AXU341" s="410"/>
      <c r="AXV341" s="411"/>
      <c r="AXW341" s="413"/>
      <c r="AXX341" s="412"/>
      <c r="AXY341" s="410"/>
      <c r="AXZ341" s="411"/>
      <c r="AYA341" s="413"/>
      <c r="AYB341" s="412"/>
      <c r="AYC341" s="410"/>
      <c r="AYD341" s="411"/>
      <c r="AYE341" s="413"/>
      <c r="AYF341" s="412"/>
      <c r="AYG341" s="410"/>
      <c r="AYH341" s="411"/>
      <c r="AYI341" s="413"/>
      <c r="AYJ341" s="412"/>
      <c r="AYK341" s="410"/>
      <c r="AYL341" s="411"/>
      <c r="AYM341" s="413"/>
      <c r="AYN341" s="412"/>
      <c r="AYO341" s="410"/>
      <c r="AYP341" s="411"/>
      <c r="AYQ341" s="413"/>
      <c r="AYR341" s="412"/>
      <c r="AYS341" s="410"/>
      <c r="AYT341" s="411"/>
      <c r="AYU341" s="413"/>
      <c r="AYV341" s="412"/>
      <c r="AYW341" s="410"/>
      <c r="AYX341" s="411"/>
      <c r="AYY341" s="413"/>
      <c r="AYZ341" s="412"/>
      <c r="AZA341" s="410"/>
      <c r="AZB341" s="411"/>
      <c r="AZC341" s="413"/>
      <c r="AZD341" s="412"/>
      <c r="AZE341" s="410"/>
      <c r="AZF341" s="411"/>
      <c r="AZG341" s="413"/>
      <c r="AZH341" s="412"/>
      <c r="AZI341" s="410"/>
      <c r="AZJ341" s="411"/>
      <c r="AZK341" s="413"/>
      <c r="AZL341" s="412"/>
      <c r="AZM341" s="410"/>
      <c r="AZN341" s="411"/>
      <c r="AZO341" s="413"/>
      <c r="AZP341" s="412"/>
      <c r="AZQ341" s="410"/>
      <c r="AZR341" s="411"/>
      <c r="AZS341" s="413"/>
      <c r="AZT341" s="412"/>
      <c r="AZU341" s="410"/>
      <c r="AZV341" s="411"/>
      <c r="AZW341" s="413"/>
      <c r="AZX341" s="412"/>
      <c r="AZY341" s="410"/>
      <c r="AZZ341" s="411"/>
      <c r="BAA341" s="413"/>
      <c r="BAB341" s="412"/>
      <c r="BAC341" s="410"/>
      <c r="BAD341" s="411"/>
      <c r="BAE341" s="413"/>
      <c r="BAF341" s="412"/>
      <c r="BAG341" s="410"/>
      <c r="BAH341" s="411"/>
      <c r="BAI341" s="413"/>
      <c r="BAJ341" s="412"/>
      <c r="BAK341" s="410"/>
      <c r="BAL341" s="411"/>
      <c r="BAM341" s="413"/>
      <c r="BAN341" s="412"/>
      <c r="BAO341" s="410"/>
      <c r="BAP341" s="411"/>
      <c r="BAQ341" s="413"/>
      <c r="BAR341" s="412"/>
      <c r="BAS341" s="410"/>
      <c r="BAT341" s="411"/>
      <c r="BAU341" s="413"/>
      <c r="BAV341" s="412"/>
      <c r="BAW341" s="410"/>
      <c r="BAX341" s="411"/>
      <c r="BAY341" s="413"/>
      <c r="BAZ341" s="412"/>
      <c r="BBA341" s="410"/>
      <c r="BBB341" s="411"/>
      <c r="BBC341" s="413"/>
      <c r="BBD341" s="412"/>
      <c r="BBE341" s="410"/>
      <c r="BBF341" s="411"/>
      <c r="BBG341" s="413"/>
      <c r="BBH341" s="412"/>
      <c r="BBI341" s="410"/>
      <c r="BBJ341" s="411"/>
      <c r="BBK341" s="413"/>
      <c r="BBL341" s="412"/>
      <c r="BBM341" s="410"/>
      <c r="BBN341" s="411"/>
      <c r="BBO341" s="413"/>
      <c r="BBP341" s="412"/>
      <c r="BBQ341" s="410"/>
      <c r="BBR341" s="411"/>
      <c r="BBS341" s="413"/>
      <c r="BBT341" s="412"/>
      <c r="BBU341" s="410"/>
      <c r="BBV341" s="411"/>
      <c r="BBW341" s="413"/>
      <c r="BBX341" s="412"/>
      <c r="BBY341" s="410"/>
      <c r="BBZ341" s="411"/>
      <c r="BCA341" s="413"/>
      <c r="BCB341" s="412"/>
      <c r="BCC341" s="410"/>
      <c r="BCD341" s="411"/>
      <c r="BCE341" s="413"/>
      <c r="BCF341" s="412"/>
      <c r="BCG341" s="410"/>
      <c r="BCH341" s="411"/>
      <c r="BCI341" s="413"/>
      <c r="BCJ341" s="412"/>
      <c r="BCK341" s="410"/>
      <c r="BCL341" s="411"/>
      <c r="BCM341" s="413"/>
      <c r="BCN341" s="412"/>
      <c r="BCO341" s="410"/>
      <c r="BCP341" s="411"/>
      <c r="BCQ341" s="413"/>
      <c r="BCR341" s="412"/>
      <c r="BCS341" s="410"/>
      <c r="BCT341" s="411"/>
      <c r="BCU341" s="413"/>
      <c r="BCV341" s="412"/>
      <c r="BCW341" s="410"/>
      <c r="BCX341" s="411"/>
      <c r="BCY341" s="413"/>
      <c r="BCZ341" s="412"/>
      <c r="BDA341" s="410"/>
      <c r="BDB341" s="411"/>
      <c r="BDC341" s="413"/>
      <c r="BDD341" s="412"/>
      <c r="BDE341" s="410"/>
      <c r="BDF341" s="411"/>
      <c r="BDG341" s="413"/>
      <c r="BDH341" s="412"/>
      <c r="BDI341" s="410"/>
      <c r="BDJ341" s="411"/>
      <c r="BDK341" s="413"/>
      <c r="BDL341" s="412"/>
      <c r="BDM341" s="410"/>
      <c r="BDN341" s="411"/>
      <c r="BDO341" s="413"/>
      <c r="BDP341" s="412"/>
      <c r="BDQ341" s="410"/>
      <c r="BDR341" s="411"/>
      <c r="BDS341" s="413"/>
      <c r="BDT341" s="412"/>
      <c r="BDU341" s="410"/>
      <c r="BDV341" s="411"/>
      <c r="BDW341" s="413"/>
      <c r="BDX341" s="412"/>
      <c r="BDY341" s="410"/>
      <c r="BDZ341" s="411"/>
      <c r="BEA341" s="413"/>
      <c r="BEB341" s="412"/>
      <c r="BEC341" s="410"/>
      <c r="BED341" s="411"/>
      <c r="BEE341" s="413"/>
      <c r="BEF341" s="412"/>
      <c r="BEG341" s="410"/>
      <c r="BEH341" s="411"/>
      <c r="BEI341" s="413"/>
      <c r="BEJ341" s="412"/>
      <c r="BEK341" s="410"/>
      <c r="BEL341" s="411"/>
      <c r="BEM341" s="413"/>
      <c r="BEN341" s="412"/>
      <c r="BEO341" s="410"/>
      <c r="BEP341" s="411"/>
      <c r="BEQ341" s="413"/>
      <c r="BER341" s="412"/>
      <c r="BES341" s="410"/>
      <c r="BET341" s="411"/>
      <c r="BEU341" s="413"/>
      <c r="BEV341" s="412"/>
      <c r="BEW341" s="410"/>
      <c r="BEX341" s="411"/>
      <c r="BEY341" s="413"/>
      <c r="BEZ341" s="412"/>
      <c r="BFA341" s="410"/>
      <c r="BFB341" s="411"/>
      <c r="BFC341" s="413"/>
      <c r="BFD341" s="412"/>
      <c r="BFE341" s="410"/>
      <c r="BFF341" s="411"/>
      <c r="BFG341" s="413"/>
      <c r="BFH341" s="412"/>
      <c r="BFI341" s="410"/>
      <c r="BFJ341" s="411"/>
      <c r="BFK341" s="413"/>
      <c r="BFL341" s="412"/>
      <c r="BFM341" s="410"/>
      <c r="BFN341" s="411"/>
      <c r="BFO341" s="413"/>
      <c r="BFP341" s="412"/>
      <c r="BFQ341" s="410"/>
      <c r="BFR341" s="411"/>
      <c r="BFS341" s="413"/>
      <c r="BFT341" s="412"/>
      <c r="BFU341" s="410"/>
      <c r="BFV341" s="411"/>
      <c r="BFW341" s="413"/>
      <c r="BFX341" s="412"/>
      <c r="BFY341" s="410"/>
      <c r="BFZ341" s="411"/>
      <c r="BGA341" s="413"/>
      <c r="BGB341" s="412"/>
      <c r="BGC341" s="410"/>
      <c r="BGD341" s="411"/>
      <c r="BGE341" s="413"/>
      <c r="BGF341" s="412"/>
      <c r="BGG341" s="410"/>
      <c r="BGH341" s="411"/>
      <c r="BGI341" s="413"/>
      <c r="BGJ341" s="412"/>
      <c r="BGK341" s="410"/>
      <c r="BGL341" s="411"/>
      <c r="BGM341" s="413"/>
      <c r="BGN341" s="412"/>
      <c r="BGO341" s="410"/>
      <c r="BGP341" s="411"/>
      <c r="BGQ341" s="413"/>
      <c r="BGR341" s="412"/>
      <c r="BGS341" s="410"/>
      <c r="BGT341" s="411"/>
      <c r="BGU341" s="413"/>
      <c r="BGV341" s="412"/>
      <c r="BGW341" s="410"/>
      <c r="BGX341" s="411"/>
      <c r="BGY341" s="413"/>
      <c r="BGZ341" s="412"/>
      <c r="BHA341" s="410"/>
      <c r="BHB341" s="411"/>
      <c r="BHC341" s="413"/>
      <c r="BHD341" s="412"/>
      <c r="BHE341" s="410"/>
      <c r="BHF341" s="411"/>
      <c r="BHG341" s="413"/>
      <c r="BHH341" s="412"/>
      <c r="BHI341" s="410"/>
      <c r="BHJ341" s="411"/>
      <c r="BHK341" s="413"/>
      <c r="BHL341" s="412"/>
      <c r="BHM341" s="410"/>
      <c r="BHN341" s="411"/>
      <c r="BHO341" s="413"/>
      <c r="BHP341" s="412"/>
      <c r="BHQ341" s="410"/>
      <c r="BHR341" s="411"/>
      <c r="BHS341" s="413"/>
      <c r="BHT341" s="412"/>
      <c r="BHU341" s="410"/>
      <c r="BHV341" s="411"/>
      <c r="BHW341" s="413"/>
      <c r="BHX341" s="412"/>
      <c r="BHY341" s="410"/>
      <c r="BHZ341" s="411"/>
      <c r="BIA341" s="413"/>
      <c r="BIB341" s="412"/>
      <c r="BIC341" s="410"/>
      <c r="BID341" s="411"/>
      <c r="BIE341" s="413"/>
      <c r="BIF341" s="412"/>
      <c r="BIG341" s="410"/>
      <c r="BIH341" s="411"/>
      <c r="BII341" s="413"/>
      <c r="BIJ341" s="412"/>
      <c r="BIK341" s="410"/>
      <c r="BIL341" s="411"/>
      <c r="BIM341" s="413"/>
      <c r="BIN341" s="412"/>
      <c r="BIO341" s="410"/>
      <c r="BIP341" s="411"/>
      <c r="BIQ341" s="413"/>
      <c r="BIR341" s="412"/>
      <c r="BIS341" s="410"/>
      <c r="BIT341" s="411"/>
      <c r="BIU341" s="413"/>
      <c r="BIV341" s="412"/>
      <c r="BIW341" s="410"/>
      <c r="BIX341" s="411"/>
      <c r="BIY341" s="413"/>
      <c r="BIZ341" s="412"/>
      <c r="BJA341" s="410"/>
      <c r="BJB341" s="411"/>
      <c r="BJC341" s="413"/>
      <c r="BJD341" s="412"/>
      <c r="BJE341" s="410"/>
      <c r="BJF341" s="411"/>
      <c r="BJG341" s="413"/>
      <c r="BJH341" s="412"/>
      <c r="BJI341" s="410"/>
      <c r="BJJ341" s="411"/>
      <c r="BJK341" s="413"/>
      <c r="BJL341" s="412"/>
      <c r="BJM341" s="410"/>
      <c r="BJN341" s="411"/>
      <c r="BJO341" s="413"/>
      <c r="BJP341" s="412"/>
      <c r="BJQ341" s="410"/>
      <c r="BJR341" s="411"/>
      <c r="BJS341" s="413"/>
      <c r="BJT341" s="412"/>
      <c r="BJU341" s="410"/>
      <c r="BJV341" s="411"/>
      <c r="BJW341" s="413"/>
      <c r="BJX341" s="412"/>
      <c r="BJY341" s="410"/>
      <c r="BJZ341" s="411"/>
      <c r="BKA341" s="413"/>
      <c r="BKB341" s="412"/>
      <c r="BKC341" s="410"/>
      <c r="BKD341" s="411"/>
      <c r="BKE341" s="413"/>
      <c r="BKF341" s="412"/>
      <c r="BKG341" s="410"/>
      <c r="BKH341" s="411"/>
      <c r="BKI341" s="413"/>
      <c r="BKJ341" s="412"/>
      <c r="BKK341" s="410"/>
      <c r="BKL341" s="411"/>
      <c r="BKM341" s="413"/>
      <c r="BKN341" s="412"/>
      <c r="BKO341" s="410"/>
      <c r="BKP341" s="411"/>
      <c r="BKQ341" s="413"/>
      <c r="BKR341" s="412"/>
      <c r="BKS341" s="410"/>
      <c r="BKT341" s="411"/>
      <c r="BKU341" s="413"/>
      <c r="BKV341" s="412"/>
      <c r="BKW341" s="410"/>
      <c r="BKX341" s="411"/>
      <c r="BKY341" s="413"/>
      <c r="BKZ341" s="412"/>
      <c r="BLA341" s="410"/>
      <c r="BLB341" s="411"/>
      <c r="BLC341" s="413"/>
      <c r="BLD341" s="412"/>
      <c r="BLE341" s="410"/>
      <c r="BLF341" s="411"/>
      <c r="BLG341" s="413"/>
      <c r="BLH341" s="412"/>
      <c r="BLI341" s="410"/>
      <c r="BLJ341" s="411"/>
      <c r="BLK341" s="413"/>
      <c r="BLL341" s="412"/>
      <c r="BLM341" s="410"/>
      <c r="BLN341" s="411"/>
      <c r="BLO341" s="413"/>
      <c r="BLP341" s="412"/>
      <c r="BLQ341" s="410"/>
      <c r="BLR341" s="411"/>
      <c r="BLS341" s="413"/>
      <c r="BLT341" s="412"/>
      <c r="BLU341" s="410"/>
      <c r="BLV341" s="411"/>
      <c r="BLW341" s="413"/>
      <c r="BLX341" s="412"/>
      <c r="BLY341" s="410"/>
      <c r="BLZ341" s="411"/>
      <c r="BMA341" s="413"/>
      <c r="BMB341" s="412"/>
      <c r="BMC341" s="410"/>
      <c r="BMD341" s="411"/>
      <c r="BME341" s="413"/>
      <c r="BMF341" s="412"/>
      <c r="BMG341" s="410"/>
      <c r="BMH341" s="411"/>
      <c r="BMI341" s="413"/>
      <c r="BMJ341" s="412"/>
      <c r="BMK341" s="410"/>
      <c r="BML341" s="411"/>
      <c r="BMM341" s="413"/>
      <c r="BMN341" s="412"/>
      <c r="BMO341" s="410"/>
      <c r="BMP341" s="411"/>
      <c r="BMQ341" s="413"/>
      <c r="BMR341" s="412"/>
      <c r="BMS341" s="410"/>
      <c r="BMT341" s="411"/>
      <c r="BMU341" s="413"/>
      <c r="BMV341" s="412"/>
      <c r="BMW341" s="410"/>
      <c r="BMX341" s="411"/>
      <c r="BMY341" s="413"/>
      <c r="BMZ341" s="412"/>
      <c r="BNA341" s="410"/>
      <c r="BNB341" s="411"/>
      <c r="BNC341" s="413"/>
      <c r="BND341" s="412"/>
      <c r="BNE341" s="410"/>
      <c r="BNF341" s="411"/>
      <c r="BNG341" s="413"/>
      <c r="BNH341" s="412"/>
      <c r="BNI341" s="410"/>
      <c r="BNJ341" s="411"/>
      <c r="BNK341" s="413"/>
      <c r="BNL341" s="412"/>
      <c r="BNM341" s="410"/>
      <c r="BNN341" s="411"/>
      <c r="BNO341" s="413"/>
      <c r="BNP341" s="412"/>
      <c r="BNQ341" s="410"/>
      <c r="BNR341" s="411"/>
      <c r="BNS341" s="413"/>
      <c r="BNT341" s="412"/>
      <c r="BNU341" s="410"/>
      <c r="BNV341" s="411"/>
      <c r="BNW341" s="413"/>
      <c r="BNX341" s="412"/>
      <c r="BNY341" s="410"/>
      <c r="BNZ341" s="411"/>
      <c r="BOA341" s="413"/>
      <c r="BOB341" s="412"/>
      <c r="BOC341" s="410"/>
      <c r="BOD341" s="411"/>
      <c r="BOE341" s="413"/>
      <c r="BOF341" s="412"/>
      <c r="BOG341" s="410"/>
      <c r="BOH341" s="411"/>
      <c r="BOI341" s="413"/>
      <c r="BOJ341" s="412"/>
      <c r="BOK341" s="410"/>
      <c r="BOL341" s="411"/>
      <c r="BOM341" s="413"/>
      <c r="BON341" s="412"/>
      <c r="BOO341" s="410"/>
      <c r="BOP341" s="411"/>
      <c r="BOQ341" s="413"/>
      <c r="BOR341" s="412"/>
      <c r="BOS341" s="410"/>
      <c r="BOT341" s="411"/>
      <c r="BOU341" s="413"/>
      <c r="BOV341" s="412"/>
      <c r="BOW341" s="410"/>
      <c r="BOX341" s="411"/>
      <c r="BOY341" s="413"/>
      <c r="BOZ341" s="412"/>
      <c r="BPA341" s="410"/>
      <c r="BPB341" s="411"/>
      <c r="BPC341" s="413"/>
      <c r="BPD341" s="412"/>
      <c r="BPE341" s="410"/>
      <c r="BPF341" s="411"/>
      <c r="BPG341" s="413"/>
      <c r="BPH341" s="412"/>
      <c r="BPI341" s="410"/>
      <c r="BPJ341" s="411"/>
      <c r="BPK341" s="413"/>
      <c r="BPL341" s="412"/>
      <c r="BPM341" s="410"/>
      <c r="BPN341" s="411"/>
      <c r="BPO341" s="413"/>
      <c r="BPP341" s="412"/>
      <c r="BPQ341" s="410"/>
      <c r="BPR341" s="411"/>
      <c r="BPS341" s="413"/>
      <c r="BPT341" s="412"/>
      <c r="BPU341" s="410"/>
      <c r="BPV341" s="411"/>
      <c r="BPW341" s="413"/>
      <c r="BPX341" s="412"/>
      <c r="BPY341" s="410"/>
      <c r="BPZ341" s="411"/>
      <c r="BQA341" s="413"/>
      <c r="BQB341" s="412"/>
      <c r="BQC341" s="410"/>
      <c r="BQD341" s="411"/>
      <c r="BQE341" s="413"/>
      <c r="BQF341" s="412"/>
      <c r="BQG341" s="410"/>
      <c r="BQH341" s="411"/>
      <c r="BQI341" s="413"/>
      <c r="BQJ341" s="412"/>
      <c r="BQK341" s="410"/>
      <c r="BQL341" s="411"/>
      <c r="BQM341" s="413"/>
      <c r="BQN341" s="412"/>
      <c r="BQO341" s="410"/>
      <c r="BQP341" s="411"/>
      <c r="BQQ341" s="413"/>
      <c r="BQR341" s="412"/>
      <c r="BQS341" s="410"/>
      <c r="BQT341" s="411"/>
      <c r="BQU341" s="413"/>
      <c r="BQV341" s="412"/>
      <c r="BQW341" s="410"/>
      <c r="BQX341" s="411"/>
      <c r="BQY341" s="413"/>
      <c r="BQZ341" s="412"/>
      <c r="BRA341" s="410"/>
      <c r="BRB341" s="411"/>
      <c r="BRC341" s="413"/>
      <c r="BRD341" s="412"/>
      <c r="BRE341" s="410"/>
      <c r="BRF341" s="411"/>
      <c r="BRG341" s="413"/>
      <c r="BRH341" s="412"/>
      <c r="BRI341" s="410"/>
      <c r="BRJ341" s="411"/>
      <c r="BRK341" s="413"/>
      <c r="BRL341" s="412"/>
      <c r="BRM341" s="410"/>
      <c r="BRN341" s="411"/>
      <c r="BRO341" s="413"/>
      <c r="BRP341" s="412"/>
      <c r="BRQ341" s="410"/>
      <c r="BRR341" s="411"/>
      <c r="BRS341" s="413"/>
      <c r="BRT341" s="412"/>
      <c r="BRU341" s="410"/>
      <c r="BRV341" s="411"/>
      <c r="BRW341" s="413"/>
      <c r="BRX341" s="412"/>
      <c r="BRY341" s="410"/>
      <c r="BRZ341" s="411"/>
      <c r="BSA341" s="413"/>
      <c r="BSB341" s="412"/>
      <c r="BSC341" s="410"/>
      <c r="BSD341" s="411"/>
      <c r="BSE341" s="413"/>
      <c r="BSF341" s="412"/>
      <c r="BSG341" s="410"/>
      <c r="BSH341" s="411"/>
      <c r="BSI341" s="413"/>
      <c r="BSJ341" s="412"/>
      <c r="BSK341" s="410"/>
      <c r="BSL341" s="411"/>
      <c r="BSM341" s="413"/>
      <c r="BSN341" s="412"/>
      <c r="BSO341" s="410"/>
      <c r="BSP341" s="411"/>
      <c r="BSQ341" s="413"/>
      <c r="BSR341" s="412"/>
      <c r="BSS341" s="410"/>
      <c r="BST341" s="411"/>
      <c r="BSU341" s="413"/>
      <c r="BSV341" s="412"/>
      <c r="BSW341" s="410"/>
      <c r="BSX341" s="411"/>
      <c r="BSY341" s="413"/>
      <c r="BSZ341" s="412"/>
      <c r="BTA341" s="410"/>
      <c r="BTB341" s="411"/>
      <c r="BTC341" s="413"/>
      <c r="BTD341" s="412"/>
      <c r="BTE341" s="410"/>
      <c r="BTF341" s="411"/>
      <c r="BTG341" s="413"/>
      <c r="BTH341" s="412"/>
      <c r="BTI341" s="410"/>
      <c r="BTJ341" s="411"/>
      <c r="BTK341" s="413"/>
      <c r="BTL341" s="412"/>
      <c r="BTM341" s="410"/>
      <c r="BTN341" s="411"/>
      <c r="BTO341" s="413"/>
      <c r="BTP341" s="412"/>
      <c r="BTQ341" s="410"/>
      <c r="BTR341" s="411"/>
      <c r="BTS341" s="413"/>
      <c r="BTT341" s="412"/>
      <c r="BTU341" s="410"/>
      <c r="BTV341" s="411"/>
      <c r="BTW341" s="413"/>
      <c r="BTX341" s="412"/>
      <c r="BTY341" s="410"/>
      <c r="BTZ341" s="411"/>
      <c r="BUA341" s="413"/>
      <c r="BUB341" s="412"/>
      <c r="BUC341" s="410"/>
      <c r="BUD341" s="411"/>
      <c r="BUE341" s="413"/>
      <c r="BUF341" s="412"/>
      <c r="BUG341" s="410"/>
      <c r="BUH341" s="411"/>
      <c r="BUI341" s="413"/>
      <c r="BUJ341" s="412"/>
      <c r="BUK341" s="410"/>
      <c r="BUL341" s="411"/>
      <c r="BUM341" s="413"/>
      <c r="BUN341" s="412"/>
      <c r="BUO341" s="410"/>
      <c r="BUP341" s="411"/>
      <c r="BUQ341" s="413"/>
      <c r="BUR341" s="412"/>
      <c r="BUS341" s="410"/>
      <c r="BUT341" s="411"/>
      <c r="BUU341" s="413"/>
      <c r="BUV341" s="412"/>
      <c r="BUW341" s="410"/>
      <c r="BUX341" s="411"/>
      <c r="BUY341" s="413"/>
      <c r="BUZ341" s="412"/>
      <c r="BVA341" s="410"/>
      <c r="BVB341" s="411"/>
      <c r="BVC341" s="413"/>
      <c r="BVD341" s="412"/>
      <c r="BVE341" s="410"/>
      <c r="BVF341" s="411"/>
      <c r="BVG341" s="413"/>
      <c r="BVH341" s="412"/>
      <c r="BVI341" s="410"/>
      <c r="BVJ341" s="411"/>
      <c r="BVK341" s="413"/>
      <c r="BVL341" s="412"/>
      <c r="BVM341" s="410"/>
      <c r="BVN341" s="411"/>
      <c r="BVO341" s="413"/>
      <c r="BVP341" s="412"/>
      <c r="BVQ341" s="410"/>
      <c r="BVR341" s="411"/>
      <c r="BVS341" s="413"/>
      <c r="BVT341" s="412"/>
      <c r="BVU341" s="410"/>
      <c r="BVV341" s="411"/>
      <c r="BVW341" s="413"/>
      <c r="BVX341" s="412"/>
      <c r="BVY341" s="410"/>
      <c r="BVZ341" s="411"/>
      <c r="BWA341" s="413"/>
      <c r="BWB341" s="412"/>
      <c r="BWC341" s="410"/>
      <c r="BWD341" s="411"/>
      <c r="BWE341" s="413"/>
      <c r="BWF341" s="412"/>
      <c r="BWG341" s="410"/>
      <c r="BWH341" s="411"/>
      <c r="BWI341" s="413"/>
      <c r="BWJ341" s="412"/>
      <c r="BWK341" s="410"/>
      <c r="BWL341" s="411"/>
      <c r="BWM341" s="413"/>
      <c r="BWN341" s="412"/>
      <c r="BWO341" s="410"/>
      <c r="BWP341" s="411"/>
      <c r="BWQ341" s="413"/>
      <c r="BWR341" s="412"/>
      <c r="BWS341" s="410"/>
      <c r="BWT341" s="411"/>
      <c r="BWU341" s="413"/>
      <c r="BWV341" s="412"/>
      <c r="BWW341" s="410"/>
      <c r="BWX341" s="411"/>
      <c r="BWY341" s="413"/>
      <c r="BWZ341" s="412"/>
      <c r="BXA341" s="410"/>
      <c r="BXB341" s="411"/>
      <c r="BXC341" s="413"/>
      <c r="BXD341" s="412"/>
      <c r="BXE341" s="410"/>
      <c r="BXF341" s="411"/>
      <c r="BXG341" s="413"/>
      <c r="BXH341" s="412"/>
      <c r="BXI341" s="410"/>
      <c r="BXJ341" s="411"/>
      <c r="BXK341" s="413"/>
      <c r="BXL341" s="412"/>
      <c r="BXM341" s="410"/>
      <c r="BXN341" s="411"/>
      <c r="BXO341" s="413"/>
      <c r="BXP341" s="412"/>
      <c r="BXQ341" s="410"/>
      <c r="BXR341" s="411"/>
      <c r="BXS341" s="413"/>
      <c r="BXT341" s="412"/>
      <c r="BXU341" s="410"/>
      <c r="BXV341" s="411"/>
      <c r="BXW341" s="413"/>
      <c r="BXX341" s="412"/>
      <c r="BXY341" s="410"/>
      <c r="BXZ341" s="411"/>
      <c r="BYA341" s="413"/>
      <c r="BYB341" s="412"/>
      <c r="BYC341" s="410"/>
      <c r="BYD341" s="411"/>
      <c r="BYE341" s="413"/>
      <c r="BYF341" s="412"/>
      <c r="BYG341" s="410"/>
      <c r="BYH341" s="411"/>
      <c r="BYI341" s="413"/>
      <c r="BYJ341" s="412"/>
      <c r="BYK341" s="410"/>
      <c r="BYL341" s="411"/>
      <c r="BYM341" s="413"/>
      <c r="BYN341" s="412"/>
      <c r="BYO341" s="410"/>
      <c r="BYP341" s="411"/>
      <c r="BYQ341" s="413"/>
      <c r="BYR341" s="412"/>
      <c r="BYS341" s="410"/>
      <c r="BYT341" s="411"/>
      <c r="BYU341" s="413"/>
      <c r="BYV341" s="412"/>
      <c r="BYW341" s="410"/>
      <c r="BYX341" s="411"/>
      <c r="BYY341" s="413"/>
      <c r="BYZ341" s="412"/>
      <c r="BZA341" s="410"/>
      <c r="BZB341" s="411"/>
      <c r="BZC341" s="413"/>
      <c r="BZD341" s="412"/>
      <c r="BZE341" s="410"/>
      <c r="BZF341" s="411"/>
      <c r="BZG341" s="413"/>
      <c r="BZH341" s="412"/>
      <c r="BZI341" s="410"/>
      <c r="BZJ341" s="411"/>
      <c r="BZK341" s="413"/>
      <c r="BZL341" s="412"/>
      <c r="BZM341" s="410"/>
      <c r="BZN341" s="411"/>
      <c r="BZO341" s="413"/>
      <c r="BZP341" s="412"/>
      <c r="BZQ341" s="410"/>
      <c r="BZR341" s="411"/>
      <c r="BZS341" s="413"/>
      <c r="BZT341" s="412"/>
      <c r="BZU341" s="410"/>
      <c r="BZV341" s="411"/>
      <c r="BZW341" s="413"/>
      <c r="BZX341" s="412"/>
      <c r="BZY341" s="410"/>
      <c r="BZZ341" s="411"/>
      <c r="CAA341" s="413"/>
      <c r="CAB341" s="412"/>
      <c r="CAC341" s="410"/>
      <c r="CAD341" s="411"/>
      <c r="CAE341" s="413"/>
      <c r="CAF341" s="412"/>
      <c r="CAG341" s="410"/>
      <c r="CAH341" s="411"/>
      <c r="CAI341" s="413"/>
      <c r="CAJ341" s="412"/>
      <c r="CAK341" s="410"/>
      <c r="CAL341" s="411"/>
      <c r="CAM341" s="413"/>
      <c r="CAN341" s="412"/>
      <c r="CAO341" s="410"/>
      <c r="CAP341" s="411"/>
      <c r="CAQ341" s="413"/>
      <c r="CAR341" s="412"/>
      <c r="CAS341" s="410"/>
      <c r="CAT341" s="411"/>
      <c r="CAU341" s="413"/>
      <c r="CAV341" s="412"/>
      <c r="CAW341" s="410"/>
      <c r="CAX341" s="411"/>
      <c r="CAY341" s="413"/>
      <c r="CAZ341" s="412"/>
      <c r="CBA341" s="410"/>
      <c r="CBB341" s="411"/>
      <c r="CBC341" s="413"/>
      <c r="CBD341" s="412"/>
      <c r="CBE341" s="410"/>
      <c r="CBF341" s="411"/>
      <c r="CBG341" s="413"/>
      <c r="CBH341" s="412"/>
      <c r="CBI341" s="410"/>
      <c r="CBJ341" s="411"/>
      <c r="CBK341" s="413"/>
      <c r="CBL341" s="412"/>
      <c r="CBM341" s="410"/>
      <c r="CBN341" s="411"/>
      <c r="CBO341" s="413"/>
      <c r="CBP341" s="412"/>
      <c r="CBQ341" s="410"/>
      <c r="CBR341" s="411"/>
      <c r="CBS341" s="413"/>
      <c r="CBT341" s="412"/>
      <c r="CBU341" s="410"/>
      <c r="CBV341" s="411"/>
      <c r="CBW341" s="413"/>
      <c r="CBX341" s="412"/>
      <c r="CBY341" s="410"/>
      <c r="CBZ341" s="411"/>
      <c r="CCA341" s="413"/>
      <c r="CCB341" s="412"/>
      <c r="CCC341" s="410"/>
      <c r="CCD341" s="411"/>
      <c r="CCE341" s="413"/>
      <c r="CCF341" s="412"/>
      <c r="CCG341" s="410"/>
      <c r="CCH341" s="411"/>
      <c r="CCI341" s="413"/>
      <c r="CCJ341" s="412"/>
      <c r="CCK341" s="410"/>
      <c r="CCL341" s="411"/>
      <c r="CCM341" s="413"/>
      <c r="CCN341" s="412"/>
      <c r="CCO341" s="410"/>
      <c r="CCP341" s="411"/>
      <c r="CCQ341" s="413"/>
      <c r="CCR341" s="412"/>
      <c r="CCS341" s="410"/>
      <c r="CCT341" s="411"/>
      <c r="CCU341" s="413"/>
      <c r="CCV341" s="412"/>
      <c r="CCW341" s="410"/>
      <c r="CCX341" s="411"/>
      <c r="CCY341" s="413"/>
      <c r="CCZ341" s="412"/>
      <c r="CDA341" s="410"/>
      <c r="CDB341" s="411"/>
      <c r="CDC341" s="413"/>
      <c r="CDD341" s="412"/>
      <c r="CDE341" s="410"/>
      <c r="CDF341" s="411"/>
      <c r="CDG341" s="413"/>
      <c r="CDH341" s="412"/>
      <c r="CDI341" s="410"/>
      <c r="CDJ341" s="411"/>
      <c r="CDK341" s="413"/>
      <c r="CDL341" s="412"/>
      <c r="CDM341" s="410"/>
      <c r="CDN341" s="411"/>
      <c r="CDO341" s="413"/>
      <c r="CDP341" s="412"/>
      <c r="CDQ341" s="410"/>
      <c r="CDR341" s="411"/>
      <c r="CDS341" s="413"/>
      <c r="CDT341" s="412"/>
      <c r="CDU341" s="410"/>
      <c r="CDV341" s="411"/>
      <c r="CDW341" s="413"/>
      <c r="CDX341" s="412"/>
      <c r="CDY341" s="410"/>
      <c r="CDZ341" s="411"/>
      <c r="CEA341" s="413"/>
      <c r="CEB341" s="412"/>
      <c r="CEC341" s="410"/>
      <c r="CED341" s="411"/>
      <c r="CEE341" s="413"/>
      <c r="CEF341" s="412"/>
      <c r="CEG341" s="410"/>
      <c r="CEH341" s="411"/>
      <c r="CEI341" s="413"/>
      <c r="CEJ341" s="412"/>
      <c r="CEK341" s="410"/>
      <c r="CEL341" s="411"/>
      <c r="CEM341" s="413"/>
      <c r="CEN341" s="412"/>
      <c r="CEO341" s="410"/>
      <c r="CEP341" s="411"/>
      <c r="CEQ341" s="413"/>
      <c r="CER341" s="412"/>
      <c r="CES341" s="410"/>
      <c r="CET341" s="411"/>
      <c r="CEU341" s="413"/>
      <c r="CEV341" s="412"/>
      <c r="CEW341" s="410"/>
      <c r="CEX341" s="411"/>
      <c r="CEY341" s="413"/>
      <c r="CEZ341" s="412"/>
      <c r="CFA341" s="410"/>
      <c r="CFB341" s="411"/>
      <c r="CFC341" s="413"/>
      <c r="CFD341" s="412"/>
      <c r="CFE341" s="410"/>
      <c r="CFF341" s="411"/>
      <c r="CFG341" s="413"/>
      <c r="CFH341" s="412"/>
      <c r="CFI341" s="410"/>
      <c r="CFJ341" s="411"/>
      <c r="CFK341" s="413"/>
      <c r="CFL341" s="412"/>
      <c r="CFM341" s="410"/>
      <c r="CFN341" s="411"/>
      <c r="CFO341" s="413"/>
      <c r="CFP341" s="412"/>
      <c r="CFQ341" s="410"/>
      <c r="CFR341" s="411"/>
      <c r="CFS341" s="413"/>
      <c r="CFT341" s="412"/>
      <c r="CFU341" s="410"/>
      <c r="CFV341" s="411"/>
      <c r="CFW341" s="413"/>
      <c r="CFX341" s="412"/>
      <c r="CFY341" s="410"/>
      <c r="CFZ341" s="411"/>
      <c r="CGA341" s="413"/>
      <c r="CGB341" s="412"/>
      <c r="CGC341" s="410"/>
      <c r="CGD341" s="411"/>
      <c r="CGE341" s="413"/>
      <c r="CGF341" s="412"/>
      <c r="CGG341" s="410"/>
      <c r="CGH341" s="411"/>
      <c r="CGI341" s="413"/>
      <c r="CGJ341" s="412"/>
      <c r="CGK341" s="410"/>
      <c r="CGL341" s="411"/>
      <c r="CGM341" s="413"/>
      <c r="CGN341" s="412"/>
      <c r="CGO341" s="410"/>
      <c r="CGP341" s="411"/>
      <c r="CGQ341" s="413"/>
      <c r="CGR341" s="412"/>
      <c r="CGS341" s="410"/>
      <c r="CGT341" s="411"/>
      <c r="CGU341" s="413"/>
      <c r="CGV341" s="412"/>
      <c r="CGW341" s="410"/>
      <c r="CGX341" s="411"/>
      <c r="CGY341" s="413"/>
      <c r="CGZ341" s="412"/>
      <c r="CHA341" s="410"/>
      <c r="CHB341" s="411"/>
      <c r="CHC341" s="413"/>
      <c r="CHD341" s="412"/>
      <c r="CHE341" s="410"/>
      <c r="CHF341" s="411"/>
      <c r="CHG341" s="413"/>
      <c r="CHH341" s="412"/>
      <c r="CHI341" s="410"/>
      <c r="CHJ341" s="411"/>
      <c r="CHK341" s="413"/>
      <c r="CHL341" s="412"/>
      <c r="CHM341" s="410"/>
      <c r="CHN341" s="411"/>
      <c r="CHO341" s="413"/>
      <c r="CHP341" s="412"/>
      <c r="CHQ341" s="410"/>
      <c r="CHR341" s="411"/>
      <c r="CHS341" s="413"/>
      <c r="CHT341" s="412"/>
      <c r="CHU341" s="410"/>
      <c r="CHV341" s="411"/>
      <c r="CHW341" s="413"/>
      <c r="CHX341" s="412"/>
      <c r="CHY341" s="410"/>
      <c r="CHZ341" s="411"/>
      <c r="CIA341" s="413"/>
      <c r="CIB341" s="412"/>
      <c r="CIC341" s="410"/>
      <c r="CID341" s="411"/>
      <c r="CIE341" s="413"/>
      <c r="CIF341" s="412"/>
      <c r="CIG341" s="410"/>
      <c r="CIH341" s="411"/>
      <c r="CII341" s="413"/>
      <c r="CIJ341" s="412"/>
      <c r="CIK341" s="410"/>
      <c r="CIL341" s="411"/>
      <c r="CIM341" s="413"/>
      <c r="CIN341" s="412"/>
      <c r="CIO341" s="410"/>
      <c r="CIP341" s="411"/>
      <c r="CIQ341" s="413"/>
      <c r="CIR341" s="412"/>
      <c r="CIS341" s="410"/>
      <c r="CIT341" s="411"/>
      <c r="CIU341" s="413"/>
      <c r="CIV341" s="412"/>
      <c r="CIW341" s="410"/>
      <c r="CIX341" s="411"/>
      <c r="CIY341" s="413"/>
      <c r="CIZ341" s="412"/>
      <c r="CJA341" s="410"/>
      <c r="CJB341" s="411"/>
      <c r="CJC341" s="413"/>
      <c r="CJD341" s="412"/>
      <c r="CJE341" s="410"/>
      <c r="CJF341" s="411"/>
      <c r="CJG341" s="413"/>
      <c r="CJH341" s="412"/>
      <c r="CJI341" s="410"/>
      <c r="CJJ341" s="411"/>
      <c r="CJK341" s="413"/>
      <c r="CJL341" s="412"/>
      <c r="CJM341" s="410"/>
      <c r="CJN341" s="411"/>
      <c r="CJO341" s="413"/>
      <c r="CJP341" s="412"/>
      <c r="CJQ341" s="410"/>
      <c r="CJR341" s="411"/>
      <c r="CJS341" s="413"/>
      <c r="CJT341" s="412"/>
      <c r="CJU341" s="410"/>
      <c r="CJV341" s="411"/>
      <c r="CJW341" s="413"/>
      <c r="CJX341" s="412"/>
      <c r="CJY341" s="410"/>
      <c r="CJZ341" s="411"/>
      <c r="CKA341" s="413"/>
      <c r="CKB341" s="412"/>
      <c r="CKC341" s="410"/>
      <c r="CKD341" s="411"/>
      <c r="CKE341" s="413"/>
      <c r="CKF341" s="412"/>
      <c r="CKG341" s="410"/>
      <c r="CKH341" s="411"/>
      <c r="CKI341" s="413"/>
      <c r="CKJ341" s="412"/>
      <c r="CKK341" s="410"/>
      <c r="CKL341" s="411"/>
      <c r="CKM341" s="413"/>
      <c r="CKN341" s="412"/>
      <c r="CKO341" s="410"/>
      <c r="CKP341" s="411"/>
      <c r="CKQ341" s="413"/>
      <c r="CKR341" s="412"/>
      <c r="CKS341" s="410"/>
      <c r="CKT341" s="411"/>
      <c r="CKU341" s="413"/>
      <c r="CKV341" s="412"/>
      <c r="CKW341" s="410"/>
      <c r="CKX341" s="411"/>
      <c r="CKY341" s="413"/>
      <c r="CKZ341" s="412"/>
      <c r="CLA341" s="410"/>
      <c r="CLB341" s="411"/>
      <c r="CLC341" s="413"/>
      <c r="CLD341" s="412"/>
      <c r="CLE341" s="410"/>
      <c r="CLF341" s="411"/>
      <c r="CLG341" s="413"/>
      <c r="CLH341" s="412"/>
      <c r="CLI341" s="410"/>
      <c r="CLJ341" s="411"/>
      <c r="CLK341" s="413"/>
      <c r="CLL341" s="412"/>
      <c r="CLM341" s="410"/>
      <c r="CLN341" s="411"/>
      <c r="CLO341" s="413"/>
      <c r="CLP341" s="412"/>
      <c r="CLQ341" s="410"/>
      <c r="CLR341" s="411"/>
      <c r="CLS341" s="413"/>
      <c r="CLT341" s="412"/>
      <c r="CLU341" s="410"/>
      <c r="CLV341" s="411"/>
      <c r="CLW341" s="413"/>
      <c r="CLX341" s="412"/>
      <c r="CLY341" s="410"/>
      <c r="CLZ341" s="411"/>
      <c r="CMA341" s="413"/>
      <c r="CMB341" s="412"/>
      <c r="CMC341" s="410"/>
      <c r="CMD341" s="411"/>
      <c r="CME341" s="413"/>
      <c r="CMF341" s="412"/>
      <c r="CMG341" s="410"/>
      <c r="CMH341" s="411"/>
      <c r="CMI341" s="413"/>
      <c r="CMJ341" s="412"/>
      <c r="CMK341" s="410"/>
      <c r="CML341" s="411"/>
      <c r="CMM341" s="413"/>
      <c r="CMN341" s="412"/>
      <c r="CMO341" s="410"/>
      <c r="CMP341" s="411"/>
      <c r="CMQ341" s="413"/>
      <c r="CMR341" s="412"/>
      <c r="CMS341" s="410"/>
      <c r="CMT341" s="411"/>
      <c r="CMU341" s="413"/>
      <c r="CMV341" s="412"/>
      <c r="CMW341" s="410"/>
      <c r="CMX341" s="411"/>
      <c r="CMY341" s="413"/>
      <c r="CMZ341" s="412"/>
      <c r="CNA341" s="410"/>
      <c r="CNB341" s="411"/>
      <c r="CNC341" s="413"/>
      <c r="CND341" s="412"/>
      <c r="CNE341" s="410"/>
      <c r="CNF341" s="411"/>
      <c r="CNG341" s="413"/>
      <c r="CNH341" s="412"/>
      <c r="CNI341" s="410"/>
      <c r="CNJ341" s="411"/>
      <c r="CNK341" s="413"/>
      <c r="CNL341" s="412"/>
      <c r="CNM341" s="410"/>
      <c r="CNN341" s="411"/>
      <c r="CNO341" s="413"/>
      <c r="CNP341" s="412"/>
      <c r="CNQ341" s="410"/>
      <c r="CNR341" s="411"/>
      <c r="CNS341" s="413"/>
      <c r="CNT341" s="412"/>
      <c r="CNU341" s="410"/>
      <c r="CNV341" s="411"/>
      <c r="CNW341" s="413"/>
      <c r="CNX341" s="412"/>
      <c r="CNY341" s="410"/>
      <c r="CNZ341" s="411"/>
      <c r="COA341" s="413"/>
      <c r="COB341" s="412"/>
      <c r="COC341" s="410"/>
      <c r="COD341" s="411"/>
      <c r="COE341" s="413"/>
      <c r="COF341" s="412"/>
      <c r="COG341" s="410"/>
      <c r="COH341" s="411"/>
      <c r="COI341" s="413"/>
      <c r="COJ341" s="412"/>
      <c r="COK341" s="410"/>
      <c r="COL341" s="411"/>
      <c r="COM341" s="413"/>
      <c r="CON341" s="412"/>
      <c r="COO341" s="410"/>
      <c r="COP341" s="411"/>
      <c r="COQ341" s="413"/>
      <c r="COR341" s="412"/>
      <c r="COS341" s="410"/>
      <c r="COT341" s="411"/>
      <c r="COU341" s="413"/>
      <c r="COV341" s="412"/>
      <c r="COW341" s="410"/>
      <c r="COX341" s="411"/>
      <c r="COY341" s="413"/>
      <c r="COZ341" s="412"/>
      <c r="CPA341" s="410"/>
      <c r="CPB341" s="411"/>
      <c r="CPC341" s="413"/>
      <c r="CPD341" s="412"/>
      <c r="CPE341" s="410"/>
      <c r="CPF341" s="411"/>
      <c r="CPG341" s="413"/>
      <c r="CPH341" s="412"/>
      <c r="CPI341" s="410"/>
      <c r="CPJ341" s="411"/>
      <c r="CPK341" s="413"/>
      <c r="CPL341" s="412"/>
      <c r="CPM341" s="410"/>
      <c r="CPN341" s="411"/>
      <c r="CPO341" s="413"/>
      <c r="CPP341" s="412"/>
      <c r="CPQ341" s="410"/>
      <c r="CPR341" s="411"/>
      <c r="CPS341" s="413"/>
      <c r="CPT341" s="412"/>
      <c r="CPU341" s="410"/>
      <c r="CPV341" s="411"/>
      <c r="CPW341" s="413"/>
      <c r="CPX341" s="412"/>
      <c r="CPY341" s="410"/>
      <c r="CPZ341" s="411"/>
      <c r="CQA341" s="413"/>
      <c r="CQB341" s="412"/>
      <c r="CQC341" s="410"/>
      <c r="CQD341" s="411"/>
      <c r="CQE341" s="413"/>
      <c r="CQF341" s="412"/>
      <c r="CQG341" s="410"/>
      <c r="CQH341" s="411"/>
      <c r="CQI341" s="413"/>
      <c r="CQJ341" s="412"/>
      <c r="CQK341" s="410"/>
      <c r="CQL341" s="411"/>
      <c r="CQM341" s="413"/>
      <c r="CQN341" s="412"/>
      <c r="CQO341" s="410"/>
      <c r="CQP341" s="411"/>
      <c r="CQQ341" s="413"/>
      <c r="CQR341" s="412"/>
      <c r="CQS341" s="410"/>
      <c r="CQT341" s="411"/>
      <c r="CQU341" s="413"/>
      <c r="CQV341" s="412"/>
      <c r="CQW341" s="410"/>
      <c r="CQX341" s="411"/>
      <c r="CQY341" s="413"/>
      <c r="CQZ341" s="412"/>
      <c r="CRA341" s="410"/>
      <c r="CRB341" s="411"/>
      <c r="CRC341" s="413"/>
      <c r="CRD341" s="412"/>
      <c r="CRE341" s="410"/>
      <c r="CRF341" s="411"/>
      <c r="CRG341" s="413"/>
      <c r="CRH341" s="412"/>
      <c r="CRI341" s="410"/>
      <c r="CRJ341" s="411"/>
      <c r="CRK341" s="413"/>
      <c r="CRL341" s="412"/>
      <c r="CRM341" s="410"/>
      <c r="CRN341" s="411"/>
      <c r="CRO341" s="413"/>
      <c r="CRP341" s="412"/>
      <c r="CRQ341" s="410"/>
      <c r="CRR341" s="411"/>
      <c r="CRS341" s="413"/>
      <c r="CRT341" s="412"/>
      <c r="CRU341" s="410"/>
      <c r="CRV341" s="411"/>
      <c r="CRW341" s="413"/>
      <c r="CRX341" s="412"/>
      <c r="CRY341" s="410"/>
      <c r="CRZ341" s="411"/>
      <c r="CSA341" s="413"/>
      <c r="CSB341" s="412"/>
      <c r="CSC341" s="410"/>
      <c r="CSD341" s="411"/>
      <c r="CSE341" s="413"/>
      <c r="CSF341" s="412"/>
      <c r="CSG341" s="410"/>
      <c r="CSH341" s="411"/>
      <c r="CSI341" s="413"/>
      <c r="CSJ341" s="412"/>
      <c r="CSK341" s="410"/>
      <c r="CSL341" s="411"/>
      <c r="CSM341" s="413"/>
      <c r="CSN341" s="412"/>
      <c r="CSO341" s="410"/>
      <c r="CSP341" s="411"/>
      <c r="CSQ341" s="413"/>
      <c r="CSR341" s="412"/>
      <c r="CSS341" s="410"/>
      <c r="CST341" s="411"/>
      <c r="CSU341" s="413"/>
      <c r="CSV341" s="412"/>
      <c r="CSW341" s="410"/>
      <c r="CSX341" s="411"/>
      <c r="CSY341" s="413"/>
      <c r="CSZ341" s="412"/>
      <c r="CTA341" s="410"/>
      <c r="CTB341" s="411"/>
      <c r="CTC341" s="413"/>
      <c r="CTD341" s="412"/>
      <c r="CTE341" s="410"/>
      <c r="CTF341" s="411"/>
      <c r="CTG341" s="413"/>
      <c r="CTH341" s="412"/>
      <c r="CTI341" s="410"/>
      <c r="CTJ341" s="411"/>
      <c r="CTK341" s="413"/>
      <c r="CTL341" s="412"/>
      <c r="CTM341" s="410"/>
      <c r="CTN341" s="411"/>
      <c r="CTO341" s="413"/>
      <c r="CTP341" s="412"/>
      <c r="CTQ341" s="410"/>
      <c r="CTR341" s="411"/>
      <c r="CTS341" s="413"/>
      <c r="CTT341" s="412"/>
      <c r="CTU341" s="410"/>
      <c r="CTV341" s="411"/>
      <c r="CTW341" s="413"/>
      <c r="CTX341" s="412"/>
      <c r="CTY341" s="410"/>
      <c r="CTZ341" s="411"/>
      <c r="CUA341" s="413"/>
      <c r="CUB341" s="412"/>
      <c r="CUC341" s="410"/>
      <c r="CUD341" s="411"/>
      <c r="CUE341" s="413"/>
      <c r="CUF341" s="412"/>
      <c r="CUG341" s="410"/>
      <c r="CUH341" s="411"/>
      <c r="CUI341" s="413"/>
      <c r="CUJ341" s="412"/>
      <c r="CUK341" s="410"/>
      <c r="CUL341" s="411"/>
      <c r="CUM341" s="413"/>
      <c r="CUN341" s="412"/>
      <c r="CUO341" s="410"/>
      <c r="CUP341" s="411"/>
      <c r="CUQ341" s="413"/>
      <c r="CUR341" s="412"/>
      <c r="CUS341" s="410"/>
      <c r="CUT341" s="411"/>
      <c r="CUU341" s="413"/>
      <c r="CUV341" s="412"/>
      <c r="CUW341" s="410"/>
      <c r="CUX341" s="411"/>
      <c r="CUY341" s="413"/>
      <c r="CUZ341" s="412"/>
      <c r="CVA341" s="410"/>
      <c r="CVB341" s="411"/>
      <c r="CVC341" s="413"/>
      <c r="CVD341" s="412"/>
      <c r="CVE341" s="410"/>
      <c r="CVF341" s="411"/>
      <c r="CVG341" s="413"/>
      <c r="CVH341" s="412"/>
      <c r="CVI341" s="410"/>
      <c r="CVJ341" s="411"/>
      <c r="CVK341" s="413"/>
      <c r="CVL341" s="412"/>
      <c r="CVM341" s="410"/>
      <c r="CVN341" s="411"/>
      <c r="CVO341" s="413"/>
      <c r="CVP341" s="412"/>
      <c r="CVQ341" s="410"/>
      <c r="CVR341" s="411"/>
      <c r="CVS341" s="413"/>
      <c r="CVT341" s="412"/>
      <c r="CVU341" s="410"/>
      <c r="CVV341" s="411"/>
      <c r="CVW341" s="413"/>
      <c r="CVX341" s="412"/>
      <c r="CVY341" s="410"/>
      <c r="CVZ341" s="411"/>
      <c r="CWA341" s="413"/>
      <c r="CWB341" s="412"/>
      <c r="CWC341" s="410"/>
      <c r="CWD341" s="411"/>
      <c r="CWE341" s="413"/>
      <c r="CWF341" s="412"/>
      <c r="CWG341" s="410"/>
      <c r="CWH341" s="411"/>
      <c r="CWI341" s="413"/>
      <c r="CWJ341" s="412"/>
      <c r="CWK341" s="410"/>
      <c r="CWL341" s="411"/>
      <c r="CWM341" s="413"/>
      <c r="CWN341" s="412"/>
      <c r="CWO341" s="410"/>
      <c r="CWP341" s="411"/>
      <c r="CWQ341" s="413"/>
      <c r="CWR341" s="412"/>
      <c r="CWS341" s="410"/>
      <c r="CWT341" s="411"/>
      <c r="CWU341" s="413"/>
      <c r="CWV341" s="412"/>
      <c r="CWW341" s="410"/>
      <c r="CWX341" s="411"/>
      <c r="CWY341" s="413"/>
      <c r="CWZ341" s="412"/>
      <c r="CXA341" s="410"/>
      <c r="CXB341" s="411"/>
      <c r="CXC341" s="413"/>
      <c r="CXD341" s="412"/>
      <c r="CXE341" s="410"/>
      <c r="CXF341" s="411"/>
      <c r="CXG341" s="413"/>
      <c r="CXH341" s="412"/>
      <c r="CXI341" s="410"/>
      <c r="CXJ341" s="411"/>
      <c r="CXK341" s="413"/>
      <c r="CXL341" s="412"/>
      <c r="CXM341" s="410"/>
      <c r="CXN341" s="411"/>
      <c r="CXO341" s="413"/>
      <c r="CXP341" s="412"/>
      <c r="CXQ341" s="410"/>
      <c r="CXR341" s="411"/>
      <c r="CXS341" s="413"/>
      <c r="CXT341" s="412"/>
      <c r="CXU341" s="410"/>
      <c r="CXV341" s="411"/>
      <c r="CXW341" s="413"/>
      <c r="CXX341" s="412"/>
      <c r="CXY341" s="410"/>
      <c r="CXZ341" s="411"/>
      <c r="CYA341" s="413"/>
      <c r="CYB341" s="412"/>
      <c r="CYC341" s="410"/>
      <c r="CYD341" s="411"/>
      <c r="CYE341" s="413"/>
      <c r="CYF341" s="412"/>
      <c r="CYG341" s="410"/>
      <c r="CYH341" s="411"/>
      <c r="CYI341" s="413"/>
      <c r="CYJ341" s="412"/>
      <c r="CYK341" s="410"/>
      <c r="CYL341" s="411"/>
      <c r="CYM341" s="413"/>
      <c r="CYN341" s="412"/>
      <c r="CYO341" s="410"/>
      <c r="CYP341" s="411"/>
      <c r="CYQ341" s="413"/>
      <c r="CYR341" s="412"/>
      <c r="CYS341" s="410"/>
      <c r="CYT341" s="411"/>
      <c r="CYU341" s="413"/>
      <c r="CYV341" s="412"/>
      <c r="CYW341" s="410"/>
      <c r="CYX341" s="411"/>
      <c r="CYY341" s="413"/>
      <c r="CYZ341" s="412"/>
      <c r="CZA341" s="410"/>
      <c r="CZB341" s="411"/>
      <c r="CZC341" s="413"/>
      <c r="CZD341" s="412"/>
      <c r="CZE341" s="410"/>
      <c r="CZF341" s="411"/>
      <c r="CZG341" s="413"/>
      <c r="CZH341" s="412"/>
      <c r="CZI341" s="410"/>
      <c r="CZJ341" s="411"/>
      <c r="CZK341" s="413"/>
      <c r="CZL341" s="412"/>
      <c r="CZM341" s="410"/>
      <c r="CZN341" s="411"/>
      <c r="CZO341" s="413"/>
      <c r="CZP341" s="412"/>
      <c r="CZQ341" s="410"/>
      <c r="CZR341" s="411"/>
      <c r="CZS341" s="413"/>
      <c r="CZT341" s="412"/>
      <c r="CZU341" s="410"/>
      <c r="CZV341" s="411"/>
      <c r="CZW341" s="413"/>
      <c r="CZX341" s="412"/>
      <c r="CZY341" s="410"/>
      <c r="CZZ341" s="411"/>
      <c r="DAA341" s="413"/>
      <c r="DAB341" s="412"/>
      <c r="DAC341" s="410"/>
      <c r="DAD341" s="411"/>
      <c r="DAE341" s="413"/>
      <c r="DAF341" s="412"/>
      <c r="DAG341" s="410"/>
      <c r="DAH341" s="411"/>
      <c r="DAI341" s="413"/>
      <c r="DAJ341" s="412"/>
      <c r="DAK341" s="410"/>
      <c r="DAL341" s="411"/>
      <c r="DAM341" s="413"/>
      <c r="DAN341" s="412"/>
      <c r="DAO341" s="410"/>
      <c r="DAP341" s="411"/>
      <c r="DAQ341" s="413"/>
      <c r="DAR341" s="412"/>
      <c r="DAS341" s="410"/>
      <c r="DAT341" s="411"/>
      <c r="DAU341" s="413"/>
      <c r="DAV341" s="412"/>
      <c r="DAW341" s="410"/>
      <c r="DAX341" s="411"/>
      <c r="DAY341" s="413"/>
      <c r="DAZ341" s="412"/>
      <c r="DBA341" s="410"/>
      <c r="DBB341" s="411"/>
      <c r="DBC341" s="413"/>
      <c r="DBD341" s="412"/>
      <c r="DBE341" s="410"/>
      <c r="DBF341" s="411"/>
      <c r="DBG341" s="413"/>
      <c r="DBH341" s="412"/>
      <c r="DBI341" s="410"/>
      <c r="DBJ341" s="411"/>
      <c r="DBK341" s="413"/>
      <c r="DBL341" s="412"/>
      <c r="DBM341" s="410"/>
      <c r="DBN341" s="411"/>
      <c r="DBO341" s="413"/>
      <c r="DBP341" s="412"/>
      <c r="DBQ341" s="410"/>
      <c r="DBR341" s="411"/>
      <c r="DBS341" s="413"/>
      <c r="DBT341" s="412"/>
      <c r="DBU341" s="410"/>
      <c r="DBV341" s="411"/>
      <c r="DBW341" s="413"/>
      <c r="DBX341" s="412"/>
      <c r="DBY341" s="410"/>
      <c r="DBZ341" s="411"/>
      <c r="DCA341" s="413"/>
      <c r="DCB341" s="412"/>
      <c r="DCC341" s="410"/>
      <c r="DCD341" s="411"/>
      <c r="DCE341" s="413"/>
      <c r="DCF341" s="412"/>
      <c r="DCG341" s="410"/>
      <c r="DCH341" s="411"/>
      <c r="DCI341" s="413"/>
      <c r="DCJ341" s="412"/>
      <c r="DCK341" s="410"/>
      <c r="DCL341" s="411"/>
      <c r="DCM341" s="413"/>
      <c r="DCN341" s="412"/>
      <c r="DCO341" s="410"/>
      <c r="DCP341" s="411"/>
      <c r="DCQ341" s="413"/>
      <c r="DCR341" s="412"/>
      <c r="DCS341" s="410"/>
      <c r="DCT341" s="411"/>
      <c r="DCU341" s="413"/>
      <c r="DCV341" s="412"/>
      <c r="DCW341" s="410"/>
      <c r="DCX341" s="411"/>
      <c r="DCY341" s="413"/>
      <c r="DCZ341" s="412"/>
      <c r="DDA341" s="410"/>
      <c r="DDB341" s="411"/>
      <c r="DDC341" s="413"/>
      <c r="DDD341" s="412"/>
      <c r="DDE341" s="410"/>
      <c r="DDF341" s="411"/>
      <c r="DDG341" s="413"/>
      <c r="DDH341" s="412"/>
      <c r="DDI341" s="410"/>
      <c r="DDJ341" s="411"/>
      <c r="DDK341" s="413"/>
      <c r="DDL341" s="412"/>
      <c r="DDM341" s="410"/>
      <c r="DDN341" s="411"/>
      <c r="DDO341" s="413"/>
      <c r="DDP341" s="412"/>
      <c r="DDQ341" s="410"/>
      <c r="DDR341" s="411"/>
      <c r="DDS341" s="413"/>
      <c r="DDT341" s="412"/>
      <c r="DDU341" s="410"/>
      <c r="DDV341" s="411"/>
      <c r="DDW341" s="413"/>
      <c r="DDX341" s="412"/>
      <c r="DDY341" s="410"/>
      <c r="DDZ341" s="411"/>
      <c r="DEA341" s="413"/>
      <c r="DEB341" s="412"/>
      <c r="DEC341" s="410"/>
      <c r="DED341" s="411"/>
      <c r="DEE341" s="413"/>
      <c r="DEF341" s="412"/>
      <c r="DEG341" s="410"/>
      <c r="DEH341" s="411"/>
      <c r="DEI341" s="413"/>
      <c r="DEJ341" s="412"/>
      <c r="DEK341" s="410"/>
      <c r="DEL341" s="411"/>
      <c r="DEM341" s="413"/>
      <c r="DEN341" s="412"/>
      <c r="DEO341" s="410"/>
      <c r="DEP341" s="411"/>
      <c r="DEQ341" s="413"/>
      <c r="DER341" s="412"/>
      <c r="DES341" s="410"/>
      <c r="DET341" s="411"/>
      <c r="DEU341" s="413"/>
      <c r="DEV341" s="412"/>
      <c r="DEW341" s="410"/>
      <c r="DEX341" s="411"/>
      <c r="DEY341" s="413"/>
      <c r="DEZ341" s="412"/>
      <c r="DFA341" s="410"/>
      <c r="DFB341" s="411"/>
      <c r="DFC341" s="413"/>
      <c r="DFD341" s="412"/>
      <c r="DFE341" s="410"/>
      <c r="DFF341" s="411"/>
      <c r="DFG341" s="413"/>
      <c r="DFH341" s="412"/>
      <c r="DFI341" s="410"/>
      <c r="DFJ341" s="411"/>
      <c r="DFK341" s="413"/>
      <c r="DFL341" s="412"/>
      <c r="DFM341" s="410"/>
      <c r="DFN341" s="411"/>
      <c r="DFO341" s="413"/>
      <c r="DFP341" s="412"/>
      <c r="DFQ341" s="410"/>
      <c r="DFR341" s="411"/>
      <c r="DFS341" s="413"/>
      <c r="DFT341" s="412"/>
      <c r="DFU341" s="410"/>
      <c r="DFV341" s="411"/>
      <c r="DFW341" s="413"/>
      <c r="DFX341" s="412"/>
      <c r="DFY341" s="410"/>
      <c r="DFZ341" s="411"/>
      <c r="DGA341" s="413"/>
      <c r="DGB341" s="412"/>
      <c r="DGC341" s="410"/>
      <c r="DGD341" s="411"/>
      <c r="DGE341" s="413"/>
      <c r="DGF341" s="412"/>
      <c r="DGG341" s="410"/>
      <c r="DGH341" s="411"/>
      <c r="DGI341" s="413"/>
      <c r="DGJ341" s="412"/>
      <c r="DGK341" s="410"/>
      <c r="DGL341" s="411"/>
      <c r="DGM341" s="413"/>
      <c r="DGN341" s="412"/>
      <c r="DGO341" s="410"/>
      <c r="DGP341" s="411"/>
      <c r="DGQ341" s="413"/>
      <c r="DGR341" s="412"/>
      <c r="DGS341" s="410"/>
      <c r="DGT341" s="411"/>
      <c r="DGU341" s="413"/>
      <c r="DGV341" s="412"/>
      <c r="DGW341" s="410"/>
      <c r="DGX341" s="411"/>
      <c r="DGY341" s="413"/>
      <c r="DGZ341" s="412"/>
      <c r="DHA341" s="410"/>
      <c r="DHB341" s="411"/>
      <c r="DHC341" s="413"/>
      <c r="DHD341" s="412"/>
      <c r="DHE341" s="410"/>
      <c r="DHF341" s="411"/>
      <c r="DHG341" s="413"/>
      <c r="DHH341" s="412"/>
      <c r="DHI341" s="410"/>
      <c r="DHJ341" s="411"/>
      <c r="DHK341" s="413"/>
      <c r="DHL341" s="412"/>
      <c r="DHM341" s="410"/>
      <c r="DHN341" s="411"/>
      <c r="DHO341" s="413"/>
      <c r="DHP341" s="412"/>
      <c r="DHQ341" s="410"/>
      <c r="DHR341" s="411"/>
      <c r="DHS341" s="413"/>
      <c r="DHT341" s="412"/>
      <c r="DHU341" s="410"/>
      <c r="DHV341" s="411"/>
      <c r="DHW341" s="413"/>
      <c r="DHX341" s="412"/>
      <c r="DHY341" s="410"/>
      <c r="DHZ341" s="411"/>
      <c r="DIA341" s="413"/>
      <c r="DIB341" s="412"/>
      <c r="DIC341" s="410"/>
      <c r="DID341" s="411"/>
      <c r="DIE341" s="413"/>
      <c r="DIF341" s="412"/>
      <c r="DIG341" s="410"/>
      <c r="DIH341" s="411"/>
      <c r="DII341" s="413"/>
      <c r="DIJ341" s="412"/>
      <c r="DIK341" s="410"/>
      <c r="DIL341" s="411"/>
      <c r="DIM341" s="413"/>
      <c r="DIN341" s="412"/>
      <c r="DIO341" s="410"/>
      <c r="DIP341" s="411"/>
      <c r="DIQ341" s="413"/>
      <c r="DIR341" s="412"/>
      <c r="DIS341" s="410"/>
      <c r="DIT341" s="411"/>
      <c r="DIU341" s="413"/>
      <c r="DIV341" s="412"/>
      <c r="DIW341" s="410"/>
      <c r="DIX341" s="411"/>
      <c r="DIY341" s="413"/>
      <c r="DIZ341" s="412"/>
      <c r="DJA341" s="410"/>
      <c r="DJB341" s="411"/>
      <c r="DJC341" s="413"/>
      <c r="DJD341" s="412"/>
      <c r="DJE341" s="410"/>
      <c r="DJF341" s="411"/>
      <c r="DJG341" s="413"/>
      <c r="DJH341" s="412"/>
      <c r="DJI341" s="410"/>
      <c r="DJJ341" s="411"/>
      <c r="DJK341" s="413"/>
      <c r="DJL341" s="412"/>
      <c r="DJM341" s="410"/>
      <c r="DJN341" s="411"/>
      <c r="DJO341" s="413"/>
      <c r="DJP341" s="412"/>
      <c r="DJQ341" s="410"/>
      <c r="DJR341" s="411"/>
      <c r="DJS341" s="413"/>
      <c r="DJT341" s="412"/>
      <c r="DJU341" s="410"/>
      <c r="DJV341" s="411"/>
      <c r="DJW341" s="413"/>
      <c r="DJX341" s="412"/>
      <c r="DJY341" s="410"/>
      <c r="DJZ341" s="411"/>
      <c r="DKA341" s="413"/>
      <c r="DKB341" s="412"/>
      <c r="DKC341" s="410"/>
      <c r="DKD341" s="411"/>
      <c r="DKE341" s="413"/>
      <c r="DKF341" s="412"/>
      <c r="DKG341" s="410"/>
      <c r="DKH341" s="411"/>
      <c r="DKI341" s="413"/>
      <c r="DKJ341" s="412"/>
      <c r="DKK341" s="410"/>
      <c r="DKL341" s="411"/>
      <c r="DKM341" s="413"/>
      <c r="DKN341" s="412"/>
      <c r="DKO341" s="410"/>
      <c r="DKP341" s="411"/>
      <c r="DKQ341" s="413"/>
      <c r="DKR341" s="412"/>
      <c r="DKS341" s="410"/>
      <c r="DKT341" s="411"/>
      <c r="DKU341" s="413"/>
      <c r="DKV341" s="412"/>
      <c r="DKW341" s="410"/>
      <c r="DKX341" s="411"/>
      <c r="DKY341" s="413"/>
      <c r="DKZ341" s="412"/>
      <c r="DLA341" s="410"/>
      <c r="DLB341" s="411"/>
      <c r="DLC341" s="413"/>
      <c r="DLD341" s="412"/>
      <c r="DLE341" s="410"/>
      <c r="DLF341" s="411"/>
      <c r="DLG341" s="413"/>
      <c r="DLH341" s="412"/>
      <c r="DLI341" s="410"/>
      <c r="DLJ341" s="411"/>
      <c r="DLK341" s="413"/>
      <c r="DLL341" s="412"/>
      <c r="DLM341" s="410"/>
      <c r="DLN341" s="411"/>
      <c r="DLO341" s="413"/>
      <c r="DLP341" s="412"/>
      <c r="DLQ341" s="410"/>
      <c r="DLR341" s="411"/>
      <c r="DLS341" s="413"/>
      <c r="DLT341" s="412"/>
      <c r="DLU341" s="410"/>
      <c r="DLV341" s="411"/>
      <c r="DLW341" s="413"/>
      <c r="DLX341" s="412"/>
      <c r="DLY341" s="410"/>
      <c r="DLZ341" s="411"/>
      <c r="DMA341" s="413"/>
      <c r="DMB341" s="412"/>
      <c r="DMC341" s="410"/>
      <c r="DMD341" s="411"/>
      <c r="DME341" s="413"/>
      <c r="DMF341" s="412"/>
      <c r="DMG341" s="410"/>
      <c r="DMH341" s="411"/>
      <c r="DMI341" s="413"/>
      <c r="DMJ341" s="412"/>
      <c r="DMK341" s="410"/>
      <c r="DML341" s="411"/>
      <c r="DMM341" s="413"/>
      <c r="DMN341" s="412"/>
      <c r="DMO341" s="410"/>
      <c r="DMP341" s="411"/>
      <c r="DMQ341" s="413"/>
      <c r="DMR341" s="412"/>
      <c r="DMS341" s="410"/>
      <c r="DMT341" s="411"/>
      <c r="DMU341" s="413"/>
      <c r="DMV341" s="412"/>
      <c r="DMW341" s="410"/>
      <c r="DMX341" s="411"/>
      <c r="DMY341" s="413"/>
      <c r="DMZ341" s="412"/>
      <c r="DNA341" s="410"/>
      <c r="DNB341" s="411"/>
      <c r="DNC341" s="413"/>
      <c r="DND341" s="412"/>
      <c r="DNE341" s="410"/>
      <c r="DNF341" s="411"/>
      <c r="DNG341" s="413"/>
      <c r="DNH341" s="412"/>
      <c r="DNI341" s="410"/>
      <c r="DNJ341" s="411"/>
      <c r="DNK341" s="413"/>
      <c r="DNL341" s="412"/>
      <c r="DNM341" s="410"/>
      <c r="DNN341" s="411"/>
      <c r="DNO341" s="413"/>
      <c r="DNP341" s="412"/>
      <c r="DNQ341" s="410"/>
      <c r="DNR341" s="411"/>
      <c r="DNS341" s="413"/>
      <c r="DNT341" s="412"/>
      <c r="DNU341" s="410"/>
      <c r="DNV341" s="411"/>
      <c r="DNW341" s="413"/>
      <c r="DNX341" s="412"/>
      <c r="DNY341" s="410"/>
      <c r="DNZ341" s="411"/>
      <c r="DOA341" s="413"/>
      <c r="DOB341" s="412"/>
      <c r="DOC341" s="410"/>
      <c r="DOD341" s="411"/>
      <c r="DOE341" s="413"/>
      <c r="DOF341" s="412"/>
      <c r="DOG341" s="410"/>
      <c r="DOH341" s="411"/>
      <c r="DOI341" s="413"/>
      <c r="DOJ341" s="412"/>
      <c r="DOK341" s="410"/>
      <c r="DOL341" s="411"/>
      <c r="DOM341" s="413"/>
      <c r="DON341" s="412"/>
      <c r="DOO341" s="410"/>
      <c r="DOP341" s="411"/>
      <c r="DOQ341" s="413"/>
      <c r="DOR341" s="412"/>
      <c r="DOS341" s="410"/>
      <c r="DOT341" s="411"/>
      <c r="DOU341" s="413"/>
      <c r="DOV341" s="412"/>
      <c r="DOW341" s="410"/>
      <c r="DOX341" s="411"/>
      <c r="DOY341" s="413"/>
      <c r="DOZ341" s="412"/>
      <c r="DPA341" s="410"/>
      <c r="DPB341" s="411"/>
      <c r="DPC341" s="413"/>
      <c r="DPD341" s="412"/>
      <c r="DPE341" s="410"/>
      <c r="DPF341" s="411"/>
      <c r="DPG341" s="413"/>
      <c r="DPH341" s="412"/>
      <c r="DPI341" s="410"/>
      <c r="DPJ341" s="411"/>
      <c r="DPK341" s="413"/>
      <c r="DPL341" s="412"/>
      <c r="DPM341" s="410"/>
      <c r="DPN341" s="411"/>
      <c r="DPO341" s="413"/>
      <c r="DPP341" s="412"/>
      <c r="DPQ341" s="410"/>
      <c r="DPR341" s="411"/>
      <c r="DPS341" s="413"/>
      <c r="DPT341" s="412"/>
      <c r="DPU341" s="410"/>
      <c r="DPV341" s="411"/>
      <c r="DPW341" s="413"/>
      <c r="DPX341" s="412"/>
      <c r="DPY341" s="410"/>
      <c r="DPZ341" s="411"/>
      <c r="DQA341" s="413"/>
      <c r="DQB341" s="412"/>
      <c r="DQC341" s="410"/>
      <c r="DQD341" s="411"/>
      <c r="DQE341" s="413"/>
      <c r="DQF341" s="412"/>
      <c r="DQG341" s="410"/>
      <c r="DQH341" s="411"/>
      <c r="DQI341" s="413"/>
      <c r="DQJ341" s="412"/>
      <c r="DQK341" s="410"/>
      <c r="DQL341" s="411"/>
      <c r="DQM341" s="413"/>
      <c r="DQN341" s="412"/>
      <c r="DQO341" s="410"/>
      <c r="DQP341" s="411"/>
      <c r="DQQ341" s="413"/>
      <c r="DQR341" s="412"/>
      <c r="DQS341" s="410"/>
      <c r="DQT341" s="411"/>
      <c r="DQU341" s="413"/>
      <c r="DQV341" s="412"/>
      <c r="DQW341" s="410"/>
      <c r="DQX341" s="411"/>
      <c r="DQY341" s="413"/>
      <c r="DQZ341" s="412"/>
      <c r="DRA341" s="410"/>
      <c r="DRB341" s="411"/>
      <c r="DRC341" s="413"/>
      <c r="DRD341" s="412"/>
      <c r="DRE341" s="410"/>
      <c r="DRF341" s="411"/>
      <c r="DRG341" s="413"/>
      <c r="DRH341" s="412"/>
      <c r="DRI341" s="410"/>
      <c r="DRJ341" s="411"/>
      <c r="DRK341" s="413"/>
      <c r="DRL341" s="412"/>
      <c r="DRM341" s="410"/>
      <c r="DRN341" s="411"/>
      <c r="DRO341" s="413"/>
      <c r="DRP341" s="412"/>
      <c r="DRQ341" s="410"/>
      <c r="DRR341" s="411"/>
      <c r="DRS341" s="413"/>
      <c r="DRT341" s="412"/>
      <c r="DRU341" s="410"/>
      <c r="DRV341" s="411"/>
      <c r="DRW341" s="413"/>
      <c r="DRX341" s="412"/>
      <c r="DRY341" s="410"/>
      <c r="DRZ341" s="411"/>
      <c r="DSA341" s="413"/>
      <c r="DSB341" s="412"/>
      <c r="DSC341" s="410"/>
      <c r="DSD341" s="411"/>
      <c r="DSE341" s="413"/>
      <c r="DSF341" s="412"/>
      <c r="DSG341" s="410"/>
      <c r="DSH341" s="411"/>
      <c r="DSI341" s="413"/>
      <c r="DSJ341" s="412"/>
      <c r="DSK341" s="410"/>
      <c r="DSL341" s="411"/>
      <c r="DSM341" s="413"/>
      <c r="DSN341" s="412"/>
      <c r="DSO341" s="410"/>
      <c r="DSP341" s="411"/>
      <c r="DSQ341" s="413"/>
      <c r="DSR341" s="412"/>
      <c r="DSS341" s="410"/>
      <c r="DST341" s="411"/>
      <c r="DSU341" s="413"/>
      <c r="DSV341" s="412"/>
      <c r="DSW341" s="410"/>
      <c r="DSX341" s="411"/>
      <c r="DSY341" s="413"/>
      <c r="DSZ341" s="412"/>
      <c r="DTA341" s="410"/>
      <c r="DTB341" s="411"/>
      <c r="DTC341" s="413"/>
      <c r="DTD341" s="412"/>
      <c r="DTE341" s="410"/>
      <c r="DTF341" s="411"/>
      <c r="DTG341" s="413"/>
      <c r="DTH341" s="412"/>
      <c r="DTI341" s="410"/>
      <c r="DTJ341" s="411"/>
      <c r="DTK341" s="413"/>
      <c r="DTL341" s="412"/>
      <c r="DTM341" s="410"/>
      <c r="DTN341" s="411"/>
      <c r="DTO341" s="413"/>
      <c r="DTP341" s="412"/>
      <c r="DTQ341" s="410"/>
      <c r="DTR341" s="411"/>
      <c r="DTS341" s="413"/>
      <c r="DTT341" s="412"/>
      <c r="DTU341" s="410"/>
      <c r="DTV341" s="411"/>
      <c r="DTW341" s="413"/>
      <c r="DTX341" s="412"/>
      <c r="DTY341" s="410"/>
      <c r="DTZ341" s="411"/>
      <c r="DUA341" s="413"/>
      <c r="DUB341" s="412"/>
      <c r="DUC341" s="410"/>
      <c r="DUD341" s="411"/>
      <c r="DUE341" s="413"/>
      <c r="DUF341" s="412"/>
      <c r="DUG341" s="410"/>
      <c r="DUH341" s="411"/>
      <c r="DUI341" s="413"/>
      <c r="DUJ341" s="412"/>
      <c r="DUK341" s="410"/>
      <c r="DUL341" s="411"/>
      <c r="DUM341" s="413"/>
      <c r="DUN341" s="412"/>
      <c r="DUO341" s="410"/>
      <c r="DUP341" s="411"/>
      <c r="DUQ341" s="413"/>
      <c r="DUR341" s="412"/>
      <c r="DUS341" s="410"/>
      <c r="DUT341" s="411"/>
      <c r="DUU341" s="413"/>
      <c r="DUV341" s="412"/>
      <c r="DUW341" s="410"/>
      <c r="DUX341" s="411"/>
      <c r="DUY341" s="413"/>
      <c r="DUZ341" s="412"/>
      <c r="DVA341" s="410"/>
      <c r="DVB341" s="411"/>
      <c r="DVC341" s="413"/>
      <c r="DVD341" s="412"/>
      <c r="DVE341" s="410"/>
      <c r="DVF341" s="411"/>
      <c r="DVG341" s="413"/>
      <c r="DVH341" s="412"/>
      <c r="DVI341" s="410"/>
      <c r="DVJ341" s="411"/>
      <c r="DVK341" s="413"/>
      <c r="DVL341" s="412"/>
      <c r="DVM341" s="410"/>
      <c r="DVN341" s="411"/>
      <c r="DVO341" s="413"/>
      <c r="DVP341" s="412"/>
      <c r="DVQ341" s="410"/>
      <c r="DVR341" s="411"/>
      <c r="DVS341" s="413"/>
      <c r="DVT341" s="412"/>
      <c r="DVU341" s="410"/>
      <c r="DVV341" s="411"/>
      <c r="DVW341" s="413"/>
      <c r="DVX341" s="412"/>
      <c r="DVY341" s="410"/>
      <c r="DVZ341" s="411"/>
      <c r="DWA341" s="413"/>
      <c r="DWB341" s="412"/>
      <c r="DWC341" s="410"/>
      <c r="DWD341" s="411"/>
      <c r="DWE341" s="413"/>
      <c r="DWF341" s="412"/>
      <c r="DWG341" s="410"/>
      <c r="DWH341" s="411"/>
      <c r="DWI341" s="413"/>
      <c r="DWJ341" s="412"/>
      <c r="DWK341" s="410"/>
      <c r="DWL341" s="411"/>
      <c r="DWM341" s="413"/>
      <c r="DWN341" s="412"/>
      <c r="DWO341" s="410"/>
      <c r="DWP341" s="411"/>
      <c r="DWQ341" s="413"/>
      <c r="DWR341" s="412"/>
      <c r="DWS341" s="410"/>
      <c r="DWT341" s="411"/>
      <c r="DWU341" s="413"/>
      <c r="DWV341" s="412"/>
      <c r="DWW341" s="410"/>
      <c r="DWX341" s="411"/>
      <c r="DWY341" s="413"/>
      <c r="DWZ341" s="412"/>
      <c r="DXA341" s="410"/>
      <c r="DXB341" s="411"/>
      <c r="DXC341" s="413"/>
      <c r="DXD341" s="412"/>
      <c r="DXE341" s="410"/>
      <c r="DXF341" s="411"/>
      <c r="DXG341" s="413"/>
      <c r="DXH341" s="412"/>
      <c r="DXI341" s="410"/>
      <c r="DXJ341" s="411"/>
      <c r="DXK341" s="413"/>
      <c r="DXL341" s="412"/>
      <c r="DXM341" s="410"/>
      <c r="DXN341" s="411"/>
      <c r="DXO341" s="413"/>
      <c r="DXP341" s="412"/>
      <c r="DXQ341" s="410"/>
      <c r="DXR341" s="411"/>
      <c r="DXS341" s="413"/>
      <c r="DXT341" s="412"/>
      <c r="DXU341" s="410"/>
      <c r="DXV341" s="411"/>
      <c r="DXW341" s="413"/>
      <c r="DXX341" s="412"/>
      <c r="DXY341" s="410"/>
      <c r="DXZ341" s="411"/>
      <c r="DYA341" s="413"/>
      <c r="DYB341" s="412"/>
      <c r="DYC341" s="410"/>
      <c r="DYD341" s="411"/>
      <c r="DYE341" s="413"/>
      <c r="DYF341" s="412"/>
      <c r="DYG341" s="410"/>
      <c r="DYH341" s="411"/>
      <c r="DYI341" s="413"/>
      <c r="DYJ341" s="412"/>
      <c r="DYK341" s="410"/>
      <c r="DYL341" s="411"/>
      <c r="DYM341" s="413"/>
      <c r="DYN341" s="412"/>
      <c r="DYO341" s="410"/>
      <c r="DYP341" s="411"/>
      <c r="DYQ341" s="413"/>
      <c r="DYR341" s="412"/>
      <c r="DYS341" s="410"/>
      <c r="DYT341" s="411"/>
      <c r="DYU341" s="413"/>
      <c r="DYV341" s="412"/>
      <c r="DYW341" s="410"/>
      <c r="DYX341" s="411"/>
      <c r="DYY341" s="413"/>
      <c r="DYZ341" s="412"/>
      <c r="DZA341" s="410"/>
      <c r="DZB341" s="411"/>
      <c r="DZC341" s="413"/>
      <c r="DZD341" s="412"/>
      <c r="DZE341" s="410"/>
      <c r="DZF341" s="411"/>
      <c r="DZG341" s="413"/>
      <c r="DZH341" s="412"/>
      <c r="DZI341" s="410"/>
      <c r="DZJ341" s="411"/>
      <c r="DZK341" s="413"/>
      <c r="DZL341" s="412"/>
      <c r="DZM341" s="410"/>
      <c r="DZN341" s="411"/>
      <c r="DZO341" s="413"/>
      <c r="DZP341" s="412"/>
      <c r="DZQ341" s="410"/>
      <c r="DZR341" s="411"/>
      <c r="DZS341" s="413"/>
      <c r="DZT341" s="412"/>
      <c r="DZU341" s="410"/>
      <c r="DZV341" s="411"/>
      <c r="DZW341" s="413"/>
      <c r="DZX341" s="412"/>
      <c r="DZY341" s="410"/>
      <c r="DZZ341" s="411"/>
      <c r="EAA341" s="413"/>
      <c r="EAB341" s="412"/>
      <c r="EAC341" s="410"/>
      <c r="EAD341" s="411"/>
      <c r="EAE341" s="413"/>
      <c r="EAF341" s="412"/>
      <c r="EAG341" s="410"/>
      <c r="EAH341" s="411"/>
      <c r="EAI341" s="413"/>
      <c r="EAJ341" s="412"/>
      <c r="EAK341" s="410"/>
      <c r="EAL341" s="411"/>
      <c r="EAM341" s="413"/>
      <c r="EAN341" s="412"/>
      <c r="EAO341" s="410"/>
      <c r="EAP341" s="411"/>
      <c r="EAQ341" s="413"/>
      <c r="EAR341" s="412"/>
      <c r="EAS341" s="410"/>
      <c r="EAT341" s="411"/>
      <c r="EAU341" s="413"/>
      <c r="EAV341" s="412"/>
      <c r="EAW341" s="410"/>
      <c r="EAX341" s="411"/>
      <c r="EAY341" s="413"/>
      <c r="EAZ341" s="412"/>
      <c r="EBA341" s="410"/>
      <c r="EBB341" s="411"/>
      <c r="EBC341" s="413"/>
      <c r="EBD341" s="412"/>
      <c r="EBE341" s="410"/>
      <c r="EBF341" s="411"/>
      <c r="EBG341" s="413"/>
      <c r="EBH341" s="412"/>
      <c r="EBI341" s="410"/>
      <c r="EBJ341" s="411"/>
      <c r="EBK341" s="413"/>
      <c r="EBL341" s="412"/>
      <c r="EBM341" s="410"/>
      <c r="EBN341" s="411"/>
      <c r="EBO341" s="413"/>
      <c r="EBP341" s="412"/>
      <c r="EBQ341" s="410"/>
      <c r="EBR341" s="411"/>
      <c r="EBS341" s="413"/>
      <c r="EBT341" s="412"/>
      <c r="EBU341" s="410"/>
      <c r="EBV341" s="411"/>
      <c r="EBW341" s="413"/>
      <c r="EBX341" s="412"/>
      <c r="EBY341" s="410"/>
      <c r="EBZ341" s="411"/>
      <c r="ECA341" s="413"/>
      <c r="ECB341" s="412"/>
      <c r="ECC341" s="410"/>
      <c r="ECD341" s="411"/>
      <c r="ECE341" s="413"/>
      <c r="ECF341" s="412"/>
      <c r="ECG341" s="410"/>
      <c r="ECH341" s="411"/>
      <c r="ECI341" s="413"/>
      <c r="ECJ341" s="412"/>
      <c r="ECK341" s="410"/>
      <c r="ECL341" s="411"/>
      <c r="ECM341" s="413"/>
      <c r="ECN341" s="412"/>
      <c r="ECO341" s="410"/>
      <c r="ECP341" s="411"/>
      <c r="ECQ341" s="413"/>
      <c r="ECR341" s="412"/>
      <c r="ECS341" s="410"/>
      <c r="ECT341" s="411"/>
      <c r="ECU341" s="413"/>
      <c r="ECV341" s="412"/>
      <c r="ECW341" s="410"/>
      <c r="ECX341" s="411"/>
      <c r="ECY341" s="413"/>
      <c r="ECZ341" s="412"/>
      <c r="EDA341" s="410"/>
      <c r="EDB341" s="411"/>
      <c r="EDC341" s="413"/>
      <c r="EDD341" s="412"/>
      <c r="EDE341" s="410"/>
      <c r="EDF341" s="411"/>
      <c r="EDG341" s="413"/>
      <c r="EDH341" s="412"/>
      <c r="EDI341" s="410"/>
      <c r="EDJ341" s="411"/>
      <c r="EDK341" s="413"/>
      <c r="EDL341" s="412"/>
      <c r="EDM341" s="410"/>
      <c r="EDN341" s="411"/>
      <c r="EDO341" s="413"/>
      <c r="EDP341" s="412"/>
      <c r="EDQ341" s="410"/>
      <c r="EDR341" s="411"/>
      <c r="EDS341" s="413"/>
      <c r="EDT341" s="412"/>
      <c r="EDU341" s="410"/>
      <c r="EDV341" s="411"/>
      <c r="EDW341" s="413"/>
      <c r="EDX341" s="412"/>
      <c r="EDY341" s="410"/>
      <c r="EDZ341" s="411"/>
      <c r="EEA341" s="413"/>
      <c r="EEB341" s="412"/>
      <c r="EEC341" s="410"/>
      <c r="EED341" s="411"/>
      <c r="EEE341" s="413"/>
      <c r="EEF341" s="412"/>
      <c r="EEG341" s="410"/>
      <c r="EEH341" s="411"/>
      <c r="EEI341" s="413"/>
      <c r="EEJ341" s="412"/>
      <c r="EEK341" s="410"/>
      <c r="EEL341" s="411"/>
      <c r="EEM341" s="413"/>
      <c r="EEN341" s="412"/>
      <c r="EEO341" s="410"/>
      <c r="EEP341" s="411"/>
      <c r="EEQ341" s="413"/>
      <c r="EER341" s="412"/>
      <c r="EES341" s="410"/>
      <c r="EET341" s="411"/>
      <c r="EEU341" s="413"/>
      <c r="EEV341" s="412"/>
      <c r="EEW341" s="410"/>
      <c r="EEX341" s="411"/>
      <c r="EEY341" s="413"/>
      <c r="EEZ341" s="412"/>
      <c r="EFA341" s="410"/>
      <c r="EFB341" s="411"/>
      <c r="EFC341" s="413"/>
      <c r="EFD341" s="412"/>
      <c r="EFE341" s="410"/>
      <c r="EFF341" s="411"/>
      <c r="EFG341" s="413"/>
      <c r="EFH341" s="412"/>
      <c r="EFI341" s="410"/>
      <c r="EFJ341" s="411"/>
      <c r="EFK341" s="413"/>
      <c r="EFL341" s="412"/>
      <c r="EFM341" s="410"/>
      <c r="EFN341" s="411"/>
      <c r="EFO341" s="413"/>
      <c r="EFP341" s="412"/>
      <c r="EFQ341" s="410"/>
      <c r="EFR341" s="411"/>
      <c r="EFS341" s="413"/>
      <c r="EFT341" s="412"/>
      <c r="EFU341" s="410"/>
      <c r="EFV341" s="411"/>
      <c r="EFW341" s="413"/>
      <c r="EFX341" s="412"/>
      <c r="EFY341" s="410"/>
      <c r="EFZ341" s="411"/>
      <c r="EGA341" s="413"/>
      <c r="EGB341" s="412"/>
      <c r="EGC341" s="410"/>
      <c r="EGD341" s="411"/>
      <c r="EGE341" s="413"/>
      <c r="EGF341" s="412"/>
      <c r="EGG341" s="410"/>
      <c r="EGH341" s="411"/>
      <c r="EGI341" s="413"/>
      <c r="EGJ341" s="412"/>
      <c r="EGK341" s="410"/>
      <c r="EGL341" s="411"/>
      <c r="EGM341" s="413"/>
      <c r="EGN341" s="412"/>
      <c r="EGO341" s="410"/>
      <c r="EGP341" s="411"/>
      <c r="EGQ341" s="413"/>
      <c r="EGR341" s="412"/>
      <c r="EGS341" s="410"/>
      <c r="EGT341" s="411"/>
      <c r="EGU341" s="413"/>
      <c r="EGV341" s="412"/>
      <c r="EGW341" s="410"/>
      <c r="EGX341" s="411"/>
      <c r="EGY341" s="413"/>
      <c r="EGZ341" s="412"/>
      <c r="EHA341" s="410"/>
      <c r="EHB341" s="411"/>
      <c r="EHC341" s="413"/>
      <c r="EHD341" s="412"/>
      <c r="EHE341" s="410"/>
      <c r="EHF341" s="411"/>
      <c r="EHG341" s="413"/>
      <c r="EHH341" s="412"/>
      <c r="EHI341" s="410"/>
      <c r="EHJ341" s="411"/>
      <c r="EHK341" s="413"/>
      <c r="EHL341" s="412"/>
      <c r="EHM341" s="410"/>
      <c r="EHN341" s="411"/>
      <c r="EHO341" s="413"/>
      <c r="EHP341" s="412"/>
      <c r="EHQ341" s="410"/>
      <c r="EHR341" s="411"/>
      <c r="EHS341" s="413"/>
      <c r="EHT341" s="412"/>
      <c r="EHU341" s="410"/>
      <c r="EHV341" s="411"/>
      <c r="EHW341" s="413"/>
      <c r="EHX341" s="412"/>
      <c r="EHY341" s="410"/>
      <c r="EHZ341" s="411"/>
      <c r="EIA341" s="413"/>
      <c r="EIB341" s="412"/>
      <c r="EIC341" s="410"/>
      <c r="EID341" s="411"/>
      <c r="EIE341" s="413"/>
      <c r="EIF341" s="412"/>
      <c r="EIG341" s="410"/>
      <c r="EIH341" s="411"/>
      <c r="EII341" s="413"/>
      <c r="EIJ341" s="412"/>
      <c r="EIK341" s="410"/>
      <c r="EIL341" s="411"/>
      <c r="EIM341" s="413"/>
      <c r="EIN341" s="412"/>
      <c r="EIO341" s="410"/>
      <c r="EIP341" s="411"/>
      <c r="EIQ341" s="413"/>
      <c r="EIR341" s="412"/>
      <c r="EIS341" s="410"/>
      <c r="EIT341" s="411"/>
      <c r="EIU341" s="413"/>
      <c r="EIV341" s="412"/>
      <c r="EIW341" s="410"/>
      <c r="EIX341" s="411"/>
      <c r="EIY341" s="413"/>
      <c r="EIZ341" s="412"/>
      <c r="EJA341" s="410"/>
      <c r="EJB341" s="411"/>
      <c r="EJC341" s="413"/>
      <c r="EJD341" s="412"/>
      <c r="EJE341" s="410"/>
      <c r="EJF341" s="411"/>
      <c r="EJG341" s="413"/>
      <c r="EJH341" s="412"/>
      <c r="EJI341" s="410"/>
      <c r="EJJ341" s="411"/>
      <c r="EJK341" s="413"/>
      <c r="EJL341" s="412"/>
      <c r="EJM341" s="410"/>
      <c r="EJN341" s="411"/>
      <c r="EJO341" s="413"/>
      <c r="EJP341" s="412"/>
      <c r="EJQ341" s="410"/>
      <c r="EJR341" s="411"/>
      <c r="EJS341" s="413"/>
      <c r="EJT341" s="412"/>
      <c r="EJU341" s="410"/>
      <c r="EJV341" s="411"/>
      <c r="EJW341" s="413"/>
      <c r="EJX341" s="412"/>
      <c r="EJY341" s="410"/>
      <c r="EJZ341" s="411"/>
      <c r="EKA341" s="413"/>
      <c r="EKB341" s="412"/>
      <c r="EKC341" s="410"/>
      <c r="EKD341" s="411"/>
      <c r="EKE341" s="413"/>
      <c r="EKF341" s="412"/>
      <c r="EKG341" s="410"/>
      <c r="EKH341" s="411"/>
      <c r="EKI341" s="413"/>
      <c r="EKJ341" s="412"/>
      <c r="EKK341" s="410"/>
      <c r="EKL341" s="411"/>
      <c r="EKM341" s="413"/>
      <c r="EKN341" s="412"/>
      <c r="EKO341" s="410"/>
      <c r="EKP341" s="411"/>
      <c r="EKQ341" s="413"/>
      <c r="EKR341" s="412"/>
      <c r="EKS341" s="410"/>
      <c r="EKT341" s="411"/>
      <c r="EKU341" s="413"/>
      <c r="EKV341" s="412"/>
      <c r="EKW341" s="410"/>
      <c r="EKX341" s="411"/>
      <c r="EKY341" s="413"/>
      <c r="EKZ341" s="412"/>
      <c r="ELA341" s="410"/>
      <c r="ELB341" s="411"/>
      <c r="ELC341" s="413"/>
      <c r="ELD341" s="412"/>
      <c r="ELE341" s="410"/>
      <c r="ELF341" s="411"/>
      <c r="ELG341" s="413"/>
      <c r="ELH341" s="412"/>
      <c r="ELI341" s="410"/>
      <c r="ELJ341" s="411"/>
      <c r="ELK341" s="413"/>
      <c r="ELL341" s="412"/>
      <c r="ELM341" s="410"/>
      <c r="ELN341" s="411"/>
      <c r="ELO341" s="413"/>
      <c r="ELP341" s="412"/>
      <c r="ELQ341" s="410"/>
      <c r="ELR341" s="411"/>
      <c r="ELS341" s="413"/>
      <c r="ELT341" s="412"/>
      <c r="ELU341" s="410"/>
      <c r="ELV341" s="411"/>
      <c r="ELW341" s="413"/>
      <c r="ELX341" s="412"/>
      <c r="ELY341" s="410"/>
      <c r="ELZ341" s="411"/>
      <c r="EMA341" s="413"/>
      <c r="EMB341" s="412"/>
      <c r="EMC341" s="410"/>
      <c r="EMD341" s="411"/>
      <c r="EME341" s="413"/>
      <c r="EMF341" s="412"/>
      <c r="EMG341" s="410"/>
      <c r="EMH341" s="411"/>
      <c r="EMI341" s="413"/>
      <c r="EMJ341" s="412"/>
      <c r="EMK341" s="410"/>
      <c r="EML341" s="411"/>
      <c r="EMM341" s="413"/>
      <c r="EMN341" s="412"/>
      <c r="EMO341" s="410"/>
      <c r="EMP341" s="411"/>
      <c r="EMQ341" s="413"/>
      <c r="EMR341" s="412"/>
      <c r="EMS341" s="410"/>
      <c r="EMT341" s="411"/>
      <c r="EMU341" s="413"/>
      <c r="EMV341" s="412"/>
      <c r="EMW341" s="410"/>
      <c r="EMX341" s="411"/>
      <c r="EMY341" s="413"/>
      <c r="EMZ341" s="412"/>
      <c r="ENA341" s="410"/>
      <c r="ENB341" s="411"/>
      <c r="ENC341" s="413"/>
      <c r="END341" s="412"/>
      <c r="ENE341" s="410"/>
      <c r="ENF341" s="411"/>
      <c r="ENG341" s="413"/>
      <c r="ENH341" s="412"/>
      <c r="ENI341" s="410"/>
      <c r="ENJ341" s="411"/>
      <c r="ENK341" s="413"/>
      <c r="ENL341" s="412"/>
      <c r="ENM341" s="410"/>
      <c r="ENN341" s="411"/>
      <c r="ENO341" s="413"/>
      <c r="ENP341" s="412"/>
      <c r="ENQ341" s="410"/>
      <c r="ENR341" s="411"/>
      <c r="ENS341" s="413"/>
      <c r="ENT341" s="412"/>
      <c r="ENU341" s="410"/>
      <c r="ENV341" s="411"/>
      <c r="ENW341" s="413"/>
      <c r="ENX341" s="412"/>
      <c r="ENY341" s="410"/>
      <c r="ENZ341" s="411"/>
      <c r="EOA341" s="413"/>
      <c r="EOB341" s="412"/>
      <c r="EOC341" s="410"/>
      <c r="EOD341" s="411"/>
      <c r="EOE341" s="413"/>
      <c r="EOF341" s="412"/>
      <c r="EOG341" s="410"/>
      <c r="EOH341" s="411"/>
      <c r="EOI341" s="413"/>
      <c r="EOJ341" s="412"/>
      <c r="EOK341" s="410"/>
      <c r="EOL341" s="411"/>
      <c r="EOM341" s="413"/>
      <c r="EON341" s="412"/>
      <c r="EOO341" s="410"/>
      <c r="EOP341" s="411"/>
      <c r="EOQ341" s="413"/>
      <c r="EOR341" s="412"/>
      <c r="EOS341" s="410"/>
      <c r="EOT341" s="411"/>
      <c r="EOU341" s="413"/>
      <c r="EOV341" s="412"/>
      <c r="EOW341" s="410"/>
      <c r="EOX341" s="411"/>
      <c r="EOY341" s="413"/>
      <c r="EOZ341" s="412"/>
      <c r="EPA341" s="410"/>
      <c r="EPB341" s="411"/>
      <c r="EPC341" s="413"/>
      <c r="EPD341" s="412"/>
      <c r="EPE341" s="410"/>
      <c r="EPF341" s="411"/>
      <c r="EPG341" s="413"/>
      <c r="EPH341" s="412"/>
      <c r="EPI341" s="410"/>
      <c r="EPJ341" s="411"/>
      <c r="EPK341" s="413"/>
      <c r="EPL341" s="412"/>
      <c r="EPM341" s="410"/>
      <c r="EPN341" s="411"/>
      <c r="EPO341" s="413"/>
      <c r="EPP341" s="412"/>
      <c r="EPQ341" s="410"/>
      <c r="EPR341" s="411"/>
      <c r="EPS341" s="413"/>
      <c r="EPT341" s="412"/>
      <c r="EPU341" s="410"/>
      <c r="EPV341" s="411"/>
      <c r="EPW341" s="413"/>
      <c r="EPX341" s="412"/>
      <c r="EPY341" s="410"/>
      <c r="EPZ341" s="411"/>
      <c r="EQA341" s="413"/>
      <c r="EQB341" s="412"/>
      <c r="EQC341" s="410"/>
      <c r="EQD341" s="411"/>
      <c r="EQE341" s="413"/>
      <c r="EQF341" s="412"/>
      <c r="EQG341" s="410"/>
      <c r="EQH341" s="411"/>
      <c r="EQI341" s="413"/>
      <c r="EQJ341" s="412"/>
      <c r="EQK341" s="410"/>
      <c r="EQL341" s="411"/>
      <c r="EQM341" s="413"/>
      <c r="EQN341" s="412"/>
      <c r="EQO341" s="410"/>
      <c r="EQP341" s="411"/>
      <c r="EQQ341" s="413"/>
      <c r="EQR341" s="412"/>
      <c r="EQS341" s="410"/>
      <c r="EQT341" s="411"/>
      <c r="EQU341" s="413"/>
      <c r="EQV341" s="412"/>
      <c r="EQW341" s="410"/>
      <c r="EQX341" s="411"/>
      <c r="EQY341" s="413"/>
      <c r="EQZ341" s="412"/>
      <c r="ERA341" s="410"/>
      <c r="ERB341" s="411"/>
      <c r="ERC341" s="413"/>
      <c r="ERD341" s="412"/>
      <c r="ERE341" s="410"/>
      <c r="ERF341" s="411"/>
      <c r="ERG341" s="413"/>
      <c r="ERH341" s="412"/>
      <c r="ERI341" s="410"/>
      <c r="ERJ341" s="411"/>
      <c r="ERK341" s="413"/>
      <c r="ERL341" s="412"/>
      <c r="ERM341" s="410"/>
      <c r="ERN341" s="411"/>
      <c r="ERO341" s="413"/>
      <c r="ERP341" s="412"/>
      <c r="ERQ341" s="410"/>
      <c r="ERR341" s="411"/>
      <c r="ERS341" s="413"/>
      <c r="ERT341" s="412"/>
      <c r="ERU341" s="410"/>
      <c r="ERV341" s="411"/>
      <c r="ERW341" s="413"/>
      <c r="ERX341" s="412"/>
      <c r="ERY341" s="410"/>
      <c r="ERZ341" s="411"/>
      <c r="ESA341" s="413"/>
      <c r="ESB341" s="412"/>
      <c r="ESC341" s="410"/>
      <c r="ESD341" s="411"/>
      <c r="ESE341" s="413"/>
      <c r="ESF341" s="412"/>
      <c r="ESG341" s="410"/>
      <c r="ESH341" s="411"/>
      <c r="ESI341" s="413"/>
      <c r="ESJ341" s="412"/>
      <c r="ESK341" s="410"/>
      <c r="ESL341" s="411"/>
      <c r="ESM341" s="413"/>
      <c r="ESN341" s="412"/>
      <c r="ESO341" s="410"/>
      <c r="ESP341" s="411"/>
      <c r="ESQ341" s="413"/>
      <c r="ESR341" s="412"/>
      <c r="ESS341" s="410"/>
      <c r="EST341" s="411"/>
      <c r="ESU341" s="413"/>
      <c r="ESV341" s="412"/>
      <c r="ESW341" s="410"/>
      <c r="ESX341" s="411"/>
      <c r="ESY341" s="413"/>
      <c r="ESZ341" s="412"/>
      <c r="ETA341" s="410"/>
      <c r="ETB341" s="411"/>
      <c r="ETC341" s="413"/>
      <c r="ETD341" s="412"/>
      <c r="ETE341" s="410"/>
      <c r="ETF341" s="411"/>
      <c r="ETG341" s="413"/>
      <c r="ETH341" s="412"/>
      <c r="ETI341" s="410"/>
      <c r="ETJ341" s="411"/>
      <c r="ETK341" s="413"/>
      <c r="ETL341" s="412"/>
      <c r="ETM341" s="410"/>
      <c r="ETN341" s="411"/>
      <c r="ETO341" s="413"/>
      <c r="ETP341" s="412"/>
      <c r="ETQ341" s="410"/>
      <c r="ETR341" s="411"/>
      <c r="ETS341" s="413"/>
      <c r="ETT341" s="412"/>
      <c r="ETU341" s="410"/>
      <c r="ETV341" s="411"/>
      <c r="ETW341" s="413"/>
      <c r="ETX341" s="412"/>
      <c r="ETY341" s="410"/>
      <c r="ETZ341" s="411"/>
      <c r="EUA341" s="413"/>
      <c r="EUB341" s="412"/>
      <c r="EUC341" s="410"/>
      <c r="EUD341" s="411"/>
      <c r="EUE341" s="413"/>
      <c r="EUF341" s="412"/>
      <c r="EUG341" s="410"/>
      <c r="EUH341" s="411"/>
      <c r="EUI341" s="413"/>
      <c r="EUJ341" s="412"/>
      <c r="EUK341" s="410"/>
      <c r="EUL341" s="411"/>
      <c r="EUM341" s="413"/>
      <c r="EUN341" s="412"/>
      <c r="EUO341" s="410"/>
      <c r="EUP341" s="411"/>
      <c r="EUQ341" s="413"/>
      <c r="EUR341" s="412"/>
      <c r="EUS341" s="410"/>
      <c r="EUT341" s="411"/>
      <c r="EUU341" s="413"/>
      <c r="EUV341" s="412"/>
      <c r="EUW341" s="410"/>
      <c r="EUX341" s="411"/>
      <c r="EUY341" s="413"/>
      <c r="EUZ341" s="412"/>
      <c r="EVA341" s="410"/>
      <c r="EVB341" s="411"/>
      <c r="EVC341" s="413"/>
      <c r="EVD341" s="412"/>
      <c r="EVE341" s="410"/>
      <c r="EVF341" s="411"/>
      <c r="EVG341" s="413"/>
      <c r="EVH341" s="412"/>
      <c r="EVI341" s="410"/>
      <c r="EVJ341" s="411"/>
      <c r="EVK341" s="413"/>
      <c r="EVL341" s="412"/>
      <c r="EVM341" s="410"/>
      <c r="EVN341" s="411"/>
      <c r="EVO341" s="413"/>
      <c r="EVP341" s="412"/>
      <c r="EVQ341" s="410"/>
      <c r="EVR341" s="411"/>
      <c r="EVS341" s="413"/>
      <c r="EVT341" s="412"/>
      <c r="EVU341" s="410"/>
      <c r="EVV341" s="411"/>
      <c r="EVW341" s="413"/>
      <c r="EVX341" s="412"/>
      <c r="EVY341" s="410"/>
      <c r="EVZ341" s="411"/>
      <c r="EWA341" s="413"/>
      <c r="EWB341" s="412"/>
      <c r="EWC341" s="410"/>
      <c r="EWD341" s="411"/>
      <c r="EWE341" s="413"/>
      <c r="EWF341" s="412"/>
      <c r="EWG341" s="410"/>
      <c r="EWH341" s="411"/>
      <c r="EWI341" s="413"/>
      <c r="EWJ341" s="412"/>
      <c r="EWK341" s="410"/>
      <c r="EWL341" s="411"/>
      <c r="EWM341" s="413"/>
      <c r="EWN341" s="412"/>
      <c r="EWO341" s="410"/>
      <c r="EWP341" s="411"/>
      <c r="EWQ341" s="413"/>
      <c r="EWR341" s="412"/>
      <c r="EWS341" s="410"/>
      <c r="EWT341" s="411"/>
      <c r="EWU341" s="413"/>
      <c r="EWV341" s="412"/>
      <c r="EWW341" s="410"/>
      <c r="EWX341" s="411"/>
      <c r="EWY341" s="413"/>
      <c r="EWZ341" s="412"/>
      <c r="EXA341" s="410"/>
      <c r="EXB341" s="411"/>
      <c r="EXC341" s="413"/>
      <c r="EXD341" s="412"/>
      <c r="EXE341" s="410"/>
      <c r="EXF341" s="411"/>
      <c r="EXG341" s="413"/>
      <c r="EXH341" s="412"/>
      <c r="EXI341" s="410"/>
      <c r="EXJ341" s="411"/>
      <c r="EXK341" s="413"/>
      <c r="EXL341" s="412"/>
      <c r="EXM341" s="410"/>
      <c r="EXN341" s="411"/>
      <c r="EXO341" s="413"/>
      <c r="EXP341" s="412"/>
      <c r="EXQ341" s="410"/>
      <c r="EXR341" s="411"/>
      <c r="EXS341" s="413"/>
      <c r="EXT341" s="412"/>
      <c r="EXU341" s="410"/>
      <c r="EXV341" s="411"/>
      <c r="EXW341" s="413"/>
      <c r="EXX341" s="412"/>
      <c r="EXY341" s="410"/>
      <c r="EXZ341" s="411"/>
      <c r="EYA341" s="413"/>
      <c r="EYB341" s="412"/>
      <c r="EYC341" s="410"/>
      <c r="EYD341" s="411"/>
      <c r="EYE341" s="413"/>
      <c r="EYF341" s="412"/>
      <c r="EYG341" s="410"/>
      <c r="EYH341" s="411"/>
      <c r="EYI341" s="413"/>
      <c r="EYJ341" s="412"/>
      <c r="EYK341" s="410"/>
      <c r="EYL341" s="411"/>
      <c r="EYM341" s="413"/>
      <c r="EYN341" s="412"/>
      <c r="EYO341" s="410"/>
      <c r="EYP341" s="411"/>
      <c r="EYQ341" s="413"/>
      <c r="EYR341" s="412"/>
      <c r="EYS341" s="410"/>
      <c r="EYT341" s="411"/>
      <c r="EYU341" s="413"/>
      <c r="EYV341" s="412"/>
      <c r="EYW341" s="410"/>
      <c r="EYX341" s="411"/>
      <c r="EYY341" s="413"/>
      <c r="EYZ341" s="412"/>
      <c r="EZA341" s="410"/>
      <c r="EZB341" s="411"/>
      <c r="EZC341" s="413"/>
      <c r="EZD341" s="412"/>
      <c r="EZE341" s="410"/>
      <c r="EZF341" s="411"/>
      <c r="EZG341" s="413"/>
      <c r="EZH341" s="412"/>
      <c r="EZI341" s="410"/>
      <c r="EZJ341" s="411"/>
      <c r="EZK341" s="413"/>
      <c r="EZL341" s="412"/>
      <c r="EZM341" s="410"/>
      <c r="EZN341" s="411"/>
      <c r="EZO341" s="413"/>
      <c r="EZP341" s="412"/>
      <c r="EZQ341" s="410"/>
      <c r="EZR341" s="411"/>
      <c r="EZS341" s="413"/>
      <c r="EZT341" s="412"/>
      <c r="EZU341" s="410"/>
      <c r="EZV341" s="411"/>
      <c r="EZW341" s="413"/>
      <c r="EZX341" s="412"/>
      <c r="EZY341" s="410"/>
      <c r="EZZ341" s="411"/>
      <c r="FAA341" s="413"/>
      <c r="FAB341" s="412"/>
      <c r="FAC341" s="410"/>
      <c r="FAD341" s="411"/>
      <c r="FAE341" s="413"/>
      <c r="FAF341" s="412"/>
      <c r="FAG341" s="410"/>
      <c r="FAH341" s="411"/>
      <c r="FAI341" s="413"/>
      <c r="FAJ341" s="412"/>
      <c r="FAK341" s="410"/>
      <c r="FAL341" s="411"/>
      <c r="FAM341" s="413"/>
      <c r="FAN341" s="412"/>
      <c r="FAO341" s="410"/>
      <c r="FAP341" s="411"/>
      <c r="FAQ341" s="413"/>
      <c r="FAR341" s="412"/>
      <c r="FAS341" s="410"/>
      <c r="FAT341" s="411"/>
      <c r="FAU341" s="413"/>
      <c r="FAV341" s="412"/>
      <c r="FAW341" s="410"/>
      <c r="FAX341" s="411"/>
      <c r="FAY341" s="413"/>
      <c r="FAZ341" s="412"/>
      <c r="FBA341" s="410"/>
      <c r="FBB341" s="411"/>
      <c r="FBC341" s="413"/>
      <c r="FBD341" s="412"/>
      <c r="FBE341" s="410"/>
      <c r="FBF341" s="411"/>
      <c r="FBG341" s="413"/>
      <c r="FBH341" s="412"/>
      <c r="FBI341" s="410"/>
      <c r="FBJ341" s="411"/>
      <c r="FBK341" s="413"/>
      <c r="FBL341" s="412"/>
      <c r="FBM341" s="410"/>
      <c r="FBN341" s="411"/>
      <c r="FBO341" s="413"/>
      <c r="FBP341" s="412"/>
      <c r="FBQ341" s="410"/>
      <c r="FBR341" s="411"/>
      <c r="FBS341" s="413"/>
      <c r="FBT341" s="412"/>
      <c r="FBU341" s="410"/>
      <c r="FBV341" s="411"/>
      <c r="FBW341" s="413"/>
      <c r="FBX341" s="412"/>
      <c r="FBY341" s="410"/>
      <c r="FBZ341" s="411"/>
      <c r="FCA341" s="413"/>
      <c r="FCB341" s="412"/>
      <c r="FCC341" s="410"/>
      <c r="FCD341" s="411"/>
      <c r="FCE341" s="413"/>
      <c r="FCF341" s="412"/>
      <c r="FCG341" s="410"/>
      <c r="FCH341" s="411"/>
      <c r="FCI341" s="413"/>
      <c r="FCJ341" s="412"/>
      <c r="FCK341" s="410"/>
      <c r="FCL341" s="411"/>
      <c r="FCM341" s="413"/>
      <c r="FCN341" s="412"/>
      <c r="FCO341" s="410"/>
      <c r="FCP341" s="411"/>
      <c r="FCQ341" s="413"/>
      <c r="FCR341" s="412"/>
      <c r="FCS341" s="410"/>
      <c r="FCT341" s="411"/>
      <c r="FCU341" s="413"/>
      <c r="FCV341" s="412"/>
      <c r="FCW341" s="410"/>
      <c r="FCX341" s="411"/>
      <c r="FCY341" s="413"/>
      <c r="FCZ341" s="412"/>
      <c r="FDA341" s="410"/>
      <c r="FDB341" s="411"/>
      <c r="FDC341" s="413"/>
      <c r="FDD341" s="412"/>
      <c r="FDE341" s="410"/>
      <c r="FDF341" s="411"/>
      <c r="FDG341" s="413"/>
      <c r="FDH341" s="412"/>
      <c r="FDI341" s="410"/>
      <c r="FDJ341" s="411"/>
      <c r="FDK341" s="413"/>
      <c r="FDL341" s="412"/>
      <c r="FDM341" s="410"/>
      <c r="FDN341" s="411"/>
      <c r="FDO341" s="413"/>
      <c r="FDP341" s="412"/>
      <c r="FDQ341" s="410"/>
      <c r="FDR341" s="411"/>
      <c r="FDS341" s="413"/>
      <c r="FDT341" s="412"/>
      <c r="FDU341" s="410"/>
      <c r="FDV341" s="411"/>
      <c r="FDW341" s="413"/>
      <c r="FDX341" s="412"/>
      <c r="FDY341" s="410"/>
      <c r="FDZ341" s="411"/>
      <c r="FEA341" s="413"/>
      <c r="FEB341" s="412"/>
      <c r="FEC341" s="410"/>
      <c r="FED341" s="411"/>
      <c r="FEE341" s="413"/>
      <c r="FEF341" s="412"/>
      <c r="FEG341" s="410"/>
      <c r="FEH341" s="411"/>
      <c r="FEI341" s="413"/>
      <c r="FEJ341" s="412"/>
      <c r="FEK341" s="410"/>
      <c r="FEL341" s="411"/>
      <c r="FEM341" s="413"/>
      <c r="FEN341" s="412"/>
      <c r="FEO341" s="410"/>
      <c r="FEP341" s="411"/>
      <c r="FEQ341" s="413"/>
      <c r="FER341" s="412"/>
      <c r="FES341" s="410"/>
      <c r="FET341" s="411"/>
      <c r="FEU341" s="413"/>
      <c r="FEV341" s="412"/>
      <c r="FEW341" s="410"/>
      <c r="FEX341" s="411"/>
      <c r="FEY341" s="413"/>
      <c r="FEZ341" s="412"/>
      <c r="FFA341" s="410"/>
      <c r="FFB341" s="411"/>
      <c r="FFC341" s="413"/>
      <c r="FFD341" s="412"/>
      <c r="FFE341" s="410"/>
      <c r="FFF341" s="411"/>
      <c r="FFG341" s="413"/>
      <c r="FFH341" s="412"/>
      <c r="FFI341" s="410"/>
      <c r="FFJ341" s="411"/>
      <c r="FFK341" s="413"/>
      <c r="FFL341" s="412"/>
      <c r="FFM341" s="410"/>
      <c r="FFN341" s="411"/>
      <c r="FFO341" s="413"/>
      <c r="FFP341" s="412"/>
      <c r="FFQ341" s="410"/>
      <c r="FFR341" s="411"/>
      <c r="FFS341" s="413"/>
      <c r="FFT341" s="412"/>
      <c r="FFU341" s="410"/>
      <c r="FFV341" s="411"/>
      <c r="FFW341" s="413"/>
      <c r="FFX341" s="412"/>
      <c r="FFY341" s="410"/>
      <c r="FFZ341" s="411"/>
      <c r="FGA341" s="413"/>
      <c r="FGB341" s="412"/>
      <c r="FGC341" s="410"/>
      <c r="FGD341" s="411"/>
      <c r="FGE341" s="413"/>
      <c r="FGF341" s="412"/>
      <c r="FGG341" s="410"/>
      <c r="FGH341" s="411"/>
      <c r="FGI341" s="413"/>
      <c r="FGJ341" s="412"/>
      <c r="FGK341" s="410"/>
      <c r="FGL341" s="411"/>
      <c r="FGM341" s="413"/>
      <c r="FGN341" s="412"/>
      <c r="FGO341" s="410"/>
      <c r="FGP341" s="411"/>
      <c r="FGQ341" s="413"/>
      <c r="FGR341" s="412"/>
      <c r="FGS341" s="410"/>
      <c r="FGT341" s="411"/>
      <c r="FGU341" s="413"/>
      <c r="FGV341" s="412"/>
      <c r="FGW341" s="410"/>
      <c r="FGX341" s="411"/>
      <c r="FGY341" s="413"/>
      <c r="FGZ341" s="412"/>
      <c r="FHA341" s="410"/>
      <c r="FHB341" s="411"/>
      <c r="FHC341" s="413"/>
      <c r="FHD341" s="412"/>
      <c r="FHE341" s="410"/>
      <c r="FHF341" s="411"/>
      <c r="FHG341" s="413"/>
      <c r="FHH341" s="412"/>
      <c r="FHI341" s="410"/>
      <c r="FHJ341" s="411"/>
      <c r="FHK341" s="413"/>
      <c r="FHL341" s="412"/>
      <c r="FHM341" s="410"/>
      <c r="FHN341" s="411"/>
      <c r="FHO341" s="413"/>
      <c r="FHP341" s="412"/>
      <c r="FHQ341" s="410"/>
      <c r="FHR341" s="411"/>
      <c r="FHS341" s="413"/>
      <c r="FHT341" s="412"/>
      <c r="FHU341" s="410"/>
      <c r="FHV341" s="411"/>
      <c r="FHW341" s="413"/>
      <c r="FHX341" s="412"/>
      <c r="FHY341" s="410"/>
      <c r="FHZ341" s="411"/>
      <c r="FIA341" s="413"/>
      <c r="FIB341" s="412"/>
      <c r="FIC341" s="410"/>
      <c r="FID341" s="411"/>
      <c r="FIE341" s="413"/>
      <c r="FIF341" s="412"/>
      <c r="FIG341" s="410"/>
      <c r="FIH341" s="411"/>
      <c r="FII341" s="413"/>
      <c r="FIJ341" s="412"/>
      <c r="FIK341" s="410"/>
      <c r="FIL341" s="411"/>
      <c r="FIM341" s="413"/>
      <c r="FIN341" s="412"/>
      <c r="FIO341" s="410"/>
      <c r="FIP341" s="411"/>
      <c r="FIQ341" s="413"/>
      <c r="FIR341" s="412"/>
      <c r="FIS341" s="410"/>
      <c r="FIT341" s="411"/>
      <c r="FIU341" s="413"/>
      <c r="FIV341" s="412"/>
      <c r="FIW341" s="410"/>
      <c r="FIX341" s="411"/>
      <c r="FIY341" s="413"/>
      <c r="FIZ341" s="412"/>
      <c r="FJA341" s="410"/>
      <c r="FJB341" s="411"/>
      <c r="FJC341" s="413"/>
      <c r="FJD341" s="412"/>
      <c r="FJE341" s="410"/>
      <c r="FJF341" s="411"/>
      <c r="FJG341" s="413"/>
      <c r="FJH341" s="412"/>
      <c r="FJI341" s="410"/>
      <c r="FJJ341" s="411"/>
      <c r="FJK341" s="413"/>
      <c r="FJL341" s="412"/>
      <c r="FJM341" s="410"/>
      <c r="FJN341" s="411"/>
      <c r="FJO341" s="413"/>
      <c r="FJP341" s="412"/>
      <c r="FJQ341" s="410"/>
      <c r="FJR341" s="411"/>
      <c r="FJS341" s="413"/>
      <c r="FJT341" s="412"/>
      <c r="FJU341" s="410"/>
      <c r="FJV341" s="411"/>
      <c r="FJW341" s="413"/>
      <c r="FJX341" s="412"/>
      <c r="FJY341" s="410"/>
      <c r="FJZ341" s="411"/>
      <c r="FKA341" s="413"/>
      <c r="FKB341" s="412"/>
      <c r="FKC341" s="410"/>
      <c r="FKD341" s="411"/>
      <c r="FKE341" s="413"/>
      <c r="FKF341" s="412"/>
      <c r="FKG341" s="410"/>
      <c r="FKH341" s="411"/>
      <c r="FKI341" s="413"/>
      <c r="FKJ341" s="412"/>
      <c r="FKK341" s="410"/>
      <c r="FKL341" s="411"/>
      <c r="FKM341" s="413"/>
      <c r="FKN341" s="412"/>
      <c r="FKO341" s="410"/>
      <c r="FKP341" s="411"/>
      <c r="FKQ341" s="413"/>
      <c r="FKR341" s="412"/>
      <c r="FKS341" s="410"/>
      <c r="FKT341" s="411"/>
      <c r="FKU341" s="413"/>
      <c r="FKV341" s="412"/>
      <c r="FKW341" s="410"/>
      <c r="FKX341" s="411"/>
      <c r="FKY341" s="413"/>
      <c r="FKZ341" s="412"/>
      <c r="FLA341" s="410"/>
      <c r="FLB341" s="411"/>
      <c r="FLC341" s="413"/>
      <c r="FLD341" s="412"/>
      <c r="FLE341" s="410"/>
      <c r="FLF341" s="411"/>
      <c r="FLG341" s="413"/>
      <c r="FLH341" s="412"/>
      <c r="FLI341" s="410"/>
      <c r="FLJ341" s="411"/>
      <c r="FLK341" s="413"/>
      <c r="FLL341" s="412"/>
      <c r="FLM341" s="410"/>
      <c r="FLN341" s="411"/>
      <c r="FLO341" s="413"/>
      <c r="FLP341" s="412"/>
      <c r="FLQ341" s="410"/>
      <c r="FLR341" s="411"/>
      <c r="FLS341" s="413"/>
      <c r="FLT341" s="412"/>
      <c r="FLU341" s="410"/>
      <c r="FLV341" s="411"/>
      <c r="FLW341" s="413"/>
      <c r="FLX341" s="412"/>
      <c r="FLY341" s="410"/>
      <c r="FLZ341" s="411"/>
      <c r="FMA341" s="413"/>
      <c r="FMB341" s="412"/>
      <c r="FMC341" s="410"/>
      <c r="FMD341" s="411"/>
      <c r="FME341" s="413"/>
      <c r="FMF341" s="412"/>
      <c r="FMG341" s="410"/>
      <c r="FMH341" s="411"/>
      <c r="FMI341" s="413"/>
      <c r="FMJ341" s="412"/>
      <c r="FMK341" s="410"/>
      <c r="FML341" s="411"/>
      <c r="FMM341" s="413"/>
      <c r="FMN341" s="412"/>
      <c r="FMO341" s="410"/>
      <c r="FMP341" s="411"/>
      <c r="FMQ341" s="413"/>
      <c r="FMR341" s="412"/>
      <c r="FMS341" s="410"/>
      <c r="FMT341" s="411"/>
      <c r="FMU341" s="413"/>
      <c r="FMV341" s="412"/>
      <c r="FMW341" s="410"/>
      <c r="FMX341" s="411"/>
      <c r="FMY341" s="413"/>
      <c r="FMZ341" s="412"/>
      <c r="FNA341" s="410"/>
      <c r="FNB341" s="411"/>
      <c r="FNC341" s="413"/>
      <c r="FND341" s="412"/>
      <c r="FNE341" s="410"/>
      <c r="FNF341" s="411"/>
      <c r="FNG341" s="413"/>
      <c r="FNH341" s="412"/>
      <c r="FNI341" s="410"/>
      <c r="FNJ341" s="411"/>
      <c r="FNK341" s="413"/>
      <c r="FNL341" s="412"/>
      <c r="FNM341" s="410"/>
      <c r="FNN341" s="411"/>
      <c r="FNO341" s="413"/>
      <c r="FNP341" s="412"/>
      <c r="FNQ341" s="410"/>
      <c r="FNR341" s="411"/>
      <c r="FNS341" s="413"/>
      <c r="FNT341" s="412"/>
      <c r="FNU341" s="410"/>
      <c r="FNV341" s="411"/>
      <c r="FNW341" s="413"/>
      <c r="FNX341" s="412"/>
      <c r="FNY341" s="410"/>
      <c r="FNZ341" s="411"/>
      <c r="FOA341" s="413"/>
      <c r="FOB341" s="412"/>
      <c r="FOC341" s="410"/>
      <c r="FOD341" s="411"/>
      <c r="FOE341" s="413"/>
      <c r="FOF341" s="412"/>
      <c r="FOG341" s="410"/>
      <c r="FOH341" s="411"/>
      <c r="FOI341" s="413"/>
      <c r="FOJ341" s="412"/>
      <c r="FOK341" s="410"/>
      <c r="FOL341" s="411"/>
      <c r="FOM341" s="413"/>
      <c r="FON341" s="412"/>
      <c r="FOO341" s="410"/>
      <c r="FOP341" s="411"/>
      <c r="FOQ341" s="413"/>
      <c r="FOR341" s="412"/>
      <c r="FOS341" s="410"/>
      <c r="FOT341" s="411"/>
      <c r="FOU341" s="413"/>
      <c r="FOV341" s="412"/>
      <c r="FOW341" s="410"/>
      <c r="FOX341" s="411"/>
      <c r="FOY341" s="413"/>
      <c r="FOZ341" s="412"/>
      <c r="FPA341" s="410"/>
      <c r="FPB341" s="411"/>
      <c r="FPC341" s="413"/>
      <c r="FPD341" s="412"/>
      <c r="FPE341" s="410"/>
      <c r="FPF341" s="411"/>
      <c r="FPG341" s="413"/>
      <c r="FPH341" s="412"/>
      <c r="FPI341" s="410"/>
      <c r="FPJ341" s="411"/>
      <c r="FPK341" s="413"/>
      <c r="FPL341" s="412"/>
      <c r="FPM341" s="410"/>
      <c r="FPN341" s="411"/>
      <c r="FPO341" s="413"/>
      <c r="FPP341" s="412"/>
      <c r="FPQ341" s="410"/>
      <c r="FPR341" s="411"/>
      <c r="FPS341" s="413"/>
      <c r="FPT341" s="412"/>
      <c r="FPU341" s="410"/>
      <c r="FPV341" s="411"/>
      <c r="FPW341" s="413"/>
      <c r="FPX341" s="412"/>
      <c r="FPY341" s="410"/>
      <c r="FPZ341" s="411"/>
      <c r="FQA341" s="413"/>
      <c r="FQB341" s="412"/>
      <c r="FQC341" s="410"/>
      <c r="FQD341" s="411"/>
      <c r="FQE341" s="413"/>
      <c r="FQF341" s="412"/>
      <c r="FQG341" s="410"/>
      <c r="FQH341" s="411"/>
      <c r="FQI341" s="413"/>
      <c r="FQJ341" s="412"/>
      <c r="FQK341" s="410"/>
      <c r="FQL341" s="411"/>
      <c r="FQM341" s="413"/>
      <c r="FQN341" s="412"/>
      <c r="FQO341" s="410"/>
      <c r="FQP341" s="411"/>
      <c r="FQQ341" s="413"/>
      <c r="FQR341" s="412"/>
      <c r="FQS341" s="410"/>
      <c r="FQT341" s="411"/>
      <c r="FQU341" s="413"/>
      <c r="FQV341" s="412"/>
      <c r="FQW341" s="410"/>
      <c r="FQX341" s="411"/>
      <c r="FQY341" s="413"/>
      <c r="FQZ341" s="412"/>
      <c r="FRA341" s="410"/>
      <c r="FRB341" s="411"/>
      <c r="FRC341" s="413"/>
      <c r="FRD341" s="412"/>
      <c r="FRE341" s="410"/>
      <c r="FRF341" s="411"/>
      <c r="FRG341" s="413"/>
      <c r="FRH341" s="412"/>
      <c r="FRI341" s="410"/>
      <c r="FRJ341" s="411"/>
      <c r="FRK341" s="413"/>
      <c r="FRL341" s="412"/>
      <c r="FRM341" s="410"/>
      <c r="FRN341" s="411"/>
      <c r="FRO341" s="413"/>
      <c r="FRP341" s="412"/>
      <c r="FRQ341" s="410"/>
      <c r="FRR341" s="411"/>
      <c r="FRS341" s="413"/>
      <c r="FRT341" s="412"/>
      <c r="FRU341" s="410"/>
      <c r="FRV341" s="411"/>
      <c r="FRW341" s="413"/>
      <c r="FRX341" s="412"/>
      <c r="FRY341" s="410"/>
      <c r="FRZ341" s="411"/>
      <c r="FSA341" s="413"/>
      <c r="FSB341" s="412"/>
      <c r="FSC341" s="410"/>
      <c r="FSD341" s="411"/>
      <c r="FSE341" s="413"/>
      <c r="FSF341" s="412"/>
      <c r="FSG341" s="410"/>
      <c r="FSH341" s="411"/>
      <c r="FSI341" s="413"/>
      <c r="FSJ341" s="412"/>
      <c r="FSK341" s="410"/>
      <c r="FSL341" s="411"/>
      <c r="FSM341" s="413"/>
      <c r="FSN341" s="412"/>
      <c r="FSO341" s="410"/>
      <c r="FSP341" s="411"/>
      <c r="FSQ341" s="413"/>
      <c r="FSR341" s="412"/>
      <c r="FSS341" s="410"/>
      <c r="FST341" s="411"/>
      <c r="FSU341" s="413"/>
      <c r="FSV341" s="412"/>
      <c r="FSW341" s="410"/>
      <c r="FSX341" s="411"/>
      <c r="FSY341" s="413"/>
      <c r="FSZ341" s="412"/>
      <c r="FTA341" s="410"/>
      <c r="FTB341" s="411"/>
      <c r="FTC341" s="413"/>
      <c r="FTD341" s="412"/>
      <c r="FTE341" s="410"/>
      <c r="FTF341" s="411"/>
      <c r="FTG341" s="413"/>
      <c r="FTH341" s="412"/>
      <c r="FTI341" s="410"/>
      <c r="FTJ341" s="411"/>
      <c r="FTK341" s="413"/>
      <c r="FTL341" s="412"/>
      <c r="FTM341" s="410"/>
      <c r="FTN341" s="411"/>
      <c r="FTO341" s="413"/>
      <c r="FTP341" s="412"/>
      <c r="FTQ341" s="410"/>
      <c r="FTR341" s="411"/>
      <c r="FTS341" s="413"/>
      <c r="FTT341" s="412"/>
      <c r="FTU341" s="410"/>
      <c r="FTV341" s="411"/>
      <c r="FTW341" s="413"/>
      <c r="FTX341" s="412"/>
      <c r="FTY341" s="410"/>
      <c r="FTZ341" s="411"/>
      <c r="FUA341" s="413"/>
      <c r="FUB341" s="412"/>
      <c r="FUC341" s="410"/>
      <c r="FUD341" s="411"/>
      <c r="FUE341" s="413"/>
      <c r="FUF341" s="412"/>
      <c r="FUG341" s="410"/>
      <c r="FUH341" s="411"/>
      <c r="FUI341" s="413"/>
      <c r="FUJ341" s="412"/>
      <c r="FUK341" s="410"/>
      <c r="FUL341" s="411"/>
      <c r="FUM341" s="413"/>
      <c r="FUN341" s="412"/>
      <c r="FUO341" s="410"/>
      <c r="FUP341" s="411"/>
      <c r="FUQ341" s="413"/>
      <c r="FUR341" s="412"/>
      <c r="FUS341" s="410"/>
      <c r="FUT341" s="411"/>
      <c r="FUU341" s="413"/>
      <c r="FUV341" s="412"/>
      <c r="FUW341" s="410"/>
      <c r="FUX341" s="411"/>
      <c r="FUY341" s="413"/>
      <c r="FUZ341" s="412"/>
      <c r="FVA341" s="410"/>
      <c r="FVB341" s="411"/>
      <c r="FVC341" s="413"/>
      <c r="FVD341" s="412"/>
      <c r="FVE341" s="410"/>
      <c r="FVF341" s="411"/>
      <c r="FVG341" s="413"/>
      <c r="FVH341" s="412"/>
      <c r="FVI341" s="410"/>
      <c r="FVJ341" s="411"/>
      <c r="FVK341" s="413"/>
      <c r="FVL341" s="412"/>
      <c r="FVM341" s="410"/>
      <c r="FVN341" s="411"/>
      <c r="FVO341" s="413"/>
      <c r="FVP341" s="412"/>
      <c r="FVQ341" s="410"/>
      <c r="FVR341" s="411"/>
      <c r="FVS341" s="413"/>
      <c r="FVT341" s="412"/>
      <c r="FVU341" s="410"/>
      <c r="FVV341" s="411"/>
      <c r="FVW341" s="413"/>
      <c r="FVX341" s="412"/>
      <c r="FVY341" s="410"/>
      <c r="FVZ341" s="411"/>
      <c r="FWA341" s="413"/>
      <c r="FWB341" s="412"/>
      <c r="FWC341" s="410"/>
      <c r="FWD341" s="411"/>
      <c r="FWE341" s="413"/>
      <c r="FWF341" s="412"/>
      <c r="FWG341" s="410"/>
      <c r="FWH341" s="411"/>
      <c r="FWI341" s="413"/>
      <c r="FWJ341" s="412"/>
      <c r="FWK341" s="410"/>
      <c r="FWL341" s="411"/>
      <c r="FWM341" s="413"/>
      <c r="FWN341" s="412"/>
      <c r="FWO341" s="410"/>
      <c r="FWP341" s="411"/>
      <c r="FWQ341" s="413"/>
      <c r="FWR341" s="412"/>
      <c r="FWS341" s="410"/>
      <c r="FWT341" s="411"/>
      <c r="FWU341" s="413"/>
      <c r="FWV341" s="412"/>
      <c r="FWW341" s="410"/>
      <c r="FWX341" s="411"/>
      <c r="FWY341" s="413"/>
      <c r="FWZ341" s="412"/>
      <c r="FXA341" s="410"/>
      <c r="FXB341" s="411"/>
      <c r="FXC341" s="413"/>
      <c r="FXD341" s="412"/>
      <c r="FXE341" s="410"/>
      <c r="FXF341" s="411"/>
      <c r="FXG341" s="413"/>
      <c r="FXH341" s="412"/>
      <c r="FXI341" s="410"/>
      <c r="FXJ341" s="411"/>
      <c r="FXK341" s="413"/>
      <c r="FXL341" s="412"/>
      <c r="FXM341" s="410"/>
      <c r="FXN341" s="411"/>
      <c r="FXO341" s="413"/>
      <c r="FXP341" s="412"/>
      <c r="FXQ341" s="410"/>
      <c r="FXR341" s="411"/>
      <c r="FXS341" s="413"/>
      <c r="FXT341" s="412"/>
      <c r="FXU341" s="410"/>
      <c r="FXV341" s="411"/>
      <c r="FXW341" s="413"/>
      <c r="FXX341" s="412"/>
      <c r="FXY341" s="410"/>
      <c r="FXZ341" s="411"/>
      <c r="FYA341" s="413"/>
      <c r="FYB341" s="412"/>
      <c r="FYC341" s="410"/>
      <c r="FYD341" s="411"/>
      <c r="FYE341" s="413"/>
      <c r="FYF341" s="412"/>
      <c r="FYG341" s="410"/>
      <c r="FYH341" s="411"/>
      <c r="FYI341" s="413"/>
      <c r="FYJ341" s="412"/>
      <c r="FYK341" s="410"/>
      <c r="FYL341" s="411"/>
      <c r="FYM341" s="413"/>
      <c r="FYN341" s="412"/>
      <c r="FYO341" s="410"/>
      <c r="FYP341" s="411"/>
      <c r="FYQ341" s="413"/>
      <c r="FYR341" s="412"/>
      <c r="FYS341" s="410"/>
      <c r="FYT341" s="411"/>
      <c r="FYU341" s="413"/>
      <c r="FYV341" s="412"/>
      <c r="FYW341" s="410"/>
      <c r="FYX341" s="411"/>
      <c r="FYY341" s="413"/>
      <c r="FYZ341" s="412"/>
      <c r="FZA341" s="410"/>
      <c r="FZB341" s="411"/>
      <c r="FZC341" s="413"/>
      <c r="FZD341" s="412"/>
      <c r="FZE341" s="410"/>
      <c r="FZF341" s="411"/>
      <c r="FZG341" s="413"/>
      <c r="FZH341" s="412"/>
      <c r="FZI341" s="410"/>
      <c r="FZJ341" s="411"/>
      <c r="FZK341" s="413"/>
      <c r="FZL341" s="412"/>
      <c r="FZM341" s="410"/>
      <c r="FZN341" s="411"/>
      <c r="FZO341" s="413"/>
      <c r="FZP341" s="412"/>
      <c r="FZQ341" s="410"/>
      <c r="FZR341" s="411"/>
      <c r="FZS341" s="413"/>
      <c r="FZT341" s="412"/>
      <c r="FZU341" s="410"/>
      <c r="FZV341" s="411"/>
      <c r="FZW341" s="413"/>
      <c r="FZX341" s="412"/>
      <c r="FZY341" s="410"/>
      <c r="FZZ341" s="411"/>
      <c r="GAA341" s="413"/>
      <c r="GAB341" s="412"/>
      <c r="GAC341" s="410"/>
      <c r="GAD341" s="411"/>
      <c r="GAE341" s="413"/>
      <c r="GAF341" s="412"/>
      <c r="GAG341" s="410"/>
      <c r="GAH341" s="411"/>
      <c r="GAI341" s="413"/>
      <c r="GAJ341" s="412"/>
      <c r="GAK341" s="410"/>
      <c r="GAL341" s="411"/>
      <c r="GAM341" s="413"/>
      <c r="GAN341" s="412"/>
      <c r="GAO341" s="410"/>
      <c r="GAP341" s="411"/>
      <c r="GAQ341" s="413"/>
      <c r="GAR341" s="412"/>
      <c r="GAS341" s="410"/>
      <c r="GAT341" s="411"/>
      <c r="GAU341" s="413"/>
      <c r="GAV341" s="412"/>
      <c r="GAW341" s="410"/>
      <c r="GAX341" s="411"/>
      <c r="GAY341" s="413"/>
      <c r="GAZ341" s="412"/>
      <c r="GBA341" s="410"/>
      <c r="GBB341" s="411"/>
      <c r="GBC341" s="413"/>
      <c r="GBD341" s="412"/>
      <c r="GBE341" s="410"/>
      <c r="GBF341" s="411"/>
      <c r="GBG341" s="413"/>
      <c r="GBH341" s="412"/>
      <c r="GBI341" s="410"/>
      <c r="GBJ341" s="411"/>
      <c r="GBK341" s="413"/>
      <c r="GBL341" s="412"/>
      <c r="GBM341" s="410"/>
      <c r="GBN341" s="411"/>
      <c r="GBO341" s="413"/>
      <c r="GBP341" s="412"/>
      <c r="GBQ341" s="410"/>
      <c r="GBR341" s="411"/>
      <c r="GBS341" s="413"/>
      <c r="GBT341" s="412"/>
      <c r="GBU341" s="410"/>
      <c r="GBV341" s="411"/>
      <c r="GBW341" s="413"/>
      <c r="GBX341" s="412"/>
      <c r="GBY341" s="410"/>
      <c r="GBZ341" s="411"/>
      <c r="GCA341" s="413"/>
      <c r="GCB341" s="412"/>
      <c r="GCC341" s="410"/>
      <c r="GCD341" s="411"/>
      <c r="GCE341" s="413"/>
      <c r="GCF341" s="412"/>
      <c r="GCG341" s="410"/>
      <c r="GCH341" s="411"/>
      <c r="GCI341" s="413"/>
      <c r="GCJ341" s="412"/>
      <c r="GCK341" s="410"/>
      <c r="GCL341" s="411"/>
      <c r="GCM341" s="413"/>
      <c r="GCN341" s="412"/>
      <c r="GCO341" s="410"/>
      <c r="GCP341" s="411"/>
      <c r="GCQ341" s="413"/>
      <c r="GCR341" s="412"/>
      <c r="GCS341" s="410"/>
      <c r="GCT341" s="411"/>
      <c r="GCU341" s="413"/>
      <c r="GCV341" s="412"/>
      <c r="GCW341" s="410"/>
      <c r="GCX341" s="411"/>
      <c r="GCY341" s="413"/>
      <c r="GCZ341" s="412"/>
      <c r="GDA341" s="410"/>
      <c r="GDB341" s="411"/>
      <c r="GDC341" s="413"/>
      <c r="GDD341" s="412"/>
      <c r="GDE341" s="410"/>
      <c r="GDF341" s="411"/>
      <c r="GDG341" s="413"/>
      <c r="GDH341" s="412"/>
      <c r="GDI341" s="410"/>
      <c r="GDJ341" s="411"/>
      <c r="GDK341" s="413"/>
      <c r="GDL341" s="412"/>
      <c r="GDM341" s="410"/>
      <c r="GDN341" s="411"/>
      <c r="GDO341" s="413"/>
      <c r="GDP341" s="412"/>
      <c r="GDQ341" s="410"/>
      <c r="GDR341" s="411"/>
      <c r="GDS341" s="413"/>
      <c r="GDT341" s="412"/>
      <c r="GDU341" s="410"/>
      <c r="GDV341" s="411"/>
      <c r="GDW341" s="413"/>
      <c r="GDX341" s="412"/>
      <c r="GDY341" s="410"/>
      <c r="GDZ341" s="411"/>
      <c r="GEA341" s="413"/>
      <c r="GEB341" s="412"/>
      <c r="GEC341" s="410"/>
      <c r="GED341" s="411"/>
      <c r="GEE341" s="413"/>
      <c r="GEF341" s="412"/>
      <c r="GEG341" s="410"/>
      <c r="GEH341" s="411"/>
      <c r="GEI341" s="413"/>
      <c r="GEJ341" s="412"/>
      <c r="GEK341" s="410"/>
      <c r="GEL341" s="411"/>
      <c r="GEM341" s="413"/>
      <c r="GEN341" s="412"/>
      <c r="GEO341" s="410"/>
      <c r="GEP341" s="411"/>
      <c r="GEQ341" s="413"/>
      <c r="GER341" s="412"/>
      <c r="GES341" s="410"/>
      <c r="GET341" s="411"/>
      <c r="GEU341" s="413"/>
      <c r="GEV341" s="412"/>
      <c r="GEW341" s="410"/>
      <c r="GEX341" s="411"/>
      <c r="GEY341" s="413"/>
      <c r="GEZ341" s="412"/>
      <c r="GFA341" s="410"/>
      <c r="GFB341" s="411"/>
      <c r="GFC341" s="413"/>
      <c r="GFD341" s="412"/>
      <c r="GFE341" s="410"/>
      <c r="GFF341" s="411"/>
      <c r="GFG341" s="413"/>
      <c r="GFH341" s="412"/>
      <c r="GFI341" s="410"/>
      <c r="GFJ341" s="411"/>
      <c r="GFK341" s="413"/>
      <c r="GFL341" s="412"/>
      <c r="GFM341" s="410"/>
      <c r="GFN341" s="411"/>
      <c r="GFO341" s="413"/>
      <c r="GFP341" s="412"/>
      <c r="GFQ341" s="410"/>
      <c r="GFR341" s="411"/>
      <c r="GFS341" s="413"/>
      <c r="GFT341" s="412"/>
      <c r="GFU341" s="410"/>
      <c r="GFV341" s="411"/>
      <c r="GFW341" s="413"/>
      <c r="GFX341" s="412"/>
      <c r="GFY341" s="410"/>
      <c r="GFZ341" s="411"/>
      <c r="GGA341" s="413"/>
      <c r="GGB341" s="412"/>
      <c r="GGC341" s="410"/>
      <c r="GGD341" s="411"/>
      <c r="GGE341" s="413"/>
      <c r="GGF341" s="412"/>
      <c r="GGG341" s="410"/>
      <c r="GGH341" s="411"/>
      <c r="GGI341" s="413"/>
      <c r="GGJ341" s="412"/>
      <c r="GGK341" s="410"/>
      <c r="GGL341" s="411"/>
      <c r="GGM341" s="413"/>
      <c r="GGN341" s="412"/>
      <c r="GGO341" s="410"/>
      <c r="GGP341" s="411"/>
      <c r="GGQ341" s="413"/>
      <c r="GGR341" s="412"/>
      <c r="GGS341" s="410"/>
      <c r="GGT341" s="411"/>
      <c r="GGU341" s="413"/>
      <c r="GGV341" s="412"/>
      <c r="GGW341" s="410"/>
      <c r="GGX341" s="411"/>
      <c r="GGY341" s="413"/>
      <c r="GGZ341" s="412"/>
      <c r="GHA341" s="410"/>
      <c r="GHB341" s="411"/>
      <c r="GHC341" s="413"/>
      <c r="GHD341" s="412"/>
      <c r="GHE341" s="410"/>
      <c r="GHF341" s="411"/>
      <c r="GHG341" s="413"/>
      <c r="GHH341" s="412"/>
      <c r="GHI341" s="410"/>
      <c r="GHJ341" s="411"/>
      <c r="GHK341" s="413"/>
      <c r="GHL341" s="412"/>
      <c r="GHM341" s="410"/>
      <c r="GHN341" s="411"/>
      <c r="GHO341" s="413"/>
      <c r="GHP341" s="412"/>
      <c r="GHQ341" s="410"/>
      <c r="GHR341" s="411"/>
      <c r="GHS341" s="413"/>
      <c r="GHT341" s="412"/>
      <c r="GHU341" s="410"/>
      <c r="GHV341" s="411"/>
      <c r="GHW341" s="413"/>
      <c r="GHX341" s="412"/>
      <c r="GHY341" s="410"/>
      <c r="GHZ341" s="411"/>
      <c r="GIA341" s="413"/>
      <c r="GIB341" s="412"/>
      <c r="GIC341" s="410"/>
      <c r="GID341" s="411"/>
      <c r="GIE341" s="413"/>
      <c r="GIF341" s="412"/>
      <c r="GIG341" s="410"/>
      <c r="GIH341" s="411"/>
      <c r="GII341" s="413"/>
      <c r="GIJ341" s="412"/>
      <c r="GIK341" s="410"/>
      <c r="GIL341" s="411"/>
      <c r="GIM341" s="413"/>
      <c r="GIN341" s="412"/>
      <c r="GIO341" s="410"/>
      <c r="GIP341" s="411"/>
      <c r="GIQ341" s="413"/>
      <c r="GIR341" s="412"/>
      <c r="GIS341" s="410"/>
      <c r="GIT341" s="411"/>
      <c r="GIU341" s="413"/>
      <c r="GIV341" s="412"/>
      <c r="GIW341" s="410"/>
      <c r="GIX341" s="411"/>
      <c r="GIY341" s="413"/>
      <c r="GIZ341" s="412"/>
      <c r="GJA341" s="410"/>
      <c r="GJB341" s="411"/>
      <c r="GJC341" s="413"/>
      <c r="GJD341" s="412"/>
      <c r="GJE341" s="410"/>
      <c r="GJF341" s="411"/>
      <c r="GJG341" s="413"/>
      <c r="GJH341" s="412"/>
      <c r="GJI341" s="410"/>
      <c r="GJJ341" s="411"/>
      <c r="GJK341" s="413"/>
      <c r="GJL341" s="412"/>
      <c r="GJM341" s="410"/>
      <c r="GJN341" s="411"/>
      <c r="GJO341" s="413"/>
      <c r="GJP341" s="412"/>
      <c r="GJQ341" s="410"/>
      <c r="GJR341" s="411"/>
      <c r="GJS341" s="413"/>
      <c r="GJT341" s="412"/>
      <c r="GJU341" s="410"/>
      <c r="GJV341" s="411"/>
      <c r="GJW341" s="413"/>
      <c r="GJX341" s="412"/>
      <c r="GJY341" s="410"/>
      <c r="GJZ341" s="411"/>
      <c r="GKA341" s="413"/>
      <c r="GKB341" s="412"/>
      <c r="GKC341" s="410"/>
      <c r="GKD341" s="411"/>
      <c r="GKE341" s="413"/>
      <c r="GKF341" s="412"/>
      <c r="GKG341" s="410"/>
      <c r="GKH341" s="411"/>
      <c r="GKI341" s="413"/>
      <c r="GKJ341" s="412"/>
      <c r="GKK341" s="410"/>
      <c r="GKL341" s="411"/>
      <c r="GKM341" s="413"/>
      <c r="GKN341" s="412"/>
      <c r="GKO341" s="410"/>
      <c r="GKP341" s="411"/>
      <c r="GKQ341" s="413"/>
      <c r="GKR341" s="412"/>
      <c r="GKS341" s="410"/>
      <c r="GKT341" s="411"/>
      <c r="GKU341" s="413"/>
      <c r="GKV341" s="412"/>
      <c r="GKW341" s="410"/>
      <c r="GKX341" s="411"/>
      <c r="GKY341" s="413"/>
      <c r="GKZ341" s="412"/>
      <c r="GLA341" s="410"/>
      <c r="GLB341" s="411"/>
      <c r="GLC341" s="413"/>
      <c r="GLD341" s="412"/>
      <c r="GLE341" s="410"/>
      <c r="GLF341" s="411"/>
      <c r="GLG341" s="413"/>
      <c r="GLH341" s="412"/>
      <c r="GLI341" s="410"/>
      <c r="GLJ341" s="411"/>
      <c r="GLK341" s="413"/>
      <c r="GLL341" s="412"/>
      <c r="GLM341" s="410"/>
      <c r="GLN341" s="411"/>
      <c r="GLO341" s="413"/>
      <c r="GLP341" s="412"/>
      <c r="GLQ341" s="410"/>
      <c r="GLR341" s="411"/>
      <c r="GLS341" s="413"/>
      <c r="GLT341" s="412"/>
      <c r="GLU341" s="410"/>
      <c r="GLV341" s="411"/>
      <c r="GLW341" s="413"/>
      <c r="GLX341" s="412"/>
      <c r="GLY341" s="410"/>
      <c r="GLZ341" s="411"/>
      <c r="GMA341" s="413"/>
      <c r="GMB341" s="412"/>
      <c r="GMC341" s="410"/>
      <c r="GMD341" s="411"/>
      <c r="GME341" s="413"/>
      <c r="GMF341" s="412"/>
      <c r="GMG341" s="410"/>
      <c r="GMH341" s="411"/>
      <c r="GMI341" s="413"/>
      <c r="GMJ341" s="412"/>
      <c r="GMK341" s="410"/>
      <c r="GML341" s="411"/>
      <c r="GMM341" s="413"/>
      <c r="GMN341" s="412"/>
      <c r="GMO341" s="410"/>
      <c r="GMP341" s="411"/>
      <c r="GMQ341" s="413"/>
      <c r="GMR341" s="412"/>
      <c r="GMS341" s="410"/>
      <c r="GMT341" s="411"/>
      <c r="GMU341" s="413"/>
      <c r="GMV341" s="412"/>
      <c r="GMW341" s="410"/>
      <c r="GMX341" s="411"/>
      <c r="GMY341" s="413"/>
      <c r="GMZ341" s="412"/>
      <c r="GNA341" s="410"/>
      <c r="GNB341" s="411"/>
      <c r="GNC341" s="413"/>
      <c r="GND341" s="412"/>
      <c r="GNE341" s="410"/>
      <c r="GNF341" s="411"/>
      <c r="GNG341" s="413"/>
      <c r="GNH341" s="412"/>
      <c r="GNI341" s="410"/>
      <c r="GNJ341" s="411"/>
      <c r="GNK341" s="413"/>
      <c r="GNL341" s="412"/>
      <c r="GNM341" s="410"/>
      <c r="GNN341" s="411"/>
      <c r="GNO341" s="413"/>
      <c r="GNP341" s="412"/>
      <c r="GNQ341" s="410"/>
      <c r="GNR341" s="411"/>
      <c r="GNS341" s="413"/>
      <c r="GNT341" s="412"/>
      <c r="GNU341" s="410"/>
      <c r="GNV341" s="411"/>
      <c r="GNW341" s="413"/>
      <c r="GNX341" s="412"/>
      <c r="GNY341" s="410"/>
      <c r="GNZ341" s="411"/>
      <c r="GOA341" s="413"/>
      <c r="GOB341" s="412"/>
      <c r="GOC341" s="410"/>
      <c r="GOD341" s="411"/>
      <c r="GOE341" s="413"/>
      <c r="GOF341" s="412"/>
      <c r="GOG341" s="410"/>
      <c r="GOH341" s="411"/>
      <c r="GOI341" s="413"/>
      <c r="GOJ341" s="412"/>
      <c r="GOK341" s="410"/>
      <c r="GOL341" s="411"/>
      <c r="GOM341" s="413"/>
      <c r="GON341" s="412"/>
      <c r="GOO341" s="410"/>
      <c r="GOP341" s="411"/>
      <c r="GOQ341" s="413"/>
      <c r="GOR341" s="412"/>
      <c r="GOS341" s="410"/>
      <c r="GOT341" s="411"/>
      <c r="GOU341" s="413"/>
      <c r="GOV341" s="412"/>
      <c r="GOW341" s="410"/>
      <c r="GOX341" s="411"/>
      <c r="GOY341" s="413"/>
      <c r="GOZ341" s="412"/>
      <c r="GPA341" s="410"/>
      <c r="GPB341" s="411"/>
      <c r="GPC341" s="413"/>
      <c r="GPD341" s="412"/>
      <c r="GPE341" s="410"/>
      <c r="GPF341" s="411"/>
      <c r="GPG341" s="413"/>
      <c r="GPH341" s="412"/>
      <c r="GPI341" s="410"/>
      <c r="GPJ341" s="411"/>
      <c r="GPK341" s="413"/>
      <c r="GPL341" s="412"/>
      <c r="GPM341" s="410"/>
      <c r="GPN341" s="411"/>
      <c r="GPO341" s="413"/>
      <c r="GPP341" s="412"/>
      <c r="GPQ341" s="410"/>
      <c r="GPR341" s="411"/>
      <c r="GPS341" s="413"/>
      <c r="GPT341" s="412"/>
      <c r="GPU341" s="410"/>
      <c r="GPV341" s="411"/>
      <c r="GPW341" s="413"/>
      <c r="GPX341" s="412"/>
      <c r="GPY341" s="410"/>
      <c r="GPZ341" s="411"/>
      <c r="GQA341" s="413"/>
      <c r="GQB341" s="412"/>
      <c r="GQC341" s="410"/>
      <c r="GQD341" s="411"/>
      <c r="GQE341" s="413"/>
      <c r="GQF341" s="412"/>
      <c r="GQG341" s="410"/>
      <c r="GQH341" s="411"/>
      <c r="GQI341" s="413"/>
      <c r="GQJ341" s="412"/>
      <c r="GQK341" s="410"/>
      <c r="GQL341" s="411"/>
      <c r="GQM341" s="413"/>
      <c r="GQN341" s="412"/>
      <c r="GQO341" s="410"/>
      <c r="GQP341" s="411"/>
      <c r="GQQ341" s="413"/>
      <c r="GQR341" s="412"/>
      <c r="GQS341" s="410"/>
      <c r="GQT341" s="411"/>
      <c r="GQU341" s="413"/>
      <c r="GQV341" s="412"/>
      <c r="GQW341" s="410"/>
      <c r="GQX341" s="411"/>
      <c r="GQY341" s="413"/>
      <c r="GQZ341" s="412"/>
      <c r="GRA341" s="410"/>
      <c r="GRB341" s="411"/>
      <c r="GRC341" s="413"/>
      <c r="GRD341" s="412"/>
      <c r="GRE341" s="410"/>
      <c r="GRF341" s="411"/>
      <c r="GRG341" s="413"/>
      <c r="GRH341" s="412"/>
      <c r="GRI341" s="410"/>
      <c r="GRJ341" s="411"/>
      <c r="GRK341" s="413"/>
      <c r="GRL341" s="412"/>
      <c r="GRM341" s="410"/>
      <c r="GRN341" s="411"/>
      <c r="GRO341" s="413"/>
      <c r="GRP341" s="412"/>
      <c r="GRQ341" s="410"/>
      <c r="GRR341" s="411"/>
      <c r="GRS341" s="413"/>
      <c r="GRT341" s="412"/>
      <c r="GRU341" s="410"/>
      <c r="GRV341" s="411"/>
      <c r="GRW341" s="413"/>
      <c r="GRX341" s="412"/>
      <c r="GRY341" s="410"/>
      <c r="GRZ341" s="411"/>
      <c r="GSA341" s="413"/>
      <c r="GSB341" s="412"/>
      <c r="GSC341" s="410"/>
      <c r="GSD341" s="411"/>
      <c r="GSE341" s="413"/>
      <c r="GSF341" s="412"/>
      <c r="GSG341" s="410"/>
      <c r="GSH341" s="411"/>
      <c r="GSI341" s="413"/>
      <c r="GSJ341" s="412"/>
      <c r="GSK341" s="410"/>
      <c r="GSL341" s="411"/>
      <c r="GSM341" s="413"/>
      <c r="GSN341" s="412"/>
      <c r="GSO341" s="410"/>
      <c r="GSP341" s="411"/>
      <c r="GSQ341" s="413"/>
      <c r="GSR341" s="412"/>
      <c r="GSS341" s="410"/>
      <c r="GST341" s="411"/>
      <c r="GSU341" s="413"/>
      <c r="GSV341" s="412"/>
      <c r="GSW341" s="410"/>
      <c r="GSX341" s="411"/>
      <c r="GSY341" s="413"/>
      <c r="GSZ341" s="412"/>
      <c r="GTA341" s="410"/>
      <c r="GTB341" s="411"/>
      <c r="GTC341" s="413"/>
      <c r="GTD341" s="412"/>
      <c r="GTE341" s="410"/>
      <c r="GTF341" s="411"/>
      <c r="GTG341" s="413"/>
      <c r="GTH341" s="412"/>
      <c r="GTI341" s="410"/>
      <c r="GTJ341" s="411"/>
      <c r="GTK341" s="413"/>
      <c r="GTL341" s="412"/>
      <c r="GTM341" s="410"/>
      <c r="GTN341" s="411"/>
      <c r="GTO341" s="413"/>
      <c r="GTP341" s="412"/>
      <c r="GTQ341" s="410"/>
      <c r="GTR341" s="411"/>
      <c r="GTS341" s="413"/>
      <c r="GTT341" s="412"/>
      <c r="GTU341" s="410"/>
      <c r="GTV341" s="411"/>
      <c r="GTW341" s="413"/>
      <c r="GTX341" s="412"/>
      <c r="GTY341" s="410"/>
      <c r="GTZ341" s="411"/>
      <c r="GUA341" s="413"/>
      <c r="GUB341" s="412"/>
      <c r="GUC341" s="410"/>
      <c r="GUD341" s="411"/>
      <c r="GUE341" s="413"/>
      <c r="GUF341" s="412"/>
      <c r="GUG341" s="410"/>
      <c r="GUH341" s="411"/>
      <c r="GUI341" s="413"/>
      <c r="GUJ341" s="412"/>
      <c r="GUK341" s="410"/>
      <c r="GUL341" s="411"/>
      <c r="GUM341" s="413"/>
      <c r="GUN341" s="412"/>
      <c r="GUO341" s="410"/>
      <c r="GUP341" s="411"/>
      <c r="GUQ341" s="413"/>
      <c r="GUR341" s="412"/>
      <c r="GUS341" s="410"/>
      <c r="GUT341" s="411"/>
      <c r="GUU341" s="413"/>
      <c r="GUV341" s="412"/>
      <c r="GUW341" s="410"/>
      <c r="GUX341" s="411"/>
      <c r="GUY341" s="413"/>
      <c r="GUZ341" s="412"/>
      <c r="GVA341" s="410"/>
      <c r="GVB341" s="411"/>
      <c r="GVC341" s="413"/>
      <c r="GVD341" s="412"/>
      <c r="GVE341" s="410"/>
      <c r="GVF341" s="411"/>
      <c r="GVG341" s="413"/>
      <c r="GVH341" s="412"/>
      <c r="GVI341" s="410"/>
      <c r="GVJ341" s="411"/>
      <c r="GVK341" s="413"/>
      <c r="GVL341" s="412"/>
      <c r="GVM341" s="410"/>
      <c r="GVN341" s="411"/>
      <c r="GVO341" s="413"/>
      <c r="GVP341" s="412"/>
      <c r="GVQ341" s="410"/>
      <c r="GVR341" s="411"/>
      <c r="GVS341" s="413"/>
      <c r="GVT341" s="412"/>
      <c r="GVU341" s="410"/>
      <c r="GVV341" s="411"/>
      <c r="GVW341" s="413"/>
      <c r="GVX341" s="412"/>
      <c r="GVY341" s="410"/>
      <c r="GVZ341" s="411"/>
      <c r="GWA341" s="413"/>
      <c r="GWB341" s="412"/>
      <c r="GWC341" s="410"/>
      <c r="GWD341" s="411"/>
      <c r="GWE341" s="413"/>
      <c r="GWF341" s="412"/>
      <c r="GWG341" s="410"/>
      <c r="GWH341" s="411"/>
      <c r="GWI341" s="413"/>
      <c r="GWJ341" s="412"/>
      <c r="GWK341" s="410"/>
      <c r="GWL341" s="411"/>
      <c r="GWM341" s="413"/>
      <c r="GWN341" s="412"/>
      <c r="GWO341" s="410"/>
      <c r="GWP341" s="411"/>
      <c r="GWQ341" s="413"/>
      <c r="GWR341" s="412"/>
      <c r="GWS341" s="410"/>
      <c r="GWT341" s="411"/>
      <c r="GWU341" s="413"/>
      <c r="GWV341" s="412"/>
      <c r="GWW341" s="410"/>
      <c r="GWX341" s="411"/>
      <c r="GWY341" s="413"/>
      <c r="GWZ341" s="412"/>
      <c r="GXA341" s="410"/>
      <c r="GXB341" s="411"/>
      <c r="GXC341" s="413"/>
      <c r="GXD341" s="412"/>
      <c r="GXE341" s="410"/>
      <c r="GXF341" s="411"/>
      <c r="GXG341" s="413"/>
      <c r="GXH341" s="412"/>
      <c r="GXI341" s="410"/>
      <c r="GXJ341" s="411"/>
      <c r="GXK341" s="413"/>
      <c r="GXL341" s="412"/>
      <c r="GXM341" s="410"/>
      <c r="GXN341" s="411"/>
      <c r="GXO341" s="413"/>
      <c r="GXP341" s="412"/>
      <c r="GXQ341" s="410"/>
      <c r="GXR341" s="411"/>
      <c r="GXS341" s="413"/>
      <c r="GXT341" s="412"/>
      <c r="GXU341" s="410"/>
      <c r="GXV341" s="411"/>
      <c r="GXW341" s="413"/>
      <c r="GXX341" s="412"/>
      <c r="GXY341" s="410"/>
      <c r="GXZ341" s="411"/>
      <c r="GYA341" s="413"/>
      <c r="GYB341" s="412"/>
      <c r="GYC341" s="410"/>
      <c r="GYD341" s="411"/>
      <c r="GYE341" s="413"/>
      <c r="GYF341" s="412"/>
      <c r="GYG341" s="410"/>
      <c r="GYH341" s="411"/>
      <c r="GYI341" s="413"/>
      <c r="GYJ341" s="412"/>
      <c r="GYK341" s="410"/>
      <c r="GYL341" s="411"/>
      <c r="GYM341" s="413"/>
      <c r="GYN341" s="412"/>
      <c r="GYO341" s="410"/>
      <c r="GYP341" s="411"/>
      <c r="GYQ341" s="413"/>
      <c r="GYR341" s="412"/>
      <c r="GYS341" s="410"/>
      <c r="GYT341" s="411"/>
      <c r="GYU341" s="413"/>
      <c r="GYV341" s="412"/>
      <c r="GYW341" s="410"/>
      <c r="GYX341" s="411"/>
      <c r="GYY341" s="413"/>
      <c r="GYZ341" s="412"/>
      <c r="GZA341" s="410"/>
      <c r="GZB341" s="411"/>
      <c r="GZC341" s="413"/>
      <c r="GZD341" s="412"/>
      <c r="GZE341" s="410"/>
      <c r="GZF341" s="411"/>
      <c r="GZG341" s="413"/>
      <c r="GZH341" s="412"/>
      <c r="GZI341" s="410"/>
      <c r="GZJ341" s="411"/>
      <c r="GZK341" s="413"/>
      <c r="GZL341" s="412"/>
      <c r="GZM341" s="410"/>
      <c r="GZN341" s="411"/>
      <c r="GZO341" s="413"/>
      <c r="GZP341" s="412"/>
      <c r="GZQ341" s="410"/>
      <c r="GZR341" s="411"/>
      <c r="GZS341" s="413"/>
      <c r="GZT341" s="412"/>
      <c r="GZU341" s="410"/>
      <c r="GZV341" s="411"/>
      <c r="GZW341" s="413"/>
      <c r="GZX341" s="412"/>
      <c r="GZY341" s="410"/>
      <c r="GZZ341" s="411"/>
      <c r="HAA341" s="413"/>
      <c r="HAB341" s="412"/>
      <c r="HAC341" s="410"/>
      <c r="HAD341" s="411"/>
      <c r="HAE341" s="413"/>
      <c r="HAF341" s="412"/>
      <c r="HAG341" s="410"/>
      <c r="HAH341" s="411"/>
      <c r="HAI341" s="413"/>
      <c r="HAJ341" s="412"/>
      <c r="HAK341" s="410"/>
      <c r="HAL341" s="411"/>
      <c r="HAM341" s="413"/>
      <c r="HAN341" s="412"/>
      <c r="HAO341" s="410"/>
      <c r="HAP341" s="411"/>
      <c r="HAQ341" s="413"/>
      <c r="HAR341" s="412"/>
      <c r="HAS341" s="410"/>
      <c r="HAT341" s="411"/>
      <c r="HAU341" s="413"/>
      <c r="HAV341" s="412"/>
      <c r="HAW341" s="410"/>
      <c r="HAX341" s="411"/>
      <c r="HAY341" s="413"/>
      <c r="HAZ341" s="412"/>
      <c r="HBA341" s="410"/>
      <c r="HBB341" s="411"/>
      <c r="HBC341" s="413"/>
      <c r="HBD341" s="412"/>
      <c r="HBE341" s="410"/>
      <c r="HBF341" s="411"/>
      <c r="HBG341" s="413"/>
      <c r="HBH341" s="412"/>
      <c r="HBI341" s="410"/>
      <c r="HBJ341" s="411"/>
      <c r="HBK341" s="413"/>
      <c r="HBL341" s="412"/>
      <c r="HBM341" s="410"/>
      <c r="HBN341" s="411"/>
      <c r="HBO341" s="413"/>
      <c r="HBP341" s="412"/>
      <c r="HBQ341" s="410"/>
      <c r="HBR341" s="411"/>
      <c r="HBS341" s="413"/>
      <c r="HBT341" s="412"/>
      <c r="HBU341" s="410"/>
      <c r="HBV341" s="411"/>
      <c r="HBW341" s="413"/>
      <c r="HBX341" s="412"/>
      <c r="HBY341" s="410"/>
      <c r="HBZ341" s="411"/>
      <c r="HCA341" s="413"/>
      <c r="HCB341" s="412"/>
      <c r="HCC341" s="410"/>
      <c r="HCD341" s="411"/>
      <c r="HCE341" s="413"/>
      <c r="HCF341" s="412"/>
      <c r="HCG341" s="410"/>
      <c r="HCH341" s="411"/>
      <c r="HCI341" s="413"/>
      <c r="HCJ341" s="412"/>
      <c r="HCK341" s="410"/>
      <c r="HCL341" s="411"/>
      <c r="HCM341" s="413"/>
      <c r="HCN341" s="412"/>
      <c r="HCO341" s="410"/>
      <c r="HCP341" s="411"/>
      <c r="HCQ341" s="413"/>
      <c r="HCR341" s="412"/>
      <c r="HCS341" s="410"/>
      <c r="HCT341" s="411"/>
      <c r="HCU341" s="413"/>
      <c r="HCV341" s="412"/>
      <c r="HCW341" s="410"/>
      <c r="HCX341" s="411"/>
      <c r="HCY341" s="413"/>
      <c r="HCZ341" s="412"/>
      <c r="HDA341" s="410"/>
      <c r="HDB341" s="411"/>
      <c r="HDC341" s="413"/>
      <c r="HDD341" s="412"/>
      <c r="HDE341" s="410"/>
      <c r="HDF341" s="411"/>
      <c r="HDG341" s="413"/>
      <c r="HDH341" s="412"/>
      <c r="HDI341" s="410"/>
      <c r="HDJ341" s="411"/>
      <c r="HDK341" s="413"/>
      <c r="HDL341" s="412"/>
      <c r="HDM341" s="410"/>
      <c r="HDN341" s="411"/>
      <c r="HDO341" s="413"/>
      <c r="HDP341" s="412"/>
      <c r="HDQ341" s="410"/>
      <c r="HDR341" s="411"/>
      <c r="HDS341" s="413"/>
      <c r="HDT341" s="412"/>
      <c r="HDU341" s="410"/>
      <c r="HDV341" s="411"/>
      <c r="HDW341" s="413"/>
      <c r="HDX341" s="412"/>
      <c r="HDY341" s="410"/>
      <c r="HDZ341" s="411"/>
      <c r="HEA341" s="413"/>
      <c r="HEB341" s="412"/>
      <c r="HEC341" s="410"/>
      <c r="HED341" s="411"/>
      <c r="HEE341" s="413"/>
      <c r="HEF341" s="412"/>
      <c r="HEG341" s="410"/>
      <c r="HEH341" s="411"/>
      <c r="HEI341" s="413"/>
      <c r="HEJ341" s="412"/>
      <c r="HEK341" s="410"/>
      <c r="HEL341" s="411"/>
      <c r="HEM341" s="413"/>
      <c r="HEN341" s="412"/>
      <c r="HEO341" s="410"/>
      <c r="HEP341" s="411"/>
      <c r="HEQ341" s="413"/>
      <c r="HER341" s="412"/>
      <c r="HES341" s="410"/>
      <c r="HET341" s="411"/>
      <c r="HEU341" s="413"/>
      <c r="HEV341" s="412"/>
      <c r="HEW341" s="410"/>
      <c r="HEX341" s="411"/>
      <c r="HEY341" s="413"/>
      <c r="HEZ341" s="412"/>
      <c r="HFA341" s="410"/>
      <c r="HFB341" s="411"/>
      <c r="HFC341" s="413"/>
      <c r="HFD341" s="412"/>
      <c r="HFE341" s="410"/>
      <c r="HFF341" s="411"/>
      <c r="HFG341" s="413"/>
      <c r="HFH341" s="412"/>
      <c r="HFI341" s="410"/>
      <c r="HFJ341" s="411"/>
      <c r="HFK341" s="413"/>
      <c r="HFL341" s="412"/>
      <c r="HFM341" s="410"/>
      <c r="HFN341" s="411"/>
      <c r="HFO341" s="413"/>
      <c r="HFP341" s="412"/>
      <c r="HFQ341" s="410"/>
      <c r="HFR341" s="411"/>
      <c r="HFS341" s="413"/>
      <c r="HFT341" s="412"/>
      <c r="HFU341" s="410"/>
      <c r="HFV341" s="411"/>
      <c r="HFW341" s="413"/>
      <c r="HFX341" s="412"/>
      <c r="HFY341" s="410"/>
      <c r="HFZ341" s="411"/>
      <c r="HGA341" s="413"/>
      <c r="HGB341" s="412"/>
      <c r="HGC341" s="410"/>
      <c r="HGD341" s="411"/>
      <c r="HGE341" s="413"/>
      <c r="HGF341" s="412"/>
      <c r="HGG341" s="410"/>
      <c r="HGH341" s="411"/>
      <c r="HGI341" s="413"/>
      <c r="HGJ341" s="412"/>
      <c r="HGK341" s="410"/>
      <c r="HGL341" s="411"/>
      <c r="HGM341" s="413"/>
      <c r="HGN341" s="412"/>
      <c r="HGO341" s="410"/>
      <c r="HGP341" s="411"/>
      <c r="HGQ341" s="413"/>
      <c r="HGR341" s="412"/>
      <c r="HGS341" s="410"/>
      <c r="HGT341" s="411"/>
      <c r="HGU341" s="413"/>
      <c r="HGV341" s="412"/>
      <c r="HGW341" s="410"/>
      <c r="HGX341" s="411"/>
      <c r="HGY341" s="413"/>
      <c r="HGZ341" s="412"/>
      <c r="HHA341" s="410"/>
      <c r="HHB341" s="411"/>
      <c r="HHC341" s="413"/>
      <c r="HHD341" s="412"/>
      <c r="HHE341" s="410"/>
      <c r="HHF341" s="411"/>
      <c r="HHG341" s="413"/>
      <c r="HHH341" s="412"/>
      <c r="HHI341" s="410"/>
      <c r="HHJ341" s="411"/>
      <c r="HHK341" s="413"/>
      <c r="HHL341" s="412"/>
      <c r="HHM341" s="410"/>
      <c r="HHN341" s="411"/>
      <c r="HHO341" s="413"/>
      <c r="HHP341" s="412"/>
      <c r="HHQ341" s="410"/>
      <c r="HHR341" s="411"/>
      <c r="HHS341" s="413"/>
      <c r="HHT341" s="412"/>
      <c r="HHU341" s="410"/>
      <c r="HHV341" s="411"/>
      <c r="HHW341" s="413"/>
      <c r="HHX341" s="412"/>
      <c r="HHY341" s="410"/>
      <c r="HHZ341" s="411"/>
      <c r="HIA341" s="413"/>
      <c r="HIB341" s="412"/>
      <c r="HIC341" s="410"/>
      <c r="HID341" s="411"/>
      <c r="HIE341" s="413"/>
      <c r="HIF341" s="412"/>
      <c r="HIG341" s="410"/>
      <c r="HIH341" s="411"/>
      <c r="HII341" s="413"/>
      <c r="HIJ341" s="412"/>
      <c r="HIK341" s="410"/>
      <c r="HIL341" s="411"/>
      <c r="HIM341" s="413"/>
      <c r="HIN341" s="412"/>
      <c r="HIO341" s="410"/>
      <c r="HIP341" s="411"/>
      <c r="HIQ341" s="413"/>
      <c r="HIR341" s="412"/>
      <c r="HIS341" s="410"/>
      <c r="HIT341" s="411"/>
      <c r="HIU341" s="413"/>
      <c r="HIV341" s="412"/>
      <c r="HIW341" s="410"/>
      <c r="HIX341" s="411"/>
      <c r="HIY341" s="413"/>
      <c r="HIZ341" s="412"/>
      <c r="HJA341" s="410"/>
      <c r="HJB341" s="411"/>
      <c r="HJC341" s="413"/>
      <c r="HJD341" s="412"/>
      <c r="HJE341" s="410"/>
      <c r="HJF341" s="411"/>
      <c r="HJG341" s="413"/>
      <c r="HJH341" s="412"/>
      <c r="HJI341" s="410"/>
      <c r="HJJ341" s="411"/>
      <c r="HJK341" s="413"/>
      <c r="HJL341" s="412"/>
      <c r="HJM341" s="410"/>
      <c r="HJN341" s="411"/>
      <c r="HJO341" s="413"/>
      <c r="HJP341" s="412"/>
      <c r="HJQ341" s="410"/>
      <c r="HJR341" s="411"/>
      <c r="HJS341" s="413"/>
      <c r="HJT341" s="412"/>
      <c r="HJU341" s="410"/>
      <c r="HJV341" s="411"/>
      <c r="HJW341" s="413"/>
      <c r="HJX341" s="412"/>
      <c r="HJY341" s="410"/>
      <c r="HJZ341" s="411"/>
      <c r="HKA341" s="413"/>
      <c r="HKB341" s="412"/>
      <c r="HKC341" s="410"/>
      <c r="HKD341" s="411"/>
      <c r="HKE341" s="413"/>
      <c r="HKF341" s="412"/>
      <c r="HKG341" s="410"/>
      <c r="HKH341" s="411"/>
      <c r="HKI341" s="413"/>
      <c r="HKJ341" s="412"/>
      <c r="HKK341" s="410"/>
      <c r="HKL341" s="411"/>
      <c r="HKM341" s="413"/>
      <c r="HKN341" s="412"/>
      <c r="HKO341" s="410"/>
      <c r="HKP341" s="411"/>
      <c r="HKQ341" s="413"/>
      <c r="HKR341" s="412"/>
      <c r="HKS341" s="410"/>
      <c r="HKT341" s="411"/>
      <c r="HKU341" s="413"/>
      <c r="HKV341" s="412"/>
      <c r="HKW341" s="410"/>
      <c r="HKX341" s="411"/>
      <c r="HKY341" s="413"/>
      <c r="HKZ341" s="412"/>
      <c r="HLA341" s="410"/>
      <c r="HLB341" s="411"/>
      <c r="HLC341" s="413"/>
      <c r="HLD341" s="412"/>
      <c r="HLE341" s="410"/>
      <c r="HLF341" s="411"/>
      <c r="HLG341" s="413"/>
      <c r="HLH341" s="412"/>
      <c r="HLI341" s="410"/>
      <c r="HLJ341" s="411"/>
      <c r="HLK341" s="413"/>
      <c r="HLL341" s="412"/>
      <c r="HLM341" s="410"/>
      <c r="HLN341" s="411"/>
      <c r="HLO341" s="413"/>
      <c r="HLP341" s="412"/>
      <c r="HLQ341" s="410"/>
      <c r="HLR341" s="411"/>
      <c r="HLS341" s="413"/>
      <c r="HLT341" s="412"/>
      <c r="HLU341" s="410"/>
      <c r="HLV341" s="411"/>
      <c r="HLW341" s="413"/>
      <c r="HLX341" s="412"/>
      <c r="HLY341" s="410"/>
      <c r="HLZ341" s="411"/>
      <c r="HMA341" s="413"/>
      <c r="HMB341" s="412"/>
      <c r="HMC341" s="410"/>
      <c r="HMD341" s="411"/>
      <c r="HME341" s="413"/>
      <c r="HMF341" s="412"/>
      <c r="HMG341" s="410"/>
      <c r="HMH341" s="411"/>
      <c r="HMI341" s="413"/>
      <c r="HMJ341" s="412"/>
      <c r="HMK341" s="410"/>
      <c r="HML341" s="411"/>
      <c r="HMM341" s="413"/>
      <c r="HMN341" s="412"/>
      <c r="HMO341" s="410"/>
      <c r="HMP341" s="411"/>
      <c r="HMQ341" s="413"/>
      <c r="HMR341" s="412"/>
      <c r="HMS341" s="410"/>
      <c r="HMT341" s="411"/>
      <c r="HMU341" s="413"/>
      <c r="HMV341" s="412"/>
      <c r="HMW341" s="410"/>
      <c r="HMX341" s="411"/>
      <c r="HMY341" s="413"/>
      <c r="HMZ341" s="412"/>
      <c r="HNA341" s="410"/>
      <c r="HNB341" s="411"/>
      <c r="HNC341" s="413"/>
      <c r="HND341" s="412"/>
      <c r="HNE341" s="410"/>
      <c r="HNF341" s="411"/>
      <c r="HNG341" s="413"/>
      <c r="HNH341" s="412"/>
      <c r="HNI341" s="410"/>
      <c r="HNJ341" s="411"/>
      <c r="HNK341" s="413"/>
      <c r="HNL341" s="412"/>
      <c r="HNM341" s="410"/>
      <c r="HNN341" s="411"/>
      <c r="HNO341" s="413"/>
      <c r="HNP341" s="412"/>
      <c r="HNQ341" s="410"/>
      <c r="HNR341" s="411"/>
      <c r="HNS341" s="413"/>
      <c r="HNT341" s="412"/>
      <c r="HNU341" s="410"/>
      <c r="HNV341" s="411"/>
      <c r="HNW341" s="413"/>
      <c r="HNX341" s="412"/>
      <c r="HNY341" s="410"/>
      <c r="HNZ341" s="411"/>
      <c r="HOA341" s="413"/>
      <c r="HOB341" s="412"/>
      <c r="HOC341" s="410"/>
      <c r="HOD341" s="411"/>
      <c r="HOE341" s="413"/>
      <c r="HOF341" s="412"/>
      <c r="HOG341" s="410"/>
      <c r="HOH341" s="411"/>
      <c r="HOI341" s="413"/>
      <c r="HOJ341" s="412"/>
      <c r="HOK341" s="410"/>
      <c r="HOL341" s="411"/>
      <c r="HOM341" s="413"/>
      <c r="HON341" s="412"/>
      <c r="HOO341" s="410"/>
      <c r="HOP341" s="411"/>
      <c r="HOQ341" s="413"/>
      <c r="HOR341" s="412"/>
      <c r="HOS341" s="410"/>
      <c r="HOT341" s="411"/>
      <c r="HOU341" s="413"/>
      <c r="HOV341" s="412"/>
      <c r="HOW341" s="410"/>
      <c r="HOX341" s="411"/>
      <c r="HOY341" s="413"/>
      <c r="HOZ341" s="412"/>
      <c r="HPA341" s="410"/>
      <c r="HPB341" s="411"/>
      <c r="HPC341" s="413"/>
      <c r="HPD341" s="412"/>
      <c r="HPE341" s="410"/>
      <c r="HPF341" s="411"/>
      <c r="HPG341" s="413"/>
      <c r="HPH341" s="412"/>
      <c r="HPI341" s="410"/>
      <c r="HPJ341" s="411"/>
      <c r="HPK341" s="413"/>
      <c r="HPL341" s="412"/>
      <c r="HPM341" s="410"/>
      <c r="HPN341" s="411"/>
      <c r="HPO341" s="413"/>
      <c r="HPP341" s="412"/>
      <c r="HPQ341" s="410"/>
      <c r="HPR341" s="411"/>
      <c r="HPS341" s="413"/>
      <c r="HPT341" s="412"/>
      <c r="HPU341" s="410"/>
      <c r="HPV341" s="411"/>
      <c r="HPW341" s="413"/>
      <c r="HPX341" s="412"/>
      <c r="HPY341" s="410"/>
      <c r="HPZ341" s="411"/>
      <c r="HQA341" s="413"/>
      <c r="HQB341" s="412"/>
      <c r="HQC341" s="410"/>
      <c r="HQD341" s="411"/>
      <c r="HQE341" s="413"/>
      <c r="HQF341" s="412"/>
      <c r="HQG341" s="410"/>
      <c r="HQH341" s="411"/>
      <c r="HQI341" s="413"/>
      <c r="HQJ341" s="412"/>
      <c r="HQK341" s="410"/>
      <c r="HQL341" s="411"/>
      <c r="HQM341" s="413"/>
      <c r="HQN341" s="412"/>
      <c r="HQO341" s="410"/>
      <c r="HQP341" s="411"/>
      <c r="HQQ341" s="413"/>
      <c r="HQR341" s="412"/>
      <c r="HQS341" s="410"/>
      <c r="HQT341" s="411"/>
      <c r="HQU341" s="413"/>
      <c r="HQV341" s="412"/>
      <c r="HQW341" s="410"/>
      <c r="HQX341" s="411"/>
      <c r="HQY341" s="413"/>
      <c r="HQZ341" s="412"/>
      <c r="HRA341" s="410"/>
      <c r="HRB341" s="411"/>
      <c r="HRC341" s="413"/>
      <c r="HRD341" s="412"/>
      <c r="HRE341" s="410"/>
      <c r="HRF341" s="411"/>
      <c r="HRG341" s="413"/>
      <c r="HRH341" s="412"/>
      <c r="HRI341" s="410"/>
      <c r="HRJ341" s="411"/>
      <c r="HRK341" s="413"/>
      <c r="HRL341" s="412"/>
      <c r="HRM341" s="410"/>
      <c r="HRN341" s="411"/>
      <c r="HRO341" s="413"/>
      <c r="HRP341" s="412"/>
      <c r="HRQ341" s="410"/>
      <c r="HRR341" s="411"/>
      <c r="HRS341" s="413"/>
      <c r="HRT341" s="412"/>
      <c r="HRU341" s="410"/>
      <c r="HRV341" s="411"/>
      <c r="HRW341" s="413"/>
      <c r="HRX341" s="412"/>
      <c r="HRY341" s="410"/>
      <c r="HRZ341" s="411"/>
      <c r="HSA341" s="413"/>
      <c r="HSB341" s="412"/>
      <c r="HSC341" s="410"/>
      <c r="HSD341" s="411"/>
      <c r="HSE341" s="413"/>
      <c r="HSF341" s="412"/>
      <c r="HSG341" s="410"/>
      <c r="HSH341" s="411"/>
      <c r="HSI341" s="413"/>
      <c r="HSJ341" s="412"/>
      <c r="HSK341" s="410"/>
      <c r="HSL341" s="411"/>
      <c r="HSM341" s="413"/>
      <c r="HSN341" s="412"/>
      <c r="HSO341" s="410"/>
      <c r="HSP341" s="411"/>
      <c r="HSQ341" s="413"/>
      <c r="HSR341" s="412"/>
      <c r="HSS341" s="410"/>
      <c r="HST341" s="411"/>
      <c r="HSU341" s="413"/>
      <c r="HSV341" s="412"/>
      <c r="HSW341" s="410"/>
      <c r="HSX341" s="411"/>
      <c r="HSY341" s="413"/>
      <c r="HSZ341" s="412"/>
      <c r="HTA341" s="410"/>
      <c r="HTB341" s="411"/>
      <c r="HTC341" s="413"/>
      <c r="HTD341" s="412"/>
      <c r="HTE341" s="410"/>
      <c r="HTF341" s="411"/>
      <c r="HTG341" s="413"/>
      <c r="HTH341" s="412"/>
      <c r="HTI341" s="410"/>
      <c r="HTJ341" s="411"/>
      <c r="HTK341" s="413"/>
      <c r="HTL341" s="412"/>
      <c r="HTM341" s="410"/>
      <c r="HTN341" s="411"/>
      <c r="HTO341" s="413"/>
      <c r="HTP341" s="412"/>
      <c r="HTQ341" s="410"/>
      <c r="HTR341" s="411"/>
      <c r="HTS341" s="413"/>
      <c r="HTT341" s="412"/>
      <c r="HTU341" s="410"/>
      <c r="HTV341" s="411"/>
      <c r="HTW341" s="413"/>
      <c r="HTX341" s="412"/>
      <c r="HTY341" s="410"/>
      <c r="HTZ341" s="411"/>
      <c r="HUA341" s="413"/>
      <c r="HUB341" s="412"/>
      <c r="HUC341" s="410"/>
      <c r="HUD341" s="411"/>
      <c r="HUE341" s="413"/>
      <c r="HUF341" s="412"/>
      <c r="HUG341" s="410"/>
      <c r="HUH341" s="411"/>
      <c r="HUI341" s="413"/>
      <c r="HUJ341" s="412"/>
      <c r="HUK341" s="410"/>
      <c r="HUL341" s="411"/>
      <c r="HUM341" s="413"/>
      <c r="HUN341" s="412"/>
      <c r="HUO341" s="410"/>
      <c r="HUP341" s="411"/>
      <c r="HUQ341" s="413"/>
      <c r="HUR341" s="412"/>
      <c r="HUS341" s="410"/>
      <c r="HUT341" s="411"/>
      <c r="HUU341" s="413"/>
      <c r="HUV341" s="412"/>
      <c r="HUW341" s="410"/>
      <c r="HUX341" s="411"/>
      <c r="HUY341" s="413"/>
      <c r="HUZ341" s="412"/>
      <c r="HVA341" s="410"/>
      <c r="HVB341" s="411"/>
      <c r="HVC341" s="413"/>
      <c r="HVD341" s="412"/>
      <c r="HVE341" s="410"/>
      <c r="HVF341" s="411"/>
      <c r="HVG341" s="413"/>
      <c r="HVH341" s="412"/>
      <c r="HVI341" s="410"/>
      <c r="HVJ341" s="411"/>
      <c r="HVK341" s="413"/>
      <c r="HVL341" s="412"/>
      <c r="HVM341" s="410"/>
      <c r="HVN341" s="411"/>
      <c r="HVO341" s="413"/>
      <c r="HVP341" s="412"/>
      <c r="HVQ341" s="410"/>
      <c r="HVR341" s="411"/>
      <c r="HVS341" s="413"/>
      <c r="HVT341" s="412"/>
      <c r="HVU341" s="410"/>
      <c r="HVV341" s="411"/>
      <c r="HVW341" s="413"/>
      <c r="HVX341" s="412"/>
      <c r="HVY341" s="410"/>
      <c r="HVZ341" s="411"/>
      <c r="HWA341" s="413"/>
      <c r="HWB341" s="412"/>
      <c r="HWC341" s="410"/>
      <c r="HWD341" s="411"/>
      <c r="HWE341" s="413"/>
      <c r="HWF341" s="412"/>
      <c r="HWG341" s="410"/>
      <c r="HWH341" s="411"/>
      <c r="HWI341" s="413"/>
      <c r="HWJ341" s="412"/>
      <c r="HWK341" s="410"/>
      <c r="HWL341" s="411"/>
      <c r="HWM341" s="413"/>
      <c r="HWN341" s="412"/>
      <c r="HWO341" s="410"/>
      <c r="HWP341" s="411"/>
      <c r="HWQ341" s="413"/>
      <c r="HWR341" s="412"/>
      <c r="HWS341" s="410"/>
      <c r="HWT341" s="411"/>
      <c r="HWU341" s="413"/>
      <c r="HWV341" s="412"/>
      <c r="HWW341" s="410"/>
      <c r="HWX341" s="411"/>
      <c r="HWY341" s="413"/>
      <c r="HWZ341" s="412"/>
      <c r="HXA341" s="410"/>
      <c r="HXB341" s="411"/>
      <c r="HXC341" s="413"/>
      <c r="HXD341" s="412"/>
      <c r="HXE341" s="410"/>
      <c r="HXF341" s="411"/>
      <c r="HXG341" s="413"/>
      <c r="HXH341" s="412"/>
      <c r="HXI341" s="410"/>
      <c r="HXJ341" s="411"/>
      <c r="HXK341" s="413"/>
      <c r="HXL341" s="412"/>
      <c r="HXM341" s="410"/>
      <c r="HXN341" s="411"/>
      <c r="HXO341" s="413"/>
      <c r="HXP341" s="412"/>
      <c r="HXQ341" s="410"/>
      <c r="HXR341" s="411"/>
      <c r="HXS341" s="413"/>
      <c r="HXT341" s="412"/>
      <c r="HXU341" s="410"/>
      <c r="HXV341" s="411"/>
      <c r="HXW341" s="413"/>
      <c r="HXX341" s="412"/>
      <c r="HXY341" s="410"/>
      <c r="HXZ341" s="411"/>
      <c r="HYA341" s="413"/>
      <c r="HYB341" s="412"/>
      <c r="HYC341" s="410"/>
      <c r="HYD341" s="411"/>
      <c r="HYE341" s="413"/>
      <c r="HYF341" s="412"/>
      <c r="HYG341" s="410"/>
      <c r="HYH341" s="411"/>
      <c r="HYI341" s="413"/>
      <c r="HYJ341" s="412"/>
      <c r="HYK341" s="410"/>
      <c r="HYL341" s="411"/>
      <c r="HYM341" s="413"/>
      <c r="HYN341" s="412"/>
      <c r="HYO341" s="410"/>
      <c r="HYP341" s="411"/>
      <c r="HYQ341" s="413"/>
      <c r="HYR341" s="412"/>
      <c r="HYS341" s="410"/>
      <c r="HYT341" s="411"/>
      <c r="HYU341" s="413"/>
      <c r="HYV341" s="412"/>
      <c r="HYW341" s="410"/>
      <c r="HYX341" s="411"/>
      <c r="HYY341" s="413"/>
      <c r="HYZ341" s="412"/>
      <c r="HZA341" s="410"/>
      <c r="HZB341" s="411"/>
      <c r="HZC341" s="413"/>
      <c r="HZD341" s="412"/>
      <c r="HZE341" s="410"/>
      <c r="HZF341" s="411"/>
      <c r="HZG341" s="413"/>
      <c r="HZH341" s="412"/>
      <c r="HZI341" s="410"/>
      <c r="HZJ341" s="411"/>
      <c r="HZK341" s="413"/>
      <c r="HZL341" s="412"/>
      <c r="HZM341" s="410"/>
      <c r="HZN341" s="411"/>
      <c r="HZO341" s="413"/>
      <c r="HZP341" s="412"/>
      <c r="HZQ341" s="410"/>
      <c r="HZR341" s="411"/>
      <c r="HZS341" s="413"/>
      <c r="HZT341" s="412"/>
      <c r="HZU341" s="410"/>
      <c r="HZV341" s="411"/>
      <c r="HZW341" s="413"/>
      <c r="HZX341" s="412"/>
      <c r="HZY341" s="410"/>
      <c r="HZZ341" s="411"/>
      <c r="IAA341" s="413"/>
      <c r="IAB341" s="412"/>
      <c r="IAC341" s="410"/>
      <c r="IAD341" s="411"/>
      <c r="IAE341" s="413"/>
      <c r="IAF341" s="412"/>
      <c r="IAG341" s="410"/>
      <c r="IAH341" s="411"/>
      <c r="IAI341" s="413"/>
      <c r="IAJ341" s="412"/>
      <c r="IAK341" s="410"/>
      <c r="IAL341" s="411"/>
      <c r="IAM341" s="413"/>
      <c r="IAN341" s="412"/>
      <c r="IAO341" s="410"/>
      <c r="IAP341" s="411"/>
      <c r="IAQ341" s="413"/>
      <c r="IAR341" s="412"/>
      <c r="IAS341" s="410"/>
      <c r="IAT341" s="411"/>
      <c r="IAU341" s="413"/>
      <c r="IAV341" s="412"/>
      <c r="IAW341" s="410"/>
      <c r="IAX341" s="411"/>
      <c r="IAY341" s="413"/>
      <c r="IAZ341" s="412"/>
      <c r="IBA341" s="410"/>
      <c r="IBB341" s="411"/>
      <c r="IBC341" s="413"/>
      <c r="IBD341" s="412"/>
      <c r="IBE341" s="410"/>
      <c r="IBF341" s="411"/>
      <c r="IBG341" s="413"/>
      <c r="IBH341" s="412"/>
      <c r="IBI341" s="410"/>
      <c r="IBJ341" s="411"/>
      <c r="IBK341" s="413"/>
      <c r="IBL341" s="412"/>
      <c r="IBM341" s="410"/>
      <c r="IBN341" s="411"/>
      <c r="IBO341" s="413"/>
      <c r="IBP341" s="412"/>
      <c r="IBQ341" s="410"/>
      <c r="IBR341" s="411"/>
      <c r="IBS341" s="413"/>
      <c r="IBT341" s="412"/>
      <c r="IBU341" s="410"/>
      <c r="IBV341" s="411"/>
      <c r="IBW341" s="413"/>
      <c r="IBX341" s="412"/>
      <c r="IBY341" s="410"/>
      <c r="IBZ341" s="411"/>
      <c r="ICA341" s="413"/>
      <c r="ICB341" s="412"/>
      <c r="ICC341" s="410"/>
      <c r="ICD341" s="411"/>
      <c r="ICE341" s="413"/>
      <c r="ICF341" s="412"/>
      <c r="ICG341" s="410"/>
      <c r="ICH341" s="411"/>
      <c r="ICI341" s="413"/>
      <c r="ICJ341" s="412"/>
      <c r="ICK341" s="410"/>
      <c r="ICL341" s="411"/>
      <c r="ICM341" s="413"/>
      <c r="ICN341" s="412"/>
      <c r="ICO341" s="410"/>
      <c r="ICP341" s="411"/>
      <c r="ICQ341" s="413"/>
      <c r="ICR341" s="412"/>
      <c r="ICS341" s="410"/>
      <c r="ICT341" s="411"/>
      <c r="ICU341" s="413"/>
      <c r="ICV341" s="412"/>
      <c r="ICW341" s="410"/>
      <c r="ICX341" s="411"/>
      <c r="ICY341" s="413"/>
      <c r="ICZ341" s="412"/>
      <c r="IDA341" s="410"/>
      <c r="IDB341" s="411"/>
      <c r="IDC341" s="413"/>
      <c r="IDD341" s="412"/>
      <c r="IDE341" s="410"/>
      <c r="IDF341" s="411"/>
      <c r="IDG341" s="413"/>
      <c r="IDH341" s="412"/>
      <c r="IDI341" s="410"/>
      <c r="IDJ341" s="411"/>
      <c r="IDK341" s="413"/>
      <c r="IDL341" s="412"/>
      <c r="IDM341" s="410"/>
      <c r="IDN341" s="411"/>
      <c r="IDO341" s="413"/>
      <c r="IDP341" s="412"/>
      <c r="IDQ341" s="410"/>
      <c r="IDR341" s="411"/>
      <c r="IDS341" s="413"/>
      <c r="IDT341" s="412"/>
      <c r="IDU341" s="410"/>
      <c r="IDV341" s="411"/>
      <c r="IDW341" s="413"/>
      <c r="IDX341" s="412"/>
      <c r="IDY341" s="410"/>
      <c r="IDZ341" s="411"/>
      <c r="IEA341" s="413"/>
      <c r="IEB341" s="412"/>
      <c r="IEC341" s="410"/>
      <c r="IED341" s="411"/>
      <c r="IEE341" s="413"/>
      <c r="IEF341" s="412"/>
      <c r="IEG341" s="410"/>
      <c r="IEH341" s="411"/>
      <c r="IEI341" s="413"/>
      <c r="IEJ341" s="412"/>
      <c r="IEK341" s="410"/>
      <c r="IEL341" s="411"/>
      <c r="IEM341" s="413"/>
      <c r="IEN341" s="412"/>
      <c r="IEO341" s="410"/>
      <c r="IEP341" s="411"/>
      <c r="IEQ341" s="413"/>
      <c r="IER341" s="412"/>
      <c r="IES341" s="410"/>
      <c r="IET341" s="411"/>
      <c r="IEU341" s="413"/>
      <c r="IEV341" s="412"/>
      <c r="IEW341" s="410"/>
      <c r="IEX341" s="411"/>
      <c r="IEY341" s="413"/>
      <c r="IEZ341" s="412"/>
      <c r="IFA341" s="410"/>
      <c r="IFB341" s="411"/>
      <c r="IFC341" s="413"/>
      <c r="IFD341" s="412"/>
      <c r="IFE341" s="410"/>
      <c r="IFF341" s="411"/>
      <c r="IFG341" s="413"/>
      <c r="IFH341" s="412"/>
      <c r="IFI341" s="410"/>
      <c r="IFJ341" s="411"/>
      <c r="IFK341" s="413"/>
      <c r="IFL341" s="412"/>
      <c r="IFM341" s="410"/>
      <c r="IFN341" s="411"/>
      <c r="IFO341" s="413"/>
      <c r="IFP341" s="412"/>
      <c r="IFQ341" s="410"/>
      <c r="IFR341" s="411"/>
      <c r="IFS341" s="413"/>
      <c r="IFT341" s="412"/>
      <c r="IFU341" s="410"/>
      <c r="IFV341" s="411"/>
      <c r="IFW341" s="413"/>
      <c r="IFX341" s="412"/>
      <c r="IFY341" s="410"/>
      <c r="IFZ341" s="411"/>
      <c r="IGA341" s="413"/>
      <c r="IGB341" s="412"/>
      <c r="IGC341" s="410"/>
      <c r="IGD341" s="411"/>
      <c r="IGE341" s="413"/>
      <c r="IGF341" s="412"/>
      <c r="IGG341" s="410"/>
      <c r="IGH341" s="411"/>
      <c r="IGI341" s="413"/>
      <c r="IGJ341" s="412"/>
      <c r="IGK341" s="410"/>
      <c r="IGL341" s="411"/>
      <c r="IGM341" s="413"/>
      <c r="IGN341" s="412"/>
      <c r="IGO341" s="410"/>
      <c r="IGP341" s="411"/>
      <c r="IGQ341" s="413"/>
      <c r="IGR341" s="412"/>
      <c r="IGS341" s="410"/>
      <c r="IGT341" s="411"/>
      <c r="IGU341" s="413"/>
      <c r="IGV341" s="412"/>
      <c r="IGW341" s="410"/>
      <c r="IGX341" s="411"/>
      <c r="IGY341" s="413"/>
      <c r="IGZ341" s="412"/>
      <c r="IHA341" s="410"/>
      <c r="IHB341" s="411"/>
      <c r="IHC341" s="413"/>
      <c r="IHD341" s="412"/>
      <c r="IHE341" s="410"/>
      <c r="IHF341" s="411"/>
      <c r="IHG341" s="413"/>
      <c r="IHH341" s="412"/>
      <c r="IHI341" s="410"/>
      <c r="IHJ341" s="411"/>
      <c r="IHK341" s="413"/>
      <c r="IHL341" s="412"/>
      <c r="IHM341" s="410"/>
      <c r="IHN341" s="411"/>
      <c r="IHO341" s="413"/>
      <c r="IHP341" s="412"/>
      <c r="IHQ341" s="410"/>
      <c r="IHR341" s="411"/>
      <c r="IHS341" s="413"/>
      <c r="IHT341" s="412"/>
      <c r="IHU341" s="410"/>
      <c r="IHV341" s="411"/>
      <c r="IHW341" s="413"/>
      <c r="IHX341" s="412"/>
      <c r="IHY341" s="410"/>
      <c r="IHZ341" s="411"/>
      <c r="IIA341" s="413"/>
      <c r="IIB341" s="412"/>
      <c r="IIC341" s="410"/>
      <c r="IID341" s="411"/>
      <c r="IIE341" s="413"/>
      <c r="IIF341" s="412"/>
      <c r="IIG341" s="410"/>
      <c r="IIH341" s="411"/>
      <c r="III341" s="413"/>
      <c r="IIJ341" s="412"/>
      <c r="IIK341" s="410"/>
      <c r="IIL341" s="411"/>
      <c r="IIM341" s="413"/>
      <c r="IIN341" s="412"/>
      <c r="IIO341" s="410"/>
      <c r="IIP341" s="411"/>
      <c r="IIQ341" s="413"/>
      <c r="IIR341" s="412"/>
      <c r="IIS341" s="410"/>
      <c r="IIT341" s="411"/>
      <c r="IIU341" s="413"/>
      <c r="IIV341" s="412"/>
      <c r="IIW341" s="410"/>
      <c r="IIX341" s="411"/>
      <c r="IIY341" s="413"/>
      <c r="IIZ341" s="412"/>
      <c r="IJA341" s="410"/>
      <c r="IJB341" s="411"/>
      <c r="IJC341" s="413"/>
      <c r="IJD341" s="412"/>
      <c r="IJE341" s="410"/>
      <c r="IJF341" s="411"/>
      <c r="IJG341" s="413"/>
      <c r="IJH341" s="412"/>
      <c r="IJI341" s="410"/>
      <c r="IJJ341" s="411"/>
      <c r="IJK341" s="413"/>
      <c r="IJL341" s="412"/>
      <c r="IJM341" s="410"/>
      <c r="IJN341" s="411"/>
      <c r="IJO341" s="413"/>
      <c r="IJP341" s="412"/>
      <c r="IJQ341" s="410"/>
      <c r="IJR341" s="411"/>
      <c r="IJS341" s="413"/>
      <c r="IJT341" s="412"/>
      <c r="IJU341" s="410"/>
      <c r="IJV341" s="411"/>
      <c r="IJW341" s="413"/>
      <c r="IJX341" s="412"/>
      <c r="IJY341" s="410"/>
      <c r="IJZ341" s="411"/>
      <c r="IKA341" s="413"/>
      <c r="IKB341" s="412"/>
      <c r="IKC341" s="410"/>
      <c r="IKD341" s="411"/>
      <c r="IKE341" s="413"/>
      <c r="IKF341" s="412"/>
      <c r="IKG341" s="410"/>
      <c r="IKH341" s="411"/>
      <c r="IKI341" s="413"/>
      <c r="IKJ341" s="412"/>
      <c r="IKK341" s="410"/>
      <c r="IKL341" s="411"/>
      <c r="IKM341" s="413"/>
      <c r="IKN341" s="412"/>
      <c r="IKO341" s="410"/>
      <c r="IKP341" s="411"/>
      <c r="IKQ341" s="413"/>
      <c r="IKR341" s="412"/>
      <c r="IKS341" s="410"/>
      <c r="IKT341" s="411"/>
      <c r="IKU341" s="413"/>
      <c r="IKV341" s="412"/>
      <c r="IKW341" s="410"/>
      <c r="IKX341" s="411"/>
      <c r="IKY341" s="413"/>
      <c r="IKZ341" s="412"/>
      <c r="ILA341" s="410"/>
      <c r="ILB341" s="411"/>
      <c r="ILC341" s="413"/>
      <c r="ILD341" s="412"/>
      <c r="ILE341" s="410"/>
      <c r="ILF341" s="411"/>
      <c r="ILG341" s="413"/>
      <c r="ILH341" s="412"/>
      <c r="ILI341" s="410"/>
      <c r="ILJ341" s="411"/>
      <c r="ILK341" s="413"/>
      <c r="ILL341" s="412"/>
      <c r="ILM341" s="410"/>
      <c r="ILN341" s="411"/>
      <c r="ILO341" s="413"/>
      <c r="ILP341" s="412"/>
      <c r="ILQ341" s="410"/>
      <c r="ILR341" s="411"/>
      <c r="ILS341" s="413"/>
      <c r="ILT341" s="412"/>
      <c r="ILU341" s="410"/>
      <c r="ILV341" s="411"/>
      <c r="ILW341" s="413"/>
      <c r="ILX341" s="412"/>
      <c r="ILY341" s="410"/>
      <c r="ILZ341" s="411"/>
      <c r="IMA341" s="413"/>
      <c r="IMB341" s="412"/>
      <c r="IMC341" s="410"/>
      <c r="IMD341" s="411"/>
      <c r="IME341" s="413"/>
      <c r="IMF341" s="412"/>
      <c r="IMG341" s="410"/>
      <c r="IMH341" s="411"/>
      <c r="IMI341" s="413"/>
      <c r="IMJ341" s="412"/>
      <c r="IMK341" s="410"/>
      <c r="IML341" s="411"/>
      <c r="IMM341" s="413"/>
      <c r="IMN341" s="412"/>
      <c r="IMO341" s="410"/>
      <c r="IMP341" s="411"/>
      <c r="IMQ341" s="413"/>
      <c r="IMR341" s="412"/>
      <c r="IMS341" s="410"/>
      <c r="IMT341" s="411"/>
      <c r="IMU341" s="413"/>
      <c r="IMV341" s="412"/>
      <c r="IMW341" s="410"/>
      <c r="IMX341" s="411"/>
      <c r="IMY341" s="413"/>
      <c r="IMZ341" s="412"/>
      <c r="INA341" s="410"/>
      <c r="INB341" s="411"/>
      <c r="INC341" s="413"/>
      <c r="IND341" s="412"/>
      <c r="INE341" s="410"/>
      <c r="INF341" s="411"/>
      <c r="ING341" s="413"/>
      <c r="INH341" s="412"/>
      <c r="INI341" s="410"/>
      <c r="INJ341" s="411"/>
      <c r="INK341" s="413"/>
      <c r="INL341" s="412"/>
      <c r="INM341" s="410"/>
      <c r="INN341" s="411"/>
      <c r="INO341" s="413"/>
      <c r="INP341" s="412"/>
      <c r="INQ341" s="410"/>
      <c r="INR341" s="411"/>
      <c r="INS341" s="413"/>
      <c r="INT341" s="412"/>
      <c r="INU341" s="410"/>
      <c r="INV341" s="411"/>
      <c r="INW341" s="413"/>
      <c r="INX341" s="412"/>
      <c r="INY341" s="410"/>
      <c r="INZ341" s="411"/>
      <c r="IOA341" s="413"/>
      <c r="IOB341" s="412"/>
      <c r="IOC341" s="410"/>
      <c r="IOD341" s="411"/>
      <c r="IOE341" s="413"/>
      <c r="IOF341" s="412"/>
      <c r="IOG341" s="410"/>
      <c r="IOH341" s="411"/>
      <c r="IOI341" s="413"/>
      <c r="IOJ341" s="412"/>
      <c r="IOK341" s="410"/>
      <c r="IOL341" s="411"/>
      <c r="IOM341" s="413"/>
      <c r="ION341" s="412"/>
      <c r="IOO341" s="410"/>
      <c r="IOP341" s="411"/>
      <c r="IOQ341" s="413"/>
      <c r="IOR341" s="412"/>
      <c r="IOS341" s="410"/>
      <c r="IOT341" s="411"/>
      <c r="IOU341" s="413"/>
      <c r="IOV341" s="412"/>
      <c r="IOW341" s="410"/>
      <c r="IOX341" s="411"/>
      <c r="IOY341" s="413"/>
      <c r="IOZ341" s="412"/>
      <c r="IPA341" s="410"/>
      <c r="IPB341" s="411"/>
      <c r="IPC341" s="413"/>
      <c r="IPD341" s="412"/>
      <c r="IPE341" s="410"/>
      <c r="IPF341" s="411"/>
      <c r="IPG341" s="413"/>
      <c r="IPH341" s="412"/>
      <c r="IPI341" s="410"/>
      <c r="IPJ341" s="411"/>
      <c r="IPK341" s="413"/>
      <c r="IPL341" s="412"/>
      <c r="IPM341" s="410"/>
      <c r="IPN341" s="411"/>
      <c r="IPO341" s="413"/>
      <c r="IPP341" s="412"/>
      <c r="IPQ341" s="410"/>
      <c r="IPR341" s="411"/>
      <c r="IPS341" s="413"/>
      <c r="IPT341" s="412"/>
      <c r="IPU341" s="410"/>
      <c r="IPV341" s="411"/>
      <c r="IPW341" s="413"/>
      <c r="IPX341" s="412"/>
      <c r="IPY341" s="410"/>
      <c r="IPZ341" s="411"/>
      <c r="IQA341" s="413"/>
      <c r="IQB341" s="412"/>
      <c r="IQC341" s="410"/>
      <c r="IQD341" s="411"/>
      <c r="IQE341" s="413"/>
      <c r="IQF341" s="412"/>
      <c r="IQG341" s="410"/>
      <c r="IQH341" s="411"/>
      <c r="IQI341" s="413"/>
      <c r="IQJ341" s="412"/>
      <c r="IQK341" s="410"/>
      <c r="IQL341" s="411"/>
      <c r="IQM341" s="413"/>
      <c r="IQN341" s="412"/>
      <c r="IQO341" s="410"/>
      <c r="IQP341" s="411"/>
      <c r="IQQ341" s="413"/>
      <c r="IQR341" s="412"/>
      <c r="IQS341" s="410"/>
      <c r="IQT341" s="411"/>
      <c r="IQU341" s="413"/>
      <c r="IQV341" s="412"/>
      <c r="IQW341" s="410"/>
      <c r="IQX341" s="411"/>
      <c r="IQY341" s="413"/>
      <c r="IQZ341" s="412"/>
      <c r="IRA341" s="410"/>
      <c r="IRB341" s="411"/>
      <c r="IRC341" s="413"/>
      <c r="IRD341" s="412"/>
      <c r="IRE341" s="410"/>
      <c r="IRF341" s="411"/>
      <c r="IRG341" s="413"/>
      <c r="IRH341" s="412"/>
      <c r="IRI341" s="410"/>
      <c r="IRJ341" s="411"/>
      <c r="IRK341" s="413"/>
      <c r="IRL341" s="412"/>
      <c r="IRM341" s="410"/>
      <c r="IRN341" s="411"/>
      <c r="IRO341" s="413"/>
      <c r="IRP341" s="412"/>
      <c r="IRQ341" s="410"/>
      <c r="IRR341" s="411"/>
      <c r="IRS341" s="413"/>
      <c r="IRT341" s="412"/>
      <c r="IRU341" s="410"/>
      <c r="IRV341" s="411"/>
      <c r="IRW341" s="413"/>
      <c r="IRX341" s="412"/>
      <c r="IRY341" s="410"/>
      <c r="IRZ341" s="411"/>
      <c r="ISA341" s="413"/>
      <c r="ISB341" s="412"/>
      <c r="ISC341" s="410"/>
      <c r="ISD341" s="411"/>
      <c r="ISE341" s="413"/>
      <c r="ISF341" s="412"/>
      <c r="ISG341" s="410"/>
      <c r="ISH341" s="411"/>
      <c r="ISI341" s="413"/>
      <c r="ISJ341" s="412"/>
      <c r="ISK341" s="410"/>
      <c r="ISL341" s="411"/>
      <c r="ISM341" s="413"/>
      <c r="ISN341" s="412"/>
      <c r="ISO341" s="410"/>
      <c r="ISP341" s="411"/>
      <c r="ISQ341" s="413"/>
      <c r="ISR341" s="412"/>
      <c r="ISS341" s="410"/>
      <c r="IST341" s="411"/>
      <c r="ISU341" s="413"/>
      <c r="ISV341" s="412"/>
      <c r="ISW341" s="410"/>
      <c r="ISX341" s="411"/>
      <c r="ISY341" s="413"/>
      <c r="ISZ341" s="412"/>
      <c r="ITA341" s="410"/>
      <c r="ITB341" s="411"/>
      <c r="ITC341" s="413"/>
      <c r="ITD341" s="412"/>
      <c r="ITE341" s="410"/>
      <c r="ITF341" s="411"/>
      <c r="ITG341" s="413"/>
      <c r="ITH341" s="412"/>
      <c r="ITI341" s="410"/>
      <c r="ITJ341" s="411"/>
      <c r="ITK341" s="413"/>
      <c r="ITL341" s="412"/>
      <c r="ITM341" s="410"/>
      <c r="ITN341" s="411"/>
      <c r="ITO341" s="413"/>
      <c r="ITP341" s="412"/>
      <c r="ITQ341" s="410"/>
      <c r="ITR341" s="411"/>
      <c r="ITS341" s="413"/>
      <c r="ITT341" s="412"/>
      <c r="ITU341" s="410"/>
      <c r="ITV341" s="411"/>
      <c r="ITW341" s="413"/>
      <c r="ITX341" s="412"/>
      <c r="ITY341" s="410"/>
      <c r="ITZ341" s="411"/>
      <c r="IUA341" s="413"/>
      <c r="IUB341" s="412"/>
      <c r="IUC341" s="410"/>
      <c r="IUD341" s="411"/>
      <c r="IUE341" s="413"/>
      <c r="IUF341" s="412"/>
      <c r="IUG341" s="410"/>
      <c r="IUH341" s="411"/>
      <c r="IUI341" s="413"/>
      <c r="IUJ341" s="412"/>
      <c r="IUK341" s="410"/>
      <c r="IUL341" s="411"/>
      <c r="IUM341" s="413"/>
      <c r="IUN341" s="412"/>
      <c r="IUO341" s="410"/>
      <c r="IUP341" s="411"/>
      <c r="IUQ341" s="413"/>
      <c r="IUR341" s="412"/>
      <c r="IUS341" s="410"/>
      <c r="IUT341" s="411"/>
      <c r="IUU341" s="413"/>
      <c r="IUV341" s="412"/>
      <c r="IUW341" s="410"/>
      <c r="IUX341" s="411"/>
      <c r="IUY341" s="413"/>
      <c r="IUZ341" s="412"/>
      <c r="IVA341" s="410"/>
      <c r="IVB341" s="411"/>
      <c r="IVC341" s="413"/>
      <c r="IVD341" s="412"/>
      <c r="IVE341" s="410"/>
      <c r="IVF341" s="411"/>
      <c r="IVG341" s="413"/>
      <c r="IVH341" s="412"/>
      <c r="IVI341" s="410"/>
      <c r="IVJ341" s="411"/>
      <c r="IVK341" s="413"/>
      <c r="IVL341" s="412"/>
      <c r="IVM341" s="410"/>
      <c r="IVN341" s="411"/>
      <c r="IVO341" s="413"/>
      <c r="IVP341" s="412"/>
      <c r="IVQ341" s="410"/>
      <c r="IVR341" s="411"/>
      <c r="IVS341" s="413"/>
      <c r="IVT341" s="412"/>
      <c r="IVU341" s="410"/>
      <c r="IVV341" s="411"/>
      <c r="IVW341" s="413"/>
      <c r="IVX341" s="412"/>
      <c r="IVY341" s="410"/>
      <c r="IVZ341" s="411"/>
      <c r="IWA341" s="413"/>
      <c r="IWB341" s="412"/>
      <c r="IWC341" s="410"/>
      <c r="IWD341" s="411"/>
      <c r="IWE341" s="413"/>
      <c r="IWF341" s="412"/>
      <c r="IWG341" s="410"/>
      <c r="IWH341" s="411"/>
      <c r="IWI341" s="413"/>
      <c r="IWJ341" s="412"/>
      <c r="IWK341" s="410"/>
      <c r="IWL341" s="411"/>
      <c r="IWM341" s="413"/>
      <c r="IWN341" s="412"/>
      <c r="IWO341" s="410"/>
      <c r="IWP341" s="411"/>
      <c r="IWQ341" s="413"/>
      <c r="IWR341" s="412"/>
      <c r="IWS341" s="410"/>
      <c r="IWT341" s="411"/>
      <c r="IWU341" s="413"/>
      <c r="IWV341" s="412"/>
      <c r="IWW341" s="410"/>
      <c r="IWX341" s="411"/>
      <c r="IWY341" s="413"/>
      <c r="IWZ341" s="412"/>
      <c r="IXA341" s="410"/>
      <c r="IXB341" s="411"/>
      <c r="IXC341" s="413"/>
      <c r="IXD341" s="412"/>
      <c r="IXE341" s="410"/>
      <c r="IXF341" s="411"/>
      <c r="IXG341" s="413"/>
      <c r="IXH341" s="412"/>
      <c r="IXI341" s="410"/>
      <c r="IXJ341" s="411"/>
      <c r="IXK341" s="413"/>
      <c r="IXL341" s="412"/>
      <c r="IXM341" s="410"/>
      <c r="IXN341" s="411"/>
      <c r="IXO341" s="413"/>
      <c r="IXP341" s="412"/>
      <c r="IXQ341" s="410"/>
      <c r="IXR341" s="411"/>
      <c r="IXS341" s="413"/>
      <c r="IXT341" s="412"/>
      <c r="IXU341" s="410"/>
      <c r="IXV341" s="411"/>
      <c r="IXW341" s="413"/>
      <c r="IXX341" s="412"/>
      <c r="IXY341" s="410"/>
      <c r="IXZ341" s="411"/>
      <c r="IYA341" s="413"/>
      <c r="IYB341" s="412"/>
      <c r="IYC341" s="410"/>
      <c r="IYD341" s="411"/>
      <c r="IYE341" s="413"/>
      <c r="IYF341" s="412"/>
      <c r="IYG341" s="410"/>
      <c r="IYH341" s="411"/>
      <c r="IYI341" s="413"/>
      <c r="IYJ341" s="412"/>
      <c r="IYK341" s="410"/>
      <c r="IYL341" s="411"/>
      <c r="IYM341" s="413"/>
      <c r="IYN341" s="412"/>
      <c r="IYO341" s="410"/>
      <c r="IYP341" s="411"/>
      <c r="IYQ341" s="413"/>
      <c r="IYR341" s="412"/>
      <c r="IYS341" s="410"/>
      <c r="IYT341" s="411"/>
      <c r="IYU341" s="413"/>
      <c r="IYV341" s="412"/>
      <c r="IYW341" s="410"/>
      <c r="IYX341" s="411"/>
      <c r="IYY341" s="413"/>
      <c r="IYZ341" s="412"/>
      <c r="IZA341" s="410"/>
      <c r="IZB341" s="411"/>
      <c r="IZC341" s="413"/>
      <c r="IZD341" s="412"/>
      <c r="IZE341" s="410"/>
      <c r="IZF341" s="411"/>
      <c r="IZG341" s="413"/>
      <c r="IZH341" s="412"/>
      <c r="IZI341" s="410"/>
      <c r="IZJ341" s="411"/>
      <c r="IZK341" s="413"/>
      <c r="IZL341" s="412"/>
      <c r="IZM341" s="410"/>
      <c r="IZN341" s="411"/>
      <c r="IZO341" s="413"/>
      <c r="IZP341" s="412"/>
      <c r="IZQ341" s="410"/>
      <c r="IZR341" s="411"/>
      <c r="IZS341" s="413"/>
      <c r="IZT341" s="412"/>
      <c r="IZU341" s="410"/>
      <c r="IZV341" s="411"/>
      <c r="IZW341" s="413"/>
      <c r="IZX341" s="412"/>
      <c r="IZY341" s="410"/>
      <c r="IZZ341" s="411"/>
      <c r="JAA341" s="413"/>
      <c r="JAB341" s="412"/>
      <c r="JAC341" s="410"/>
      <c r="JAD341" s="411"/>
      <c r="JAE341" s="413"/>
      <c r="JAF341" s="412"/>
      <c r="JAG341" s="410"/>
      <c r="JAH341" s="411"/>
      <c r="JAI341" s="413"/>
      <c r="JAJ341" s="412"/>
      <c r="JAK341" s="410"/>
      <c r="JAL341" s="411"/>
      <c r="JAM341" s="413"/>
      <c r="JAN341" s="412"/>
      <c r="JAO341" s="410"/>
      <c r="JAP341" s="411"/>
      <c r="JAQ341" s="413"/>
      <c r="JAR341" s="412"/>
      <c r="JAS341" s="410"/>
      <c r="JAT341" s="411"/>
      <c r="JAU341" s="413"/>
      <c r="JAV341" s="412"/>
      <c r="JAW341" s="410"/>
      <c r="JAX341" s="411"/>
      <c r="JAY341" s="413"/>
      <c r="JAZ341" s="412"/>
      <c r="JBA341" s="410"/>
      <c r="JBB341" s="411"/>
      <c r="JBC341" s="413"/>
      <c r="JBD341" s="412"/>
      <c r="JBE341" s="410"/>
      <c r="JBF341" s="411"/>
      <c r="JBG341" s="413"/>
      <c r="JBH341" s="412"/>
      <c r="JBI341" s="410"/>
      <c r="JBJ341" s="411"/>
      <c r="JBK341" s="413"/>
      <c r="JBL341" s="412"/>
      <c r="JBM341" s="410"/>
      <c r="JBN341" s="411"/>
      <c r="JBO341" s="413"/>
      <c r="JBP341" s="412"/>
      <c r="JBQ341" s="410"/>
      <c r="JBR341" s="411"/>
      <c r="JBS341" s="413"/>
      <c r="JBT341" s="412"/>
      <c r="JBU341" s="410"/>
      <c r="JBV341" s="411"/>
      <c r="JBW341" s="413"/>
      <c r="JBX341" s="412"/>
      <c r="JBY341" s="410"/>
      <c r="JBZ341" s="411"/>
      <c r="JCA341" s="413"/>
      <c r="JCB341" s="412"/>
      <c r="JCC341" s="410"/>
      <c r="JCD341" s="411"/>
      <c r="JCE341" s="413"/>
      <c r="JCF341" s="412"/>
      <c r="JCG341" s="410"/>
      <c r="JCH341" s="411"/>
      <c r="JCI341" s="413"/>
      <c r="JCJ341" s="412"/>
      <c r="JCK341" s="410"/>
      <c r="JCL341" s="411"/>
      <c r="JCM341" s="413"/>
      <c r="JCN341" s="412"/>
      <c r="JCO341" s="410"/>
      <c r="JCP341" s="411"/>
      <c r="JCQ341" s="413"/>
      <c r="JCR341" s="412"/>
      <c r="JCS341" s="410"/>
      <c r="JCT341" s="411"/>
      <c r="JCU341" s="413"/>
      <c r="JCV341" s="412"/>
      <c r="JCW341" s="410"/>
      <c r="JCX341" s="411"/>
      <c r="JCY341" s="413"/>
      <c r="JCZ341" s="412"/>
      <c r="JDA341" s="410"/>
      <c r="JDB341" s="411"/>
      <c r="JDC341" s="413"/>
      <c r="JDD341" s="412"/>
      <c r="JDE341" s="410"/>
      <c r="JDF341" s="411"/>
      <c r="JDG341" s="413"/>
      <c r="JDH341" s="412"/>
      <c r="JDI341" s="410"/>
      <c r="JDJ341" s="411"/>
      <c r="JDK341" s="413"/>
      <c r="JDL341" s="412"/>
      <c r="JDM341" s="410"/>
      <c r="JDN341" s="411"/>
      <c r="JDO341" s="413"/>
      <c r="JDP341" s="412"/>
      <c r="JDQ341" s="410"/>
      <c r="JDR341" s="411"/>
      <c r="JDS341" s="413"/>
      <c r="JDT341" s="412"/>
      <c r="JDU341" s="410"/>
      <c r="JDV341" s="411"/>
      <c r="JDW341" s="413"/>
      <c r="JDX341" s="412"/>
      <c r="JDY341" s="410"/>
      <c r="JDZ341" s="411"/>
      <c r="JEA341" s="413"/>
      <c r="JEB341" s="412"/>
      <c r="JEC341" s="410"/>
      <c r="JED341" s="411"/>
      <c r="JEE341" s="413"/>
      <c r="JEF341" s="412"/>
      <c r="JEG341" s="410"/>
      <c r="JEH341" s="411"/>
      <c r="JEI341" s="413"/>
      <c r="JEJ341" s="412"/>
      <c r="JEK341" s="410"/>
      <c r="JEL341" s="411"/>
      <c r="JEM341" s="413"/>
      <c r="JEN341" s="412"/>
      <c r="JEO341" s="410"/>
      <c r="JEP341" s="411"/>
      <c r="JEQ341" s="413"/>
      <c r="JER341" s="412"/>
      <c r="JES341" s="410"/>
      <c r="JET341" s="411"/>
      <c r="JEU341" s="413"/>
      <c r="JEV341" s="412"/>
      <c r="JEW341" s="410"/>
      <c r="JEX341" s="411"/>
      <c r="JEY341" s="413"/>
      <c r="JEZ341" s="412"/>
      <c r="JFA341" s="410"/>
      <c r="JFB341" s="411"/>
      <c r="JFC341" s="413"/>
      <c r="JFD341" s="412"/>
      <c r="JFE341" s="410"/>
      <c r="JFF341" s="411"/>
      <c r="JFG341" s="413"/>
      <c r="JFH341" s="412"/>
      <c r="JFI341" s="410"/>
      <c r="JFJ341" s="411"/>
      <c r="JFK341" s="413"/>
      <c r="JFL341" s="412"/>
      <c r="JFM341" s="410"/>
      <c r="JFN341" s="411"/>
      <c r="JFO341" s="413"/>
      <c r="JFP341" s="412"/>
      <c r="JFQ341" s="410"/>
      <c r="JFR341" s="411"/>
      <c r="JFS341" s="413"/>
      <c r="JFT341" s="412"/>
      <c r="JFU341" s="410"/>
      <c r="JFV341" s="411"/>
      <c r="JFW341" s="413"/>
      <c r="JFX341" s="412"/>
      <c r="JFY341" s="410"/>
      <c r="JFZ341" s="411"/>
      <c r="JGA341" s="413"/>
      <c r="JGB341" s="412"/>
      <c r="JGC341" s="410"/>
      <c r="JGD341" s="411"/>
      <c r="JGE341" s="413"/>
      <c r="JGF341" s="412"/>
      <c r="JGG341" s="410"/>
      <c r="JGH341" s="411"/>
      <c r="JGI341" s="413"/>
      <c r="JGJ341" s="412"/>
      <c r="JGK341" s="410"/>
      <c r="JGL341" s="411"/>
      <c r="JGM341" s="413"/>
      <c r="JGN341" s="412"/>
      <c r="JGO341" s="410"/>
      <c r="JGP341" s="411"/>
      <c r="JGQ341" s="413"/>
      <c r="JGR341" s="412"/>
      <c r="JGS341" s="410"/>
      <c r="JGT341" s="411"/>
      <c r="JGU341" s="413"/>
      <c r="JGV341" s="412"/>
      <c r="JGW341" s="410"/>
      <c r="JGX341" s="411"/>
      <c r="JGY341" s="413"/>
      <c r="JGZ341" s="412"/>
      <c r="JHA341" s="410"/>
      <c r="JHB341" s="411"/>
      <c r="JHC341" s="413"/>
      <c r="JHD341" s="412"/>
      <c r="JHE341" s="410"/>
      <c r="JHF341" s="411"/>
      <c r="JHG341" s="413"/>
      <c r="JHH341" s="412"/>
      <c r="JHI341" s="410"/>
      <c r="JHJ341" s="411"/>
      <c r="JHK341" s="413"/>
      <c r="JHL341" s="412"/>
      <c r="JHM341" s="410"/>
      <c r="JHN341" s="411"/>
      <c r="JHO341" s="413"/>
      <c r="JHP341" s="412"/>
      <c r="JHQ341" s="410"/>
      <c r="JHR341" s="411"/>
      <c r="JHS341" s="413"/>
      <c r="JHT341" s="412"/>
      <c r="JHU341" s="410"/>
      <c r="JHV341" s="411"/>
      <c r="JHW341" s="413"/>
      <c r="JHX341" s="412"/>
      <c r="JHY341" s="410"/>
      <c r="JHZ341" s="411"/>
      <c r="JIA341" s="413"/>
      <c r="JIB341" s="412"/>
      <c r="JIC341" s="410"/>
      <c r="JID341" s="411"/>
      <c r="JIE341" s="413"/>
      <c r="JIF341" s="412"/>
      <c r="JIG341" s="410"/>
      <c r="JIH341" s="411"/>
      <c r="JII341" s="413"/>
      <c r="JIJ341" s="412"/>
      <c r="JIK341" s="410"/>
      <c r="JIL341" s="411"/>
      <c r="JIM341" s="413"/>
      <c r="JIN341" s="412"/>
      <c r="JIO341" s="410"/>
      <c r="JIP341" s="411"/>
      <c r="JIQ341" s="413"/>
      <c r="JIR341" s="412"/>
      <c r="JIS341" s="410"/>
      <c r="JIT341" s="411"/>
      <c r="JIU341" s="413"/>
      <c r="JIV341" s="412"/>
      <c r="JIW341" s="410"/>
      <c r="JIX341" s="411"/>
      <c r="JIY341" s="413"/>
      <c r="JIZ341" s="412"/>
      <c r="JJA341" s="410"/>
      <c r="JJB341" s="411"/>
      <c r="JJC341" s="413"/>
      <c r="JJD341" s="412"/>
      <c r="JJE341" s="410"/>
      <c r="JJF341" s="411"/>
      <c r="JJG341" s="413"/>
      <c r="JJH341" s="412"/>
      <c r="JJI341" s="410"/>
      <c r="JJJ341" s="411"/>
      <c r="JJK341" s="413"/>
      <c r="JJL341" s="412"/>
      <c r="JJM341" s="410"/>
      <c r="JJN341" s="411"/>
      <c r="JJO341" s="413"/>
      <c r="JJP341" s="412"/>
      <c r="JJQ341" s="410"/>
      <c r="JJR341" s="411"/>
      <c r="JJS341" s="413"/>
      <c r="JJT341" s="412"/>
      <c r="JJU341" s="410"/>
      <c r="JJV341" s="411"/>
      <c r="JJW341" s="413"/>
      <c r="JJX341" s="412"/>
      <c r="JJY341" s="410"/>
      <c r="JJZ341" s="411"/>
      <c r="JKA341" s="413"/>
      <c r="JKB341" s="412"/>
      <c r="JKC341" s="410"/>
      <c r="JKD341" s="411"/>
      <c r="JKE341" s="413"/>
      <c r="JKF341" s="412"/>
      <c r="JKG341" s="410"/>
      <c r="JKH341" s="411"/>
      <c r="JKI341" s="413"/>
      <c r="JKJ341" s="412"/>
      <c r="JKK341" s="410"/>
      <c r="JKL341" s="411"/>
      <c r="JKM341" s="413"/>
      <c r="JKN341" s="412"/>
      <c r="JKO341" s="410"/>
      <c r="JKP341" s="411"/>
      <c r="JKQ341" s="413"/>
      <c r="JKR341" s="412"/>
      <c r="JKS341" s="410"/>
      <c r="JKT341" s="411"/>
      <c r="JKU341" s="413"/>
      <c r="JKV341" s="412"/>
      <c r="JKW341" s="410"/>
      <c r="JKX341" s="411"/>
      <c r="JKY341" s="413"/>
      <c r="JKZ341" s="412"/>
      <c r="JLA341" s="410"/>
      <c r="JLB341" s="411"/>
      <c r="JLC341" s="413"/>
      <c r="JLD341" s="412"/>
      <c r="JLE341" s="410"/>
      <c r="JLF341" s="411"/>
      <c r="JLG341" s="413"/>
      <c r="JLH341" s="412"/>
      <c r="JLI341" s="410"/>
      <c r="JLJ341" s="411"/>
      <c r="JLK341" s="413"/>
      <c r="JLL341" s="412"/>
      <c r="JLM341" s="410"/>
      <c r="JLN341" s="411"/>
      <c r="JLO341" s="413"/>
      <c r="JLP341" s="412"/>
      <c r="JLQ341" s="410"/>
      <c r="JLR341" s="411"/>
      <c r="JLS341" s="413"/>
      <c r="JLT341" s="412"/>
      <c r="JLU341" s="410"/>
      <c r="JLV341" s="411"/>
      <c r="JLW341" s="413"/>
      <c r="JLX341" s="412"/>
      <c r="JLY341" s="410"/>
      <c r="JLZ341" s="411"/>
      <c r="JMA341" s="413"/>
      <c r="JMB341" s="412"/>
      <c r="JMC341" s="410"/>
      <c r="JMD341" s="411"/>
      <c r="JME341" s="413"/>
      <c r="JMF341" s="412"/>
      <c r="JMG341" s="410"/>
      <c r="JMH341" s="411"/>
      <c r="JMI341" s="413"/>
      <c r="JMJ341" s="412"/>
      <c r="JMK341" s="410"/>
      <c r="JML341" s="411"/>
      <c r="JMM341" s="413"/>
      <c r="JMN341" s="412"/>
      <c r="JMO341" s="410"/>
      <c r="JMP341" s="411"/>
      <c r="JMQ341" s="413"/>
      <c r="JMR341" s="412"/>
      <c r="JMS341" s="410"/>
      <c r="JMT341" s="411"/>
      <c r="JMU341" s="413"/>
      <c r="JMV341" s="412"/>
      <c r="JMW341" s="410"/>
      <c r="JMX341" s="411"/>
      <c r="JMY341" s="413"/>
      <c r="JMZ341" s="412"/>
      <c r="JNA341" s="410"/>
      <c r="JNB341" s="411"/>
      <c r="JNC341" s="413"/>
      <c r="JND341" s="412"/>
      <c r="JNE341" s="410"/>
      <c r="JNF341" s="411"/>
      <c r="JNG341" s="413"/>
      <c r="JNH341" s="412"/>
      <c r="JNI341" s="410"/>
      <c r="JNJ341" s="411"/>
      <c r="JNK341" s="413"/>
      <c r="JNL341" s="412"/>
      <c r="JNM341" s="410"/>
      <c r="JNN341" s="411"/>
      <c r="JNO341" s="413"/>
      <c r="JNP341" s="412"/>
      <c r="JNQ341" s="410"/>
      <c r="JNR341" s="411"/>
      <c r="JNS341" s="413"/>
      <c r="JNT341" s="412"/>
      <c r="JNU341" s="410"/>
      <c r="JNV341" s="411"/>
      <c r="JNW341" s="413"/>
      <c r="JNX341" s="412"/>
      <c r="JNY341" s="410"/>
      <c r="JNZ341" s="411"/>
      <c r="JOA341" s="413"/>
      <c r="JOB341" s="412"/>
      <c r="JOC341" s="410"/>
      <c r="JOD341" s="411"/>
      <c r="JOE341" s="413"/>
      <c r="JOF341" s="412"/>
      <c r="JOG341" s="410"/>
      <c r="JOH341" s="411"/>
      <c r="JOI341" s="413"/>
      <c r="JOJ341" s="412"/>
      <c r="JOK341" s="410"/>
      <c r="JOL341" s="411"/>
      <c r="JOM341" s="413"/>
      <c r="JON341" s="412"/>
      <c r="JOO341" s="410"/>
      <c r="JOP341" s="411"/>
      <c r="JOQ341" s="413"/>
      <c r="JOR341" s="412"/>
      <c r="JOS341" s="410"/>
      <c r="JOT341" s="411"/>
      <c r="JOU341" s="413"/>
      <c r="JOV341" s="412"/>
      <c r="JOW341" s="410"/>
      <c r="JOX341" s="411"/>
      <c r="JOY341" s="413"/>
      <c r="JOZ341" s="412"/>
      <c r="JPA341" s="410"/>
      <c r="JPB341" s="411"/>
      <c r="JPC341" s="413"/>
      <c r="JPD341" s="412"/>
      <c r="JPE341" s="410"/>
      <c r="JPF341" s="411"/>
      <c r="JPG341" s="413"/>
      <c r="JPH341" s="412"/>
      <c r="JPI341" s="410"/>
      <c r="JPJ341" s="411"/>
      <c r="JPK341" s="413"/>
      <c r="JPL341" s="412"/>
      <c r="JPM341" s="410"/>
      <c r="JPN341" s="411"/>
      <c r="JPO341" s="413"/>
      <c r="JPP341" s="412"/>
      <c r="JPQ341" s="410"/>
      <c r="JPR341" s="411"/>
      <c r="JPS341" s="413"/>
      <c r="JPT341" s="412"/>
      <c r="JPU341" s="410"/>
      <c r="JPV341" s="411"/>
      <c r="JPW341" s="413"/>
      <c r="JPX341" s="412"/>
      <c r="JPY341" s="410"/>
      <c r="JPZ341" s="411"/>
      <c r="JQA341" s="413"/>
      <c r="JQB341" s="412"/>
      <c r="JQC341" s="410"/>
      <c r="JQD341" s="411"/>
      <c r="JQE341" s="413"/>
      <c r="JQF341" s="412"/>
      <c r="JQG341" s="410"/>
      <c r="JQH341" s="411"/>
      <c r="JQI341" s="413"/>
      <c r="JQJ341" s="412"/>
      <c r="JQK341" s="410"/>
      <c r="JQL341" s="411"/>
      <c r="JQM341" s="413"/>
      <c r="JQN341" s="412"/>
      <c r="JQO341" s="410"/>
      <c r="JQP341" s="411"/>
      <c r="JQQ341" s="413"/>
      <c r="JQR341" s="412"/>
      <c r="JQS341" s="410"/>
      <c r="JQT341" s="411"/>
      <c r="JQU341" s="413"/>
      <c r="JQV341" s="412"/>
      <c r="JQW341" s="410"/>
      <c r="JQX341" s="411"/>
      <c r="JQY341" s="413"/>
      <c r="JQZ341" s="412"/>
      <c r="JRA341" s="410"/>
      <c r="JRB341" s="411"/>
      <c r="JRC341" s="413"/>
      <c r="JRD341" s="412"/>
      <c r="JRE341" s="410"/>
      <c r="JRF341" s="411"/>
      <c r="JRG341" s="413"/>
      <c r="JRH341" s="412"/>
      <c r="JRI341" s="410"/>
      <c r="JRJ341" s="411"/>
      <c r="JRK341" s="413"/>
      <c r="JRL341" s="412"/>
      <c r="JRM341" s="410"/>
      <c r="JRN341" s="411"/>
      <c r="JRO341" s="413"/>
      <c r="JRP341" s="412"/>
      <c r="JRQ341" s="410"/>
      <c r="JRR341" s="411"/>
      <c r="JRS341" s="413"/>
      <c r="JRT341" s="412"/>
      <c r="JRU341" s="410"/>
      <c r="JRV341" s="411"/>
      <c r="JRW341" s="413"/>
      <c r="JRX341" s="412"/>
      <c r="JRY341" s="410"/>
      <c r="JRZ341" s="411"/>
      <c r="JSA341" s="413"/>
      <c r="JSB341" s="412"/>
      <c r="JSC341" s="410"/>
      <c r="JSD341" s="411"/>
      <c r="JSE341" s="413"/>
      <c r="JSF341" s="412"/>
      <c r="JSG341" s="410"/>
      <c r="JSH341" s="411"/>
      <c r="JSI341" s="413"/>
      <c r="JSJ341" s="412"/>
      <c r="JSK341" s="410"/>
      <c r="JSL341" s="411"/>
      <c r="JSM341" s="413"/>
      <c r="JSN341" s="412"/>
      <c r="JSO341" s="410"/>
      <c r="JSP341" s="411"/>
      <c r="JSQ341" s="413"/>
      <c r="JSR341" s="412"/>
      <c r="JSS341" s="410"/>
      <c r="JST341" s="411"/>
      <c r="JSU341" s="413"/>
      <c r="JSV341" s="412"/>
      <c r="JSW341" s="410"/>
      <c r="JSX341" s="411"/>
      <c r="JSY341" s="413"/>
      <c r="JSZ341" s="412"/>
      <c r="JTA341" s="410"/>
      <c r="JTB341" s="411"/>
      <c r="JTC341" s="413"/>
      <c r="JTD341" s="412"/>
      <c r="JTE341" s="410"/>
      <c r="JTF341" s="411"/>
      <c r="JTG341" s="413"/>
      <c r="JTH341" s="412"/>
      <c r="JTI341" s="410"/>
      <c r="JTJ341" s="411"/>
      <c r="JTK341" s="413"/>
      <c r="JTL341" s="412"/>
      <c r="JTM341" s="410"/>
      <c r="JTN341" s="411"/>
      <c r="JTO341" s="413"/>
      <c r="JTP341" s="412"/>
      <c r="JTQ341" s="410"/>
      <c r="JTR341" s="411"/>
      <c r="JTS341" s="413"/>
      <c r="JTT341" s="412"/>
      <c r="JTU341" s="410"/>
      <c r="JTV341" s="411"/>
      <c r="JTW341" s="413"/>
      <c r="JTX341" s="412"/>
      <c r="JTY341" s="410"/>
      <c r="JTZ341" s="411"/>
      <c r="JUA341" s="413"/>
      <c r="JUB341" s="412"/>
      <c r="JUC341" s="410"/>
      <c r="JUD341" s="411"/>
      <c r="JUE341" s="413"/>
      <c r="JUF341" s="412"/>
      <c r="JUG341" s="410"/>
      <c r="JUH341" s="411"/>
      <c r="JUI341" s="413"/>
      <c r="JUJ341" s="412"/>
      <c r="JUK341" s="410"/>
      <c r="JUL341" s="411"/>
      <c r="JUM341" s="413"/>
      <c r="JUN341" s="412"/>
      <c r="JUO341" s="410"/>
      <c r="JUP341" s="411"/>
      <c r="JUQ341" s="413"/>
      <c r="JUR341" s="412"/>
      <c r="JUS341" s="410"/>
      <c r="JUT341" s="411"/>
      <c r="JUU341" s="413"/>
      <c r="JUV341" s="412"/>
      <c r="JUW341" s="410"/>
      <c r="JUX341" s="411"/>
      <c r="JUY341" s="413"/>
      <c r="JUZ341" s="412"/>
      <c r="JVA341" s="410"/>
      <c r="JVB341" s="411"/>
      <c r="JVC341" s="413"/>
      <c r="JVD341" s="412"/>
      <c r="JVE341" s="410"/>
      <c r="JVF341" s="411"/>
      <c r="JVG341" s="413"/>
      <c r="JVH341" s="412"/>
      <c r="JVI341" s="410"/>
      <c r="JVJ341" s="411"/>
      <c r="JVK341" s="413"/>
      <c r="JVL341" s="412"/>
      <c r="JVM341" s="410"/>
      <c r="JVN341" s="411"/>
      <c r="JVO341" s="413"/>
      <c r="JVP341" s="412"/>
      <c r="JVQ341" s="410"/>
      <c r="JVR341" s="411"/>
      <c r="JVS341" s="413"/>
      <c r="JVT341" s="412"/>
      <c r="JVU341" s="410"/>
      <c r="JVV341" s="411"/>
      <c r="JVW341" s="413"/>
      <c r="JVX341" s="412"/>
      <c r="JVY341" s="410"/>
      <c r="JVZ341" s="411"/>
      <c r="JWA341" s="413"/>
      <c r="JWB341" s="412"/>
      <c r="JWC341" s="410"/>
      <c r="JWD341" s="411"/>
      <c r="JWE341" s="413"/>
      <c r="JWF341" s="412"/>
      <c r="JWG341" s="410"/>
      <c r="JWH341" s="411"/>
      <c r="JWI341" s="413"/>
      <c r="JWJ341" s="412"/>
      <c r="JWK341" s="410"/>
      <c r="JWL341" s="411"/>
      <c r="JWM341" s="413"/>
      <c r="JWN341" s="412"/>
      <c r="JWO341" s="410"/>
      <c r="JWP341" s="411"/>
      <c r="JWQ341" s="413"/>
      <c r="JWR341" s="412"/>
      <c r="JWS341" s="410"/>
      <c r="JWT341" s="411"/>
      <c r="JWU341" s="413"/>
      <c r="JWV341" s="412"/>
      <c r="JWW341" s="410"/>
      <c r="JWX341" s="411"/>
      <c r="JWY341" s="413"/>
      <c r="JWZ341" s="412"/>
      <c r="JXA341" s="410"/>
      <c r="JXB341" s="411"/>
      <c r="JXC341" s="413"/>
      <c r="JXD341" s="412"/>
      <c r="JXE341" s="410"/>
      <c r="JXF341" s="411"/>
      <c r="JXG341" s="413"/>
      <c r="JXH341" s="412"/>
      <c r="JXI341" s="410"/>
      <c r="JXJ341" s="411"/>
      <c r="JXK341" s="413"/>
      <c r="JXL341" s="412"/>
      <c r="JXM341" s="410"/>
      <c r="JXN341" s="411"/>
      <c r="JXO341" s="413"/>
      <c r="JXP341" s="412"/>
      <c r="JXQ341" s="410"/>
      <c r="JXR341" s="411"/>
      <c r="JXS341" s="413"/>
      <c r="JXT341" s="412"/>
      <c r="JXU341" s="410"/>
      <c r="JXV341" s="411"/>
      <c r="JXW341" s="413"/>
      <c r="JXX341" s="412"/>
      <c r="JXY341" s="410"/>
      <c r="JXZ341" s="411"/>
      <c r="JYA341" s="413"/>
      <c r="JYB341" s="412"/>
      <c r="JYC341" s="410"/>
      <c r="JYD341" s="411"/>
      <c r="JYE341" s="413"/>
      <c r="JYF341" s="412"/>
      <c r="JYG341" s="410"/>
      <c r="JYH341" s="411"/>
      <c r="JYI341" s="413"/>
      <c r="JYJ341" s="412"/>
      <c r="JYK341" s="410"/>
      <c r="JYL341" s="411"/>
      <c r="JYM341" s="413"/>
      <c r="JYN341" s="412"/>
      <c r="JYO341" s="410"/>
      <c r="JYP341" s="411"/>
      <c r="JYQ341" s="413"/>
      <c r="JYR341" s="412"/>
      <c r="JYS341" s="410"/>
      <c r="JYT341" s="411"/>
      <c r="JYU341" s="413"/>
      <c r="JYV341" s="412"/>
      <c r="JYW341" s="410"/>
      <c r="JYX341" s="411"/>
      <c r="JYY341" s="413"/>
      <c r="JYZ341" s="412"/>
      <c r="JZA341" s="410"/>
      <c r="JZB341" s="411"/>
      <c r="JZC341" s="413"/>
      <c r="JZD341" s="412"/>
      <c r="JZE341" s="410"/>
      <c r="JZF341" s="411"/>
      <c r="JZG341" s="413"/>
      <c r="JZH341" s="412"/>
      <c r="JZI341" s="410"/>
      <c r="JZJ341" s="411"/>
      <c r="JZK341" s="413"/>
      <c r="JZL341" s="412"/>
      <c r="JZM341" s="410"/>
      <c r="JZN341" s="411"/>
      <c r="JZO341" s="413"/>
      <c r="JZP341" s="412"/>
      <c r="JZQ341" s="410"/>
      <c r="JZR341" s="411"/>
      <c r="JZS341" s="413"/>
      <c r="JZT341" s="412"/>
      <c r="JZU341" s="410"/>
      <c r="JZV341" s="411"/>
      <c r="JZW341" s="413"/>
      <c r="JZX341" s="412"/>
      <c r="JZY341" s="410"/>
      <c r="JZZ341" s="411"/>
      <c r="KAA341" s="413"/>
      <c r="KAB341" s="412"/>
      <c r="KAC341" s="410"/>
      <c r="KAD341" s="411"/>
      <c r="KAE341" s="413"/>
      <c r="KAF341" s="412"/>
      <c r="KAG341" s="410"/>
      <c r="KAH341" s="411"/>
      <c r="KAI341" s="413"/>
      <c r="KAJ341" s="412"/>
      <c r="KAK341" s="410"/>
      <c r="KAL341" s="411"/>
      <c r="KAM341" s="413"/>
      <c r="KAN341" s="412"/>
      <c r="KAO341" s="410"/>
      <c r="KAP341" s="411"/>
      <c r="KAQ341" s="413"/>
      <c r="KAR341" s="412"/>
      <c r="KAS341" s="410"/>
      <c r="KAT341" s="411"/>
      <c r="KAU341" s="413"/>
      <c r="KAV341" s="412"/>
      <c r="KAW341" s="410"/>
      <c r="KAX341" s="411"/>
      <c r="KAY341" s="413"/>
      <c r="KAZ341" s="412"/>
      <c r="KBA341" s="410"/>
      <c r="KBB341" s="411"/>
      <c r="KBC341" s="413"/>
      <c r="KBD341" s="412"/>
      <c r="KBE341" s="410"/>
      <c r="KBF341" s="411"/>
      <c r="KBG341" s="413"/>
      <c r="KBH341" s="412"/>
      <c r="KBI341" s="410"/>
      <c r="KBJ341" s="411"/>
      <c r="KBK341" s="413"/>
      <c r="KBL341" s="412"/>
      <c r="KBM341" s="410"/>
      <c r="KBN341" s="411"/>
      <c r="KBO341" s="413"/>
      <c r="KBP341" s="412"/>
      <c r="KBQ341" s="410"/>
      <c r="KBR341" s="411"/>
      <c r="KBS341" s="413"/>
      <c r="KBT341" s="412"/>
      <c r="KBU341" s="410"/>
      <c r="KBV341" s="411"/>
      <c r="KBW341" s="413"/>
      <c r="KBX341" s="412"/>
      <c r="KBY341" s="410"/>
      <c r="KBZ341" s="411"/>
      <c r="KCA341" s="413"/>
      <c r="KCB341" s="412"/>
      <c r="KCC341" s="410"/>
      <c r="KCD341" s="411"/>
      <c r="KCE341" s="413"/>
      <c r="KCF341" s="412"/>
      <c r="KCG341" s="410"/>
      <c r="KCH341" s="411"/>
      <c r="KCI341" s="413"/>
      <c r="KCJ341" s="412"/>
      <c r="KCK341" s="410"/>
      <c r="KCL341" s="411"/>
      <c r="KCM341" s="413"/>
      <c r="KCN341" s="412"/>
      <c r="KCO341" s="410"/>
      <c r="KCP341" s="411"/>
      <c r="KCQ341" s="413"/>
      <c r="KCR341" s="412"/>
      <c r="KCS341" s="410"/>
      <c r="KCT341" s="411"/>
      <c r="KCU341" s="413"/>
      <c r="KCV341" s="412"/>
      <c r="KCW341" s="410"/>
      <c r="KCX341" s="411"/>
      <c r="KCY341" s="413"/>
      <c r="KCZ341" s="412"/>
      <c r="KDA341" s="410"/>
      <c r="KDB341" s="411"/>
      <c r="KDC341" s="413"/>
      <c r="KDD341" s="412"/>
      <c r="KDE341" s="410"/>
      <c r="KDF341" s="411"/>
      <c r="KDG341" s="413"/>
      <c r="KDH341" s="412"/>
      <c r="KDI341" s="410"/>
      <c r="KDJ341" s="411"/>
      <c r="KDK341" s="413"/>
      <c r="KDL341" s="412"/>
      <c r="KDM341" s="410"/>
      <c r="KDN341" s="411"/>
      <c r="KDO341" s="413"/>
      <c r="KDP341" s="412"/>
      <c r="KDQ341" s="410"/>
      <c r="KDR341" s="411"/>
      <c r="KDS341" s="413"/>
      <c r="KDT341" s="412"/>
      <c r="KDU341" s="410"/>
      <c r="KDV341" s="411"/>
      <c r="KDW341" s="413"/>
      <c r="KDX341" s="412"/>
      <c r="KDY341" s="410"/>
      <c r="KDZ341" s="411"/>
      <c r="KEA341" s="413"/>
      <c r="KEB341" s="412"/>
      <c r="KEC341" s="410"/>
      <c r="KED341" s="411"/>
      <c r="KEE341" s="413"/>
      <c r="KEF341" s="412"/>
      <c r="KEG341" s="410"/>
      <c r="KEH341" s="411"/>
      <c r="KEI341" s="413"/>
      <c r="KEJ341" s="412"/>
      <c r="KEK341" s="410"/>
      <c r="KEL341" s="411"/>
      <c r="KEM341" s="413"/>
      <c r="KEN341" s="412"/>
      <c r="KEO341" s="410"/>
      <c r="KEP341" s="411"/>
      <c r="KEQ341" s="413"/>
      <c r="KER341" s="412"/>
      <c r="KES341" s="410"/>
      <c r="KET341" s="411"/>
      <c r="KEU341" s="413"/>
      <c r="KEV341" s="412"/>
      <c r="KEW341" s="410"/>
      <c r="KEX341" s="411"/>
      <c r="KEY341" s="413"/>
      <c r="KEZ341" s="412"/>
      <c r="KFA341" s="410"/>
      <c r="KFB341" s="411"/>
      <c r="KFC341" s="413"/>
      <c r="KFD341" s="412"/>
      <c r="KFE341" s="410"/>
      <c r="KFF341" s="411"/>
      <c r="KFG341" s="413"/>
      <c r="KFH341" s="412"/>
      <c r="KFI341" s="410"/>
      <c r="KFJ341" s="411"/>
      <c r="KFK341" s="413"/>
      <c r="KFL341" s="412"/>
      <c r="KFM341" s="410"/>
      <c r="KFN341" s="411"/>
      <c r="KFO341" s="413"/>
      <c r="KFP341" s="412"/>
      <c r="KFQ341" s="410"/>
      <c r="KFR341" s="411"/>
      <c r="KFS341" s="413"/>
      <c r="KFT341" s="412"/>
      <c r="KFU341" s="410"/>
      <c r="KFV341" s="411"/>
      <c r="KFW341" s="413"/>
      <c r="KFX341" s="412"/>
      <c r="KFY341" s="410"/>
      <c r="KFZ341" s="411"/>
      <c r="KGA341" s="413"/>
      <c r="KGB341" s="412"/>
      <c r="KGC341" s="410"/>
      <c r="KGD341" s="411"/>
      <c r="KGE341" s="413"/>
      <c r="KGF341" s="412"/>
      <c r="KGG341" s="410"/>
      <c r="KGH341" s="411"/>
      <c r="KGI341" s="413"/>
      <c r="KGJ341" s="412"/>
      <c r="KGK341" s="410"/>
      <c r="KGL341" s="411"/>
      <c r="KGM341" s="413"/>
      <c r="KGN341" s="412"/>
      <c r="KGO341" s="410"/>
      <c r="KGP341" s="411"/>
      <c r="KGQ341" s="413"/>
      <c r="KGR341" s="412"/>
      <c r="KGS341" s="410"/>
      <c r="KGT341" s="411"/>
      <c r="KGU341" s="413"/>
      <c r="KGV341" s="412"/>
      <c r="KGW341" s="410"/>
      <c r="KGX341" s="411"/>
      <c r="KGY341" s="413"/>
      <c r="KGZ341" s="412"/>
      <c r="KHA341" s="410"/>
      <c r="KHB341" s="411"/>
      <c r="KHC341" s="413"/>
      <c r="KHD341" s="412"/>
      <c r="KHE341" s="410"/>
      <c r="KHF341" s="411"/>
      <c r="KHG341" s="413"/>
      <c r="KHH341" s="412"/>
      <c r="KHI341" s="410"/>
      <c r="KHJ341" s="411"/>
      <c r="KHK341" s="413"/>
      <c r="KHL341" s="412"/>
      <c r="KHM341" s="410"/>
      <c r="KHN341" s="411"/>
      <c r="KHO341" s="413"/>
      <c r="KHP341" s="412"/>
      <c r="KHQ341" s="410"/>
      <c r="KHR341" s="411"/>
      <c r="KHS341" s="413"/>
      <c r="KHT341" s="412"/>
      <c r="KHU341" s="410"/>
      <c r="KHV341" s="411"/>
      <c r="KHW341" s="413"/>
      <c r="KHX341" s="412"/>
      <c r="KHY341" s="410"/>
      <c r="KHZ341" s="411"/>
      <c r="KIA341" s="413"/>
      <c r="KIB341" s="412"/>
      <c r="KIC341" s="410"/>
      <c r="KID341" s="411"/>
      <c r="KIE341" s="413"/>
      <c r="KIF341" s="412"/>
      <c r="KIG341" s="410"/>
      <c r="KIH341" s="411"/>
      <c r="KII341" s="413"/>
      <c r="KIJ341" s="412"/>
      <c r="KIK341" s="410"/>
      <c r="KIL341" s="411"/>
      <c r="KIM341" s="413"/>
      <c r="KIN341" s="412"/>
      <c r="KIO341" s="410"/>
      <c r="KIP341" s="411"/>
      <c r="KIQ341" s="413"/>
      <c r="KIR341" s="412"/>
      <c r="KIS341" s="410"/>
      <c r="KIT341" s="411"/>
      <c r="KIU341" s="413"/>
      <c r="KIV341" s="412"/>
      <c r="KIW341" s="410"/>
      <c r="KIX341" s="411"/>
      <c r="KIY341" s="413"/>
      <c r="KIZ341" s="412"/>
      <c r="KJA341" s="410"/>
      <c r="KJB341" s="411"/>
      <c r="KJC341" s="413"/>
      <c r="KJD341" s="412"/>
      <c r="KJE341" s="410"/>
      <c r="KJF341" s="411"/>
      <c r="KJG341" s="413"/>
      <c r="KJH341" s="412"/>
      <c r="KJI341" s="410"/>
      <c r="KJJ341" s="411"/>
      <c r="KJK341" s="413"/>
      <c r="KJL341" s="412"/>
      <c r="KJM341" s="410"/>
      <c r="KJN341" s="411"/>
      <c r="KJO341" s="413"/>
      <c r="KJP341" s="412"/>
      <c r="KJQ341" s="410"/>
      <c r="KJR341" s="411"/>
      <c r="KJS341" s="413"/>
      <c r="KJT341" s="412"/>
      <c r="KJU341" s="410"/>
      <c r="KJV341" s="411"/>
      <c r="KJW341" s="413"/>
      <c r="KJX341" s="412"/>
      <c r="KJY341" s="410"/>
      <c r="KJZ341" s="411"/>
      <c r="KKA341" s="413"/>
      <c r="KKB341" s="412"/>
      <c r="KKC341" s="410"/>
      <c r="KKD341" s="411"/>
      <c r="KKE341" s="413"/>
      <c r="KKF341" s="412"/>
      <c r="KKG341" s="410"/>
      <c r="KKH341" s="411"/>
      <c r="KKI341" s="413"/>
      <c r="KKJ341" s="412"/>
      <c r="KKK341" s="410"/>
      <c r="KKL341" s="411"/>
      <c r="KKM341" s="413"/>
      <c r="KKN341" s="412"/>
      <c r="KKO341" s="410"/>
      <c r="KKP341" s="411"/>
      <c r="KKQ341" s="413"/>
      <c r="KKR341" s="412"/>
      <c r="KKS341" s="410"/>
      <c r="KKT341" s="411"/>
      <c r="KKU341" s="413"/>
      <c r="KKV341" s="412"/>
      <c r="KKW341" s="410"/>
      <c r="KKX341" s="411"/>
      <c r="KKY341" s="413"/>
      <c r="KKZ341" s="412"/>
      <c r="KLA341" s="410"/>
      <c r="KLB341" s="411"/>
      <c r="KLC341" s="413"/>
      <c r="KLD341" s="412"/>
      <c r="KLE341" s="410"/>
      <c r="KLF341" s="411"/>
      <c r="KLG341" s="413"/>
      <c r="KLH341" s="412"/>
      <c r="KLI341" s="410"/>
      <c r="KLJ341" s="411"/>
      <c r="KLK341" s="413"/>
      <c r="KLL341" s="412"/>
      <c r="KLM341" s="410"/>
      <c r="KLN341" s="411"/>
      <c r="KLO341" s="413"/>
      <c r="KLP341" s="412"/>
      <c r="KLQ341" s="410"/>
      <c r="KLR341" s="411"/>
      <c r="KLS341" s="413"/>
      <c r="KLT341" s="412"/>
      <c r="KLU341" s="410"/>
      <c r="KLV341" s="411"/>
      <c r="KLW341" s="413"/>
      <c r="KLX341" s="412"/>
      <c r="KLY341" s="410"/>
      <c r="KLZ341" s="411"/>
      <c r="KMA341" s="413"/>
      <c r="KMB341" s="412"/>
      <c r="KMC341" s="410"/>
      <c r="KMD341" s="411"/>
      <c r="KME341" s="413"/>
      <c r="KMF341" s="412"/>
      <c r="KMG341" s="410"/>
      <c r="KMH341" s="411"/>
      <c r="KMI341" s="413"/>
      <c r="KMJ341" s="412"/>
      <c r="KMK341" s="410"/>
      <c r="KML341" s="411"/>
      <c r="KMM341" s="413"/>
      <c r="KMN341" s="412"/>
      <c r="KMO341" s="410"/>
      <c r="KMP341" s="411"/>
      <c r="KMQ341" s="413"/>
      <c r="KMR341" s="412"/>
      <c r="KMS341" s="410"/>
      <c r="KMT341" s="411"/>
      <c r="KMU341" s="413"/>
      <c r="KMV341" s="412"/>
      <c r="KMW341" s="410"/>
      <c r="KMX341" s="411"/>
      <c r="KMY341" s="413"/>
      <c r="KMZ341" s="412"/>
      <c r="KNA341" s="410"/>
      <c r="KNB341" s="411"/>
      <c r="KNC341" s="413"/>
      <c r="KND341" s="412"/>
      <c r="KNE341" s="410"/>
      <c r="KNF341" s="411"/>
      <c r="KNG341" s="413"/>
      <c r="KNH341" s="412"/>
      <c r="KNI341" s="410"/>
      <c r="KNJ341" s="411"/>
      <c r="KNK341" s="413"/>
      <c r="KNL341" s="412"/>
      <c r="KNM341" s="410"/>
      <c r="KNN341" s="411"/>
      <c r="KNO341" s="413"/>
      <c r="KNP341" s="412"/>
      <c r="KNQ341" s="410"/>
      <c r="KNR341" s="411"/>
      <c r="KNS341" s="413"/>
      <c r="KNT341" s="412"/>
      <c r="KNU341" s="410"/>
      <c r="KNV341" s="411"/>
      <c r="KNW341" s="413"/>
      <c r="KNX341" s="412"/>
      <c r="KNY341" s="410"/>
      <c r="KNZ341" s="411"/>
      <c r="KOA341" s="413"/>
      <c r="KOB341" s="412"/>
      <c r="KOC341" s="410"/>
      <c r="KOD341" s="411"/>
      <c r="KOE341" s="413"/>
      <c r="KOF341" s="412"/>
      <c r="KOG341" s="410"/>
      <c r="KOH341" s="411"/>
      <c r="KOI341" s="413"/>
      <c r="KOJ341" s="412"/>
      <c r="KOK341" s="410"/>
      <c r="KOL341" s="411"/>
      <c r="KOM341" s="413"/>
      <c r="KON341" s="412"/>
      <c r="KOO341" s="410"/>
      <c r="KOP341" s="411"/>
      <c r="KOQ341" s="413"/>
      <c r="KOR341" s="412"/>
      <c r="KOS341" s="410"/>
      <c r="KOT341" s="411"/>
      <c r="KOU341" s="413"/>
      <c r="KOV341" s="412"/>
      <c r="KOW341" s="410"/>
      <c r="KOX341" s="411"/>
      <c r="KOY341" s="413"/>
      <c r="KOZ341" s="412"/>
      <c r="KPA341" s="410"/>
      <c r="KPB341" s="411"/>
      <c r="KPC341" s="413"/>
      <c r="KPD341" s="412"/>
      <c r="KPE341" s="410"/>
      <c r="KPF341" s="411"/>
      <c r="KPG341" s="413"/>
      <c r="KPH341" s="412"/>
      <c r="KPI341" s="410"/>
      <c r="KPJ341" s="411"/>
      <c r="KPK341" s="413"/>
      <c r="KPL341" s="412"/>
      <c r="KPM341" s="410"/>
      <c r="KPN341" s="411"/>
      <c r="KPO341" s="413"/>
      <c r="KPP341" s="412"/>
      <c r="KPQ341" s="410"/>
      <c r="KPR341" s="411"/>
      <c r="KPS341" s="413"/>
      <c r="KPT341" s="412"/>
      <c r="KPU341" s="410"/>
      <c r="KPV341" s="411"/>
      <c r="KPW341" s="413"/>
      <c r="KPX341" s="412"/>
      <c r="KPY341" s="410"/>
      <c r="KPZ341" s="411"/>
      <c r="KQA341" s="413"/>
      <c r="KQB341" s="412"/>
      <c r="KQC341" s="410"/>
      <c r="KQD341" s="411"/>
      <c r="KQE341" s="413"/>
      <c r="KQF341" s="412"/>
      <c r="KQG341" s="410"/>
      <c r="KQH341" s="411"/>
      <c r="KQI341" s="413"/>
      <c r="KQJ341" s="412"/>
      <c r="KQK341" s="410"/>
      <c r="KQL341" s="411"/>
      <c r="KQM341" s="413"/>
      <c r="KQN341" s="412"/>
      <c r="KQO341" s="410"/>
      <c r="KQP341" s="411"/>
      <c r="KQQ341" s="413"/>
      <c r="KQR341" s="412"/>
      <c r="KQS341" s="410"/>
      <c r="KQT341" s="411"/>
      <c r="KQU341" s="413"/>
      <c r="KQV341" s="412"/>
      <c r="KQW341" s="410"/>
      <c r="KQX341" s="411"/>
      <c r="KQY341" s="413"/>
      <c r="KQZ341" s="412"/>
      <c r="KRA341" s="410"/>
      <c r="KRB341" s="411"/>
      <c r="KRC341" s="413"/>
      <c r="KRD341" s="412"/>
      <c r="KRE341" s="410"/>
      <c r="KRF341" s="411"/>
      <c r="KRG341" s="413"/>
      <c r="KRH341" s="412"/>
      <c r="KRI341" s="410"/>
      <c r="KRJ341" s="411"/>
      <c r="KRK341" s="413"/>
      <c r="KRL341" s="412"/>
      <c r="KRM341" s="410"/>
      <c r="KRN341" s="411"/>
      <c r="KRO341" s="413"/>
      <c r="KRP341" s="412"/>
      <c r="KRQ341" s="410"/>
      <c r="KRR341" s="411"/>
      <c r="KRS341" s="413"/>
      <c r="KRT341" s="412"/>
      <c r="KRU341" s="410"/>
      <c r="KRV341" s="411"/>
      <c r="KRW341" s="413"/>
      <c r="KRX341" s="412"/>
      <c r="KRY341" s="410"/>
      <c r="KRZ341" s="411"/>
      <c r="KSA341" s="413"/>
      <c r="KSB341" s="412"/>
      <c r="KSC341" s="410"/>
      <c r="KSD341" s="411"/>
      <c r="KSE341" s="413"/>
      <c r="KSF341" s="412"/>
      <c r="KSG341" s="410"/>
      <c r="KSH341" s="411"/>
      <c r="KSI341" s="413"/>
      <c r="KSJ341" s="412"/>
      <c r="KSK341" s="410"/>
      <c r="KSL341" s="411"/>
      <c r="KSM341" s="413"/>
      <c r="KSN341" s="412"/>
      <c r="KSO341" s="410"/>
      <c r="KSP341" s="411"/>
      <c r="KSQ341" s="413"/>
      <c r="KSR341" s="412"/>
      <c r="KSS341" s="410"/>
      <c r="KST341" s="411"/>
      <c r="KSU341" s="413"/>
      <c r="KSV341" s="412"/>
      <c r="KSW341" s="410"/>
      <c r="KSX341" s="411"/>
      <c r="KSY341" s="413"/>
      <c r="KSZ341" s="412"/>
      <c r="KTA341" s="410"/>
      <c r="KTB341" s="411"/>
      <c r="KTC341" s="413"/>
      <c r="KTD341" s="412"/>
      <c r="KTE341" s="410"/>
      <c r="KTF341" s="411"/>
      <c r="KTG341" s="413"/>
      <c r="KTH341" s="412"/>
      <c r="KTI341" s="410"/>
      <c r="KTJ341" s="411"/>
      <c r="KTK341" s="413"/>
      <c r="KTL341" s="412"/>
      <c r="KTM341" s="410"/>
      <c r="KTN341" s="411"/>
      <c r="KTO341" s="413"/>
      <c r="KTP341" s="412"/>
      <c r="KTQ341" s="410"/>
      <c r="KTR341" s="411"/>
      <c r="KTS341" s="413"/>
      <c r="KTT341" s="412"/>
      <c r="KTU341" s="410"/>
      <c r="KTV341" s="411"/>
      <c r="KTW341" s="413"/>
      <c r="KTX341" s="412"/>
      <c r="KTY341" s="410"/>
      <c r="KTZ341" s="411"/>
      <c r="KUA341" s="413"/>
      <c r="KUB341" s="412"/>
      <c r="KUC341" s="410"/>
      <c r="KUD341" s="411"/>
      <c r="KUE341" s="413"/>
      <c r="KUF341" s="412"/>
      <c r="KUG341" s="410"/>
      <c r="KUH341" s="411"/>
      <c r="KUI341" s="413"/>
      <c r="KUJ341" s="412"/>
      <c r="KUK341" s="410"/>
      <c r="KUL341" s="411"/>
      <c r="KUM341" s="413"/>
      <c r="KUN341" s="412"/>
      <c r="KUO341" s="410"/>
      <c r="KUP341" s="411"/>
      <c r="KUQ341" s="413"/>
      <c r="KUR341" s="412"/>
      <c r="KUS341" s="410"/>
      <c r="KUT341" s="411"/>
      <c r="KUU341" s="413"/>
      <c r="KUV341" s="412"/>
      <c r="KUW341" s="410"/>
      <c r="KUX341" s="411"/>
      <c r="KUY341" s="413"/>
      <c r="KUZ341" s="412"/>
      <c r="KVA341" s="410"/>
      <c r="KVB341" s="411"/>
      <c r="KVC341" s="413"/>
      <c r="KVD341" s="412"/>
      <c r="KVE341" s="410"/>
      <c r="KVF341" s="411"/>
      <c r="KVG341" s="413"/>
      <c r="KVH341" s="412"/>
      <c r="KVI341" s="410"/>
      <c r="KVJ341" s="411"/>
      <c r="KVK341" s="413"/>
      <c r="KVL341" s="412"/>
      <c r="KVM341" s="410"/>
      <c r="KVN341" s="411"/>
      <c r="KVO341" s="413"/>
      <c r="KVP341" s="412"/>
      <c r="KVQ341" s="410"/>
      <c r="KVR341" s="411"/>
      <c r="KVS341" s="413"/>
      <c r="KVT341" s="412"/>
      <c r="KVU341" s="410"/>
      <c r="KVV341" s="411"/>
      <c r="KVW341" s="413"/>
      <c r="KVX341" s="412"/>
      <c r="KVY341" s="410"/>
      <c r="KVZ341" s="411"/>
      <c r="KWA341" s="413"/>
      <c r="KWB341" s="412"/>
      <c r="KWC341" s="410"/>
      <c r="KWD341" s="411"/>
      <c r="KWE341" s="413"/>
      <c r="KWF341" s="412"/>
      <c r="KWG341" s="410"/>
      <c r="KWH341" s="411"/>
      <c r="KWI341" s="413"/>
      <c r="KWJ341" s="412"/>
      <c r="KWK341" s="410"/>
      <c r="KWL341" s="411"/>
      <c r="KWM341" s="413"/>
      <c r="KWN341" s="412"/>
      <c r="KWO341" s="410"/>
      <c r="KWP341" s="411"/>
      <c r="KWQ341" s="413"/>
      <c r="KWR341" s="412"/>
      <c r="KWS341" s="410"/>
      <c r="KWT341" s="411"/>
      <c r="KWU341" s="413"/>
      <c r="KWV341" s="412"/>
      <c r="KWW341" s="410"/>
      <c r="KWX341" s="411"/>
      <c r="KWY341" s="413"/>
      <c r="KWZ341" s="412"/>
      <c r="KXA341" s="410"/>
      <c r="KXB341" s="411"/>
      <c r="KXC341" s="413"/>
      <c r="KXD341" s="412"/>
      <c r="KXE341" s="410"/>
      <c r="KXF341" s="411"/>
      <c r="KXG341" s="413"/>
      <c r="KXH341" s="412"/>
      <c r="KXI341" s="410"/>
      <c r="KXJ341" s="411"/>
      <c r="KXK341" s="413"/>
      <c r="KXL341" s="412"/>
      <c r="KXM341" s="410"/>
      <c r="KXN341" s="411"/>
      <c r="KXO341" s="413"/>
      <c r="KXP341" s="412"/>
      <c r="KXQ341" s="410"/>
      <c r="KXR341" s="411"/>
      <c r="KXS341" s="413"/>
      <c r="KXT341" s="412"/>
      <c r="KXU341" s="410"/>
      <c r="KXV341" s="411"/>
      <c r="KXW341" s="413"/>
      <c r="KXX341" s="412"/>
      <c r="KXY341" s="410"/>
      <c r="KXZ341" s="411"/>
      <c r="KYA341" s="413"/>
      <c r="KYB341" s="412"/>
      <c r="KYC341" s="410"/>
      <c r="KYD341" s="411"/>
      <c r="KYE341" s="413"/>
      <c r="KYF341" s="412"/>
      <c r="KYG341" s="410"/>
      <c r="KYH341" s="411"/>
      <c r="KYI341" s="413"/>
      <c r="KYJ341" s="412"/>
      <c r="KYK341" s="410"/>
      <c r="KYL341" s="411"/>
      <c r="KYM341" s="413"/>
      <c r="KYN341" s="412"/>
      <c r="KYO341" s="410"/>
      <c r="KYP341" s="411"/>
      <c r="KYQ341" s="413"/>
      <c r="KYR341" s="412"/>
      <c r="KYS341" s="410"/>
      <c r="KYT341" s="411"/>
      <c r="KYU341" s="413"/>
      <c r="KYV341" s="412"/>
      <c r="KYW341" s="410"/>
      <c r="KYX341" s="411"/>
      <c r="KYY341" s="413"/>
      <c r="KYZ341" s="412"/>
      <c r="KZA341" s="410"/>
      <c r="KZB341" s="411"/>
      <c r="KZC341" s="413"/>
      <c r="KZD341" s="412"/>
      <c r="KZE341" s="410"/>
      <c r="KZF341" s="411"/>
      <c r="KZG341" s="413"/>
      <c r="KZH341" s="412"/>
      <c r="KZI341" s="410"/>
      <c r="KZJ341" s="411"/>
      <c r="KZK341" s="413"/>
      <c r="KZL341" s="412"/>
      <c r="KZM341" s="410"/>
      <c r="KZN341" s="411"/>
      <c r="KZO341" s="413"/>
      <c r="KZP341" s="412"/>
      <c r="KZQ341" s="410"/>
      <c r="KZR341" s="411"/>
      <c r="KZS341" s="413"/>
      <c r="KZT341" s="412"/>
      <c r="KZU341" s="410"/>
      <c r="KZV341" s="411"/>
      <c r="KZW341" s="413"/>
      <c r="KZX341" s="412"/>
      <c r="KZY341" s="410"/>
      <c r="KZZ341" s="411"/>
      <c r="LAA341" s="413"/>
      <c r="LAB341" s="412"/>
      <c r="LAC341" s="410"/>
      <c r="LAD341" s="411"/>
      <c r="LAE341" s="413"/>
      <c r="LAF341" s="412"/>
      <c r="LAG341" s="410"/>
      <c r="LAH341" s="411"/>
      <c r="LAI341" s="413"/>
      <c r="LAJ341" s="412"/>
      <c r="LAK341" s="410"/>
      <c r="LAL341" s="411"/>
      <c r="LAM341" s="413"/>
      <c r="LAN341" s="412"/>
      <c r="LAO341" s="410"/>
      <c r="LAP341" s="411"/>
      <c r="LAQ341" s="413"/>
      <c r="LAR341" s="412"/>
      <c r="LAS341" s="410"/>
      <c r="LAT341" s="411"/>
      <c r="LAU341" s="413"/>
      <c r="LAV341" s="412"/>
      <c r="LAW341" s="410"/>
      <c r="LAX341" s="411"/>
      <c r="LAY341" s="413"/>
      <c r="LAZ341" s="412"/>
      <c r="LBA341" s="410"/>
      <c r="LBB341" s="411"/>
      <c r="LBC341" s="413"/>
      <c r="LBD341" s="412"/>
      <c r="LBE341" s="410"/>
      <c r="LBF341" s="411"/>
      <c r="LBG341" s="413"/>
      <c r="LBH341" s="412"/>
      <c r="LBI341" s="410"/>
      <c r="LBJ341" s="411"/>
      <c r="LBK341" s="413"/>
      <c r="LBL341" s="412"/>
      <c r="LBM341" s="410"/>
      <c r="LBN341" s="411"/>
      <c r="LBO341" s="413"/>
      <c r="LBP341" s="412"/>
      <c r="LBQ341" s="410"/>
      <c r="LBR341" s="411"/>
      <c r="LBS341" s="413"/>
      <c r="LBT341" s="412"/>
      <c r="LBU341" s="410"/>
      <c r="LBV341" s="411"/>
      <c r="LBW341" s="413"/>
      <c r="LBX341" s="412"/>
      <c r="LBY341" s="410"/>
      <c r="LBZ341" s="411"/>
      <c r="LCA341" s="413"/>
      <c r="LCB341" s="412"/>
      <c r="LCC341" s="410"/>
      <c r="LCD341" s="411"/>
      <c r="LCE341" s="413"/>
      <c r="LCF341" s="412"/>
      <c r="LCG341" s="410"/>
      <c r="LCH341" s="411"/>
      <c r="LCI341" s="413"/>
      <c r="LCJ341" s="412"/>
      <c r="LCK341" s="410"/>
      <c r="LCL341" s="411"/>
      <c r="LCM341" s="413"/>
      <c r="LCN341" s="412"/>
      <c r="LCO341" s="410"/>
      <c r="LCP341" s="411"/>
      <c r="LCQ341" s="413"/>
      <c r="LCR341" s="412"/>
      <c r="LCS341" s="410"/>
      <c r="LCT341" s="411"/>
      <c r="LCU341" s="413"/>
      <c r="LCV341" s="412"/>
      <c r="LCW341" s="410"/>
      <c r="LCX341" s="411"/>
      <c r="LCY341" s="413"/>
      <c r="LCZ341" s="412"/>
      <c r="LDA341" s="410"/>
      <c r="LDB341" s="411"/>
      <c r="LDC341" s="413"/>
      <c r="LDD341" s="412"/>
      <c r="LDE341" s="410"/>
      <c r="LDF341" s="411"/>
      <c r="LDG341" s="413"/>
      <c r="LDH341" s="412"/>
      <c r="LDI341" s="410"/>
      <c r="LDJ341" s="411"/>
      <c r="LDK341" s="413"/>
      <c r="LDL341" s="412"/>
      <c r="LDM341" s="410"/>
      <c r="LDN341" s="411"/>
      <c r="LDO341" s="413"/>
      <c r="LDP341" s="412"/>
      <c r="LDQ341" s="410"/>
      <c r="LDR341" s="411"/>
      <c r="LDS341" s="413"/>
      <c r="LDT341" s="412"/>
      <c r="LDU341" s="410"/>
      <c r="LDV341" s="411"/>
      <c r="LDW341" s="413"/>
      <c r="LDX341" s="412"/>
      <c r="LDY341" s="410"/>
      <c r="LDZ341" s="411"/>
      <c r="LEA341" s="413"/>
      <c r="LEB341" s="412"/>
      <c r="LEC341" s="410"/>
      <c r="LED341" s="411"/>
      <c r="LEE341" s="413"/>
      <c r="LEF341" s="412"/>
      <c r="LEG341" s="410"/>
      <c r="LEH341" s="411"/>
      <c r="LEI341" s="413"/>
      <c r="LEJ341" s="412"/>
      <c r="LEK341" s="410"/>
      <c r="LEL341" s="411"/>
      <c r="LEM341" s="413"/>
      <c r="LEN341" s="412"/>
      <c r="LEO341" s="410"/>
      <c r="LEP341" s="411"/>
      <c r="LEQ341" s="413"/>
      <c r="LER341" s="412"/>
      <c r="LES341" s="410"/>
      <c r="LET341" s="411"/>
      <c r="LEU341" s="413"/>
      <c r="LEV341" s="412"/>
      <c r="LEW341" s="410"/>
      <c r="LEX341" s="411"/>
      <c r="LEY341" s="413"/>
      <c r="LEZ341" s="412"/>
      <c r="LFA341" s="410"/>
      <c r="LFB341" s="411"/>
      <c r="LFC341" s="413"/>
      <c r="LFD341" s="412"/>
      <c r="LFE341" s="410"/>
      <c r="LFF341" s="411"/>
      <c r="LFG341" s="413"/>
      <c r="LFH341" s="412"/>
      <c r="LFI341" s="410"/>
      <c r="LFJ341" s="411"/>
      <c r="LFK341" s="413"/>
      <c r="LFL341" s="412"/>
      <c r="LFM341" s="410"/>
      <c r="LFN341" s="411"/>
      <c r="LFO341" s="413"/>
      <c r="LFP341" s="412"/>
      <c r="LFQ341" s="410"/>
      <c r="LFR341" s="411"/>
      <c r="LFS341" s="413"/>
      <c r="LFT341" s="412"/>
      <c r="LFU341" s="410"/>
      <c r="LFV341" s="411"/>
      <c r="LFW341" s="413"/>
      <c r="LFX341" s="412"/>
      <c r="LFY341" s="410"/>
      <c r="LFZ341" s="411"/>
      <c r="LGA341" s="413"/>
      <c r="LGB341" s="412"/>
      <c r="LGC341" s="410"/>
      <c r="LGD341" s="411"/>
      <c r="LGE341" s="413"/>
      <c r="LGF341" s="412"/>
      <c r="LGG341" s="410"/>
      <c r="LGH341" s="411"/>
      <c r="LGI341" s="413"/>
      <c r="LGJ341" s="412"/>
      <c r="LGK341" s="410"/>
      <c r="LGL341" s="411"/>
      <c r="LGM341" s="413"/>
      <c r="LGN341" s="412"/>
      <c r="LGO341" s="410"/>
      <c r="LGP341" s="411"/>
      <c r="LGQ341" s="413"/>
      <c r="LGR341" s="412"/>
      <c r="LGS341" s="410"/>
      <c r="LGT341" s="411"/>
      <c r="LGU341" s="413"/>
      <c r="LGV341" s="412"/>
      <c r="LGW341" s="410"/>
      <c r="LGX341" s="411"/>
      <c r="LGY341" s="413"/>
      <c r="LGZ341" s="412"/>
      <c r="LHA341" s="410"/>
      <c r="LHB341" s="411"/>
      <c r="LHC341" s="413"/>
      <c r="LHD341" s="412"/>
      <c r="LHE341" s="410"/>
      <c r="LHF341" s="411"/>
      <c r="LHG341" s="413"/>
      <c r="LHH341" s="412"/>
      <c r="LHI341" s="410"/>
      <c r="LHJ341" s="411"/>
      <c r="LHK341" s="413"/>
      <c r="LHL341" s="412"/>
      <c r="LHM341" s="410"/>
      <c r="LHN341" s="411"/>
      <c r="LHO341" s="413"/>
      <c r="LHP341" s="412"/>
      <c r="LHQ341" s="410"/>
      <c r="LHR341" s="411"/>
      <c r="LHS341" s="413"/>
      <c r="LHT341" s="412"/>
      <c r="LHU341" s="410"/>
      <c r="LHV341" s="411"/>
      <c r="LHW341" s="413"/>
      <c r="LHX341" s="412"/>
      <c r="LHY341" s="410"/>
      <c r="LHZ341" s="411"/>
      <c r="LIA341" s="413"/>
      <c r="LIB341" s="412"/>
      <c r="LIC341" s="410"/>
      <c r="LID341" s="411"/>
      <c r="LIE341" s="413"/>
      <c r="LIF341" s="412"/>
      <c r="LIG341" s="410"/>
      <c r="LIH341" s="411"/>
      <c r="LII341" s="413"/>
      <c r="LIJ341" s="412"/>
      <c r="LIK341" s="410"/>
      <c r="LIL341" s="411"/>
      <c r="LIM341" s="413"/>
      <c r="LIN341" s="412"/>
      <c r="LIO341" s="410"/>
      <c r="LIP341" s="411"/>
      <c r="LIQ341" s="413"/>
      <c r="LIR341" s="412"/>
      <c r="LIS341" s="410"/>
      <c r="LIT341" s="411"/>
      <c r="LIU341" s="413"/>
      <c r="LIV341" s="412"/>
      <c r="LIW341" s="410"/>
      <c r="LIX341" s="411"/>
      <c r="LIY341" s="413"/>
      <c r="LIZ341" s="412"/>
      <c r="LJA341" s="410"/>
      <c r="LJB341" s="411"/>
      <c r="LJC341" s="413"/>
      <c r="LJD341" s="412"/>
      <c r="LJE341" s="410"/>
      <c r="LJF341" s="411"/>
      <c r="LJG341" s="413"/>
      <c r="LJH341" s="412"/>
      <c r="LJI341" s="410"/>
      <c r="LJJ341" s="411"/>
      <c r="LJK341" s="413"/>
      <c r="LJL341" s="412"/>
      <c r="LJM341" s="410"/>
      <c r="LJN341" s="411"/>
      <c r="LJO341" s="413"/>
      <c r="LJP341" s="412"/>
      <c r="LJQ341" s="410"/>
      <c r="LJR341" s="411"/>
      <c r="LJS341" s="413"/>
      <c r="LJT341" s="412"/>
      <c r="LJU341" s="410"/>
      <c r="LJV341" s="411"/>
      <c r="LJW341" s="413"/>
      <c r="LJX341" s="412"/>
      <c r="LJY341" s="410"/>
      <c r="LJZ341" s="411"/>
      <c r="LKA341" s="413"/>
      <c r="LKB341" s="412"/>
      <c r="LKC341" s="410"/>
      <c r="LKD341" s="411"/>
      <c r="LKE341" s="413"/>
      <c r="LKF341" s="412"/>
      <c r="LKG341" s="410"/>
      <c r="LKH341" s="411"/>
      <c r="LKI341" s="413"/>
      <c r="LKJ341" s="412"/>
      <c r="LKK341" s="410"/>
      <c r="LKL341" s="411"/>
      <c r="LKM341" s="413"/>
      <c r="LKN341" s="412"/>
      <c r="LKO341" s="410"/>
      <c r="LKP341" s="411"/>
      <c r="LKQ341" s="413"/>
      <c r="LKR341" s="412"/>
      <c r="LKS341" s="410"/>
      <c r="LKT341" s="411"/>
      <c r="LKU341" s="413"/>
      <c r="LKV341" s="412"/>
      <c r="LKW341" s="410"/>
      <c r="LKX341" s="411"/>
      <c r="LKY341" s="413"/>
      <c r="LKZ341" s="412"/>
      <c r="LLA341" s="410"/>
      <c r="LLB341" s="411"/>
      <c r="LLC341" s="413"/>
      <c r="LLD341" s="412"/>
      <c r="LLE341" s="410"/>
      <c r="LLF341" s="411"/>
      <c r="LLG341" s="413"/>
      <c r="LLH341" s="412"/>
      <c r="LLI341" s="410"/>
      <c r="LLJ341" s="411"/>
      <c r="LLK341" s="413"/>
      <c r="LLL341" s="412"/>
      <c r="LLM341" s="410"/>
      <c r="LLN341" s="411"/>
      <c r="LLO341" s="413"/>
      <c r="LLP341" s="412"/>
      <c r="LLQ341" s="410"/>
      <c r="LLR341" s="411"/>
      <c r="LLS341" s="413"/>
      <c r="LLT341" s="412"/>
      <c r="LLU341" s="410"/>
      <c r="LLV341" s="411"/>
      <c r="LLW341" s="413"/>
      <c r="LLX341" s="412"/>
      <c r="LLY341" s="410"/>
      <c r="LLZ341" s="411"/>
      <c r="LMA341" s="413"/>
      <c r="LMB341" s="412"/>
      <c r="LMC341" s="410"/>
      <c r="LMD341" s="411"/>
      <c r="LME341" s="413"/>
      <c r="LMF341" s="412"/>
      <c r="LMG341" s="410"/>
      <c r="LMH341" s="411"/>
      <c r="LMI341" s="413"/>
      <c r="LMJ341" s="412"/>
      <c r="LMK341" s="410"/>
      <c r="LML341" s="411"/>
      <c r="LMM341" s="413"/>
      <c r="LMN341" s="412"/>
      <c r="LMO341" s="410"/>
      <c r="LMP341" s="411"/>
      <c r="LMQ341" s="413"/>
      <c r="LMR341" s="412"/>
      <c r="LMS341" s="410"/>
      <c r="LMT341" s="411"/>
      <c r="LMU341" s="413"/>
      <c r="LMV341" s="412"/>
      <c r="LMW341" s="410"/>
      <c r="LMX341" s="411"/>
      <c r="LMY341" s="413"/>
      <c r="LMZ341" s="412"/>
      <c r="LNA341" s="410"/>
      <c r="LNB341" s="411"/>
      <c r="LNC341" s="413"/>
      <c r="LND341" s="412"/>
      <c r="LNE341" s="410"/>
      <c r="LNF341" s="411"/>
      <c r="LNG341" s="413"/>
      <c r="LNH341" s="412"/>
      <c r="LNI341" s="410"/>
      <c r="LNJ341" s="411"/>
      <c r="LNK341" s="413"/>
      <c r="LNL341" s="412"/>
      <c r="LNM341" s="410"/>
      <c r="LNN341" s="411"/>
      <c r="LNO341" s="413"/>
      <c r="LNP341" s="412"/>
      <c r="LNQ341" s="410"/>
      <c r="LNR341" s="411"/>
      <c r="LNS341" s="413"/>
      <c r="LNT341" s="412"/>
      <c r="LNU341" s="410"/>
      <c r="LNV341" s="411"/>
      <c r="LNW341" s="413"/>
      <c r="LNX341" s="412"/>
      <c r="LNY341" s="410"/>
      <c r="LNZ341" s="411"/>
      <c r="LOA341" s="413"/>
      <c r="LOB341" s="412"/>
      <c r="LOC341" s="410"/>
      <c r="LOD341" s="411"/>
      <c r="LOE341" s="413"/>
      <c r="LOF341" s="412"/>
      <c r="LOG341" s="410"/>
      <c r="LOH341" s="411"/>
      <c r="LOI341" s="413"/>
      <c r="LOJ341" s="412"/>
      <c r="LOK341" s="410"/>
      <c r="LOL341" s="411"/>
      <c r="LOM341" s="413"/>
      <c r="LON341" s="412"/>
      <c r="LOO341" s="410"/>
      <c r="LOP341" s="411"/>
      <c r="LOQ341" s="413"/>
      <c r="LOR341" s="412"/>
      <c r="LOS341" s="410"/>
      <c r="LOT341" s="411"/>
      <c r="LOU341" s="413"/>
      <c r="LOV341" s="412"/>
      <c r="LOW341" s="410"/>
      <c r="LOX341" s="411"/>
      <c r="LOY341" s="413"/>
      <c r="LOZ341" s="412"/>
      <c r="LPA341" s="410"/>
      <c r="LPB341" s="411"/>
      <c r="LPC341" s="413"/>
      <c r="LPD341" s="412"/>
      <c r="LPE341" s="410"/>
      <c r="LPF341" s="411"/>
      <c r="LPG341" s="413"/>
      <c r="LPH341" s="412"/>
      <c r="LPI341" s="410"/>
      <c r="LPJ341" s="411"/>
      <c r="LPK341" s="413"/>
      <c r="LPL341" s="412"/>
      <c r="LPM341" s="410"/>
      <c r="LPN341" s="411"/>
      <c r="LPO341" s="413"/>
      <c r="LPP341" s="412"/>
      <c r="LPQ341" s="410"/>
      <c r="LPR341" s="411"/>
      <c r="LPS341" s="413"/>
      <c r="LPT341" s="412"/>
      <c r="LPU341" s="410"/>
      <c r="LPV341" s="411"/>
      <c r="LPW341" s="413"/>
      <c r="LPX341" s="412"/>
      <c r="LPY341" s="410"/>
      <c r="LPZ341" s="411"/>
      <c r="LQA341" s="413"/>
      <c r="LQB341" s="412"/>
      <c r="LQC341" s="410"/>
      <c r="LQD341" s="411"/>
      <c r="LQE341" s="413"/>
      <c r="LQF341" s="412"/>
      <c r="LQG341" s="410"/>
      <c r="LQH341" s="411"/>
      <c r="LQI341" s="413"/>
      <c r="LQJ341" s="412"/>
      <c r="LQK341" s="410"/>
      <c r="LQL341" s="411"/>
      <c r="LQM341" s="413"/>
      <c r="LQN341" s="412"/>
      <c r="LQO341" s="410"/>
      <c r="LQP341" s="411"/>
      <c r="LQQ341" s="413"/>
      <c r="LQR341" s="412"/>
      <c r="LQS341" s="410"/>
      <c r="LQT341" s="411"/>
      <c r="LQU341" s="413"/>
      <c r="LQV341" s="412"/>
      <c r="LQW341" s="410"/>
      <c r="LQX341" s="411"/>
      <c r="LQY341" s="413"/>
      <c r="LQZ341" s="412"/>
      <c r="LRA341" s="410"/>
      <c r="LRB341" s="411"/>
      <c r="LRC341" s="413"/>
      <c r="LRD341" s="412"/>
      <c r="LRE341" s="410"/>
      <c r="LRF341" s="411"/>
      <c r="LRG341" s="413"/>
      <c r="LRH341" s="412"/>
      <c r="LRI341" s="410"/>
      <c r="LRJ341" s="411"/>
      <c r="LRK341" s="413"/>
      <c r="LRL341" s="412"/>
      <c r="LRM341" s="410"/>
      <c r="LRN341" s="411"/>
      <c r="LRO341" s="413"/>
      <c r="LRP341" s="412"/>
      <c r="LRQ341" s="410"/>
      <c r="LRR341" s="411"/>
      <c r="LRS341" s="413"/>
      <c r="LRT341" s="412"/>
      <c r="LRU341" s="410"/>
      <c r="LRV341" s="411"/>
      <c r="LRW341" s="413"/>
      <c r="LRX341" s="412"/>
      <c r="LRY341" s="410"/>
      <c r="LRZ341" s="411"/>
      <c r="LSA341" s="413"/>
      <c r="LSB341" s="412"/>
      <c r="LSC341" s="410"/>
      <c r="LSD341" s="411"/>
      <c r="LSE341" s="413"/>
      <c r="LSF341" s="412"/>
      <c r="LSG341" s="410"/>
      <c r="LSH341" s="411"/>
      <c r="LSI341" s="413"/>
      <c r="LSJ341" s="412"/>
      <c r="LSK341" s="410"/>
      <c r="LSL341" s="411"/>
      <c r="LSM341" s="413"/>
      <c r="LSN341" s="412"/>
      <c r="LSO341" s="410"/>
      <c r="LSP341" s="411"/>
      <c r="LSQ341" s="413"/>
      <c r="LSR341" s="412"/>
      <c r="LSS341" s="410"/>
      <c r="LST341" s="411"/>
      <c r="LSU341" s="413"/>
      <c r="LSV341" s="412"/>
      <c r="LSW341" s="410"/>
      <c r="LSX341" s="411"/>
      <c r="LSY341" s="413"/>
      <c r="LSZ341" s="412"/>
      <c r="LTA341" s="410"/>
      <c r="LTB341" s="411"/>
      <c r="LTC341" s="413"/>
      <c r="LTD341" s="412"/>
      <c r="LTE341" s="410"/>
      <c r="LTF341" s="411"/>
      <c r="LTG341" s="413"/>
      <c r="LTH341" s="412"/>
      <c r="LTI341" s="410"/>
      <c r="LTJ341" s="411"/>
      <c r="LTK341" s="413"/>
      <c r="LTL341" s="412"/>
      <c r="LTM341" s="410"/>
      <c r="LTN341" s="411"/>
      <c r="LTO341" s="413"/>
      <c r="LTP341" s="412"/>
      <c r="LTQ341" s="410"/>
      <c r="LTR341" s="411"/>
      <c r="LTS341" s="413"/>
      <c r="LTT341" s="412"/>
      <c r="LTU341" s="410"/>
      <c r="LTV341" s="411"/>
      <c r="LTW341" s="413"/>
      <c r="LTX341" s="412"/>
      <c r="LTY341" s="410"/>
      <c r="LTZ341" s="411"/>
      <c r="LUA341" s="413"/>
      <c r="LUB341" s="412"/>
      <c r="LUC341" s="410"/>
      <c r="LUD341" s="411"/>
      <c r="LUE341" s="413"/>
      <c r="LUF341" s="412"/>
      <c r="LUG341" s="410"/>
      <c r="LUH341" s="411"/>
      <c r="LUI341" s="413"/>
      <c r="LUJ341" s="412"/>
      <c r="LUK341" s="410"/>
      <c r="LUL341" s="411"/>
      <c r="LUM341" s="413"/>
      <c r="LUN341" s="412"/>
      <c r="LUO341" s="410"/>
      <c r="LUP341" s="411"/>
      <c r="LUQ341" s="413"/>
      <c r="LUR341" s="412"/>
      <c r="LUS341" s="410"/>
      <c r="LUT341" s="411"/>
      <c r="LUU341" s="413"/>
      <c r="LUV341" s="412"/>
      <c r="LUW341" s="410"/>
      <c r="LUX341" s="411"/>
      <c r="LUY341" s="413"/>
      <c r="LUZ341" s="412"/>
      <c r="LVA341" s="410"/>
      <c r="LVB341" s="411"/>
      <c r="LVC341" s="413"/>
      <c r="LVD341" s="412"/>
      <c r="LVE341" s="410"/>
      <c r="LVF341" s="411"/>
      <c r="LVG341" s="413"/>
      <c r="LVH341" s="412"/>
      <c r="LVI341" s="410"/>
      <c r="LVJ341" s="411"/>
      <c r="LVK341" s="413"/>
      <c r="LVL341" s="412"/>
      <c r="LVM341" s="410"/>
      <c r="LVN341" s="411"/>
      <c r="LVO341" s="413"/>
      <c r="LVP341" s="412"/>
      <c r="LVQ341" s="410"/>
      <c r="LVR341" s="411"/>
      <c r="LVS341" s="413"/>
      <c r="LVT341" s="412"/>
      <c r="LVU341" s="410"/>
      <c r="LVV341" s="411"/>
      <c r="LVW341" s="413"/>
      <c r="LVX341" s="412"/>
      <c r="LVY341" s="410"/>
      <c r="LVZ341" s="411"/>
      <c r="LWA341" s="413"/>
      <c r="LWB341" s="412"/>
      <c r="LWC341" s="410"/>
      <c r="LWD341" s="411"/>
      <c r="LWE341" s="413"/>
      <c r="LWF341" s="412"/>
      <c r="LWG341" s="410"/>
      <c r="LWH341" s="411"/>
      <c r="LWI341" s="413"/>
      <c r="LWJ341" s="412"/>
      <c r="LWK341" s="410"/>
      <c r="LWL341" s="411"/>
      <c r="LWM341" s="413"/>
      <c r="LWN341" s="412"/>
      <c r="LWO341" s="410"/>
      <c r="LWP341" s="411"/>
      <c r="LWQ341" s="413"/>
      <c r="LWR341" s="412"/>
      <c r="LWS341" s="410"/>
      <c r="LWT341" s="411"/>
      <c r="LWU341" s="413"/>
      <c r="LWV341" s="412"/>
      <c r="LWW341" s="410"/>
      <c r="LWX341" s="411"/>
      <c r="LWY341" s="413"/>
      <c r="LWZ341" s="412"/>
      <c r="LXA341" s="410"/>
      <c r="LXB341" s="411"/>
      <c r="LXC341" s="413"/>
      <c r="LXD341" s="412"/>
      <c r="LXE341" s="410"/>
      <c r="LXF341" s="411"/>
      <c r="LXG341" s="413"/>
      <c r="LXH341" s="412"/>
      <c r="LXI341" s="410"/>
      <c r="LXJ341" s="411"/>
      <c r="LXK341" s="413"/>
      <c r="LXL341" s="412"/>
      <c r="LXM341" s="410"/>
      <c r="LXN341" s="411"/>
      <c r="LXO341" s="413"/>
      <c r="LXP341" s="412"/>
      <c r="LXQ341" s="410"/>
      <c r="LXR341" s="411"/>
      <c r="LXS341" s="413"/>
      <c r="LXT341" s="412"/>
      <c r="LXU341" s="410"/>
      <c r="LXV341" s="411"/>
      <c r="LXW341" s="413"/>
      <c r="LXX341" s="412"/>
      <c r="LXY341" s="410"/>
      <c r="LXZ341" s="411"/>
      <c r="LYA341" s="413"/>
      <c r="LYB341" s="412"/>
      <c r="LYC341" s="410"/>
      <c r="LYD341" s="411"/>
      <c r="LYE341" s="413"/>
      <c r="LYF341" s="412"/>
      <c r="LYG341" s="410"/>
      <c r="LYH341" s="411"/>
      <c r="LYI341" s="413"/>
      <c r="LYJ341" s="412"/>
      <c r="LYK341" s="410"/>
      <c r="LYL341" s="411"/>
      <c r="LYM341" s="413"/>
      <c r="LYN341" s="412"/>
      <c r="LYO341" s="410"/>
      <c r="LYP341" s="411"/>
      <c r="LYQ341" s="413"/>
      <c r="LYR341" s="412"/>
      <c r="LYS341" s="410"/>
      <c r="LYT341" s="411"/>
      <c r="LYU341" s="413"/>
      <c r="LYV341" s="412"/>
      <c r="LYW341" s="410"/>
      <c r="LYX341" s="411"/>
      <c r="LYY341" s="413"/>
      <c r="LYZ341" s="412"/>
      <c r="LZA341" s="410"/>
      <c r="LZB341" s="411"/>
      <c r="LZC341" s="413"/>
      <c r="LZD341" s="412"/>
      <c r="LZE341" s="410"/>
      <c r="LZF341" s="411"/>
      <c r="LZG341" s="413"/>
      <c r="LZH341" s="412"/>
      <c r="LZI341" s="410"/>
      <c r="LZJ341" s="411"/>
      <c r="LZK341" s="413"/>
      <c r="LZL341" s="412"/>
      <c r="LZM341" s="410"/>
      <c r="LZN341" s="411"/>
      <c r="LZO341" s="413"/>
      <c r="LZP341" s="412"/>
      <c r="LZQ341" s="410"/>
      <c r="LZR341" s="411"/>
      <c r="LZS341" s="413"/>
      <c r="LZT341" s="412"/>
      <c r="LZU341" s="410"/>
      <c r="LZV341" s="411"/>
      <c r="LZW341" s="413"/>
      <c r="LZX341" s="412"/>
      <c r="LZY341" s="410"/>
      <c r="LZZ341" s="411"/>
      <c r="MAA341" s="413"/>
      <c r="MAB341" s="412"/>
      <c r="MAC341" s="410"/>
      <c r="MAD341" s="411"/>
      <c r="MAE341" s="413"/>
      <c r="MAF341" s="412"/>
      <c r="MAG341" s="410"/>
      <c r="MAH341" s="411"/>
      <c r="MAI341" s="413"/>
      <c r="MAJ341" s="412"/>
      <c r="MAK341" s="410"/>
      <c r="MAL341" s="411"/>
      <c r="MAM341" s="413"/>
      <c r="MAN341" s="412"/>
      <c r="MAO341" s="410"/>
      <c r="MAP341" s="411"/>
      <c r="MAQ341" s="413"/>
      <c r="MAR341" s="412"/>
      <c r="MAS341" s="410"/>
      <c r="MAT341" s="411"/>
      <c r="MAU341" s="413"/>
      <c r="MAV341" s="412"/>
      <c r="MAW341" s="410"/>
      <c r="MAX341" s="411"/>
      <c r="MAY341" s="413"/>
      <c r="MAZ341" s="412"/>
      <c r="MBA341" s="410"/>
      <c r="MBB341" s="411"/>
      <c r="MBC341" s="413"/>
      <c r="MBD341" s="412"/>
      <c r="MBE341" s="410"/>
      <c r="MBF341" s="411"/>
      <c r="MBG341" s="413"/>
      <c r="MBH341" s="412"/>
      <c r="MBI341" s="410"/>
      <c r="MBJ341" s="411"/>
      <c r="MBK341" s="413"/>
      <c r="MBL341" s="412"/>
      <c r="MBM341" s="410"/>
      <c r="MBN341" s="411"/>
      <c r="MBO341" s="413"/>
      <c r="MBP341" s="412"/>
      <c r="MBQ341" s="410"/>
      <c r="MBR341" s="411"/>
      <c r="MBS341" s="413"/>
      <c r="MBT341" s="412"/>
      <c r="MBU341" s="410"/>
      <c r="MBV341" s="411"/>
      <c r="MBW341" s="413"/>
      <c r="MBX341" s="412"/>
      <c r="MBY341" s="410"/>
      <c r="MBZ341" s="411"/>
      <c r="MCA341" s="413"/>
      <c r="MCB341" s="412"/>
      <c r="MCC341" s="410"/>
      <c r="MCD341" s="411"/>
      <c r="MCE341" s="413"/>
      <c r="MCF341" s="412"/>
      <c r="MCG341" s="410"/>
      <c r="MCH341" s="411"/>
      <c r="MCI341" s="413"/>
      <c r="MCJ341" s="412"/>
      <c r="MCK341" s="410"/>
      <c r="MCL341" s="411"/>
      <c r="MCM341" s="413"/>
      <c r="MCN341" s="412"/>
      <c r="MCO341" s="410"/>
      <c r="MCP341" s="411"/>
      <c r="MCQ341" s="413"/>
      <c r="MCR341" s="412"/>
      <c r="MCS341" s="410"/>
      <c r="MCT341" s="411"/>
      <c r="MCU341" s="413"/>
      <c r="MCV341" s="412"/>
      <c r="MCW341" s="410"/>
      <c r="MCX341" s="411"/>
      <c r="MCY341" s="413"/>
      <c r="MCZ341" s="412"/>
      <c r="MDA341" s="410"/>
      <c r="MDB341" s="411"/>
      <c r="MDC341" s="413"/>
      <c r="MDD341" s="412"/>
      <c r="MDE341" s="410"/>
      <c r="MDF341" s="411"/>
      <c r="MDG341" s="413"/>
      <c r="MDH341" s="412"/>
      <c r="MDI341" s="410"/>
      <c r="MDJ341" s="411"/>
      <c r="MDK341" s="413"/>
      <c r="MDL341" s="412"/>
      <c r="MDM341" s="410"/>
      <c r="MDN341" s="411"/>
      <c r="MDO341" s="413"/>
      <c r="MDP341" s="412"/>
      <c r="MDQ341" s="410"/>
      <c r="MDR341" s="411"/>
      <c r="MDS341" s="413"/>
      <c r="MDT341" s="412"/>
      <c r="MDU341" s="410"/>
      <c r="MDV341" s="411"/>
      <c r="MDW341" s="413"/>
      <c r="MDX341" s="412"/>
      <c r="MDY341" s="410"/>
      <c r="MDZ341" s="411"/>
      <c r="MEA341" s="413"/>
      <c r="MEB341" s="412"/>
      <c r="MEC341" s="410"/>
      <c r="MED341" s="411"/>
      <c r="MEE341" s="413"/>
      <c r="MEF341" s="412"/>
      <c r="MEG341" s="410"/>
      <c r="MEH341" s="411"/>
      <c r="MEI341" s="413"/>
      <c r="MEJ341" s="412"/>
      <c r="MEK341" s="410"/>
      <c r="MEL341" s="411"/>
      <c r="MEM341" s="413"/>
      <c r="MEN341" s="412"/>
      <c r="MEO341" s="410"/>
      <c r="MEP341" s="411"/>
      <c r="MEQ341" s="413"/>
      <c r="MER341" s="412"/>
      <c r="MES341" s="410"/>
      <c r="MET341" s="411"/>
      <c r="MEU341" s="413"/>
      <c r="MEV341" s="412"/>
      <c r="MEW341" s="410"/>
      <c r="MEX341" s="411"/>
      <c r="MEY341" s="413"/>
      <c r="MEZ341" s="412"/>
      <c r="MFA341" s="410"/>
      <c r="MFB341" s="411"/>
      <c r="MFC341" s="413"/>
      <c r="MFD341" s="412"/>
      <c r="MFE341" s="410"/>
      <c r="MFF341" s="411"/>
      <c r="MFG341" s="413"/>
      <c r="MFH341" s="412"/>
      <c r="MFI341" s="410"/>
      <c r="MFJ341" s="411"/>
      <c r="MFK341" s="413"/>
      <c r="MFL341" s="412"/>
      <c r="MFM341" s="410"/>
      <c r="MFN341" s="411"/>
      <c r="MFO341" s="413"/>
      <c r="MFP341" s="412"/>
      <c r="MFQ341" s="410"/>
      <c r="MFR341" s="411"/>
      <c r="MFS341" s="413"/>
      <c r="MFT341" s="412"/>
      <c r="MFU341" s="410"/>
      <c r="MFV341" s="411"/>
      <c r="MFW341" s="413"/>
      <c r="MFX341" s="412"/>
      <c r="MFY341" s="410"/>
      <c r="MFZ341" s="411"/>
      <c r="MGA341" s="413"/>
      <c r="MGB341" s="412"/>
      <c r="MGC341" s="410"/>
      <c r="MGD341" s="411"/>
      <c r="MGE341" s="413"/>
      <c r="MGF341" s="412"/>
      <c r="MGG341" s="410"/>
      <c r="MGH341" s="411"/>
      <c r="MGI341" s="413"/>
      <c r="MGJ341" s="412"/>
      <c r="MGK341" s="410"/>
      <c r="MGL341" s="411"/>
      <c r="MGM341" s="413"/>
      <c r="MGN341" s="412"/>
      <c r="MGO341" s="410"/>
      <c r="MGP341" s="411"/>
      <c r="MGQ341" s="413"/>
      <c r="MGR341" s="412"/>
      <c r="MGS341" s="410"/>
      <c r="MGT341" s="411"/>
      <c r="MGU341" s="413"/>
      <c r="MGV341" s="412"/>
      <c r="MGW341" s="410"/>
      <c r="MGX341" s="411"/>
      <c r="MGY341" s="413"/>
      <c r="MGZ341" s="412"/>
      <c r="MHA341" s="410"/>
      <c r="MHB341" s="411"/>
      <c r="MHC341" s="413"/>
      <c r="MHD341" s="412"/>
      <c r="MHE341" s="410"/>
      <c r="MHF341" s="411"/>
      <c r="MHG341" s="413"/>
      <c r="MHH341" s="412"/>
      <c r="MHI341" s="410"/>
      <c r="MHJ341" s="411"/>
      <c r="MHK341" s="413"/>
      <c r="MHL341" s="412"/>
      <c r="MHM341" s="410"/>
      <c r="MHN341" s="411"/>
      <c r="MHO341" s="413"/>
      <c r="MHP341" s="412"/>
      <c r="MHQ341" s="410"/>
      <c r="MHR341" s="411"/>
      <c r="MHS341" s="413"/>
      <c r="MHT341" s="412"/>
      <c r="MHU341" s="410"/>
      <c r="MHV341" s="411"/>
      <c r="MHW341" s="413"/>
      <c r="MHX341" s="412"/>
      <c r="MHY341" s="410"/>
      <c r="MHZ341" s="411"/>
      <c r="MIA341" s="413"/>
      <c r="MIB341" s="412"/>
      <c r="MIC341" s="410"/>
      <c r="MID341" s="411"/>
      <c r="MIE341" s="413"/>
      <c r="MIF341" s="412"/>
      <c r="MIG341" s="410"/>
      <c r="MIH341" s="411"/>
      <c r="MII341" s="413"/>
      <c r="MIJ341" s="412"/>
      <c r="MIK341" s="410"/>
      <c r="MIL341" s="411"/>
      <c r="MIM341" s="413"/>
      <c r="MIN341" s="412"/>
      <c r="MIO341" s="410"/>
      <c r="MIP341" s="411"/>
      <c r="MIQ341" s="413"/>
      <c r="MIR341" s="412"/>
      <c r="MIS341" s="410"/>
      <c r="MIT341" s="411"/>
      <c r="MIU341" s="413"/>
      <c r="MIV341" s="412"/>
      <c r="MIW341" s="410"/>
      <c r="MIX341" s="411"/>
      <c r="MIY341" s="413"/>
      <c r="MIZ341" s="412"/>
      <c r="MJA341" s="410"/>
      <c r="MJB341" s="411"/>
      <c r="MJC341" s="413"/>
      <c r="MJD341" s="412"/>
      <c r="MJE341" s="410"/>
      <c r="MJF341" s="411"/>
      <c r="MJG341" s="413"/>
      <c r="MJH341" s="412"/>
      <c r="MJI341" s="410"/>
      <c r="MJJ341" s="411"/>
      <c r="MJK341" s="413"/>
      <c r="MJL341" s="412"/>
      <c r="MJM341" s="410"/>
      <c r="MJN341" s="411"/>
      <c r="MJO341" s="413"/>
      <c r="MJP341" s="412"/>
      <c r="MJQ341" s="410"/>
      <c r="MJR341" s="411"/>
      <c r="MJS341" s="413"/>
      <c r="MJT341" s="412"/>
      <c r="MJU341" s="410"/>
      <c r="MJV341" s="411"/>
      <c r="MJW341" s="413"/>
      <c r="MJX341" s="412"/>
      <c r="MJY341" s="410"/>
      <c r="MJZ341" s="411"/>
      <c r="MKA341" s="413"/>
      <c r="MKB341" s="412"/>
      <c r="MKC341" s="410"/>
      <c r="MKD341" s="411"/>
      <c r="MKE341" s="413"/>
      <c r="MKF341" s="412"/>
      <c r="MKG341" s="410"/>
      <c r="MKH341" s="411"/>
      <c r="MKI341" s="413"/>
      <c r="MKJ341" s="412"/>
      <c r="MKK341" s="410"/>
      <c r="MKL341" s="411"/>
      <c r="MKM341" s="413"/>
      <c r="MKN341" s="412"/>
      <c r="MKO341" s="410"/>
      <c r="MKP341" s="411"/>
      <c r="MKQ341" s="413"/>
      <c r="MKR341" s="412"/>
      <c r="MKS341" s="410"/>
      <c r="MKT341" s="411"/>
      <c r="MKU341" s="413"/>
      <c r="MKV341" s="412"/>
      <c r="MKW341" s="410"/>
      <c r="MKX341" s="411"/>
      <c r="MKY341" s="413"/>
      <c r="MKZ341" s="412"/>
      <c r="MLA341" s="410"/>
      <c r="MLB341" s="411"/>
      <c r="MLC341" s="413"/>
      <c r="MLD341" s="412"/>
      <c r="MLE341" s="410"/>
      <c r="MLF341" s="411"/>
      <c r="MLG341" s="413"/>
      <c r="MLH341" s="412"/>
      <c r="MLI341" s="410"/>
      <c r="MLJ341" s="411"/>
      <c r="MLK341" s="413"/>
      <c r="MLL341" s="412"/>
      <c r="MLM341" s="410"/>
      <c r="MLN341" s="411"/>
      <c r="MLO341" s="413"/>
      <c r="MLP341" s="412"/>
      <c r="MLQ341" s="410"/>
      <c r="MLR341" s="411"/>
      <c r="MLS341" s="413"/>
      <c r="MLT341" s="412"/>
      <c r="MLU341" s="410"/>
      <c r="MLV341" s="411"/>
      <c r="MLW341" s="413"/>
      <c r="MLX341" s="412"/>
      <c r="MLY341" s="410"/>
      <c r="MLZ341" s="411"/>
      <c r="MMA341" s="413"/>
      <c r="MMB341" s="412"/>
      <c r="MMC341" s="410"/>
      <c r="MMD341" s="411"/>
      <c r="MME341" s="413"/>
      <c r="MMF341" s="412"/>
      <c r="MMG341" s="410"/>
      <c r="MMH341" s="411"/>
      <c r="MMI341" s="413"/>
      <c r="MMJ341" s="412"/>
      <c r="MMK341" s="410"/>
      <c r="MML341" s="411"/>
      <c r="MMM341" s="413"/>
      <c r="MMN341" s="412"/>
      <c r="MMO341" s="410"/>
      <c r="MMP341" s="411"/>
      <c r="MMQ341" s="413"/>
      <c r="MMR341" s="412"/>
      <c r="MMS341" s="410"/>
      <c r="MMT341" s="411"/>
      <c r="MMU341" s="413"/>
      <c r="MMV341" s="412"/>
      <c r="MMW341" s="410"/>
      <c r="MMX341" s="411"/>
      <c r="MMY341" s="413"/>
      <c r="MMZ341" s="412"/>
      <c r="MNA341" s="410"/>
      <c r="MNB341" s="411"/>
      <c r="MNC341" s="413"/>
      <c r="MND341" s="412"/>
      <c r="MNE341" s="410"/>
      <c r="MNF341" s="411"/>
      <c r="MNG341" s="413"/>
      <c r="MNH341" s="412"/>
      <c r="MNI341" s="410"/>
      <c r="MNJ341" s="411"/>
      <c r="MNK341" s="413"/>
      <c r="MNL341" s="412"/>
      <c r="MNM341" s="410"/>
      <c r="MNN341" s="411"/>
      <c r="MNO341" s="413"/>
      <c r="MNP341" s="412"/>
      <c r="MNQ341" s="410"/>
      <c r="MNR341" s="411"/>
      <c r="MNS341" s="413"/>
      <c r="MNT341" s="412"/>
      <c r="MNU341" s="410"/>
      <c r="MNV341" s="411"/>
      <c r="MNW341" s="413"/>
      <c r="MNX341" s="412"/>
      <c r="MNY341" s="410"/>
      <c r="MNZ341" s="411"/>
      <c r="MOA341" s="413"/>
      <c r="MOB341" s="412"/>
      <c r="MOC341" s="410"/>
      <c r="MOD341" s="411"/>
      <c r="MOE341" s="413"/>
      <c r="MOF341" s="412"/>
      <c r="MOG341" s="410"/>
      <c r="MOH341" s="411"/>
      <c r="MOI341" s="413"/>
      <c r="MOJ341" s="412"/>
      <c r="MOK341" s="410"/>
      <c r="MOL341" s="411"/>
      <c r="MOM341" s="413"/>
      <c r="MON341" s="412"/>
      <c r="MOO341" s="410"/>
      <c r="MOP341" s="411"/>
      <c r="MOQ341" s="413"/>
      <c r="MOR341" s="412"/>
      <c r="MOS341" s="410"/>
      <c r="MOT341" s="411"/>
      <c r="MOU341" s="413"/>
      <c r="MOV341" s="412"/>
      <c r="MOW341" s="410"/>
      <c r="MOX341" s="411"/>
      <c r="MOY341" s="413"/>
      <c r="MOZ341" s="412"/>
      <c r="MPA341" s="410"/>
      <c r="MPB341" s="411"/>
      <c r="MPC341" s="413"/>
      <c r="MPD341" s="412"/>
      <c r="MPE341" s="410"/>
      <c r="MPF341" s="411"/>
      <c r="MPG341" s="413"/>
      <c r="MPH341" s="412"/>
      <c r="MPI341" s="410"/>
      <c r="MPJ341" s="411"/>
      <c r="MPK341" s="413"/>
      <c r="MPL341" s="412"/>
      <c r="MPM341" s="410"/>
      <c r="MPN341" s="411"/>
      <c r="MPO341" s="413"/>
      <c r="MPP341" s="412"/>
      <c r="MPQ341" s="410"/>
      <c r="MPR341" s="411"/>
      <c r="MPS341" s="413"/>
      <c r="MPT341" s="412"/>
      <c r="MPU341" s="410"/>
      <c r="MPV341" s="411"/>
      <c r="MPW341" s="413"/>
      <c r="MPX341" s="412"/>
      <c r="MPY341" s="410"/>
      <c r="MPZ341" s="411"/>
      <c r="MQA341" s="413"/>
      <c r="MQB341" s="412"/>
      <c r="MQC341" s="410"/>
      <c r="MQD341" s="411"/>
      <c r="MQE341" s="413"/>
      <c r="MQF341" s="412"/>
      <c r="MQG341" s="410"/>
      <c r="MQH341" s="411"/>
      <c r="MQI341" s="413"/>
      <c r="MQJ341" s="412"/>
      <c r="MQK341" s="410"/>
      <c r="MQL341" s="411"/>
      <c r="MQM341" s="413"/>
      <c r="MQN341" s="412"/>
      <c r="MQO341" s="410"/>
      <c r="MQP341" s="411"/>
      <c r="MQQ341" s="413"/>
      <c r="MQR341" s="412"/>
      <c r="MQS341" s="410"/>
      <c r="MQT341" s="411"/>
      <c r="MQU341" s="413"/>
      <c r="MQV341" s="412"/>
      <c r="MQW341" s="410"/>
      <c r="MQX341" s="411"/>
      <c r="MQY341" s="413"/>
      <c r="MQZ341" s="412"/>
      <c r="MRA341" s="410"/>
      <c r="MRB341" s="411"/>
      <c r="MRC341" s="413"/>
      <c r="MRD341" s="412"/>
      <c r="MRE341" s="410"/>
      <c r="MRF341" s="411"/>
      <c r="MRG341" s="413"/>
      <c r="MRH341" s="412"/>
      <c r="MRI341" s="410"/>
      <c r="MRJ341" s="411"/>
      <c r="MRK341" s="413"/>
      <c r="MRL341" s="412"/>
      <c r="MRM341" s="410"/>
      <c r="MRN341" s="411"/>
      <c r="MRO341" s="413"/>
      <c r="MRP341" s="412"/>
      <c r="MRQ341" s="410"/>
      <c r="MRR341" s="411"/>
      <c r="MRS341" s="413"/>
      <c r="MRT341" s="412"/>
      <c r="MRU341" s="410"/>
      <c r="MRV341" s="411"/>
      <c r="MRW341" s="413"/>
      <c r="MRX341" s="412"/>
      <c r="MRY341" s="410"/>
      <c r="MRZ341" s="411"/>
      <c r="MSA341" s="413"/>
      <c r="MSB341" s="412"/>
      <c r="MSC341" s="410"/>
      <c r="MSD341" s="411"/>
      <c r="MSE341" s="413"/>
      <c r="MSF341" s="412"/>
      <c r="MSG341" s="410"/>
      <c r="MSH341" s="411"/>
      <c r="MSI341" s="413"/>
      <c r="MSJ341" s="412"/>
      <c r="MSK341" s="410"/>
      <c r="MSL341" s="411"/>
      <c r="MSM341" s="413"/>
      <c r="MSN341" s="412"/>
      <c r="MSO341" s="410"/>
      <c r="MSP341" s="411"/>
      <c r="MSQ341" s="413"/>
      <c r="MSR341" s="412"/>
      <c r="MSS341" s="410"/>
      <c r="MST341" s="411"/>
      <c r="MSU341" s="413"/>
      <c r="MSV341" s="412"/>
      <c r="MSW341" s="410"/>
      <c r="MSX341" s="411"/>
      <c r="MSY341" s="413"/>
      <c r="MSZ341" s="412"/>
      <c r="MTA341" s="410"/>
      <c r="MTB341" s="411"/>
      <c r="MTC341" s="413"/>
      <c r="MTD341" s="412"/>
      <c r="MTE341" s="410"/>
      <c r="MTF341" s="411"/>
      <c r="MTG341" s="413"/>
      <c r="MTH341" s="412"/>
      <c r="MTI341" s="410"/>
      <c r="MTJ341" s="411"/>
      <c r="MTK341" s="413"/>
      <c r="MTL341" s="412"/>
      <c r="MTM341" s="410"/>
      <c r="MTN341" s="411"/>
      <c r="MTO341" s="413"/>
      <c r="MTP341" s="412"/>
      <c r="MTQ341" s="410"/>
      <c r="MTR341" s="411"/>
      <c r="MTS341" s="413"/>
      <c r="MTT341" s="412"/>
      <c r="MTU341" s="410"/>
      <c r="MTV341" s="411"/>
      <c r="MTW341" s="413"/>
      <c r="MTX341" s="412"/>
      <c r="MTY341" s="410"/>
      <c r="MTZ341" s="411"/>
      <c r="MUA341" s="413"/>
      <c r="MUB341" s="412"/>
      <c r="MUC341" s="410"/>
      <c r="MUD341" s="411"/>
      <c r="MUE341" s="413"/>
      <c r="MUF341" s="412"/>
      <c r="MUG341" s="410"/>
      <c r="MUH341" s="411"/>
      <c r="MUI341" s="413"/>
      <c r="MUJ341" s="412"/>
      <c r="MUK341" s="410"/>
      <c r="MUL341" s="411"/>
      <c r="MUM341" s="413"/>
      <c r="MUN341" s="412"/>
      <c r="MUO341" s="410"/>
      <c r="MUP341" s="411"/>
      <c r="MUQ341" s="413"/>
      <c r="MUR341" s="412"/>
      <c r="MUS341" s="410"/>
      <c r="MUT341" s="411"/>
      <c r="MUU341" s="413"/>
      <c r="MUV341" s="412"/>
      <c r="MUW341" s="410"/>
      <c r="MUX341" s="411"/>
      <c r="MUY341" s="413"/>
      <c r="MUZ341" s="412"/>
      <c r="MVA341" s="410"/>
      <c r="MVB341" s="411"/>
      <c r="MVC341" s="413"/>
      <c r="MVD341" s="412"/>
      <c r="MVE341" s="410"/>
      <c r="MVF341" s="411"/>
      <c r="MVG341" s="413"/>
      <c r="MVH341" s="412"/>
      <c r="MVI341" s="410"/>
      <c r="MVJ341" s="411"/>
      <c r="MVK341" s="413"/>
      <c r="MVL341" s="412"/>
      <c r="MVM341" s="410"/>
      <c r="MVN341" s="411"/>
      <c r="MVO341" s="413"/>
      <c r="MVP341" s="412"/>
      <c r="MVQ341" s="410"/>
      <c r="MVR341" s="411"/>
      <c r="MVS341" s="413"/>
      <c r="MVT341" s="412"/>
      <c r="MVU341" s="410"/>
      <c r="MVV341" s="411"/>
      <c r="MVW341" s="413"/>
      <c r="MVX341" s="412"/>
      <c r="MVY341" s="410"/>
      <c r="MVZ341" s="411"/>
      <c r="MWA341" s="413"/>
      <c r="MWB341" s="412"/>
      <c r="MWC341" s="410"/>
      <c r="MWD341" s="411"/>
      <c r="MWE341" s="413"/>
      <c r="MWF341" s="412"/>
      <c r="MWG341" s="410"/>
      <c r="MWH341" s="411"/>
      <c r="MWI341" s="413"/>
      <c r="MWJ341" s="412"/>
      <c r="MWK341" s="410"/>
      <c r="MWL341" s="411"/>
      <c r="MWM341" s="413"/>
      <c r="MWN341" s="412"/>
      <c r="MWO341" s="410"/>
      <c r="MWP341" s="411"/>
      <c r="MWQ341" s="413"/>
      <c r="MWR341" s="412"/>
      <c r="MWS341" s="410"/>
      <c r="MWT341" s="411"/>
      <c r="MWU341" s="413"/>
      <c r="MWV341" s="412"/>
      <c r="MWW341" s="410"/>
      <c r="MWX341" s="411"/>
      <c r="MWY341" s="413"/>
      <c r="MWZ341" s="412"/>
      <c r="MXA341" s="410"/>
      <c r="MXB341" s="411"/>
      <c r="MXC341" s="413"/>
      <c r="MXD341" s="412"/>
      <c r="MXE341" s="410"/>
      <c r="MXF341" s="411"/>
      <c r="MXG341" s="413"/>
      <c r="MXH341" s="412"/>
      <c r="MXI341" s="410"/>
      <c r="MXJ341" s="411"/>
      <c r="MXK341" s="413"/>
      <c r="MXL341" s="412"/>
      <c r="MXM341" s="410"/>
      <c r="MXN341" s="411"/>
      <c r="MXO341" s="413"/>
      <c r="MXP341" s="412"/>
      <c r="MXQ341" s="410"/>
      <c r="MXR341" s="411"/>
      <c r="MXS341" s="413"/>
      <c r="MXT341" s="412"/>
      <c r="MXU341" s="410"/>
      <c r="MXV341" s="411"/>
      <c r="MXW341" s="413"/>
      <c r="MXX341" s="412"/>
      <c r="MXY341" s="410"/>
      <c r="MXZ341" s="411"/>
      <c r="MYA341" s="413"/>
      <c r="MYB341" s="412"/>
      <c r="MYC341" s="410"/>
      <c r="MYD341" s="411"/>
      <c r="MYE341" s="413"/>
      <c r="MYF341" s="412"/>
      <c r="MYG341" s="410"/>
      <c r="MYH341" s="411"/>
      <c r="MYI341" s="413"/>
      <c r="MYJ341" s="412"/>
      <c r="MYK341" s="410"/>
      <c r="MYL341" s="411"/>
      <c r="MYM341" s="413"/>
      <c r="MYN341" s="412"/>
      <c r="MYO341" s="410"/>
      <c r="MYP341" s="411"/>
      <c r="MYQ341" s="413"/>
      <c r="MYR341" s="412"/>
      <c r="MYS341" s="410"/>
      <c r="MYT341" s="411"/>
      <c r="MYU341" s="413"/>
      <c r="MYV341" s="412"/>
      <c r="MYW341" s="410"/>
      <c r="MYX341" s="411"/>
      <c r="MYY341" s="413"/>
      <c r="MYZ341" s="412"/>
      <c r="MZA341" s="410"/>
      <c r="MZB341" s="411"/>
      <c r="MZC341" s="413"/>
      <c r="MZD341" s="412"/>
      <c r="MZE341" s="410"/>
      <c r="MZF341" s="411"/>
      <c r="MZG341" s="413"/>
      <c r="MZH341" s="412"/>
      <c r="MZI341" s="410"/>
      <c r="MZJ341" s="411"/>
      <c r="MZK341" s="413"/>
      <c r="MZL341" s="412"/>
      <c r="MZM341" s="410"/>
      <c r="MZN341" s="411"/>
      <c r="MZO341" s="413"/>
      <c r="MZP341" s="412"/>
      <c r="MZQ341" s="410"/>
      <c r="MZR341" s="411"/>
      <c r="MZS341" s="413"/>
      <c r="MZT341" s="412"/>
      <c r="MZU341" s="410"/>
      <c r="MZV341" s="411"/>
      <c r="MZW341" s="413"/>
      <c r="MZX341" s="412"/>
      <c r="MZY341" s="410"/>
      <c r="MZZ341" s="411"/>
      <c r="NAA341" s="413"/>
      <c r="NAB341" s="412"/>
      <c r="NAC341" s="410"/>
      <c r="NAD341" s="411"/>
      <c r="NAE341" s="413"/>
      <c r="NAF341" s="412"/>
      <c r="NAG341" s="410"/>
      <c r="NAH341" s="411"/>
      <c r="NAI341" s="413"/>
      <c r="NAJ341" s="412"/>
      <c r="NAK341" s="410"/>
      <c r="NAL341" s="411"/>
      <c r="NAM341" s="413"/>
      <c r="NAN341" s="412"/>
      <c r="NAO341" s="410"/>
      <c r="NAP341" s="411"/>
      <c r="NAQ341" s="413"/>
      <c r="NAR341" s="412"/>
      <c r="NAS341" s="410"/>
      <c r="NAT341" s="411"/>
      <c r="NAU341" s="413"/>
      <c r="NAV341" s="412"/>
      <c r="NAW341" s="410"/>
      <c r="NAX341" s="411"/>
      <c r="NAY341" s="413"/>
      <c r="NAZ341" s="412"/>
      <c r="NBA341" s="410"/>
      <c r="NBB341" s="411"/>
      <c r="NBC341" s="413"/>
      <c r="NBD341" s="412"/>
      <c r="NBE341" s="410"/>
      <c r="NBF341" s="411"/>
      <c r="NBG341" s="413"/>
      <c r="NBH341" s="412"/>
      <c r="NBI341" s="410"/>
      <c r="NBJ341" s="411"/>
      <c r="NBK341" s="413"/>
      <c r="NBL341" s="412"/>
      <c r="NBM341" s="410"/>
      <c r="NBN341" s="411"/>
      <c r="NBO341" s="413"/>
      <c r="NBP341" s="412"/>
      <c r="NBQ341" s="410"/>
      <c r="NBR341" s="411"/>
      <c r="NBS341" s="413"/>
      <c r="NBT341" s="412"/>
      <c r="NBU341" s="410"/>
      <c r="NBV341" s="411"/>
      <c r="NBW341" s="413"/>
      <c r="NBX341" s="412"/>
      <c r="NBY341" s="410"/>
      <c r="NBZ341" s="411"/>
      <c r="NCA341" s="413"/>
      <c r="NCB341" s="412"/>
      <c r="NCC341" s="410"/>
      <c r="NCD341" s="411"/>
      <c r="NCE341" s="413"/>
      <c r="NCF341" s="412"/>
      <c r="NCG341" s="410"/>
      <c r="NCH341" s="411"/>
      <c r="NCI341" s="413"/>
      <c r="NCJ341" s="412"/>
      <c r="NCK341" s="410"/>
      <c r="NCL341" s="411"/>
      <c r="NCM341" s="413"/>
      <c r="NCN341" s="412"/>
      <c r="NCO341" s="410"/>
      <c r="NCP341" s="411"/>
      <c r="NCQ341" s="413"/>
      <c r="NCR341" s="412"/>
      <c r="NCS341" s="410"/>
      <c r="NCT341" s="411"/>
      <c r="NCU341" s="413"/>
      <c r="NCV341" s="412"/>
      <c r="NCW341" s="410"/>
      <c r="NCX341" s="411"/>
      <c r="NCY341" s="413"/>
      <c r="NCZ341" s="412"/>
      <c r="NDA341" s="410"/>
      <c r="NDB341" s="411"/>
      <c r="NDC341" s="413"/>
      <c r="NDD341" s="412"/>
      <c r="NDE341" s="410"/>
      <c r="NDF341" s="411"/>
      <c r="NDG341" s="413"/>
      <c r="NDH341" s="412"/>
      <c r="NDI341" s="410"/>
      <c r="NDJ341" s="411"/>
      <c r="NDK341" s="413"/>
      <c r="NDL341" s="412"/>
      <c r="NDM341" s="410"/>
      <c r="NDN341" s="411"/>
      <c r="NDO341" s="413"/>
      <c r="NDP341" s="412"/>
      <c r="NDQ341" s="410"/>
      <c r="NDR341" s="411"/>
      <c r="NDS341" s="413"/>
      <c r="NDT341" s="412"/>
      <c r="NDU341" s="410"/>
      <c r="NDV341" s="411"/>
      <c r="NDW341" s="413"/>
      <c r="NDX341" s="412"/>
      <c r="NDY341" s="410"/>
      <c r="NDZ341" s="411"/>
      <c r="NEA341" s="413"/>
      <c r="NEB341" s="412"/>
      <c r="NEC341" s="410"/>
      <c r="NED341" s="411"/>
      <c r="NEE341" s="413"/>
      <c r="NEF341" s="412"/>
      <c r="NEG341" s="410"/>
      <c r="NEH341" s="411"/>
      <c r="NEI341" s="413"/>
      <c r="NEJ341" s="412"/>
      <c r="NEK341" s="410"/>
      <c r="NEL341" s="411"/>
      <c r="NEM341" s="413"/>
      <c r="NEN341" s="412"/>
      <c r="NEO341" s="410"/>
      <c r="NEP341" s="411"/>
      <c r="NEQ341" s="413"/>
      <c r="NER341" s="412"/>
      <c r="NES341" s="410"/>
      <c r="NET341" s="411"/>
      <c r="NEU341" s="413"/>
      <c r="NEV341" s="412"/>
      <c r="NEW341" s="410"/>
      <c r="NEX341" s="411"/>
      <c r="NEY341" s="413"/>
      <c r="NEZ341" s="412"/>
      <c r="NFA341" s="410"/>
      <c r="NFB341" s="411"/>
      <c r="NFC341" s="413"/>
      <c r="NFD341" s="412"/>
      <c r="NFE341" s="410"/>
      <c r="NFF341" s="411"/>
      <c r="NFG341" s="413"/>
      <c r="NFH341" s="412"/>
      <c r="NFI341" s="410"/>
      <c r="NFJ341" s="411"/>
      <c r="NFK341" s="413"/>
      <c r="NFL341" s="412"/>
      <c r="NFM341" s="410"/>
      <c r="NFN341" s="411"/>
      <c r="NFO341" s="413"/>
      <c r="NFP341" s="412"/>
      <c r="NFQ341" s="410"/>
      <c r="NFR341" s="411"/>
      <c r="NFS341" s="413"/>
      <c r="NFT341" s="412"/>
      <c r="NFU341" s="410"/>
      <c r="NFV341" s="411"/>
      <c r="NFW341" s="413"/>
      <c r="NFX341" s="412"/>
      <c r="NFY341" s="410"/>
      <c r="NFZ341" s="411"/>
      <c r="NGA341" s="413"/>
      <c r="NGB341" s="412"/>
      <c r="NGC341" s="410"/>
      <c r="NGD341" s="411"/>
      <c r="NGE341" s="413"/>
      <c r="NGF341" s="412"/>
      <c r="NGG341" s="410"/>
      <c r="NGH341" s="411"/>
      <c r="NGI341" s="413"/>
      <c r="NGJ341" s="412"/>
      <c r="NGK341" s="410"/>
      <c r="NGL341" s="411"/>
      <c r="NGM341" s="413"/>
      <c r="NGN341" s="412"/>
      <c r="NGO341" s="410"/>
      <c r="NGP341" s="411"/>
      <c r="NGQ341" s="413"/>
      <c r="NGR341" s="412"/>
      <c r="NGS341" s="410"/>
      <c r="NGT341" s="411"/>
      <c r="NGU341" s="413"/>
      <c r="NGV341" s="412"/>
      <c r="NGW341" s="410"/>
      <c r="NGX341" s="411"/>
      <c r="NGY341" s="413"/>
      <c r="NGZ341" s="412"/>
      <c r="NHA341" s="410"/>
      <c r="NHB341" s="411"/>
      <c r="NHC341" s="413"/>
      <c r="NHD341" s="412"/>
      <c r="NHE341" s="410"/>
      <c r="NHF341" s="411"/>
      <c r="NHG341" s="413"/>
      <c r="NHH341" s="412"/>
      <c r="NHI341" s="410"/>
      <c r="NHJ341" s="411"/>
      <c r="NHK341" s="413"/>
      <c r="NHL341" s="412"/>
      <c r="NHM341" s="410"/>
      <c r="NHN341" s="411"/>
      <c r="NHO341" s="413"/>
      <c r="NHP341" s="412"/>
      <c r="NHQ341" s="410"/>
      <c r="NHR341" s="411"/>
      <c r="NHS341" s="413"/>
      <c r="NHT341" s="412"/>
      <c r="NHU341" s="410"/>
      <c r="NHV341" s="411"/>
      <c r="NHW341" s="413"/>
      <c r="NHX341" s="412"/>
      <c r="NHY341" s="410"/>
      <c r="NHZ341" s="411"/>
      <c r="NIA341" s="413"/>
      <c r="NIB341" s="412"/>
      <c r="NIC341" s="410"/>
      <c r="NID341" s="411"/>
      <c r="NIE341" s="413"/>
      <c r="NIF341" s="412"/>
      <c r="NIG341" s="410"/>
      <c r="NIH341" s="411"/>
      <c r="NII341" s="413"/>
      <c r="NIJ341" s="412"/>
      <c r="NIK341" s="410"/>
      <c r="NIL341" s="411"/>
      <c r="NIM341" s="413"/>
      <c r="NIN341" s="412"/>
      <c r="NIO341" s="410"/>
      <c r="NIP341" s="411"/>
      <c r="NIQ341" s="413"/>
      <c r="NIR341" s="412"/>
      <c r="NIS341" s="410"/>
      <c r="NIT341" s="411"/>
      <c r="NIU341" s="413"/>
      <c r="NIV341" s="412"/>
      <c r="NIW341" s="410"/>
      <c r="NIX341" s="411"/>
      <c r="NIY341" s="413"/>
      <c r="NIZ341" s="412"/>
      <c r="NJA341" s="410"/>
      <c r="NJB341" s="411"/>
      <c r="NJC341" s="413"/>
      <c r="NJD341" s="412"/>
      <c r="NJE341" s="410"/>
      <c r="NJF341" s="411"/>
      <c r="NJG341" s="413"/>
      <c r="NJH341" s="412"/>
      <c r="NJI341" s="410"/>
      <c r="NJJ341" s="411"/>
      <c r="NJK341" s="413"/>
      <c r="NJL341" s="412"/>
      <c r="NJM341" s="410"/>
      <c r="NJN341" s="411"/>
      <c r="NJO341" s="413"/>
      <c r="NJP341" s="412"/>
      <c r="NJQ341" s="410"/>
      <c r="NJR341" s="411"/>
      <c r="NJS341" s="413"/>
      <c r="NJT341" s="412"/>
      <c r="NJU341" s="410"/>
      <c r="NJV341" s="411"/>
      <c r="NJW341" s="413"/>
      <c r="NJX341" s="412"/>
      <c r="NJY341" s="410"/>
      <c r="NJZ341" s="411"/>
      <c r="NKA341" s="413"/>
      <c r="NKB341" s="412"/>
      <c r="NKC341" s="410"/>
      <c r="NKD341" s="411"/>
      <c r="NKE341" s="413"/>
      <c r="NKF341" s="412"/>
      <c r="NKG341" s="410"/>
      <c r="NKH341" s="411"/>
      <c r="NKI341" s="413"/>
      <c r="NKJ341" s="412"/>
      <c r="NKK341" s="410"/>
      <c r="NKL341" s="411"/>
      <c r="NKM341" s="413"/>
      <c r="NKN341" s="412"/>
      <c r="NKO341" s="410"/>
      <c r="NKP341" s="411"/>
      <c r="NKQ341" s="413"/>
      <c r="NKR341" s="412"/>
      <c r="NKS341" s="410"/>
      <c r="NKT341" s="411"/>
      <c r="NKU341" s="413"/>
      <c r="NKV341" s="412"/>
      <c r="NKW341" s="410"/>
      <c r="NKX341" s="411"/>
      <c r="NKY341" s="413"/>
      <c r="NKZ341" s="412"/>
      <c r="NLA341" s="410"/>
      <c r="NLB341" s="411"/>
      <c r="NLC341" s="413"/>
      <c r="NLD341" s="412"/>
      <c r="NLE341" s="410"/>
      <c r="NLF341" s="411"/>
      <c r="NLG341" s="413"/>
      <c r="NLH341" s="412"/>
      <c r="NLI341" s="410"/>
      <c r="NLJ341" s="411"/>
      <c r="NLK341" s="413"/>
      <c r="NLL341" s="412"/>
      <c r="NLM341" s="410"/>
      <c r="NLN341" s="411"/>
      <c r="NLO341" s="413"/>
      <c r="NLP341" s="412"/>
      <c r="NLQ341" s="410"/>
      <c r="NLR341" s="411"/>
      <c r="NLS341" s="413"/>
      <c r="NLT341" s="412"/>
      <c r="NLU341" s="410"/>
      <c r="NLV341" s="411"/>
      <c r="NLW341" s="413"/>
      <c r="NLX341" s="412"/>
      <c r="NLY341" s="410"/>
      <c r="NLZ341" s="411"/>
      <c r="NMA341" s="413"/>
      <c r="NMB341" s="412"/>
      <c r="NMC341" s="410"/>
      <c r="NMD341" s="411"/>
      <c r="NME341" s="413"/>
      <c r="NMF341" s="412"/>
      <c r="NMG341" s="410"/>
      <c r="NMH341" s="411"/>
      <c r="NMI341" s="413"/>
      <c r="NMJ341" s="412"/>
      <c r="NMK341" s="410"/>
      <c r="NML341" s="411"/>
      <c r="NMM341" s="413"/>
      <c r="NMN341" s="412"/>
      <c r="NMO341" s="410"/>
      <c r="NMP341" s="411"/>
      <c r="NMQ341" s="413"/>
      <c r="NMR341" s="412"/>
      <c r="NMS341" s="410"/>
      <c r="NMT341" s="411"/>
      <c r="NMU341" s="413"/>
      <c r="NMV341" s="412"/>
      <c r="NMW341" s="410"/>
      <c r="NMX341" s="411"/>
      <c r="NMY341" s="413"/>
      <c r="NMZ341" s="412"/>
      <c r="NNA341" s="410"/>
      <c r="NNB341" s="411"/>
      <c r="NNC341" s="413"/>
      <c r="NND341" s="412"/>
      <c r="NNE341" s="410"/>
      <c r="NNF341" s="411"/>
      <c r="NNG341" s="413"/>
      <c r="NNH341" s="412"/>
      <c r="NNI341" s="410"/>
      <c r="NNJ341" s="411"/>
      <c r="NNK341" s="413"/>
      <c r="NNL341" s="412"/>
      <c r="NNM341" s="410"/>
      <c r="NNN341" s="411"/>
      <c r="NNO341" s="413"/>
      <c r="NNP341" s="412"/>
      <c r="NNQ341" s="410"/>
      <c r="NNR341" s="411"/>
      <c r="NNS341" s="413"/>
      <c r="NNT341" s="412"/>
      <c r="NNU341" s="410"/>
      <c r="NNV341" s="411"/>
      <c r="NNW341" s="413"/>
      <c r="NNX341" s="412"/>
      <c r="NNY341" s="410"/>
      <c r="NNZ341" s="411"/>
      <c r="NOA341" s="413"/>
      <c r="NOB341" s="412"/>
      <c r="NOC341" s="410"/>
      <c r="NOD341" s="411"/>
      <c r="NOE341" s="413"/>
      <c r="NOF341" s="412"/>
      <c r="NOG341" s="410"/>
      <c r="NOH341" s="411"/>
      <c r="NOI341" s="413"/>
      <c r="NOJ341" s="412"/>
      <c r="NOK341" s="410"/>
      <c r="NOL341" s="411"/>
      <c r="NOM341" s="413"/>
      <c r="NON341" s="412"/>
      <c r="NOO341" s="410"/>
      <c r="NOP341" s="411"/>
      <c r="NOQ341" s="413"/>
      <c r="NOR341" s="412"/>
      <c r="NOS341" s="410"/>
      <c r="NOT341" s="411"/>
      <c r="NOU341" s="413"/>
      <c r="NOV341" s="412"/>
      <c r="NOW341" s="410"/>
      <c r="NOX341" s="411"/>
      <c r="NOY341" s="413"/>
      <c r="NOZ341" s="412"/>
      <c r="NPA341" s="410"/>
      <c r="NPB341" s="411"/>
      <c r="NPC341" s="413"/>
      <c r="NPD341" s="412"/>
      <c r="NPE341" s="410"/>
      <c r="NPF341" s="411"/>
      <c r="NPG341" s="413"/>
      <c r="NPH341" s="412"/>
      <c r="NPI341" s="410"/>
      <c r="NPJ341" s="411"/>
      <c r="NPK341" s="413"/>
      <c r="NPL341" s="412"/>
      <c r="NPM341" s="410"/>
      <c r="NPN341" s="411"/>
      <c r="NPO341" s="413"/>
      <c r="NPP341" s="412"/>
      <c r="NPQ341" s="410"/>
      <c r="NPR341" s="411"/>
      <c r="NPS341" s="413"/>
      <c r="NPT341" s="412"/>
      <c r="NPU341" s="410"/>
      <c r="NPV341" s="411"/>
      <c r="NPW341" s="413"/>
      <c r="NPX341" s="412"/>
      <c r="NPY341" s="410"/>
      <c r="NPZ341" s="411"/>
      <c r="NQA341" s="413"/>
      <c r="NQB341" s="412"/>
      <c r="NQC341" s="410"/>
      <c r="NQD341" s="411"/>
      <c r="NQE341" s="413"/>
      <c r="NQF341" s="412"/>
      <c r="NQG341" s="410"/>
      <c r="NQH341" s="411"/>
      <c r="NQI341" s="413"/>
      <c r="NQJ341" s="412"/>
      <c r="NQK341" s="410"/>
      <c r="NQL341" s="411"/>
      <c r="NQM341" s="413"/>
      <c r="NQN341" s="412"/>
      <c r="NQO341" s="410"/>
      <c r="NQP341" s="411"/>
      <c r="NQQ341" s="413"/>
      <c r="NQR341" s="412"/>
      <c r="NQS341" s="410"/>
      <c r="NQT341" s="411"/>
      <c r="NQU341" s="413"/>
      <c r="NQV341" s="412"/>
      <c r="NQW341" s="410"/>
      <c r="NQX341" s="411"/>
      <c r="NQY341" s="413"/>
      <c r="NQZ341" s="412"/>
      <c r="NRA341" s="410"/>
      <c r="NRB341" s="411"/>
      <c r="NRC341" s="413"/>
      <c r="NRD341" s="412"/>
      <c r="NRE341" s="410"/>
      <c r="NRF341" s="411"/>
      <c r="NRG341" s="413"/>
      <c r="NRH341" s="412"/>
      <c r="NRI341" s="410"/>
      <c r="NRJ341" s="411"/>
      <c r="NRK341" s="413"/>
      <c r="NRL341" s="412"/>
      <c r="NRM341" s="410"/>
      <c r="NRN341" s="411"/>
      <c r="NRO341" s="413"/>
      <c r="NRP341" s="412"/>
      <c r="NRQ341" s="410"/>
      <c r="NRR341" s="411"/>
      <c r="NRS341" s="413"/>
      <c r="NRT341" s="412"/>
      <c r="NRU341" s="410"/>
      <c r="NRV341" s="411"/>
      <c r="NRW341" s="413"/>
      <c r="NRX341" s="412"/>
      <c r="NRY341" s="410"/>
      <c r="NRZ341" s="411"/>
      <c r="NSA341" s="413"/>
      <c r="NSB341" s="412"/>
      <c r="NSC341" s="410"/>
      <c r="NSD341" s="411"/>
      <c r="NSE341" s="413"/>
      <c r="NSF341" s="412"/>
      <c r="NSG341" s="410"/>
      <c r="NSH341" s="411"/>
      <c r="NSI341" s="413"/>
      <c r="NSJ341" s="412"/>
      <c r="NSK341" s="410"/>
      <c r="NSL341" s="411"/>
      <c r="NSM341" s="413"/>
      <c r="NSN341" s="412"/>
      <c r="NSO341" s="410"/>
      <c r="NSP341" s="411"/>
      <c r="NSQ341" s="413"/>
      <c r="NSR341" s="412"/>
      <c r="NSS341" s="410"/>
      <c r="NST341" s="411"/>
      <c r="NSU341" s="413"/>
      <c r="NSV341" s="412"/>
      <c r="NSW341" s="410"/>
      <c r="NSX341" s="411"/>
      <c r="NSY341" s="413"/>
      <c r="NSZ341" s="412"/>
      <c r="NTA341" s="410"/>
      <c r="NTB341" s="411"/>
      <c r="NTC341" s="413"/>
      <c r="NTD341" s="412"/>
      <c r="NTE341" s="410"/>
      <c r="NTF341" s="411"/>
      <c r="NTG341" s="413"/>
      <c r="NTH341" s="412"/>
      <c r="NTI341" s="410"/>
      <c r="NTJ341" s="411"/>
      <c r="NTK341" s="413"/>
      <c r="NTL341" s="412"/>
      <c r="NTM341" s="410"/>
      <c r="NTN341" s="411"/>
      <c r="NTO341" s="413"/>
      <c r="NTP341" s="412"/>
      <c r="NTQ341" s="410"/>
      <c r="NTR341" s="411"/>
      <c r="NTS341" s="413"/>
      <c r="NTT341" s="412"/>
      <c r="NTU341" s="410"/>
      <c r="NTV341" s="411"/>
      <c r="NTW341" s="413"/>
      <c r="NTX341" s="412"/>
      <c r="NTY341" s="410"/>
      <c r="NTZ341" s="411"/>
      <c r="NUA341" s="413"/>
      <c r="NUB341" s="412"/>
      <c r="NUC341" s="410"/>
      <c r="NUD341" s="411"/>
      <c r="NUE341" s="413"/>
      <c r="NUF341" s="412"/>
      <c r="NUG341" s="410"/>
      <c r="NUH341" s="411"/>
      <c r="NUI341" s="413"/>
      <c r="NUJ341" s="412"/>
      <c r="NUK341" s="410"/>
      <c r="NUL341" s="411"/>
      <c r="NUM341" s="413"/>
      <c r="NUN341" s="412"/>
      <c r="NUO341" s="410"/>
      <c r="NUP341" s="411"/>
      <c r="NUQ341" s="413"/>
      <c r="NUR341" s="412"/>
      <c r="NUS341" s="410"/>
      <c r="NUT341" s="411"/>
      <c r="NUU341" s="413"/>
      <c r="NUV341" s="412"/>
      <c r="NUW341" s="410"/>
      <c r="NUX341" s="411"/>
      <c r="NUY341" s="413"/>
      <c r="NUZ341" s="412"/>
      <c r="NVA341" s="410"/>
      <c r="NVB341" s="411"/>
      <c r="NVC341" s="413"/>
      <c r="NVD341" s="412"/>
      <c r="NVE341" s="410"/>
      <c r="NVF341" s="411"/>
      <c r="NVG341" s="413"/>
      <c r="NVH341" s="412"/>
      <c r="NVI341" s="410"/>
      <c r="NVJ341" s="411"/>
      <c r="NVK341" s="413"/>
      <c r="NVL341" s="412"/>
      <c r="NVM341" s="410"/>
      <c r="NVN341" s="411"/>
      <c r="NVO341" s="413"/>
      <c r="NVP341" s="412"/>
      <c r="NVQ341" s="410"/>
      <c r="NVR341" s="411"/>
      <c r="NVS341" s="413"/>
      <c r="NVT341" s="412"/>
      <c r="NVU341" s="410"/>
      <c r="NVV341" s="411"/>
      <c r="NVW341" s="413"/>
      <c r="NVX341" s="412"/>
      <c r="NVY341" s="410"/>
      <c r="NVZ341" s="411"/>
      <c r="NWA341" s="413"/>
      <c r="NWB341" s="412"/>
      <c r="NWC341" s="410"/>
      <c r="NWD341" s="411"/>
      <c r="NWE341" s="413"/>
      <c r="NWF341" s="412"/>
      <c r="NWG341" s="410"/>
      <c r="NWH341" s="411"/>
      <c r="NWI341" s="413"/>
      <c r="NWJ341" s="412"/>
      <c r="NWK341" s="410"/>
      <c r="NWL341" s="411"/>
      <c r="NWM341" s="413"/>
      <c r="NWN341" s="412"/>
      <c r="NWO341" s="410"/>
      <c r="NWP341" s="411"/>
      <c r="NWQ341" s="413"/>
      <c r="NWR341" s="412"/>
      <c r="NWS341" s="410"/>
      <c r="NWT341" s="411"/>
      <c r="NWU341" s="413"/>
      <c r="NWV341" s="412"/>
      <c r="NWW341" s="410"/>
      <c r="NWX341" s="411"/>
      <c r="NWY341" s="413"/>
      <c r="NWZ341" s="412"/>
      <c r="NXA341" s="410"/>
      <c r="NXB341" s="411"/>
      <c r="NXC341" s="413"/>
      <c r="NXD341" s="412"/>
      <c r="NXE341" s="410"/>
      <c r="NXF341" s="411"/>
      <c r="NXG341" s="413"/>
      <c r="NXH341" s="412"/>
      <c r="NXI341" s="410"/>
      <c r="NXJ341" s="411"/>
      <c r="NXK341" s="413"/>
      <c r="NXL341" s="412"/>
      <c r="NXM341" s="410"/>
      <c r="NXN341" s="411"/>
      <c r="NXO341" s="413"/>
      <c r="NXP341" s="412"/>
      <c r="NXQ341" s="410"/>
      <c r="NXR341" s="411"/>
      <c r="NXS341" s="413"/>
      <c r="NXT341" s="412"/>
      <c r="NXU341" s="410"/>
      <c r="NXV341" s="411"/>
      <c r="NXW341" s="413"/>
      <c r="NXX341" s="412"/>
      <c r="NXY341" s="410"/>
      <c r="NXZ341" s="411"/>
      <c r="NYA341" s="413"/>
      <c r="NYB341" s="412"/>
      <c r="NYC341" s="410"/>
      <c r="NYD341" s="411"/>
      <c r="NYE341" s="413"/>
      <c r="NYF341" s="412"/>
      <c r="NYG341" s="410"/>
      <c r="NYH341" s="411"/>
      <c r="NYI341" s="413"/>
      <c r="NYJ341" s="412"/>
      <c r="NYK341" s="410"/>
      <c r="NYL341" s="411"/>
      <c r="NYM341" s="413"/>
      <c r="NYN341" s="412"/>
      <c r="NYO341" s="410"/>
      <c r="NYP341" s="411"/>
      <c r="NYQ341" s="413"/>
      <c r="NYR341" s="412"/>
      <c r="NYS341" s="410"/>
      <c r="NYT341" s="411"/>
      <c r="NYU341" s="413"/>
      <c r="NYV341" s="412"/>
      <c r="NYW341" s="410"/>
      <c r="NYX341" s="411"/>
      <c r="NYY341" s="413"/>
      <c r="NYZ341" s="412"/>
      <c r="NZA341" s="410"/>
      <c r="NZB341" s="411"/>
      <c r="NZC341" s="413"/>
      <c r="NZD341" s="412"/>
      <c r="NZE341" s="410"/>
      <c r="NZF341" s="411"/>
      <c r="NZG341" s="413"/>
      <c r="NZH341" s="412"/>
      <c r="NZI341" s="410"/>
      <c r="NZJ341" s="411"/>
      <c r="NZK341" s="413"/>
      <c r="NZL341" s="412"/>
      <c r="NZM341" s="410"/>
      <c r="NZN341" s="411"/>
      <c r="NZO341" s="413"/>
      <c r="NZP341" s="412"/>
      <c r="NZQ341" s="410"/>
      <c r="NZR341" s="411"/>
      <c r="NZS341" s="413"/>
      <c r="NZT341" s="412"/>
      <c r="NZU341" s="410"/>
      <c r="NZV341" s="411"/>
      <c r="NZW341" s="413"/>
      <c r="NZX341" s="412"/>
      <c r="NZY341" s="410"/>
      <c r="NZZ341" s="411"/>
      <c r="OAA341" s="413"/>
      <c r="OAB341" s="412"/>
      <c r="OAC341" s="410"/>
      <c r="OAD341" s="411"/>
      <c r="OAE341" s="413"/>
      <c r="OAF341" s="412"/>
      <c r="OAG341" s="410"/>
      <c r="OAH341" s="411"/>
      <c r="OAI341" s="413"/>
      <c r="OAJ341" s="412"/>
      <c r="OAK341" s="410"/>
      <c r="OAL341" s="411"/>
      <c r="OAM341" s="413"/>
      <c r="OAN341" s="412"/>
      <c r="OAO341" s="410"/>
      <c r="OAP341" s="411"/>
      <c r="OAQ341" s="413"/>
      <c r="OAR341" s="412"/>
      <c r="OAS341" s="410"/>
      <c r="OAT341" s="411"/>
      <c r="OAU341" s="413"/>
      <c r="OAV341" s="412"/>
      <c r="OAW341" s="410"/>
      <c r="OAX341" s="411"/>
      <c r="OAY341" s="413"/>
      <c r="OAZ341" s="412"/>
      <c r="OBA341" s="410"/>
      <c r="OBB341" s="411"/>
      <c r="OBC341" s="413"/>
      <c r="OBD341" s="412"/>
      <c r="OBE341" s="410"/>
      <c r="OBF341" s="411"/>
      <c r="OBG341" s="413"/>
      <c r="OBH341" s="412"/>
      <c r="OBI341" s="410"/>
      <c r="OBJ341" s="411"/>
      <c r="OBK341" s="413"/>
      <c r="OBL341" s="412"/>
      <c r="OBM341" s="410"/>
      <c r="OBN341" s="411"/>
      <c r="OBO341" s="413"/>
      <c r="OBP341" s="412"/>
      <c r="OBQ341" s="410"/>
      <c r="OBR341" s="411"/>
      <c r="OBS341" s="413"/>
      <c r="OBT341" s="412"/>
      <c r="OBU341" s="410"/>
      <c r="OBV341" s="411"/>
      <c r="OBW341" s="413"/>
      <c r="OBX341" s="412"/>
      <c r="OBY341" s="410"/>
      <c r="OBZ341" s="411"/>
      <c r="OCA341" s="413"/>
      <c r="OCB341" s="412"/>
      <c r="OCC341" s="410"/>
      <c r="OCD341" s="411"/>
      <c r="OCE341" s="413"/>
      <c r="OCF341" s="412"/>
      <c r="OCG341" s="410"/>
      <c r="OCH341" s="411"/>
      <c r="OCI341" s="413"/>
      <c r="OCJ341" s="412"/>
      <c r="OCK341" s="410"/>
      <c r="OCL341" s="411"/>
      <c r="OCM341" s="413"/>
      <c r="OCN341" s="412"/>
      <c r="OCO341" s="410"/>
      <c r="OCP341" s="411"/>
      <c r="OCQ341" s="413"/>
      <c r="OCR341" s="412"/>
      <c r="OCS341" s="410"/>
      <c r="OCT341" s="411"/>
      <c r="OCU341" s="413"/>
      <c r="OCV341" s="412"/>
      <c r="OCW341" s="410"/>
      <c r="OCX341" s="411"/>
      <c r="OCY341" s="413"/>
      <c r="OCZ341" s="412"/>
      <c r="ODA341" s="410"/>
      <c r="ODB341" s="411"/>
      <c r="ODC341" s="413"/>
      <c r="ODD341" s="412"/>
      <c r="ODE341" s="410"/>
      <c r="ODF341" s="411"/>
      <c r="ODG341" s="413"/>
      <c r="ODH341" s="412"/>
      <c r="ODI341" s="410"/>
      <c r="ODJ341" s="411"/>
      <c r="ODK341" s="413"/>
      <c r="ODL341" s="412"/>
      <c r="ODM341" s="410"/>
      <c r="ODN341" s="411"/>
      <c r="ODO341" s="413"/>
      <c r="ODP341" s="412"/>
      <c r="ODQ341" s="410"/>
      <c r="ODR341" s="411"/>
      <c r="ODS341" s="413"/>
      <c r="ODT341" s="412"/>
      <c r="ODU341" s="410"/>
      <c r="ODV341" s="411"/>
      <c r="ODW341" s="413"/>
      <c r="ODX341" s="412"/>
      <c r="ODY341" s="410"/>
      <c r="ODZ341" s="411"/>
      <c r="OEA341" s="413"/>
      <c r="OEB341" s="412"/>
      <c r="OEC341" s="410"/>
      <c r="OED341" s="411"/>
      <c r="OEE341" s="413"/>
      <c r="OEF341" s="412"/>
      <c r="OEG341" s="410"/>
      <c r="OEH341" s="411"/>
      <c r="OEI341" s="413"/>
      <c r="OEJ341" s="412"/>
      <c r="OEK341" s="410"/>
      <c r="OEL341" s="411"/>
      <c r="OEM341" s="413"/>
      <c r="OEN341" s="412"/>
      <c r="OEO341" s="410"/>
      <c r="OEP341" s="411"/>
      <c r="OEQ341" s="413"/>
      <c r="OER341" s="412"/>
      <c r="OES341" s="410"/>
      <c r="OET341" s="411"/>
      <c r="OEU341" s="413"/>
      <c r="OEV341" s="412"/>
      <c r="OEW341" s="410"/>
      <c r="OEX341" s="411"/>
      <c r="OEY341" s="413"/>
      <c r="OEZ341" s="412"/>
      <c r="OFA341" s="410"/>
      <c r="OFB341" s="411"/>
      <c r="OFC341" s="413"/>
      <c r="OFD341" s="412"/>
      <c r="OFE341" s="410"/>
      <c r="OFF341" s="411"/>
      <c r="OFG341" s="413"/>
      <c r="OFH341" s="412"/>
      <c r="OFI341" s="410"/>
      <c r="OFJ341" s="411"/>
      <c r="OFK341" s="413"/>
      <c r="OFL341" s="412"/>
      <c r="OFM341" s="410"/>
      <c r="OFN341" s="411"/>
      <c r="OFO341" s="413"/>
      <c r="OFP341" s="412"/>
      <c r="OFQ341" s="410"/>
      <c r="OFR341" s="411"/>
      <c r="OFS341" s="413"/>
      <c r="OFT341" s="412"/>
      <c r="OFU341" s="410"/>
      <c r="OFV341" s="411"/>
      <c r="OFW341" s="413"/>
      <c r="OFX341" s="412"/>
      <c r="OFY341" s="410"/>
      <c r="OFZ341" s="411"/>
      <c r="OGA341" s="413"/>
      <c r="OGB341" s="412"/>
      <c r="OGC341" s="410"/>
      <c r="OGD341" s="411"/>
      <c r="OGE341" s="413"/>
      <c r="OGF341" s="412"/>
      <c r="OGG341" s="410"/>
      <c r="OGH341" s="411"/>
      <c r="OGI341" s="413"/>
      <c r="OGJ341" s="412"/>
      <c r="OGK341" s="410"/>
      <c r="OGL341" s="411"/>
      <c r="OGM341" s="413"/>
      <c r="OGN341" s="412"/>
      <c r="OGO341" s="410"/>
      <c r="OGP341" s="411"/>
      <c r="OGQ341" s="413"/>
      <c r="OGR341" s="412"/>
      <c r="OGS341" s="410"/>
      <c r="OGT341" s="411"/>
      <c r="OGU341" s="413"/>
      <c r="OGV341" s="412"/>
      <c r="OGW341" s="410"/>
      <c r="OGX341" s="411"/>
      <c r="OGY341" s="413"/>
      <c r="OGZ341" s="412"/>
      <c r="OHA341" s="410"/>
      <c r="OHB341" s="411"/>
      <c r="OHC341" s="413"/>
      <c r="OHD341" s="412"/>
      <c r="OHE341" s="410"/>
      <c r="OHF341" s="411"/>
      <c r="OHG341" s="413"/>
      <c r="OHH341" s="412"/>
      <c r="OHI341" s="410"/>
      <c r="OHJ341" s="411"/>
      <c r="OHK341" s="413"/>
      <c r="OHL341" s="412"/>
      <c r="OHM341" s="410"/>
      <c r="OHN341" s="411"/>
      <c r="OHO341" s="413"/>
      <c r="OHP341" s="412"/>
      <c r="OHQ341" s="410"/>
      <c r="OHR341" s="411"/>
      <c r="OHS341" s="413"/>
      <c r="OHT341" s="412"/>
      <c r="OHU341" s="410"/>
      <c r="OHV341" s="411"/>
      <c r="OHW341" s="413"/>
      <c r="OHX341" s="412"/>
      <c r="OHY341" s="410"/>
      <c r="OHZ341" s="411"/>
      <c r="OIA341" s="413"/>
      <c r="OIB341" s="412"/>
      <c r="OIC341" s="410"/>
      <c r="OID341" s="411"/>
      <c r="OIE341" s="413"/>
      <c r="OIF341" s="412"/>
      <c r="OIG341" s="410"/>
      <c r="OIH341" s="411"/>
      <c r="OII341" s="413"/>
      <c r="OIJ341" s="412"/>
      <c r="OIK341" s="410"/>
      <c r="OIL341" s="411"/>
      <c r="OIM341" s="413"/>
      <c r="OIN341" s="412"/>
      <c r="OIO341" s="410"/>
      <c r="OIP341" s="411"/>
      <c r="OIQ341" s="413"/>
      <c r="OIR341" s="412"/>
      <c r="OIS341" s="410"/>
      <c r="OIT341" s="411"/>
      <c r="OIU341" s="413"/>
      <c r="OIV341" s="412"/>
      <c r="OIW341" s="410"/>
      <c r="OIX341" s="411"/>
      <c r="OIY341" s="413"/>
      <c r="OIZ341" s="412"/>
      <c r="OJA341" s="410"/>
      <c r="OJB341" s="411"/>
      <c r="OJC341" s="413"/>
      <c r="OJD341" s="412"/>
      <c r="OJE341" s="410"/>
      <c r="OJF341" s="411"/>
      <c r="OJG341" s="413"/>
      <c r="OJH341" s="412"/>
      <c r="OJI341" s="410"/>
      <c r="OJJ341" s="411"/>
      <c r="OJK341" s="413"/>
      <c r="OJL341" s="412"/>
      <c r="OJM341" s="410"/>
      <c r="OJN341" s="411"/>
      <c r="OJO341" s="413"/>
      <c r="OJP341" s="412"/>
      <c r="OJQ341" s="410"/>
      <c r="OJR341" s="411"/>
      <c r="OJS341" s="413"/>
      <c r="OJT341" s="412"/>
      <c r="OJU341" s="410"/>
      <c r="OJV341" s="411"/>
      <c r="OJW341" s="413"/>
      <c r="OJX341" s="412"/>
      <c r="OJY341" s="410"/>
      <c r="OJZ341" s="411"/>
      <c r="OKA341" s="413"/>
      <c r="OKB341" s="412"/>
      <c r="OKC341" s="410"/>
      <c r="OKD341" s="411"/>
      <c r="OKE341" s="413"/>
      <c r="OKF341" s="412"/>
      <c r="OKG341" s="410"/>
      <c r="OKH341" s="411"/>
      <c r="OKI341" s="413"/>
      <c r="OKJ341" s="412"/>
      <c r="OKK341" s="410"/>
      <c r="OKL341" s="411"/>
      <c r="OKM341" s="413"/>
      <c r="OKN341" s="412"/>
      <c r="OKO341" s="410"/>
      <c r="OKP341" s="411"/>
      <c r="OKQ341" s="413"/>
      <c r="OKR341" s="412"/>
      <c r="OKS341" s="410"/>
      <c r="OKT341" s="411"/>
      <c r="OKU341" s="413"/>
      <c r="OKV341" s="412"/>
      <c r="OKW341" s="410"/>
      <c r="OKX341" s="411"/>
      <c r="OKY341" s="413"/>
      <c r="OKZ341" s="412"/>
      <c r="OLA341" s="410"/>
      <c r="OLB341" s="411"/>
      <c r="OLC341" s="413"/>
      <c r="OLD341" s="412"/>
      <c r="OLE341" s="410"/>
      <c r="OLF341" s="411"/>
      <c r="OLG341" s="413"/>
      <c r="OLH341" s="412"/>
      <c r="OLI341" s="410"/>
      <c r="OLJ341" s="411"/>
      <c r="OLK341" s="413"/>
      <c r="OLL341" s="412"/>
      <c r="OLM341" s="410"/>
      <c r="OLN341" s="411"/>
      <c r="OLO341" s="413"/>
      <c r="OLP341" s="412"/>
      <c r="OLQ341" s="410"/>
      <c r="OLR341" s="411"/>
      <c r="OLS341" s="413"/>
      <c r="OLT341" s="412"/>
      <c r="OLU341" s="410"/>
      <c r="OLV341" s="411"/>
      <c r="OLW341" s="413"/>
      <c r="OLX341" s="412"/>
      <c r="OLY341" s="410"/>
      <c r="OLZ341" s="411"/>
      <c r="OMA341" s="413"/>
      <c r="OMB341" s="412"/>
      <c r="OMC341" s="410"/>
      <c r="OMD341" s="411"/>
      <c r="OME341" s="413"/>
      <c r="OMF341" s="412"/>
      <c r="OMG341" s="410"/>
      <c r="OMH341" s="411"/>
      <c r="OMI341" s="413"/>
      <c r="OMJ341" s="412"/>
      <c r="OMK341" s="410"/>
      <c r="OML341" s="411"/>
      <c r="OMM341" s="413"/>
      <c r="OMN341" s="412"/>
      <c r="OMO341" s="410"/>
      <c r="OMP341" s="411"/>
      <c r="OMQ341" s="413"/>
      <c r="OMR341" s="412"/>
      <c r="OMS341" s="410"/>
      <c r="OMT341" s="411"/>
      <c r="OMU341" s="413"/>
      <c r="OMV341" s="412"/>
      <c r="OMW341" s="410"/>
      <c r="OMX341" s="411"/>
      <c r="OMY341" s="413"/>
      <c r="OMZ341" s="412"/>
      <c r="ONA341" s="410"/>
      <c r="ONB341" s="411"/>
      <c r="ONC341" s="413"/>
      <c r="OND341" s="412"/>
      <c r="ONE341" s="410"/>
      <c r="ONF341" s="411"/>
      <c r="ONG341" s="413"/>
      <c r="ONH341" s="412"/>
      <c r="ONI341" s="410"/>
      <c r="ONJ341" s="411"/>
      <c r="ONK341" s="413"/>
      <c r="ONL341" s="412"/>
      <c r="ONM341" s="410"/>
      <c r="ONN341" s="411"/>
      <c r="ONO341" s="413"/>
      <c r="ONP341" s="412"/>
      <c r="ONQ341" s="410"/>
      <c r="ONR341" s="411"/>
      <c r="ONS341" s="413"/>
      <c r="ONT341" s="412"/>
      <c r="ONU341" s="410"/>
      <c r="ONV341" s="411"/>
      <c r="ONW341" s="413"/>
      <c r="ONX341" s="412"/>
      <c r="ONY341" s="410"/>
      <c r="ONZ341" s="411"/>
      <c r="OOA341" s="413"/>
      <c r="OOB341" s="412"/>
      <c r="OOC341" s="410"/>
      <c r="OOD341" s="411"/>
      <c r="OOE341" s="413"/>
      <c r="OOF341" s="412"/>
      <c r="OOG341" s="410"/>
      <c r="OOH341" s="411"/>
      <c r="OOI341" s="413"/>
      <c r="OOJ341" s="412"/>
      <c r="OOK341" s="410"/>
      <c r="OOL341" s="411"/>
      <c r="OOM341" s="413"/>
      <c r="OON341" s="412"/>
      <c r="OOO341" s="410"/>
      <c r="OOP341" s="411"/>
      <c r="OOQ341" s="413"/>
      <c r="OOR341" s="412"/>
      <c r="OOS341" s="410"/>
      <c r="OOT341" s="411"/>
      <c r="OOU341" s="413"/>
      <c r="OOV341" s="412"/>
      <c r="OOW341" s="410"/>
      <c r="OOX341" s="411"/>
      <c r="OOY341" s="413"/>
      <c r="OOZ341" s="412"/>
      <c r="OPA341" s="410"/>
      <c r="OPB341" s="411"/>
      <c r="OPC341" s="413"/>
      <c r="OPD341" s="412"/>
      <c r="OPE341" s="410"/>
      <c r="OPF341" s="411"/>
      <c r="OPG341" s="413"/>
      <c r="OPH341" s="412"/>
      <c r="OPI341" s="410"/>
      <c r="OPJ341" s="411"/>
      <c r="OPK341" s="413"/>
      <c r="OPL341" s="412"/>
      <c r="OPM341" s="410"/>
      <c r="OPN341" s="411"/>
      <c r="OPO341" s="413"/>
      <c r="OPP341" s="412"/>
      <c r="OPQ341" s="410"/>
      <c r="OPR341" s="411"/>
      <c r="OPS341" s="413"/>
      <c r="OPT341" s="412"/>
      <c r="OPU341" s="410"/>
      <c r="OPV341" s="411"/>
      <c r="OPW341" s="413"/>
      <c r="OPX341" s="412"/>
      <c r="OPY341" s="410"/>
      <c r="OPZ341" s="411"/>
      <c r="OQA341" s="413"/>
      <c r="OQB341" s="412"/>
      <c r="OQC341" s="410"/>
      <c r="OQD341" s="411"/>
      <c r="OQE341" s="413"/>
      <c r="OQF341" s="412"/>
      <c r="OQG341" s="410"/>
      <c r="OQH341" s="411"/>
      <c r="OQI341" s="413"/>
      <c r="OQJ341" s="412"/>
      <c r="OQK341" s="410"/>
      <c r="OQL341" s="411"/>
      <c r="OQM341" s="413"/>
      <c r="OQN341" s="412"/>
      <c r="OQO341" s="410"/>
      <c r="OQP341" s="411"/>
      <c r="OQQ341" s="413"/>
      <c r="OQR341" s="412"/>
      <c r="OQS341" s="410"/>
      <c r="OQT341" s="411"/>
      <c r="OQU341" s="413"/>
      <c r="OQV341" s="412"/>
      <c r="OQW341" s="410"/>
      <c r="OQX341" s="411"/>
      <c r="OQY341" s="413"/>
      <c r="OQZ341" s="412"/>
      <c r="ORA341" s="410"/>
      <c r="ORB341" s="411"/>
      <c r="ORC341" s="413"/>
      <c r="ORD341" s="412"/>
      <c r="ORE341" s="410"/>
      <c r="ORF341" s="411"/>
      <c r="ORG341" s="413"/>
      <c r="ORH341" s="412"/>
      <c r="ORI341" s="410"/>
      <c r="ORJ341" s="411"/>
      <c r="ORK341" s="413"/>
      <c r="ORL341" s="412"/>
      <c r="ORM341" s="410"/>
      <c r="ORN341" s="411"/>
      <c r="ORO341" s="413"/>
      <c r="ORP341" s="412"/>
      <c r="ORQ341" s="410"/>
      <c r="ORR341" s="411"/>
      <c r="ORS341" s="413"/>
      <c r="ORT341" s="412"/>
      <c r="ORU341" s="410"/>
      <c r="ORV341" s="411"/>
      <c r="ORW341" s="413"/>
      <c r="ORX341" s="412"/>
      <c r="ORY341" s="410"/>
      <c r="ORZ341" s="411"/>
      <c r="OSA341" s="413"/>
      <c r="OSB341" s="412"/>
      <c r="OSC341" s="410"/>
      <c r="OSD341" s="411"/>
      <c r="OSE341" s="413"/>
      <c r="OSF341" s="412"/>
      <c r="OSG341" s="410"/>
      <c r="OSH341" s="411"/>
      <c r="OSI341" s="413"/>
      <c r="OSJ341" s="412"/>
      <c r="OSK341" s="410"/>
      <c r="OSL341" s="411"/>
      <c r="OSM341" s="413"/>
      <c r="OSN341" s="412"/>
      <c r="OSO341" s="410"/>
      <c r="OSP341" s="411"/>
      <c r="OSQ341" s="413"/>
      <c r="OSR341" s="412"/>
      <c r="OSS341" s="410"/>
      <c r="OST341" s="411"/>
      <c r="OSU341" s="413"/>
      <c r="OSV341" s="412"/>
      <c r="OSW341" s="410"/>
      <c r="OSX341" s="411"/>
      <c r="OSY341" s="413"/>
      <c r="OSZ341" s="412"/>
      <c r="OTA341" s="410"/>
      <c r="OTB341" s="411"/>
      <c r="OTC341" s="413"/>
      <c r="OTD341" s="412"/>
      <c r="OTE341" s="410"/>
      <c r="OTF341" s="411"/>
      <c r="OTG341" s="413"/>
      <c r="OTH341" s="412"/>
      <c r="OTI341" s="410"/>
      <c r="OTJ341" s="411"/>
      <c r="OTK341" s="413"/>
      <c r="OTL341" s="412"/>
      <c r="OTM341" s="410"/>
      <c r="OTN341" s="411"/>
      <c r="OTO341" s="413"/>
      <c r="OTP341" s="412"/>
      <c r="OTQ341" s="410"/>
      <c r="OTR341" s="411"/>
      <c r="OTS341" s="413"/>
      <c r="OTT341" s="412"/>
      <c r="OTU341" s="410"/>
      <c r="OTV341" s="411"/>
      <c r="OTW341" s="413"/>
      <c r="OTX341" s="412"/>
      <c r="OTY341" s="410"/>
      <c r="OTZ341" s="411"/>
      <c r="OUA341" s="413"/>
      <c r="OUB341" s="412"/>
      <c r="OUC341" s="410"/>
      <c r="OUD341" s="411"/>
      <c r="OUE341" s="413"/>
      <c r="OUF341" s="412"/>
      <c r="OUG341" s="410"/>
      <c r="OUH341" s="411"/>
      <c r="OUI341" s="413"/>
      <c r="OUJ341" s="412"/>
      <c r="OUK341" s="410"/>
      <c r="OUL341" s="411"/>
      <c r="OUM341" s="413"/>
      <c r="OUN341" s="412"/>
      <c r="OUO341" s="410"/>
      <c r="OUP341" s="411"/>
      <c r="OUQ341" s="413"/>
      <c r="OUR341" s="412"/>
      <c r="OUS341" s="410"/>
      <c r="OUT341" s="411"/>
      <c r="OUU341" s="413"/>
      <c r="OUV341" s="412"/>
      <c r="OUW341" s="410"/>
      <c r="OUX341" s="411"/>
      <c r="OUY341" s="413"/>
      <c r="OUZ341" s="412"/>
      <c r="OVA341" s="410"/>
      <c r="OVB341" s="411"/>
      <c r="OVC341" s="413"/>
      <c r="OVD341" s="412"/>
      <c r="OVE341" s="410"/>
      <c r="OVF341" s="411"/>
      <c r="OVG341" s="413"/>
      <c r="OVH341" s="412"/>
      <c r="OVI341" s="410"/>
      <c r="OVJ341" s="411"/>
      <c r="OVK341" s="413"/>
      <c r="OVL341" s="412"/>
      <c r="OVM341" s="410"/>
      <c r="OVN341" s="411"/>
      <c r="OVO341" s="413"/>
      <c r="OVP341" s="412"/>
      <c r="OVQ341" s="410"/>
      <c r="OVR341" s="411"/>
      <c r="OVS341" s="413"/>
      <c r="OVT341" s="412"/>
      <c r="OVU341" s="410"/>
      <c r="OVV341" s="411"/>
      <c r="OVW341" s="413"/>
      <c r="OVX341" s="412"/>
      <c r="OVY341" s="410"/>
      <c r="OVZ341" s="411"/>
      <c r="OWA341" s="413"/>
      <c r="OWB341" s="412"/>
      <c r="OWC341" s="410"/>
      <c r="OWD341" s="411"/>
      <c r="OWE341" s="413"/>
      <c r="OWF341" s="412"/>
      <c r="OWG341" s="410"/>
      <c r="OWH341" s="411"/>
      <c r="OWI341" s="413"/>
      <c r="OWJ341" s="412"/>
      <c r="OWK341" s="410"/>
      <c r="OWL341" s="411"/>
      <c r="OWM341" s="413"/>
      <c r="OWN341" s="412"/>
      <c r="OWO341" s="410"/>
      <c r="OWP341" s="411"/>
      <c r="OWQ341" s="413"/>
      <c r="OWR341" s="412"/>
      <c r="OWS341" s="410"/>
      <c r="OWT341" s="411"/>
      <c r="OWU341" s="413"/>
      <c r="OWV341" s="412"/>
      <c r="OWW341" s="410"/>
      <c r="OWX341" s="411"/>
      <c r="OWY341" s="413"/>
      <c r="OWZ341" s="412"/>
      <c r="OXA341" s="410"/>
      <c r="OXB341" s="411"/>
      <c r="OXC341" s="413"/>
      <c r="OXD341" s="412"/>
      <c r="OXE341" s="410"/>
      <c r="OXF341" s="411"/>
      <c r="OXG341" s="413"/>
      <c r="OXH341" s="412"/>
      <c r="OXI341" s="410"/>
      <c r="OXJ341" s="411"/>
      <c r="OXK341" s="413"/>
      <c r="OXL341" s="412"/>
      <c r="OXM341" s="410"/>
      <c r="OXN341" s="411"/>
      <c r="OXO341" s="413"/>
      <c r="OXP341" s="412"/>
      <c r="OXQ341" s="410"/>
      <c r="OXR341" s="411"/>
      <c r="OXS341" s="413"/>
      <c r="OXT341" s="412"/>
      <c r="OXU341" s="410"/>
      <c r="OXV341" s="411"/>
      <c r="OXW341" s="413"/>
      <c r="OXX341" s="412"/>
      <c r="OXY341" s="410"/>
      <c r="OXZ341" s="411"/>
      <c r="OYA341" s="413"/>
      <c r="OYB341" s="412"/>
      <c r="OYC341" s="410"/>
      <c r="OYD341" s="411"/>
      <c r="OYE341" s="413"/>
      <c r="OYF341" s="412"/>
      <c r="OYG341" s="410"/>
      <c r="OYH341" s="411"/>
      <c r="OYI341" s="413"/>
      <c r="OYJ341" s="412"/>
      <c r="OYK341" s="410"/>
      <c r="OYL341" s="411"/>
      <c r="OYM341" s="413"/>
      <c r="OYN341" s="412"/>
      <c r="OYO341" s="410"/>
      <c r="OYP341" s="411"/>
      <c r="OYQ341" s="413"/>
      <c r="OYR341" s="412"/>
      <c r="OYS341" s="410"/>
      <c r="OYT341" s="411"/>
      <c r="OYU341" s="413"/>
      <c r="OYV341" s="412"/>
      <c r="OYW341" s="410"/>
      <c r="OYX341" s="411"/>
      <c r="OYY341" s="413"/>
      <c r="OYZ341" s="412"/>
      <c r="OZA341" s="410"/>
      <c r="OZB341" s="411"/>
      <c r="OZC341" s="413"/>
      <c r="OZD341" s="412"/>
      <c r="OZE341" s="410"/>
      <c r="OZF341" s="411"/>
      <c r="OZG341" s="413"/>
      <c r="OZH341" s="412"/>
      <c r="OZI341" s="410"/>
      <c r="OZJ341" s="411"/>
      <c r="OZK341" s="413"/>
      <c r="OZL341" s="412"/>
      <c r="OZM341" s="410"/>
      <c r="OZN341" s="411"/>
      <c r="OZO341" s="413"/>
      <c r="OZP341" s="412"/>
      <c r="OZQ341" s="410"/>
      <c r="OZR341" s="411"/>
      <c r="OZS341" s="413"/>
      <c r="OZT341" s="412"/>
      <c r="OZU341" s="410"/>
      <c r="OZV341" s="411"/>
      <c r="OZW341" s="413"/>
      <c r="OZX341" s="412"/>
      <c r="OZY341" s="410"/>
      <c r="OZZ341" s="411"/>
      <c r="PAA341" s="413"/>
      <c r="PAB341" s="412"/>
      <c r="PAC341" s="410"/>
      <c r="PAD341" s="411"/>
      <c r="PAE341" s="413"/>
      <c r="PAF341" s="412"/>
      <c r="PAG341" s="410"/>
      <c r="PAH341" s="411"/>
      <c r="PAI341" s="413"/>
      <c r="PAJ341" s="412"/>
      <c r="PAK341" s="410"/>
      <c r="PAL341" s="411"/>
      <c r="PAM341" s="413"/>
      <c r="PAN341" s="412"/>
      <c r="PAO341" s="410"/>
      <c r="PAP341" s="411"/>
      <c r="PAQ341" s="413"/>
      <c r="PAR341" s="412"/>
      <c r="PAS341" s="410"/>
      <c r="PAT341" s="411"/>
      <c r="PAU341" s="413"/>
      <c r="PAV341" s="412"/>
      <c r="PAW341" s="410"/>
      <c r="PAX341" s="411"/>
      <c r="PAY341" s="413"/>
      <c r="PAZ341" s="412"/>
      <c r="PBA341" s="410"/>
      <c r="PBB341" s="411"/>
      <c r="PBC341" s="413"/>
      <c r="PBD341" s="412"/>
      <c r="PBE341" s="410"/>
      <c r="PBF341" s="411"/>
      <c r="PBG341" s="413"/>
      <c r="PBH341" s="412"/>
      <c r="PBI341" s="410"/>
      <c r="PBJ341" s="411"/>
      <c r="PBK341" s="413"/>
      <c r="PBL341" s="412"/>
      <c r="PBM341" s="410"/>
      <c r="PBN341" s="411"/>
      <c r="PBO341" s="413"/>
      <c r="PBP341" s="412"/>
      <c r="PBQ341" s="410"/>
      <c r="PBR341" s="411"/>
      <c r="PBS341" s="413"/>
      <c r="PBT341" s="412"/>
      <c r="PBU341" s="410"/>
      <c r="PBV341" s="411"/>
      <c r="PBW341" s="413"/>
      <c r="PBX341" s="412"/>
      <c r="PBY341" s="410"/>
      <c r="PBZ341" s="411"/>
      <c r="PCA341" s="413"/>
      <c r="PCB341" s="412"/>
      <c r="PCC341" s="410"/>
      <c r="PCD341" s="411"/>
      <c r="PCE341" s="413"/>
      <c r="PCF341" s="412"/>
      <c r="PCG341" s="410"/>
      <c r="PCH341" s="411"/>
      <c r="PCI341" s="413"/>
      <c r="PCJ341" s="412"/>
      <c r="PCK341" s="410"/>
      <c r="PCL341" s="411"/>
      <c r="PCM341" s="413"/>
      <c r="PCN341" s="412"/>
      <c r="PCO341" s="410"/>
      <c r="PCP341" s="411"/>
      <c r="PCQ341" s="413"/>
      <c r="PCR341" s="412"/>
      <c r="PCS341" s="410"/>
      <c r="PCT341" s="411"/>
      <c r="PCU341" s="413"/>
      <c r="PCV341" s="412"/>
      <c r="PCW341" s="410"/>
      <c r="PCX341" s="411"/>
      <c r="PCY341" s="413"/>
      <c r="PCZ341" s="412"/>
      <c r="PDA341" s="410"/>
      <c r="PDB341" s="411"/>
      <c r="PDC341" s="413"/>
      <c r="PDD341" s="412"/>
      <c r="PDE341" s="410"/>
      <c r="PDF341" s="411"/>
      <c r="PDG341" s="413"/>
      <c r="PDH341" s="412"/>
      <c r="PDI341" s="410"/>
      <c r="PDJ341" s="411"/>
      <c r="PDK341" s="413"/>
      <c r="PDL341" s="412"/>
      <c r="PDM341" s="410"/>
      <c r="PDN341" s="411"/>
      <c r="PDO341" s="413"/>
      <c r="PDP341" s="412"/>
      <c r="PDQ341" s="410"/>
      <c r="PDR341" s="411"/>
      <c r="PDS341" s="413"/>
      <c r="PDT341" s="412"/>
      <c r="PDU341" s="410"/>
      <c r="PDV341" s="411"/>
      <c r="PDW341" s="413"/>
      <c r="PDX341" s="412"/>
      <c r="PDY341" s="410"/>
      <c r="PDZ341" s="411"/>
      <c r="PEA341" s="413"/>
      <c r="PEB341" s="412"/>
      <c r="PEC341" s="410"/>
      <c r="PED341" s="411"/>
      <c r="PEE341" s="413"/>
      <c r="PEF341" s="412"/>
      <c r="PEG341" s="410"/>
      <c r="PEH341" s="411"/>
      <c r="PEI341" s="413"/>
      <c r="PEJ341" s="412"/>
      <c r="PEK341" s="410"/>
      <c r="PEL341" s="411"/>
      <c r="PEM341" s="413"/>
      <c r="PEN341" s="412"/>
      <c r="PEO341" s="410"/>
      <c r="PEP341" s="411"/>
      <c r="PEQ341" s="413"/>
      <c r="PER341" s="412"/>
      <c r="PES341" s="410"/>
      <c r="PET341" s="411"/>
      <c r="PEU341" s="413"/>
      <c r="PEV341" s="412"/>
      <c r="PEW341" s="410"/>
      <c r="PEX341" s="411"/>
      <c r="PEY341" s="413"/>
      <c r="PEZ341" s="412"/>
      <c r="PFA341" s="410"/>
      <c r="PFB341" s="411"/>
      <c r="PFC341" s="413"/>
      <c r="PFD341" s="412"/>
      <c r="PFE341" s="410"/>
      <c r="PFF341" s="411"/>
      <c r="PFG341" s="413"/>
      <c r="PFH341" s="412"/>
      <c r="PFI341" s="410"/>
      <c r="PFJ341" s="411"/>
      <c r="PFK341" s="413"/>
      <c r="PFL341" s="412"/>
      <c r="PFM341" s="410"/>
      <c r="PFN341" s="411"/>
      <c r="PFO341" s="413"/>
      <c r="PFP341" s="412"/>
      <c r="PFQ341" s="410"/>
      <c r="PFR341" s="411"/>
      <c r="PFS341" s="413"/>
      <c r="PFT341" s="412"/>
      <c r="PFU341" s="410"/>
      <c r="PFV341" s="411"/>
      <c r="PFW341" s="413"/>
      <c r="PFX341" s="412"/>
      <c r="PFY341" s="410"/>
      <c r="PFZ341" s="411"/>
      <c r="PGA341" s="413"/>
      <c r="PGB341" s="412"/>
      <c r="PGC341" s="410"/>
      <c r="PGD341" s="411"/>
      <c r="PGE341" s="413"/>
      <c r="PGF341" s="412"/>
      <c r="PGG341" s="410"/>
      <c r="PGH341" s="411"/>
      <c r="PGI341" s="413"/>
      <c r="PGJ341" s="412"/>
      <c r="PGK341" s="410"/>
      <c r="PGL341" s="411"/>
      <c r="PGM341" s="413"/>
      <c r="PGN341" s="412"/>
      <c r="PGO341" s="410"/>
      <c r="PGP341" s="411"/>
      <c r="PGQ341" s="413"/>
      <c r="PGR341" s="412"/>
      <c r="PGS341" s="410"/>
      <c r="PGT341" s="411"/>
      <c r="PGU341" s="413"/>
      <c r="PGV341" s="412"/>
      <c r="PGW341" s="410"/>
      <c r="PGX341" s="411"/>
      <c r="PGY341" s="413"/>
      <c r="PGZ341" s="412"/>
      <c r="PHA341" s="410"/>
      <c r="PHB341" s="411"/>
      <c r="PHC341" s="413"/>
      <c r="PHD341" s="412"/>
      <c r="PHE341" s="410"/>
      <c r="PHF341" s="411"/>
      <c r="PHG341" s="413"/>
      <c r="PHH341" s="412"/>
      <c r="PHI341" s="410"/>
      <c r="PHJ341" s="411"/>
      <c r="PHK341" s="413"/>
      <c r="PHL341" s="412"/>
      <c r="PHM341" s="410"/>
      <c r="PHN341" s="411"/>
      <c r="PHO341" s="413"/>
      <c r="PHP341" s="412"/>
      <c r="PHQ341" s="410"/>
      <c r="PHR341" s="411"/>
      <c r="PHS341" s="413"/>
      <c r="PHT341" s="412"/>
      <c r="PHU341" s="410"/>
      <c r="PHV341" s="411"/>
      <c r="PHW341" s="413"/>
      <c r="PHX341" s="412"/>
      <c r="PHY341" s="410"/>
      <c r="PHZ341" s="411"/>
      <c r="PIA341" s="413"/>
      <c r="PIB341" s="412"/>
      <c r="PIC341" s="410"/>
      <c r="PID341" s="411"/>
      <c r="PIE341" s="413"/>
      <c r="PIF341" s="412"/>
      <c r="PIG341" s="410"/>
      <c r="PIH341" s="411"/>
      <c r="PII341" s="413"/>
      <c r="PIJ341" s="412"/>
      <c r="PIK341" s="410"/>
      <c r="PIL341" s="411"/>
      <c r="PIM341" s="413"/>
      <c r="PIN341" s="412"/>
      <c r="PIO341" s="410"/>
      <c r="PIP341" s="411"/>
      <c r="PIQ341" s="413"/>
      <c r="PIR341" s="412"/>
      <c r="PIS341" s="410"/>
      <c r="PIT341" s="411"/>
      <c r="PIU341" s="413"/>
      <c r="PIV341" s="412"/>
      <c r="PIW341" s="410"/>
      <c r="PIX341" s="411"/>
      <c r="PIY341" s="413"/>
      <c r="PIZ341" s="412"/>
      <c r="PJA341" s="410"/>
      <c r="PJB341" s="411"/>
      <c r="PJC341" s="413"/>
      <c r="PJD341" s="412"/>
      <c r="PJE341" s="410"/>
      <c r="PJF341" s="411"/>
      <c r="PJG341" s="413"/>
      <c r="PJH341" s="412"/>
      <c r="PJI341" s="410"/>
      <c r="PJJ341" s="411"/>
      <c r="PJK341" s="413"/>
      <c r="PJL341" s="412"/>
      <c r="PJM341" s="410"/>
      <c r="PJN341" s="411"/>
      <c r="PJO341" s="413"/>
      <c r="PJP341" s="412"/>
      <c r="PJQ341" s="410"/>
      <c r="PJR341" s="411"/>
      <c r="PJS341" s="413"/>
      <c r="PJT341" s="412"/>
      <c r="PJU341" s="410"/>
      <c r="PJV341" s="411"/>
      <c r="PJW341" s="413"/>
      <c r="PJX341" s="412"/>
      <c r="PJY341" s="410"/>
      <c r="PJZ341" s="411"/>
      <c r="PKA341" s="413"/>
      <c r="PKB341" s="412"/>
      <c r="PKC341" s="410"/>
      <c r="PKD341" s="411"/>
      <c r="PKE341" s="413"/>
      <c r="PKF341" s="412"/>
      <c r="PKG341" s="410"/>
      <c r="PKH341" s="411"/>
      <c r="PKI341" s="413"/>
      <c r="PKJ341" s="412"/>
      <c r="PKK341" s="410"/>
      <c r="PKL341" s="411"/>
      <c r="PKM341" s="413"/>
      <c r="PKN341" s="412"/>
      <c r="PKO341" s="410"/>
      <c r="PKP341" s="411"/>
      <c r="PKQ341" s="413"/>
      <c r="PKR341" s="412"/>
      <c r="PKS341" s="410"/>
      <c r="PKT341" s="411"/>
      <c r="PKU341" s="413"/>
      <c r="PKV341" s="412"/>
      <c r="PKW341" s="410"/>
      <c r="PKX341" s="411"/>
      <c r="PKY341" s="413"/>
      <c r="PKZ341" s="412"/>
      <c r="PLA341" s="410"/>
      <c r="PLB341" s="411"/>
      <c r="PLC341" s="413"/>
      <c r="PLD341" s="412"/>
      <c r="PLE341" s="410"/>
      <c r="PLF341" s="411"/>
      <c r="PLG341" s="413"/>
      <c r="PLH341" s="412"/>
      <c r="PLI341" s="410"/>
      <c r="PLJ341" s="411"/>
      <c r="PLK341" s="413"/>
      <c r="PLL341" s="412"/>
      <c r="PLM341" s="410"/>
      <c r="PLN341" s="411"/>
      <c r="PLO341" s="413"/>
      <c r="PLP341" s="412"/>
      <c r="PLQ341" s="410"/>
      <c r="PLR341" s="411"/>
      <c r="PLS341" s="413"/>
      <c r="PLT341" s="412"/>
      <c r="PLU341" s="410"/>
      <c r="PLV341" s="411"/>
      <c r="PLW341" s="413"/>
      <c r="PLX341" s="412"/>
      <c r="PLY341" s="410"/>
      <c r="PLZ341" s="411"/>
      <c r="PMA341" s="413"/>
      <c r="PMB341" s="412"/>
      <c r="PMC341" s="410"/>
      <c r="PMD341" s="411"/>
      <c r="PME341" s="413"/>
      <c r="PMF341" s="412"/>
      <c r="PMG341" s="410"/>
      <c r="PMH341" s="411"/>
      <c r="PMI341" s="413"/>
      <c r="PMJ341" s="412"/>
      <c r="PMK341" s="410"/>
      <c r="PML341" s="411"/>
      <c r="PMM341" s="413"/>
      <c r="PMN341" s="412"/>
      <c r="PMO341" s="410"/>
      <c r="PMP341" s="411"/>
      <c r="PMQ341" s="413"/>
      <c r="PMR341" s="412"/>
      <c r="PMS341" s="410"/>
      <c r="PMT341" s="411"/>
      <c r="PMU341" s="413"/>
      <c r="PMV341" s="412"/>
      <c r="PMW341" s="410"/>
      <c r="PMX341" s="411"/>
      <c r="PMY341" s="413"/>
      <c r="PMZ341" s="412"/>
      <c r="PNA341" s="410"/>
      <c r="PNB341" s="411"/>
      <c r="PNC341" s="413"/>
      <c r="PND341" s="412"/>
      <c r="PNE341" s="410"/>
      <c r="PNF341" s="411"/>
      <c r="PNG341" s="413"/>
      <c r="PNH341" s="412"/>
      <c r="PNI341" s="410"/>
      <c r="PNJ341" s="411"/>
      <c r="PNK341" s="413"/>
      <c r="PNL341" s="412"/>
      <c r="PNM341" s="410"/>
      <c r="PNN341" s="411"/>
      <c r="PNO341" s="413"/>
      <c r="PNP341" s="412"/>
      <c r="PNQ341" s="410"/>
      <c r="PNR341" s="411"/>
      <c r="PNS341" s="413"/>
      <c r="PNT341" s="412"/>
      <c r="PNU341" s="410"/>
      <c r="PNV341" s="411"/>
      <c r="PNW341" s="413"/>
      <c r="PNX341" s="412"/>
      <c r="PNY341" s="410"/>
      <c r="PNZ341" s="411"/>
      <c r="POA341" s="413"/>
      <c r="POB341" s="412"/>
      <c r="POC341" s="410"/>
      <c r="POD341" s="411"/>
      <c r="POE341" s="413"/>
      <c r="POF341" s="412"/>
      <c r="POG341" s="410"/>
      <c r="POH341" s="411"/>
      <c r="POI341" s="413"/>
      <c r="POJ341" s="412"/>
      <c r="POK341" s="410"/>
      <c r="POL341" s="411"/>
      <c r="POM341" s="413"/>
      <c r="PON341" s="412"/>
      <c r="POO341" s="410"/>
      <c r="POP341" s="411"/>
      <c r="POQ341" s="413"/>
      <c r="POR341" s="412"/>
      <c r="POS341" s="410"/>
      <c r="POT341" s="411"/>
      <c r="POU341" s="413"/>
      <c r="POV341" s="412"/>
      <c r="POW341" s="410"/>
      <c r="POX341" s="411"/>
      <c r="POY341" s="413"/>
      <c r="POZ341" s="412"/>
      <c r="PPA341" s="410"/>
      <c r="PPB341" s="411"/>
      <c r="PPC341" s="413"/>
      <c r="PPD341" s="412"/>
      <c r="PPE341" s="410"/>
      <c r="PPF341" s="411"/>
      <c r="PPG341" s="413"/>
      <c r="PPH341" s="412"/>
      <c r="PPI341" s="410"/>
      <c r="PPJ341" s="411"/>
      <c r="PPK341" s="413"/>
      <c r="PPL341" s="412"/>
      <c r="PPM341" s="410"/>
      <c r="PPN341" s="411"/>
      <c r="PPO341" s="413"/>
      <c r="PPP341" s="412"/>
      <c r="PPQ341" s="410"/>
      <c r="PPR341" s="411"/>
      <c r="PPS341" s="413"/>
      <c r="PPT341" s="412"/>
      <c r="PPU341" s="410"/>
      <c r="PPV341" s="411"/>
      <c r="PPW341" s="413"/>
      <c r="PPX341" s="412"/>
      <c r="PPY341" s="410"/>
      <c r="PPZ341" s="411"/>
      <c r="PQA341" s="413"/>
      <c r="PQB341" s="412"/>
      <c r="PQC341" s="410"/>
      <c r="PQD341" s="411"/>
      <c r="PQE341" s="413"/>
      <c r="PQF341" s="412"/>
      <c r="PQG341" s="410"/>
      <c r="PQH341" s="411"/>
      <c r="PQI341" s="413"/>
      <c r="PQJ341" s="412"/>
      <c r="PQK341" s="410"/>
      <c r="PQL341" s="411"/>
      <c r="PQM341" s="413"/>
      <c r="PQN341" s="412"/>
      <c r="PQO341" s="410"/>
      <c r="PQP341" s="411"/>
      <c r="PQQ341" s="413"/>
      <c r="PQR341" s="412"/>
      <c r="PQS341" s="410"/>
      <c r="PQT341" s="411"/>
      <c r="PQU341" s="413"/>
      <c r="PQV341" s="412"/>
      <c r="PQW341" s="410"/>
      <c r="PQX341" s="411"/>
      <c r="PQY341" s="413"/>
      <c r="PQZ341" s="412"/>
      <c r="PRA341" s="410"/>
      <c r="PRB341" s="411"/>
      <c r="PRC341" s="413"/>
      <c r="PRD341" s="412"/>
      <c r="PRE341" s="410"/>
      <c r="PRF341" s="411"/>
      <c r="PRG341" s="413"/>
      <c r="PRH341" s="412"/>
      <c r="PRI341" s="410"/>
      <c r="PRJ341" s="411"/>
      <c r="PRK341" s="413"/>
      <c r="PRL341" s="412"/>
      <c r="PRM341" s="410"/>
      <c r="PRN341" s="411"/>
      <c r="PRO341" s="413"/>
      <c r="PRP341" s="412"/>
      <c r="PRQ341" s="410"/>
      <c r="PRR341" s="411"/>
      <c r="PRS341" s="413"/>
      <c r="PRT341" s="412"/>
      <c r="PRU341" s="410"/>
      <c r="PRV341" s="411"/>
      <c r="PRW341" s="413"/>
      <c r="PRX341" s="412"/>
      <c r="PRY341" s="410"/>
      <c r="PRZ341" s="411"/>
      <c r="PSA341" s="413"/>
      <c r="PSB341" s="412"/>
      <c r="PSC341" s="410"/>
      <c r="PSD341" s="411"/>
      <c r="PSE341" s="413"/>
      <c r="PSF341" s="412"/>
      <c r="PSG341" s="410"/>
      <c r="PSH341" s="411"/>
      <c r="PSI341" s="413"/>
      <c r="PSJ341" s="412"/>
      <c r="PSK341" s="410"/>
      <c r="PSL341" s="411"/>
      <c r="PSM341" s="413"/>
      <c r="PSN341" s="412"/>
      <c r="PSO341" s="410"/>
      <c r="PSP341" s="411"/>
      <c r="PSQ341" s="413"/>
      <c r="PSR341" s="412"/>
      <c r="PSS341" s="410"/>
      <c r="PST341" s="411"/>
      <c r="PSU341" s="413"/>
      <c r="PSV341" s="412"/>
      <c r="PSW341" s="410"/>
      <c r="PSX341" s="411"/>
      <c r="PSY341" s="413"/>
      <c r="PSZ341" s="412"/>
      <c r="PTA341" s="410"/>
      <c r="PTB341" s="411"/>
      <c r="PTC341" s="413"/>
      <c r="PTD341" s="412"/>
      <c r="PTE341" s="410"/>
      <c r="PTF341" s="411"/>
      <c r="PTG341" s="413"/>
      <c r="PTH341" s="412"/>
      <c r="PTI341" s="410"/>
      <c r="PTJ341" s="411"/>
      <c r="PTK341" s="413"/>
      <c r="PTL341" s="412"/>
      <c r="PTM341" s="410"/>
      <c r="PTN341" s="411"/>
      <c r="PTO341" s="413"/>
      <c r="PTP341" s="412"/>
      <c r="PTQ341" s="410"/>
      <c r="PTR341" s="411"/>
      <c r="PTS341" s="413"/>
      <c r="PTT341" s="412"/>
      <c r="PTU341" s="410"/>
      <c r="PTV341" s="411"/>
      <c r="PTW341" s="413"/>
      <c r="PTX341" s="412"/>
      <c r="PTY341" s="410"/>
      <c r="PTZ341" s="411"/>
      <c r="PUA341" s="413"/>
      <c r="PUB341" s="412"/>
      <c r="PUC341" s="410"/>
      <c r="PUD341" s="411"/>
      <c r="PUE341" s="413"/>
      <c r="PUF341" s="412"/>
      <c r="PUG341" s="410"/>
      <c r="PUH341" s="411"/>
      <c r="PUI341" s="413"/>
      <c r="PUJ341" s="412"/>
      <c r="PUK341" s="410"/>
      <c r="PUL341" s="411"/>
      <c r="PUM341" s="413"/>
      <c r="PUN341" s="412"/>
      <c r="PUO341" s="410"/>
      <c r="PUP341" s="411"/>
      <c r="PUQ341" s="413"/>
      <c r="PUR341" s="412"/>
      <c r="PUS341" s="410"/>
      <c r="PUT341" s="411"/>
      <c r="PUU341" s="413"/>
      <c r="PUV341" s="412"/>
      <c r="PUW341" s="410"/>
      <c r="PUX341" s="411"/>
      <c r="PUY341" s="413"/>
      <c r="PUZ341" s="412"/>
      <c r="PVA341" s="410"/>
      <c r="PVB341" s="411"/>
      <c r="PVC341" s="413"/>
      <c r="PVD341" s="412"/>
      <c r="PVE341" s="410"/>
      <c r="PVF341" s="411"/>
      <c r="PVG341" s="413"/>
      <c r="PVH341" s="412"/>
      <c r="PVI341" s="410"/>
      <c r="PVJ341" s="411"/>
      <c r="PVK341" s="413"/>
      <c r="PVL341" s="412"/>
      <c r="PVM341" s="410"/>
      <c r="PVN341" s="411"/>
      <c r="PVO341" s="413"/>
      <c r="PVP341" s="412"/>
      <c r="PVQ341" s="410"/>
      <c r="PVR341" s="411"/>
      <c r="PVS341" s="413"/>
      <c r="PVT341" s="412"/>
      <c r="PVU341" s="410"/>
      <c r="PVV341" s="411"/>
      <c r="PVW341" s="413"/>
      <c r="PVX341" s="412"/>
      <c r="PVY341" s="410"/>
      <c r="PVZ341" s="411"/>
      <c r="PWA341" s="413"/>
      <c r="PWB341" s="412"/>
      <c r="PWC341" s="410"/>
      <c r="PWD341" s="411"/>
      <c r="PWE341" s="413"/>
      <c r="PWF341" s="412"/>
      <c r="PWG341" s="410"/>
      <c r="PWH341" s="411"/>
      <c r="PWI341" s="413"/>
      <c r="PWJ341" s="412"/>
      <c r="PWK341" s="410"/>
      <c r="PWL341" s="411"/>
      <c r="PWM341" s="413"/>
      <c r="PWN341" s="412"/>
      <c r="PWO341" s="410"/>
      <c r="PWP341" s="411"/>
      <c r="PWQ341" s="413"/>
      <c r="PWR341" s="412"/>
      <c r="PWS341" s="410"/>
      <c r="PWT341" s="411"/>
      <c r="PWU341" s="413"/>
      <c r="PWV341" s="412"/>
      <c r="PWW341" s="410"/>
      <c r="PWX341" s="411"/>
      <c r="PWY341" s="413"/>
      <c r="PWZ341" s="412"/>
      <c r="PXA341" s="410"/>
      <c r="PXB341" s="411"/>
      <c r="PXC341" s="413"/>
      <c r="PXD341" s="412"/>
      <c r="PXE341" s="410"/>
      <c r="PXF341" s="411"/>
      <c r="PXG341" s="413"/>
      <c r="PXH341" s="412"/>
      <c r="PXI341" s="410"/>
      <c r="PXJ341" s="411"/>
      <c r="PXK341" s="413"/>
      <c r="PXL341" s="412"/>
      <c r="PXM341" s="410"/>
      <c r="PXN341" s="411"/>
      <c r="PXO341" s="413"/>
      <c r="PXP341" s="412"/>
      <c r="PXQ341" s="410"/>
      <c r="PXR341" s="411"/>
      <c r="PXS341" s="413"/>
      <c r="PXT341" s="412"/>
      <c r="PXU341" s="410"/>
      <c r="PXV341" s="411"/>
      <c r="PXW341" s="413"/>
      <c r="PXX341" s="412"/>
      <c r="PXY341" s="410"/>
      <c r="PXZ341" s="411"/>
      <c r="PYA341" s="413"/>
      <c r="PYB341" s="412"/>
      <c r="PYC341" s="410"/>
      <c r="PYD341" s="411"/>
      <c r="PYE341" s="413"/>
      <c r="PYF341" s="412"/>
      <c r="PYG341" s="410"/>
      <c r="PYH341" s="411"/>
      <c r="PYI341" s="413"/>
      <c r="PYJ341" s="412"/>
      <c r="PYK341" s="410"/>
      <c r="PYL341" s="411"/>
      <c r="PYM341" s="413"/>
      <c r="PYN341" s="412"/>
      <c r="PYO341" s="410"/>
      <c r="PYP341" s="411"/>
      <c r="PYQ341" s="413"/>
      <c r="PYR341" s="412"/>
      <c r="PYS341" s="410"/>
      <c r="PYT341" s="411"/>
      <c r="PYU341" s="413"/>
      <c r="PYV341" s="412"/>
      <c r="PYW341" s="410"/>
      <c r="PYX341" s="411"/>
      <c r="PYY341" s="413"/>
      <c r="PYZ341" s="412"/>
      <c r="PZA341" s="410"/>
      <c r="PZB341" s="411"/>
      <c r="PZC341" s="413"/>
      <c r="PZD341" s="412"/>
      <c r="PZE341" s="410"/>
      <c r="PZF341" s="411"/>
      <c r="PZG341" s="413"/>
      <c r="PZH341" s="412"/>
      <c r="PZI341" s="410"/>
      <c r="PZJ341" s="411"/>
      <c r="PZK341" s="413"/>
      <c r="PZL341" s="412"/>
      <c r="PZM341" s="410"/>
      <c r="PZN341" s="411"/>
      <c r="PZO341" s="413"/>
      <c r="PZP341" s="412"/>
      <c r="PZQ341" s="410"/>
      <c r="PZR341" s="411"/>
      <c r="PZS341" s="413"/>
      <c r="PZT341" s="412"/>
      <c r="PZU341" s="410"/>
      <c r="PZV341" s="411"/>
      <c r="PZW341" s="413"/>
      <c r="PZX341" s="412"/>
      <c r="PZY341" s="410"/>
      <c r="PZZ341" s="411"/>
      <c r="QAA341" s="413"/>
      <c r="QAB341" s="412"/>
      <c r="QAC341" s="410"/>
      <c r="QAD341" s="411"/>
      <c r="QAE341" s="413"/>
      <c r="QAF341" s="412"/>
      <c r="QAG341" s="410"/>
      <c r="QAH341" s="411"/>
      <c r="QAI341" s="413"/>
      <c r="QAJ341" s="412"/>
      <c r="QAK341" s="410"/>
      <c r="QAL341" s="411"/>
      <c r="QAM341" s="413"/>
      <c r="QAN341" s="412"/>
      <c r="QAO341" s="410"/>
      <c r="QAP341" s="411"/>
      <c r="QAQ341" s="413"/>
      <c r="QAR341" s="412"/>
      <c r="QAS341" s="410"/>
      <c r="QAT341" s="411"/>
      <c r="QAU341" s="413"/>
      <c r="QAV341" s="412"/>
      <c r="QAW341" s="410"/>
      <c r="QAX341" s="411"/>
      <c r="QAY341" s="413"/>
      <c r="QAZ341" s="412"/>
      <c r="QBA341" s="410"/>
      <c r="QBB341" s="411"/>
      <c r="QBC341" s="413"/>
      <c r="QBD341" s="412"/>
      <c r="QBE341" s="410"/>
      <c r="QBF341" s="411"/>
      <c r="QBG341" s="413"/>
      <c r="QBH341" s="412"/>
      <c r="QBI341" s="410"/>
      <c r="QBJ341" s="411"/>
      <c r="QBK341" s="413"/>
      <c r="QBL341" s="412"/>
      <c r="QBM341" s="410"/>
      <c r="QBN341" s="411"/>
      <c r="QBO341" s="413"/>
      <c r="QBP341" s="412"/>
      <c r="QBQ341" s="410"/>
      <c r="QBR341" s="411"/>
      <c r="QBS341" s="413"/>
      <c r="QBT341" s="412"/>
      <c r="QBU341" s="410"/>
      <c r="QBV341" s="411"/>
      <c r="QBW341" s="413"/>
      <c r="QBX341" s="412"/>
      <c r="QBY341" s="410"/>
      <c r="QBZ341" s="411"/>
      <c r="QCA341" s="413"/>
      <c r="QCB341" s="412"/>
      <c r="QCC341" s="410"/>
      <c r="QCD341" s="411"/>
      <c r="QCE341" s="413"/>
      <c r="QCF341" s="412"/>
      <c r="QCG341" s="410"/>
      <c r="QCH341" s="411"/>
      <c r="QCI341" s="413"/>
      <c r="QCJ341" s="412"/>
      <c r="QCK341" s="410"/>
      <c r="QCL341" s="411"/>
      <c r="QCM341" s="413"/>
      <c r="QCN341" s="412"/>
      <c r="QCO341" s="410"/>
      <c r="QCP341" s="411"/>
      <c r="QCQ341" s="413"/>
      <c r="QCR341" s="412"/>
      <c r="QCS341" s="410"/>
      <c r="QCT341" s="411"/>
      <c r="QCU341" s="413"/>
      <c r="QCV341" s="412"/>
      <c r="QCW341" s="410"/>
      <c r="QCX341" s="411"/>
      <c r="QCY341" s="413"/>
      <c r="QCZ341" s="412"/>
      <c r="QDA341" s="410"/>
      <c r="QDB341" s="411"/>
      <c r="QDC341" s="413"/>
      <c r="QDD341" s="412"/>
      <c r="QDE341" s="410"/>
      <c r="QDF341" s="411"/>
      <c r="QDG341" s="413"/>
      <c r="QDH341" s="412"/>
      <c r="QDI341" s="410"/>
      <c r="QDJ341" s="411"/>
      <c r="QDK341" s="413"/>
      <c r="QDL341" s="412"/>
      <c r="QDM341" s="410"/>
      <c r="QDN341" s="411"/>
      <c r="QDO341" s="413"/>
      <c r="QDP341" s="412"/>
      <c r="QDQ341" s="410"/>
      <c r="QDR341" s="411"/>
      <c r="QDS341" s="413"/>
      <c r="QDT341" s="412"/>
      <c r="QDU341" s="410"/>
      <c r="QDV341" s="411"/>
      <c r="QDW341" s="413"/>
      <c r="QDX341" s="412"/>
      <c r="QDY341" s="410"/>
      <c r="QDZ341" s="411"/>
      <c r="QEA341" s="413"/>
      <c r="QEB341" s="412"/>
      <c r="QEC341" s="410"/>
      <c r="QED341" s="411"/>
      <c r="QEE341" s="413"/>
      <c r="QEF341" s="412"/>
      <c r="QEG341" s="410"/>
      <c r="QEH341" s="411"/>
      <c r="QEI341" s="413"/>
      <c r="QEJ341" s="412"/>
      <c r="QEK341" s="410"/>
      <c r="QEL341" s="411"/>
      <c r="QEM341" s="413"/>
      <c r="QEN341" s="412"/>
      <c r="QEO341" s="410"/>
      <c r="QEP341" s="411"/>
      <c r="QEQ341" s="413"/>
      <c r="QER341" s="412"/>
      <c r="QES341" s="410"/>
      <c r="QET341" s="411"/>
      <c r="QEU341" s="413"/>
      <c r="QEV341" s="412"/>
      <c r="QEW341" s="410"/>
      <c r="QEX341" s="411"/>
      <c r="QEY341" s="413"/>
      <c r="QEZ341" s="412"/>
      <c r="QFA341" s="410"/>
      <c r="QFB341" s="411"/>
      <c r="QFC341" s="413"/>
      <c r="QFD341" s="412"/>
      <c r="QFE341" s="410"/>
      <c r="QFF341" s="411"/>
      <c r="QFG341" s="413"/>
      <c r="QFH341" s="412"/>
      <c r="QFI341" s="410"/>
      <c r="QFJ341" s="411"/>
      <c r="QFK341" s="413"/>
      <c r="QFL341" s="412"/>
      <c r="QFM341" s="410"/>
      <c r="QFN341" s="411"/>
      <c r="QFO341" s="413"/>
      <c r="QFP341" s="412"/>
      <c r="QFQ341" s="410"/>
      <c r="QFR341" s="411"/>
      <c r="QFS341" s="413"/>
      <c r="QFT341" s="412"/>
      <c r="QFU341" s="410"/>
      <c r="QFV341" s="411"/>
      <c r="QFW341" s="413"/>
      <c r="QFX341" s="412"/>
      <c r="QFY341" s="410"/>
      <c r="QFZ341" s="411"/>
      <c r="QGA341" s="413"/>
      <c r="QGB341" s="412"/>
      <c r="QGC341" s="410"/>
      <c r="QGD341" s="411"/>
      <c r="QGE341" s="413"/>
      <c r="QGF341" s="412"/>
      <c r="QGG341" s="410"/>
      <c r="QGH341" s="411"/>
      <c r="QGI341" s="413"/>
      <c r="QGJ341" s="412"/>
      <c r="QGK341" s="410"/>
      <c r="QGL341" s="411"/>
      <c r="QGM341" s="413"/>
      <c r="QGN341" s="412"/>
      <c r="QGO341" s="410"/>
      <c r="QGP341" s="411"/>
      <c r="QGQ341" s="413"/>
      <c r="QGR341" s="412"/>
      <c r="QGS341" s="410"/>
      <c r="QGT341" s="411"/>
      <c r="QGU341" s="413"/>
      <c r="QGV341" s="412"/>
      <c r="QGW341" s="410"/>
      <c r="QGX341" s="411"/>
      <c r="QGY341" s="413"/>
      <c r="QGZ341" s="412"/>
      <c r="QHA341" s="410"/>
      <c r="QHB341" s="411"/>
      <c r="QHC341" s="413"/>
      <c r="QHD341" s="412"/>
      <c r="QHE341" s="410"/>
      <c r="QHF341" s="411"/>
      <c r="QHG341" s="413"/>
      <c r="QHH341" s="412"/>
      <c r="QHI341" s="410"/>
      <c r="QHJ341" s="411"/>
      <c r="QHK341" s="413"/>
      <c r="QHL341" s="412"/>
      <c r="QHM341" s="410"/>
      <c r="QHN341" s="411"/>
      <c r="QHO341" s="413"/>
      <c r="QHP341" s="412"/>
      <c r="QHQ341" s="410"/>
      <c r="QHR341" s="411"/>
      <c r="QHS341" s="413"/>
      <c r="QHT341" s="412"/>
      <c r="QHU341" s="410"/>
      <c r="QHV341" s="411"/>
      <c r="QHW341" s="413"/>
      <c r="QHX341" s="412"/>
      <c r="QHY341" s="410"/>
      <c r="QHZ341" s="411"/>
      <c r="QIA341" s="413"/>
      <c r="QIB341" s="412"/>
      <c r="QIC341" s="410"/>
      <c r="QID341" s="411"/>
      <c r="QIE341" s="413"/>
      <c r="QIF341" s="412"/>
      <c r="QIG341" s="410"/>
      <c r="QIH341" s="411"/>
      <c r="QII341" s="413"/>
      <c r="QIJ341" s="412"/>
      <c r="QIK341" s="410"/>
      <c r="QIL341" s="411"/>
      <c r="QIM341" s="413"/>
      <c r="QIN341" s="412"/>
      <c r="QIO341" s="410"/>
      <c r="QIP341" s="411"/>
      <c r="QIQ341" s="413"/>
      <c r="QIR341" s="412"/>
      <c r="QIS341" s="410"/>
      <c r="QIT341" s="411"/>
      <c r="QIU341" s="413"/>
      <c r="QIV341" s="412"/>
      <c r="QIW341" s="410"/>
      <c r="QIX341" s="411"/>
      <c r="QIY341" s="413"/>
      <c r="QIZ341" s="412"/>
      <c r="QJA341" s="410"/>
      <c r="QJB341" s="411"/>
      <c r="QJC341" s="413"/>
      <c r="QJD341" s="412"/>
      <c r="QJE341" s="410"/>
      <c r="QJF341" s="411"/>
      <c r="QJG341" s="413"/>
      <c r="QJH341" s="412"/>
      <c r="QJI341" s="410"/>
      <c r="QJJ341" s="411"/>
      <c r="QJK341" s="413"/>
      <c r="QJL341" s="412"/>
      <c r="QJM341" s="410"/>
      <c r="QJN341" s="411"/>
      <c r="QJO341" s="413"/>
      <c r="QJP341" s="412"/>
      <c r="QJQ341" s="410"/>
      <c r="QJR341" s="411"/>
      <c r="QJS341" s="413"/>
      <c r="QJT341" s="412"/>
      <c r="QJU341" s="410"/>
      <c r="QJV341" s="411"/>
      <c r="QJW341" s="413"/>
      <c r="QJX341" s="412"/>
      <c r="QJY341" s="410"/>
      <c r="QJZ341" s="411"/>
      <c r="QKA341" s="413"/>
      <c r="QKB341" s="412"/>
      <c r="QKC341" s="410"/>
      <c r="QKD341" s="411"/>
      <c r="QKE341" s="413"/>
      <c r="QKF341" s="412"/>
      <c r="QKG341" s="410"/>
      <c r="QKH341" s="411"/>
      <c r="QKI341" s="413"/>
      <c r="QKJ341" s="412"/>
      <c r="QKK341" s="410"/>
      <c r="QKL341" s="411"/>
      <c r="QKM341" s="413"/>
      <c r="QKN341" s="412"/>
      <c r="QKO341" s="410"/>
      <c r="QKP341" s="411"/>
      <c r="QKQ341" s="413"/>
      <c r="QKR341" s="412"/>
      <c r="QKS341" s="410"/>
      <c r="QKT341" s="411"/>
      <c r="QKU341" s="413"/>
      <c r="QKV341" s="412"/>
      <c r="QKW341" s="410"/>
      <c r="QKX341" s="411"/>
      <c r="QKY341" s="413"/>
      <c r="QKZ341" s="412"/>
      <c r="QLA341" s="410"/>
      <c r="QLB341" s="411"/>
      <c r="QLC341" s="413"/>
      <c r="QLD341" s="412"/>
      <c r="QLE341" s="410"/>
      <c r="QLF341" s="411"/>
      <c r="QLG341" s="413"/>
      <c r="QLH341" s="412"/>
      <c r="QLI341" s="410"/>
      <c r="QLJ341" s="411"/>
      <c r="QLK341" s="413"/>
      <c r="QLL341" s="412"/>
      <c r="QLM341" s="410"/>
      <c r="QLN341" s="411"/>
      <c r="QLO341" s="413"/>
      <c r="QLP341" s="412"/>
      <c r="QLQ341" s="410"/>
      <c r="QLR341" s="411"/>
      <c r="QLS341" s="413"/>
      <c r="QLT341" s="412"/>
      <c r="QLU341" s="410"/>
      <c r="QLV341" s="411"/>
      <c r="QLW341" s="413"/>
      <c r="QLX341" s="412"/>
      <c r="QLY341" s="410"/>
      <c r="QLZ341" s="411"/>
      <c r="QMA341" s="413"/>
      <c r="QMB341" s="412"/>
      <c r="QMC341" s="410"/>
      <c r="QMD341" s="411"/>
      <c r="QME341" s="413"/>
      <c r="QMF341" s="412"/>
      <c r="QMG341" s="410"/>
      <c r="QMH341" s="411"/>
      <c r="QMI341" s="413"/>
      <c r="QMJ341" s="412"/>
      <c r="QMK341" s="410"/>
      <c r="QML341" s="411"/>
      <c r="QMM341" s="413"/>
      <c r="QMN341" s="412"/>
      <c r="QMO341" s="410"/>
      <c r="QMP341" s="411"/>
      <c r="QMQ341" s="413"/>
      <c r="QMR341" s="412"/>
      <c r="QMS341" s="410"/>
      <c r="QMT341" s="411"/>
      <c r="QMU341" s="413"/>
      <c r="QMV341" s="412"/>
      <c r="QMW341" s="410"/>
      <c r="QMX341" s="411"/>
      <c r="QMY341" s="413"/>
      <c r="QMZ341" s="412"/>
      <c r="QNA341" s="410"/>
      <c r="QNB341" s="411"/>
      <c r="QNC341" s="413"/>
      <c r="QND341" s="412"/>
      <c r="QNE341" s="410"/>
      <c r="QNF341" s="411"/>
      <c r="QNG341" s="413"/>
      <c r="QNH341" s="412"/>
      <c r="QNI341" s="410"/>
      <c r="QNJ341" s="411"/>
      <c r="QNK341" s="413"/>
      <c r="QNL341" s="412"/>
      <c r="QNM341" s="410"/>
      <c r="QNN341" s="411"/>
      <c r="QNO341" s="413"/>
      <c r="QNP341" s="412"/>
      <c r="QNQ341" s="410"/>
      <c r="QNR341" s="411"/>
      <c r="QNS341" s="413"/>
      <c r="QNT341" s="412"/>
      <c r="QNU341" s="410"/>
      <c r="QNV341" s="411"/>
      <c r="QNW341" s="413"/>
      <c r="QNX341" s="412"/>
      <c r="QNY341" s="410"/>
      <c r="QNZ341" s="411"/>
      <c r="QOA341" s="413"/>
      <c r="QOB341" s="412"/>
      <c r="QOC341" s="410"/>
      <c r="QOD341" s="411"/>
      <c r="QOE341" s="413"/>
      <c r="QOF341" s="412"/>
      <c r="QOG341" s="410"/>
      <c r="QOH341" s="411"/>
      <c r="QOI341" s="413"/>
      <c r="QOJ341" s="412"/>
      <c r="QOK341" s="410"/>
      <c r="QOL341" s="411"/>
      <c r="QOM341" s="413"/>
      <c r="QON341" s="412"/>
      <c r="QOO341" s="410"/>
      <c r="QOP341" s="411"/>
      <c r="QOQ341" s="413"/>
      <c r="QOR341" s="412"/>
      <c r="QOS341" s="410"/>
      <c r="QOT341" s="411"/>
      <c r="QOU341" s="413"/>
      <c r="QOV341" s="412"/>
      <c r="QOW341" s="410"/>
      <c r="QOX341" s="411"/>
      <c r="QOY341" s="413"/>
      <c r="QOZ341" s="412"/>
      <c r="QPA341" s="410"/>
      <c r="QPB341" s="411"/>
      <c r="QPC341" s="413"/>
      <c r="QPD341" s="412"/>
      <c r="QPE341" s="410"/>
      <c r="QPF341" s="411"/>
      <c r="QPG341" s="413"/>
      <c r="QPH341" s="412"/>
      <c r="QPI341" s="410"/>
      <c r="QPJ341" s="411"/>
      <c r="QPK341" s="413"/>
      <c r="QPL341" s="412"/>
      <c r="QPM341" s="410"/>
      <c r="QPN341" s="411"/>
      <c r="QPO341" s="413"/>
      <c r="QPP341" s="412"/>
      <c r="QPQ341" s="410"/>
      <c r="QPR341" s="411"/>
      <c r="QPS341" s="413"/>
      <c r="QPT341" s="412"/>
      <c r="QPU341" s="410"/>
      <c r="QPV341" s="411"/>
      <c r="QPW341" s="413"/>
      <c r="QPX341" s="412"/>
      <c r="QPY341" s="410"/>
      <c r="QPZ341" s="411"/>
      <c r="QQA341" s="413"/>
      <c r="QQB341" s="412"/>
      <c r="QQC341" s="410"/>
      <c r="QQD341" s="411"/>
      <c r="QQE341" s="413"/>
      <c r="QQF341" s="412"/>
      <c r="QQG341" s="410"/>
      <c r="QQH341" s="411"/>
      <c r="QQI341" s="413"/>
      <c r="QQJ341" s="412"/>
      <c r="QQK341" s="410"/>
      <c r="QQL341" s="411"/>
      <c r="QQM341" s="413"/>
      <c r="QQN341" s="412"/>
      <c r="QQO341" s="410"/>
      <c r="QQP341" s="411"/>
      <c r="QQQ341" s="413"/>
      <c r="QQR341" s="412"/>
      <c r="QQS341" s="410"/>
      <c r="QQT341" s="411"/>
      <c r="QQU341" s="413"/>
      <c r="QQV341" s="412"/>
      <c r="QQW341" s="410"/>
      <c r="QQX341" s="411"/>
      <c r="QQY341" s="413"/>
      <c r="QQZ341" s="412"/>
      <c r="QRA341" s="410"/>
      <c r="QRB341" s="411"/>
      <c r="QRC341" s="413"/>
      <c r="QRD341" s="412"/>
      <c r="QRE341" s="410"/>
      <c r="QRF341" s="411"/>
      <c r="QRG341" s="413"/>
      <c r="QRH341" s="412"/>
      <c r="QRI341" s="410"/>
      <c r="QRJ341" s="411"/>
      <c r="QRK341" s="413"/>
      <c r="QRL341" s="412"/>
      <c r="QRM341" s="410"/>
      <c r="QRN341" s="411"/>
      <c r="QRO341" s="413"/>
      <c r="QRP341" s="412"/>
      <c r="QRQ341" s="410"/>
      <c r="QRR341" s="411"/>
      <c r="QRS341" s="413"/>
      <c r="QRT341" s="412"/>
      <c r="QRU341" s="410"/>
      <c r="QRV341" s="411"/>
      <c r="QRW341" s="413"/>
      <c r="QRX341" s="412"/>
      <c r="QRY341" s="410"/>
      <c r="QRZ341" s="411"/>
      <c r="QSA341" s="413"/>
      <c r="QSB341" s="412"/>
      <c r="QSC341" s="410"/>
      <c r="QSD341" s="411"/>
      <c r="QSE341" s="413"/>
      <c r="QSF341" s="412"/>
      <c r="QSG341" s="410"/>
      <c r="QSH341" s="411"/>
      <c r="QSI341" s="413"/>
      <c r="QSJ341" s="412"/>
      <c r="QSK341" s="410"/>
      <c r="QSL341" s="411"/>
      <c r="QSM341" s="413"/>
      <c r="QSN341" s="412"/>
      <c r="QSO341" s="410"/>
      <c r="QSP341" s="411"/>
      <c r="QSQ341" s="413"/>
      <c r="QSR341" s="412"/>
      <c r="QSS341" s="410"/>
      <c r="QST341" s="411"/>
      <c r="QSU341" s="413"/>
      <c r="QSV341" s="412"/>
      <c r="QSW341" s="410"/>
      <c r="QSX341" s="411"/>
      <c r="QSY341" s="413"/>
      <c r="QSZ341" s="412"/>
      <c r="QTA341" s="410"/>
      <c r="QTB341" s="411"/>
      <c r="QTC341" s="413"/>
      <c r="QTD341" s="412"/>
      <c r="QTE341" s="410"/>
      <c r="QTF341" s="411"/>
      <c r="QTG341" s="413"/>
      <c r="QTH341" s="412"/>
      <c r="QTI341" s="410"/>
      <c r="QTJ341" s="411"/>
      <c r="QTK341" s="413"/>
      <c r="QTL341" s="412"/>
      <c r="QTM341" s="410"/>
      <c r="QTN341" s="411"/>
      <c r="QTO341" s="413"/>
      <c r="QTP341" s="412"/>
      <c r="QTQ341" s="410"/>
      <c r="QTR341" s="411"/>
      <c r="QTS341" s="413"/>
      <c r="QTT341" s="412"/>
      <c r="QTU341" s="410"/>
      <c r="QTV341" s="411"/>
      <c r="QTW341" s="413"/>
      <c r="QTX341" s="412"/>
      <c r="QTY341" s="410"/>
      <c r="QTZ341" s="411"/>
      <c r="QUA341" s="413"/>
      <c r="QUB341" s="412"/>
      <c r="QUC341" s="410"/>
      <c r="QUD341" s="411"/>
      <c r="QUE341" s="413"/>
      <c r="QUF341" s="412"/>
      <c r="QUG341" s="410"/>
      <c r="QUH341" s="411"/>
      <c r="QUI341" s="413"/>
      <c r="QUJ341" s="412"/>
      <c r="QUK341" s="410"/>
      <c r="QUL341" s="411"/>
      <c r="QUM341" s="413"/>
      <c r="QUN341" s="412"/>
      <c r="QUO341" s="410"/>
      <c r="QUP341" s="411"/>
      <c r="QUQ341" s="413"/>
      <c r="QUR341" s="412"/>
      <c r="QUS341" s="410"/>
      <c r="QUT341" s="411"/>
      <c r="QUU341" s="413"/>
      <c r="QUV341" s="412"/>
      <c r="QUW341" s="410"/>
      <c r="QUX341" s="411"/>
      <c r="QUY341" s="413"/>
      <c r="QUZ341" s="412"/>
      <c r="QVA341" s="410"/>
      <c r="QVB341" s="411"/>
      <c r="QVC341" s="413"/>
      <c r="QVD341" s="412"/>
      <c r="QVE341" s="410"/>
      <c r="QVF341" s="411"/>
      <c r="QVG341" s="413"/>
      <c r="QVH341" s="412"/>
      <c r="QVI341" s="410"/>
      <c r="QVJ341" s="411"/>
      <c r="QVK341" s="413"/>
      <c r="QVL341" s="412"/>
      <c r="QVM341" s="410"/>
      <c r="QVN341" s="411"/>
      <c r="QVO341" s="413"/>
      <c r="QVP341" s="412"/>
      <c r="QVQ341" s="410"/>
      <c r="QVR341" s="411"/>
      <c r="QVS341" s="413"/>
      <c r="QVT341" s="412"/>
      <c r="QVU341" s="410"/>
      <c r="QVV341" s="411"/>
      <c r="QVW341" s="413"/>
      <c r="QVX341" s="412"/>
      <c r="QVY341" s="410"/>
      <c r="QVZ341" s="411"/>
      <c r="QWA341" s="413"/>
      <c r="QWB341" s="412"/>
      <c r="QWC341" s="410"/>
      <c r="QWD341" s="411"/>
      <c r="QWE341" s="413"/>
      <c r="QWF341" s="412"/>
      <c r="QWG341" s="410"/>
      <c r="QWH341" s="411"/>
      <c r="QWI341" s="413"/>
      <c r="QWJ341" s="412"/>
      <c r="QWK341" s="410"/>
      <c r="QWL341" s="411"/>
      <c r="QWM341" s="413"/>
      <c r="QWN341" s="412"/>
      <c r="QWO341" s="410"/>
      <c r="QWP341" s="411"/>
      <c r="QWQ341" s="413"/>
      <c r="QWR341" s="412"/>
      <c r="QWS341" s="410"/>
      <c r="QWT341" s="411"/>
      <c r="QWU341" s="413"/>
      <c r="QWV341" s="412"/>
      <c r="QWW341" s="410"/>
      <c r="QWX341" s="411"/>
      <c r="QWY341" s="413"/>
      <c r="QWZ341" s="412"/>
      <c r="QXA341" s="410"/>
      <c r="QXB341" s="411"/>
      <c r="QXC341" s="413"/>
      <c r="QXD341" s="412"/>
      <c r="QXE341" s="410"/>
      <c r="QXF341" s="411"/>
      <c r="QXG341" s="413"/>
      <c r="QXH341" s="412"/>
      <c r="QXI341" s="410"/>
      <c r="QXJ341" s="411"/>
      <c r="QXK341" s="413"/>
      <c r="QXL341" s="412"/>
      <c r="QXM341" s="410"/>
      <c r="QXN341" s="411"/>
      <c r="QXO341" s="413"/>
      <c r="QXP341" s="412"/>
      <c r="QXQ341" s="410"/>
      <c r="QXR341" s="411"/>
      <c r="QXS341" s="413"/>
      <c r="QXT341" s="412"/>
      <c r="QXU341" s="410"/>
      <c r="QXV341" s="411"/>
      <c r="QXW341" s="413"/>
      <c r="QXX341" s="412"/>
      <c r="QXY341" s="410"/>
      <c r="QXZ341" s="411"/>
      <c r="QYA341" s="413"/>
      <c r="QYB341" s="412"/>
      <c r="QYC341" s="410"/>
      <c r="QYD341" s="411"/>
      <c r="QYE341" s="413"/>
      <c r="QYF341" s="412"/>
      <c r="QYG341" s="410"/>
      <c r="QYH341" s="411"/>
      <c r="QYI341" s="413"/>
      <c r="QYJ341" s="412"/>
      <c r="QYK341" s="410"/>
      <c r="QYL341" s="411"/>
      <c r="QYM341" s="413"/>
      <c r="QYN341" s="412"/>
      <c r="QYO341" s="410"/>
      <c r="QYP341" s="411"/>
      <c r="QYQ341" s="413"/>
      <c r="QYR341" s="412"/>
      <c r="QYS341" s="410"/>
      <c r="QYT341" s="411"/>
      <c r="QYU341" s="413"/>
      <c r="QYV341" s="412"/>
      <c r="QYW341" s="410"/>
      <c r="QYX341" s="411"/>
      <c r="QYY341" s="413"/>
      <c r="QYZ341" s="412"/>
      <c r="QZA341" s="410"/>
      <c r="QZB341" s="411"/>
      <c r="QZC341" s="413"/>
      <c r="QZD341" s="412"/>
      <c r="QZE341" s="410"/>
      <c r="QZF341" s="411"/>
      <c r="QZG341" s="413"/>
      <c r="QZH341" s="412"/>
      <c r="QZI341" s="410"/>
      <c r="QZJ341" s="411"/>
      <c r="QZK341" s="413"/>
      <c r="QZL341" s="412"/>
      <c r="QZM341" s="410"/>
      <c r="QZN341" s="411"/>
      <c r="QZO341" s="413"/>
      <c r="QZP341" s="412"/>
      <c r="QZQ341" s="410"/>
      <c r="QZR341" s="411"/>
      <c r="QZS341" s="413"/>
      <c r="QZT341" s="412"/>
      <c r="QZU341" s="410"/>
      <c r="QZV341" s="411"/>
      <c r="QZW341" s="413"/>
      <c r="QZX341" s="412"/>
      <c r="QZY341" s="410"/>
      <c r="QZZ341" s="411"/>
      <c r="RAA341" s="413"/>
      <c r="RAB341" s="412"/>
      <c r="RAC341" s="410"/>
      <c r="RAD341" s="411"/>
      <c r="RAE341" s="413"/>
      <c r="RAF341" s="412"/>
      <c r="RAG341" s="410"/>
      <c r="RAH341" s="411"/>
      <c r="RAI341" s="413"/>
      <c r="RAJ341" s="412"/>
      <c r="RAK341" s="410"/>
      <c r="RAL341" s="411"/>
      <c r="RAM341" s="413"/>
      <c r="RAN341" s="412"/>
      <c r="RAO341" s="410"/>
      <c r="RAP341" s="411"/>
      <c r="RAQ341" s="413"/>
      <c r="RAR341" s="412"/>
      <c r="RAS341" s="410"/>
      <c r="RAT341" s="411"/>
      <c r="RAU341" s="413"/>
      <c r="RAV341" s="412"/>
      <c r="RAW341" s="410"/>
      <c r="RAX341" s="411"/>
      <c r="RAY341" s="413"/>
      <c r="RAZ341" s="412"/>
      <c r="RBA341" s="410"/>
      <c r="RBB341" s="411"/>
      <c r="RBC341" s="413"/>
      <c r="RBD341" s="412"/>
      <c r="RBE341" s="410"/>
      <c r="RBF341" s="411"/>
      <c r="RBG341" s="413"/>
      <c r="RBH341" s="412"/>
      <c r="RBI341" s="410"/>
      <c r="RBJ341" s="411"/>
      <c r="RBK341" s="413"/>
      <c r="RBL341" s="412"/>
      <c r="RBM341" s="410"/>
      <c r="RBN341" s="411"/>
      <c r="RBO341" s="413"/>
      <c r="RBP341" s="412"/>
      <c r="RBQ341" s="410"/>
      <c r="RBR341" s="411"/>
      <c r="RBS341" s="413"/>
      <c r="RBT341" s="412"/>
      <c r="RBU341" s="410"/>
      <c r="RBV341" s="411"/>
      <c r="RBW341" s="413"/>
      <c r="RBX341" s="412"/>
      <c r="RBY341" s="410"/>
      <c r="RBZ341" s="411"/>
      <c r="RCA341" s="413"/>
      <c r="RCB341" s="412"/>
      <c r="RCC341" s="410"/>
      <c r="RCD341" s="411"/>
      <c r="RCE341" s="413"/>
      <c r="RCF341" s="412"/>
      <c r="RCG341" s="410"/>
      <c r="RCH341" s="411"/>
      <c r="RCI341" s="413"/>
      <c r="RCJ341" s="412"/>
      <c r="RCK341" s="410"/>
      <c r="RCL341" s="411"/>
      <c r="RCM341" s="413"/>
      <c r="RCN341" s="412"/>
      <c r="RCO341" s="410"/>
      <c r="RCP341" s="411"/>
      <c r="RCQ341" s="413"/>
      <c r="RCR341" s="412"/>
      <c r="RCS341" s="410"/>
      <c r="RCT341" s="411"/>
      <c r="RCU341" s="413"/>
      <c r="RCV341" s="412"/>
      <c r="RCW341" s="410"/>
      <c r="RCX341" s="411"/>
      <c r="RCY341" s="413"/>
      <c r="RCZ341" s="412"/>
      <c r="RDA341" s="410"/>
      <c r="RDB341" s="411"/>
      <c r="RDC341" s="413"/>
      <c r="RDD341" s="412"/>
      <c r="RDE341" s="410"/>
      <c r="RDF341" s="411"/>
      <c r="RDG341" s="413"/>
      <c r="RDH341" s="412"/>
      <c r="RDI341" s="410"/>
      <c r="RDJ341" s="411"/>
      <c r="RDK341" s="413"/>
      <c r="RDL341" s="412"/>
      <c r="RDM341" s="410"/>
      <c r="RDN341" s="411"/>
      <c r="RDO341" s="413"/>
      <c r="RDP341" s="412"/>
      <c r="RDQ341" s="410"/>
      <c r="RDR341" s="411"/>
      <c r="RDS341" s="413"/>
      <c r="RDT341" s="412"/>
      <c r="RDU341" s="410"/>
      <c r="RDV341" s="411"/>
      <c r="RDW341" s="413"/>
      <c r="RDX341" s="412"/>
      <c r="RDY341" s="410"/>
      <c r="RDZ341" s="411"/>
      <c r="REA341" s="413"/>
      <c r="REB341" s="412"/>
      <c r="REC341" s="410"/>
      <c r="RED341" s="411"/>
      <c r="REE341" s="413"/>
      <c r="REF341" s="412"/>
      <c r="REG341" s="410"/>
      <c r="REH341" s="411"/>
      <c r="REI341" s="413"/>
      <c r="REJ341" s="412"/>
      <c r="REK341" s="410"/>
      <c r="REL341" s="411"/>
      <c r="REM341" s="413"/>
      <c r="REN341" s="412"/>
      <c r="REO341" s="410"/>
      <c r="REP341" s="411"/>
      <c r="REQ341" s="413"/>
      <c r="RER341" s="412"/>
      <c r="RES341" s="410"/>
      <c r="RET341" s="411"/>
      <c r="REU341" s="413"/>
      <c r="REV341" s="412"/>
      <c r="REW341" s="410"/>
      <c r="REX341" s="411"/>
      <c r="REY341" s="413"/>
      <c r="REZ341" s="412"/>
      <c r="RFA341" s="410"/>
      <c r="RFB341" s="411"/>
      <c r="RFC341" s="413"/>
      <c r="RFD341" s="412"/>
      <c r="RFE341" s="410"/>
      <c r="RFF341" s="411"/>
      <c r="RFG341" s="413"/>
      <c r="RFH341" s="412"/>
      <c r="RFI341" s="410"/>
      <c r="RFJ341" s="411"/>
      <c r="RFK341" s="413"/>
      <c r="RFL341" s="412"/>
      <c r="RFM341" s="410"/>
      <c r="RFN341" s="411"/>
      <c r="RFO341" s="413"/>
      <c r="RFP341" s="412"/>
      <c r="RFQ341" s="410"/>
      <c r="RFR341" s="411"/>
      <c r="RFS341" s="413"/>
      <c r="RFT341" s="412"/>
      <c r="RFU341" s="410"/>
      <c r="RFV341" s="411"/>
      <c r="RFW341" s="413"/>
      <c r="RFX341" s="412"/>
      <c r="RFY341" s="410"/>
      <c r="RFZ341" s="411"/>
      <c r="RGA341" s="413"/>
      <c r="RGB341" s="412"/>
      <c r="RGC341" s="410"/>
      <c r="RGD341" s="411"/>
      <c r="RGE341" s="413"/>
      <c r="RGF341" s="412"/>
      <c r="RGG341" s="410"/>
      <c r="RGH341" s="411"/>
      <c r="RGI341" s="413"/>
      <c r="RGJ341" s="412"/>
      <c r="RGK341" s="410"/>
      <c r="RGL341" s="411"/>
      <c r="RGM341" s="413"/>
      <c r="RGN341" s="412"/>
      <c r="RGO341" s="410"/>
      <c r="RGP341" s="411"/>
      <c r="RGQ341" s="413"/>
      <c r="RGR341" s="412"/>
      <c r="RGS341" s="410"/>
      <c r="RGT341" s="411"/>
      <c r="RGU341" s="413"/>
      <c r="RGV341" s="412"/>
      <c r="RGW341" s="410"/>
      <c r="RGX341" s="411"/>
      <c r="RGY341" s="413"/>
      <c r="RGZ341" s="412"/>
      <c r="RHA341" s="410"/>
      <c r="RHB341" s="411"/>
      <c r="RHC341" s="413"/>
      <c r="RHD341" s="412"/>
      <c r="RHE341" s="410"/>
      <c r="RHF341" s="411"/>
      <c r="RHG341" s="413"/>
      <c r="RHH341" s="412"/>
      <c r="RHI341" s="410"/>
      <c r="RHJ341" s="411"/>
      <c r="RHK341" s="413"/>
      <c r="RHL341" s="412"/>
      <c r="RHM341" s="410"/>
      <c r="RHN341" s="411"/>
      <c r="RHO341" s="413"/>
      <c r="RHP341" s="412"/>
      <c r="RHQ341" s="410"/>
      <c r="RHR341" s="411"/>
      <c r="RHS341" s="413"/>
      <c r="RHT341" s="412"/>
      <c r="RHU341" s="410"/>
      <c r="RHV341" s="411"/>
      <c r="RHW341" s="413"/>
      <c r="RHX341" s="412"/>
      <c r="RHY341" s="410"/>
      <c r="RHZ341" s="411"/>
      <c r="RIA341" s="413"/>
      <c r="RIB341" s="412"/>
      <c r="RIC341" s="410"/>
      <c r="RID341" s="411"/>
      <c r="RIE341" s="413"/>
      <c r="RIF341" s="412"/>
      <c r="RIG341" s="410"/>
      <c r="RIH341" s="411"/>
      <c r="RII341" s="413"/>
      <c r="RIJ341" s="412"/>
      <c r="RIK341" s="410"/>
      <c r="RIL341" s="411"/>
      <c r="RIM341" s="413"/>
      <c r="RIN341" s="412"/>
      <c r="RIO341" s="410"/>
      <c r="RIP341" s="411"/>
      <c r="RIQ341" s="413"/>
      <c r="RIR341" s="412"/>
      <c r="RIS341" s="410"/>
      <c r="RIT341" s="411"/>
      <c r="RIU341" s="413"/>
      <c r="RIV341" s="412"/>
      <c r="RIW341" s="410"/>
      <c r="RIX341" s="411"/>
      <c r="RIY341" s="413"/>
      <c r="RIZ341" s="412"/>
      <c r="RJA341" s="410"/>
      <c r="RJB341" s="411"/>
      <c r="RJC341" s="413"/>
      <c r="RJD341" s="412"/>
      <c r="RJE341" s="410"/>
      <c r="RJF341" s="411"/>
      <c r="RJG341" s="413"/>
      <c r="RJH341" s="412"/>
      <c r="RJI341" s="410"/>
      <c r="RJJ341" s="411"/>
      <c r="RJK341" s="413"/>
      <c r="RJL341" s="412"/>
      <c r="RJM341" s="410"/>
      <c r="RJN341" s="411"/>
      <c r="RJO341" s="413"/>
      <c r="RJP341" s="412"/>
      <c r="RJQ341" s="410"/>
      <c r="RJR341" s="411"/>
      <c r="RJS341" s="413"/>
      <c r="RJT341" s="412"/>
      <c r="RJU341" s="410"/>
      <c r="RJV341" s="411"/>
      <c r="RJW341" s="413"/>
      <c r="RJX341" s="412"/>
      <c r="RJY341" s="410"/>
      <c r="RJZ341" s="411"/>
      <c r="RKA341" s="413"/>
      <c r="RKB341" s="412"/>
      <c r="RKC341" s="410"/>
      <c r="RKD341" s="411"/>
      <c r="RKE341" s="413"/>
      <c r="RKF341" s="412"/>
      <c r="RKG341" s="410"/>
      <c r="RKH341" s="411"/>
      <c r="RKI341" s="413"/>
      <c r="RKJ341" s="412"/>
      <c r="RKK341" s="410"/>
      <c r="RKL341" s="411"/>
      <c r="RKM341" s="413"/>
      <c r="RKN341" s="412"/>
      <c r="RKO341" s="410"/>
      <c r="RKP341" s="411"/>
      <c r="RKQ341" s="413"/>
      <c r="RKR341" s="412"/>
      <c r="RKS341" s="410"/>
      <c r="RKT341" s="411"/>
      <c r="RKU341" s="413"/>
      <c r="RKV341" s="412"/>
      <c r="RKW341" s="410"/>
      <c r="RKX341" s="411"/>
      <c r="RKY341" s="413"/>
      <c r="RKZ341" s="412"/>
      <c r="RLA341" s="410"/>
      <c r="RLB341" s="411"/>
      <c r="RLC341" s="413"/>
      <c r="RLD341" s="412"/>
      <c r="RLE341" s="410"/>
      <c r="RLF341" s="411"/>
      <c r="RLG341" s="413"/>
      <c r="RLH341" s="412"/>
      <c r="RLI341" s="410"/>
      <c r="RLJ341" s="411"/>
      <c r="RLK341" s="413"/>
      <c r="RLL341" s="412"/>
      <c r="RLM341" s="410"/>
      <c r="RLN341" s="411"/>
      <c r="RLO341" s="413"/>
      <c r="RLP341" s="412"/>
      <c r="RLQ341" s="410"/>
      <c r="RLR341" s="411"/>
      <c r="RLS341" s="413"/>
      <c r="RLT341" s="412"/>
      <c r="RLU341" s="410"/>
      <c r="RLV341" s="411"/>
      <c r="RLW341" s="413"/>
      <c r="RLX341" s="412"/>
      <c r="RLY341" s="410"/>
      <c r="RLZ341" s="411"/>
      <c r="RMA341" s="413"/>
      <c r="RMB341" s="412"/>
      <c r="RMC341" s="410"/>
      <c r="RMD341" s="411"/>
      <c r="RME341" s="413"/>
      <c r="RMF341" s="412"/>
      <c r="RMG341" s="410"/>
      <c r="RMH341" s="411"/>
      <c r="RMI341" s="413"/>
      <c r="RMJ341" s="412"/>
      <c r="RMK341" s="410"/>
      <c r="RML341" s="411"/>
      <c r="RMM341" s="413"/>
      <c r="RMN341" s="412"/>
      <c r="RMO341" s="410"/>
      <c r="RMP341" s="411"/>
      <c r="RMQ341" s="413"/>
      <c r="RMR341" s="412"/>
      <c r="RMS341" s="410"/>
      <c r="RMT341" s="411"/>
      <c r="RMU341" s="413"/>
      <c r="RMV341" s="412"/>
      <c r="RMW341" s="410"/>
      <c r="RMX341" s="411"/>
      <c r="RMY341" s="413"/>
      <c r="RMZ341" s="412"/>
      <c r="RNA341" s="410"/>
      <c r="RNB341" s="411"/>
      <c r="RNC341" s="413"/>
      <c r="RND341" s="412"/>
      <c r="RNE341" s="410"/>
      <c r="RNF341" s="411"/>
      <c r="RNG341" s="413"/>
      <c r="RNH341" s="412"/>
      <c r="RNI341" s="410"/>
      <c r="RNJ341" s="411"/>
      <c r="RNK341" s="413"/>
      <c r="RNL341" s="412"/>
      <c r="RNM341" s="410"/>
      <c r="RNN341" s="411"/>
      <c r="RNO341" s="413"/>
      <c r="RNP341" s="412"/>
      <c r="RNQ341" s="410"/>
      <c r="RNR341" s="411"/>
      <c r="RNS341" s="413"/>
      <c r="RNT341" s="412"/>
      <c r="RNU341" s="410"/>
      <c r="RNV341" s="411"/>
      <c r="RNW341" s="413"/>
      <c r="RNX341" s="412"/>
      <c r="RNY341" s="410"/>
      <c r="RNZ341" s="411"/>
      <c r="ROA341" s="413"/>
      <c r="ROB341" s="412"/>
      <c r="ROC341" s="410"/>
      <c r="ROD341" s="411"/>
      <c r="ROE341" s="413"/>
      <c r="ROF341" s="412"/>
      <c r="ROG341" s="410"/>
      <c r="ROH341" s="411"/>
      <c r="ROI341" s="413"/>
      <c r="ROJ341" s="412"/>
      <c r="ROK341" s="410"/>
      <c r="ROL341" s="411"/>
      <c r="ROM341" s="413"/>
      <c r="RON341" s="412"/>
      <c r="ROO341" s="410"/>
      <c r="ROP341" s="411"/>
      <c r="ROQ341" s="413"/>
      <c r="ROR341" s="412"/>
      <c r="ROS341" s="410"/>
      <c r="ROT341" s="411"/>
      <c r="ROU341" s="413"/>
      <c r="ROV341" s="412"/>
      <c r="ROW341" s="410"/>
      <c r="ROX341" s="411"/>
      <c r="ROY341" s="413"/>
      <c r="ROZ341" s="412"/>
      <c r="RPA341" s="410"/>
      <c r="RPB341" s="411"/>
      <c r="RPC341" s="413"/>
      <c r="RPD341" s="412"/>
      <c r="RPE341" s="410"/>
      <c r="RPF341" s="411"/>
      <c r="RPG341" s="413"/>
      <c r="RPH341" s="412"/>
      <c r="RPI341" s="410"/>
      <c r="RPJ341" s="411"/>
      <c r="RPK341" s="413"/>
      <c r="RPL341" s="412"/>
      <c r="RPM341" s="410"/>
      <c r="RPN341" s="411"/>
      <c r="RPO341" s="413"/>
      <c r="RPP341" s="412"/>
      <c r="RPQ341" s="410"/>
      <c r="RPR341" s="411"/>
      <c r="RPS341" s="413"/>
      <c r="RPT341" s="412"/>
      <c r="RPU341" s="410"/>
      <c r="RPV341" s="411"/>
      <c r="RPW341" s="413"/>
      <c r="RPX341" s="412"/>
      <c r="RPY341" s="410"/>
      <c r="RPZ341" s="411"/>
      <c r="RQA341" s="413"/>
      <c r="RQB341" s="412"/>
      <c r="RQC341" s="410"/>
      <c r="RQD341" s="411"/>
      <c r="RQE341" s="413"/>
      <c r="RQF341" s="412"/>
      <c r="RQG341" s="410"/>
      <c r="RQH341" s="411"/>
      <c r="RQI341" s="413"/>
      <c r="RQJ341" s="412"/>
      <c r="RQK341" s="410"/>
      <c r="RQL341" s="411"/>
      <c r="RQM341" s="413"/>
      <c r="RQN341" s="412"/>
      <c r="RQO341" s="410"/>
      <c r="RQP341" s="411"/>
      <c r="RQQ341" s="413"/>
      <c r="RQR341" s="412"/>
      <c r="RQS341" s="410"/>
      <c r="RQT341" s="411"/>
      <c r="RQU341" s="413"/>
      <c r="RQV341" s="412"/>
      <c r="RQW341" s="410"/>
      <c r="RQX341" s="411"/>
      <c r="RQY341" s="413"/>
      <c r="RQZ341" s="412"/>
      <c r="RRA341" s="410"/>
      <c r="RRB341" s="411"/>
      <c r="RRC341" s="413"/>
      <c r="RRD341" s="412"/>
      <c r="RRE341" s="410"/>
      <c r="RRF341" s="411"/>
      <c r="RRG341" s="413"/>
      <c r="RRH341" s="412"/>
      <c r="RRI341" s="410"/>
      <c r="RRJ341" s="411"/>
      <c r="RRK341" s="413"/>
      <c r="RRL341" s="412"/>
      <c r="RRM341" s="410"/>
      <c r="RRN341" s="411"/>
      <c r="RRO341" s="413"/>
      <c r="RRP341" s="412"/>
      <c r="RRQ341" s="410"/>
      <c r="RRR341" s="411"/>
      <c r="RRS341" s="413"/>
      <c r="RRT341" s="412"/>
      <c r="RRU341" s="410"/>
      <c r="RRV341" s="411"/>
      <c r="RRW341" s="413"/>
      <c r="RRX341" s="412"/>
      <c r="RRY341" s="410"/>
      <c r="RRZ341" s="411"/>
      <c r="RSA341" s="413"/>
      <c r="RSB341" s="412"/>
      <c r="RSC341" s="410"/>
      <c r="RSD341" s="411"/>
      <c r="RSE341" s="413"/>
      <c r="RSF341" s="412"/>
      <c r="RSG341" s="410"/>
      <c r="RSH341" s="411"/>
      <c r="RSI341" s="413"/>
      <c r="RSJ341" s="412"/>
      <c r="RSK341" s="410"/>
      <c r="RSL341" s="411"/>
      <c r="RSM341" s="413"/>
      <c r="RSN341" s="412"/>
      <c r="RSO341" s="410"/>
      <c r="RSP341" s="411"/>
      <c r="RSQ341" s="413"/>
      <c r="RSR341" s="412"/>
      <c r="RSS341" s="410"/>
      <c r="RST341" s="411"/>
      <c r="RSU341" s="413"/>
      <c r="RSV341" s="412"/>
      <c r="RSW341" s="410"/>
      <c r="RSX341" s="411"/>
      <c r="RSY341" s="413"/>
      <c r="RSZ341" s="412"/>
      <c r="RTA341" s="410"/>
      <c r="RTB341" s="411"/>
      <c r="RTC341" s="413"/>
      <c r="RTD341" s="412"/>
      <c r="RTE341" s="410"/>
      <c r="RTF341" s="411"/>
      <c r="RTG341" s="413"/>
      <c r="RTH341" s="412"/>
      <c r="RTI341" s="410"/>
      <c r="RTJ341" s="411"/>
      <c r="RTK341" s="413"/>
      <c r="RTL341" s="412"/>
      <c r="RTM341" s="410"/>
      <c r="RTN341" s="411"/>
      <c r="RTO341" s="413"/>
      <c r="RTP341" s="412"/>
      <c r="RTQ341" s="410"/>
      <c r="RTR341" s="411"/>
      <c r="RTS341" s="413"/>
      <c r="RTT341" s="412"/>
      <c r="RTU341" s="410"/>
      <c r="RTV341" s="411"/>
      <c r="RTW341" s="413"/>
      <c r="RTX341" s="412"/>
      <c r="RTY341" s="410"/>
      <c r="RTZ341" s="411"/>
      <c r="RUA341" s="413"/>
      <c r="RUB341" s="412"/>
      <c r="RUC341" s="410"/>
      <c r="RUD341" s="411"/>
      <c r="RUE341" s="413"/>
      <c r="RUF341" s="412"/>
      <c r="RUG341" s="410"/>
      <c r="RUH341" s="411"/>
      <c r="RUI341" s="413"/>
      <c r="RUJ341" s="412"/>
      <c r="RUK341" s="410"/>
      <c r="RUL341" s="411"/>
      <c r="RUM341" s="413"/>
      <c r="RUN341" s="412"/>
      <c r="RUO341" s="410"/>
      <c r="RUP341" s="411"/>
      <c r="RUQ341" s="413"/>
      <c r="RUR341" s="412"/>
      <c r="RUS341" s="410"/>
      <c r="RUT341" s="411"/>
      <c r="RUU341" s="413"/>
      <c r="RUV341" s="412"/>
      <c r="RUW341" s="410"/>
      <c r="RUX341" s="411"/>
      <c r="RUY341" s="413"/>
      <c r="RUZ341" s="412"/>
      <c r="RVA341" s="410"/>
      <c r="RVB341" s="411"/>
      <c r="RVC341" s="413"/>
      <c r="RVD341" s="412"/>
      <c r="RVE341" s="410"/>
      <c r="RVF341" s="411"/>
      <c r="RVG341" s="413"/>
      <c r="RVH341" s="412"/>
      <c r="RVI341" s="410"/>
      <c r="RVJ341" s="411"/>
      <c r="RVK341" s="413"/>
      <c r="RVL341" s="412"/>
      <c r="RVM341" s="410"/>
      <c r="RVN341" s="411"/>
      <c r="RVO341" s="413"/>
      <c r="RVP341" s="412"/>
      <c r="RVQ341" s="410"/>
      <c r="RVR341" s="411"/>
      <c r="RVS341" s="413"/>
      <c r="RVT341" s="412"/>
      <c r="RVU341" s="410"/>
      <c r="RVV341" s="411"/>
      <c r="RVW341" s="413"/>
      <c r="RVX341" s="412"/>
      <c r="RVY341" s="410"/>
      <c r="RVZ341" s="411"/>
      <c r="RWA341" s="413"/>
      <c r="RWB341" s="412"/>
      <c r="RWC341" s="410"/>
      <c r="RWD341" s="411"/>
      <c r="RWE341" s="413"/>
      <c r="RWF341" s="412"/>
      <c r="RWG341" s="410"/>
      <c r="RWH341" s="411"/>
      <c r="RWI341" s="413"/>
      <c r="RWJ341" s="412"/>
      <c r="RWK341" s="410"/>
      <c r="RWL341" s="411"/>
      <c r="RWM341" s="413"/>
      <c r="RWN341" s="412"/>
      <c r="RWO341" s="410"/>
      <c r="RWP341" s="411"/>
      <c r="RWQ341" s="413"/>
      <c r="RWR341" s="412"/>
      <c r="RWS341" s="410"/>
      <c r="RWT341" s="411"/>
      <c r="RWU341" s="413"/>
      <c r="RWV341" s="412"/>
      <c r="RWW341" s="410"/>
      <c r="RWX341" s="411"/>
      <c r="RWY341" s="413"/>
      <c r="RWZ341" s="412"/>
      <c r="RXA341" s="410"/>
      <c r="RXB341" s="411"/>
      <c r="RXC341" s="413"/>
      <c r="RXD341" s="412"/>
      <c r="RXE341" s="410"/>
      <c r="RXF341" s="411"/>
      <c r="RXG341" s="413"/>
      <c r="RXH341" s="412"/>
      <c r="RXI341" s="410"/>
      <c r="RXJ341" s="411"/>
      <c r="RXK341" s="413"/>
      <c r="RXL341" s="412"/>
      <c r="RXM341" s="410"/>
      <c r="RXN341" s="411"/>
      <c r="RXO341" s="413"/>
      <c r="RXP341" s="412"/>
      <c r="RXQ341" s="410"/>
      <c r="RXR341" s="411"/>
      <c r="RXS341" s="413"/>
      <c r="RXT341" s="412"/>
      <c r="RXU341" s="410"/>
      <c r="RXV341" s="411"/>
      <c r="RXW341" s="413"/>
      <c r="RXX341" s="412"/>
      <c r="RXY341" s="410"/>
      <c r="RXZ341" s="411"/>
      <c r="RYA341" s="413"/>
      <c r="RYB341" s="412"/>
      <c r="RYC341" s="410"/>
      <c r="RYD341" s="411"/>
      <c r="RYE341" s="413"/>
      <c r="RYF341" s="412"/>
      <c r="RYG341" s="410"/>
      <c r="RYH341" s="411"/>
      <c r="RYI341" s="413"/>
      <c r="RYJ341" s="412"/>
      <c r="RYK341" s="410"/>
      <c r="RYL341" s="411"/>
      <c r="RYM341" s="413"/>
      <c r="RYN341" s="412"/>
      <c r="RYO341" s="410"/>
      <c r="RYP341" s="411"/>
      <c r="RYQ341" s="413"/>
      <c r="RYR341" s="412"/>
      <c r="RYS341" s="410"/>
      <c r="RYT341" s="411"/>
      <c r="RYU341" s="413"/>
      <c r="RYV341" s="412"/>
      <c r="RYW341" s="410"/>
      <c r="RYX341" s="411"/>
      <c r="RYY341" s="413"/>
      <c r="RYZ341" s="412"/>
      <c r="RZA341" s="410"/>
      <c r="RZB341" s="411"/>
      <c r="RZC341" s="413"/>
      <c r="RZD341" s="412"/>
      <c r="RZE341" s="410"/>
      <c r="RZF341" s="411"/>
      <c r="RZG341" s="413"/>
      <c r="RZH341" s="412"/>
      <c r="RZI341" s="410"/>
      <c r="RZJ341" s="411"/>
      <c r="RZK341" s="413"/>
      <c r="RZL341" s="412"/>
      <c r="RZM341" s="410"/>
      <c r="RZN341" s="411"/>
      <c r="RZO341" s="413"/>
      <c r="RZP341" s="412"/>
      <c r="RZQ341" s="410"/>
      <c r="RZR341" s="411"/>
      <c r="RZS341" s="413"/>
      <c r="RZT341" s="412"/>
      <c r="RZU341" s="410"/>
      <c r="RZV341" s="411"/>
      <c r="RZW341" s="413"/>
      <c r="RZX341" s="412"/>
      <c r="RZY341" s="410"/>
      <c r="RZZ341" s="411"/>
      <c r="SAA341" s="413"/>
      <c r="SAB341" s="412"/>
      <c r="SAC341" s="410"/>
      <c r="SAD341" s="411"/>
      <c r="SAE341" s="413"/>
      <c r="SAF341" s="412"/>
      <c r="SAG341" s="410"/>
      <c r="SAH341" s="411"/>
      <c r="SAI341" s="413"/>
      <c r="SAJ341" s="412"/>
      <c r="SAK341" s="410"/>
      <c r="SAL341" s="411"/>
      <c r="SAM341" s="413"/>
      <c r="SAN341" s="412"/>
      <c r="SAO341" s="410"/>
      <c r="SAP341" s="411"/>
      <c r="SAQ341" s="413"/>
      <c r="SAR341" s="412"/>
      <c r="SAS341" s="410"/>
      <c r="SAT341" s="411"/>
      <c r="SAU341" s="413"/>
      <c r="SAV341" s="412"/>
      <c r="SAW341" s="410"/>
      <c r="SAX341" s="411"/>
      <c r="SAY341" s="413"/>
      <c r="SAZ341" s="412"/>
      <c r="SBA341" s="410"/>
      <c r="SBB341" s="411"/>
      <c r="SBC341" s="413"/>
      <c r="SBD341" s="412"/>
      <c r="SBE341" s="410"/>
      <c r="SBF341" s="411"/>
      <c r="SBG341" s="413"/>
      <c r="SBH341" s="412"/>
      <c r="SBI341" s="410"/>
      <c r="SBJ341" s="411"/>
      <c r="SBK341" s="413"/>
      <c r="SBL341" s="412"/>
      <c r="SBM341" s="410"/>
      <c r="SBN341" s="411"/>
      <c r="SBO341" s="413"/>
      <c r="SBP341" s="412"/>
      <c r="SBQ341" s="410"/>
      <c r="SBR341" s="411"/>
      <c r="SBS341" s="413"/>
      <c r="SBT341" s="412"/>
      <c r="SBU341" s="410"/>
      <c r="SBV341" s="411"/>
      <c r="SBW341" s="413"/>
      <c r="SBX341" s="412"/>
      <c r="SBY341" s="410"/>
      <c r="SBZ341" s="411"/>
      <c r="SCA341" s="413"/>
      <c r="SCB341" s="412"/>
      <c r="SCC341" s="410"/>
      <c r="SCD341" s="411"/>
      <c r="SCE341" s="413"/>
      <c r="SCF341" s="412"/>
      <c r="SCG341" s="410"/>
      <c r="SCH341" s="411"/>
      <c r="SCI341" s="413"/>
      <c r="SCJ341" s="412"/>
      <c r="SCK341" s="410"/>
      <c r="SCL341" s="411"/>
      <c r="SCM341" s="413"/>
      <c r="SCN341" s="412"/>
      <c r="SCO341" s="410"/>
      <c r="SCP341" s="411"/>
      <c r="SCQ341" s="413"/>
      <c r="SCR341" s="412"/>
      <c r="SCS341" s="410"/>
      <c r="SCT341" s="411"/>
      <c r="SCU341" s="413"/>
      <c r="SCV341" s="412"/>
      <c r="SCW341" s="410"/>
      <c r="SCX341" s="411"/>
      <c r="SCY341" s="413"/>
      <c r="SCZ341" s="412"/>
      <c r="SDA341" s="410"/>
      <c r="SDB341" s="411"/>
      <c r="SDC341" s="413"/>
      <c r="SDD341" s="412"/>
      <c r="SDE341" s="410"/>
      <c r="SDF341" s="411"/>
      <c r="SDG341" s="413"/>
      <c r="SDH341" s="412"/>
      <c r="SDI341" s="410"/>
      <c r="SDJ341" s="411"/>
      <c r="SDK341" s="413"/>
      <c r="SDL341" s="412"/>
      <c r="SDM341" s="410"/>
      <c r="SDN341" s="411"/>
      <c r="SDO341" s="413"/>
      <c r="SDP341" s="412"/>
      <c r="SDQ341" s="410"/>
      <c r="SDR341" s="411"/>
      <c r="SDS341" s="413"/>
      <c r="SDT341" s="412"/>
      <c r="SDU341" s="410"/>
      <c r="SDV341" s="411"/>
      <c r="SDW341" s="413"/>
      <c r="SDX341" s="412"/>
      <c r="SDY341" s="410"/>
      <c r="SDZ341" s="411"/>
      <c r="SEA341" s="413"/>
      <c r="SEB341" s="412"/>
      <c r="SEC341" s="410"/>
      <c r="SED341" s="411"/>
      <c r="SEE341" s="413"/>
      <c r="SEF341" s="412"/>
      <c r="SEG341" s="410"/>
      <c r="SEH341" s="411"/>
      <c r="SEI341" s="413"/>
      <c r="SEJ341" s="412"/>
      <c r="SEK341" s="410"/>
      <c r="SEL341" s="411"/>
      <c r="SEM341" s="413"/>
      <c r="SEN341" s="412"/>
      <c r="SEO341" s="410"/>
      <c r="SEP341" s="411"/>
      <c r="SEQ341" s="413"/>
      <c r="SER341" s="412"/>
      <c r="SES341" s="410"/>
      <c r="SET341" s="411"/>
      <c r="SEU341" s="413"/>
      <c r="SEV341" s="412"/>
      <c r="SEW341" s="410"/>
      <c r="SEX341" s="411"/>
      <c r="SEY341" s="413"/>
      <c r="SEZ341" s="412"/>
      <c r="SFA341" s="410"/>
      <c r="SFB341" s="411"/>
      <c r="SFC341" s="413"/>
      <c r="SFD341" s="412"/>
      <c r="SFE341" s="410"/>
      <c r="SFF341" s="411"/>
      <c r="SFG341" s="413"/>
      <c r="SFH341" s="412"/>
      <c r="SFI341" s="410"/>
      <c r="SFJ341" s="411"/>
      <c r="SFK341" s="413"/>
      <c r="SFL341" s="412"/>
      <c r="SFM341" s="410"/>
      <c r="SFN341" s="411"/>
      <c r="SFO341" s="413"/>
      <c r="SFP341" s="412"/>
      <c r="SFQ341" s="410"/>
      <c r="SFR341" s="411"/>
      <c r="SFS341" s="413"/>
      <c r="SFT341" s="412"/>
      <c r="SFU341" s="410"/>
      <c r="SFV341" s="411"/>
      <c r="SFW341" s="413"/>
      <c r="SFX341" s="412"/>
      <c r="SFY341" s="410"/>
      <c r="SFZ341" s="411"/>
      <c r="SGA341" s="413"/>
      <c r="SGB341" s="412"/>
      <c r="SGC341" s="410"/>
      <c r="SGD341" s="411"/>
      <c r="SGE341" s="413"/>
      <c r="SGF341" s="412"/>
      <c r="SGG341" s="410"/>
      <c r="SGH341" s="411"/>
      <c r="SGI341" s="413"/>
      <c r="SGJ341" s="412"/>
      <c r="SGK341" s="410"/>
      <c r="SGL341" s="411"/>
      <c r="SGM341" s="413"/>
      <c r="SGN341" s="412"/>
      <c r="SGO341" s="410"/>
      <c r="SGP341" s="411"/>
      <c r="SGQ341" s="413"/>
      <c r="SGR341" s="412"/>
      <c r="SGS341" s="410"/>
      <c r="SGT341" s="411"/>
      <c r="SGU341" s="413"/>
      <c r="SGV341" s="412"/>
      <c r="SGW341" s="410"/>
      <c r="SGX341" s="411"/>
      <c r="SGY341" s="413"/>
      <c r="SGZ341" s="412"/>
      <c r="SHA341" s="410"/>
      <c r="SHB341" s="411"/>
      <c r="SHC341" s="413"/>
      <c r="SHD341" s="412"/>
      <c r="SHE341" s="410"/>
      <c r="SHF341" s="411"/>
      <c r="SHG341" s="413"/>
      <c r="SHH341" s="412"/>
      <c r="SHI341" s="410"/>
      <c r="SHJ341" s="411"/>
      <c r="SHK341" s="413"/>
      <c r="SHL341" s="412"/>
      <c r="SHM341" s="410"/>
      <c r="SHN341" s="411"/>
      <c r="SHO341" s="413"/>
      <c r="SHP341" s="412"/>
      <c r="SHQ341" s="410"/>
      <c r="SHR341" s="411"/>
      <c r="SHS341" s="413"/>
      <c r="SHT341" s="412"/>
      <c r="SHU341" s="410"/>
      <c r="SHV341" s="411"/>
      <c r="SHW341" s="413"/>
      <c r="SHX341" s="412"/>
      <c r="SHY341" s="410"/>
      <c r="SHZ341" s="411"/>
      <c r="SIA341" s="413"/>
      <c r="SIB341" s="412"/>
      <c r="SIC341" s="410"/>
      <c r="SID341" s="411"/>
      <c r="SIE341" s="413"/>
      <c r="SIF341" s="412"/>
      <c r="SIG341" s="410"/>
      <c r="SIH341" s="411"/>
      <c r="SII341" s="413"/>
      <c r="SIJ341" s="412"/>
      <c r="SIK341" s="410"/>
      <c r="SIL341" s="411"/>
      <c r="SIM341" s="413"/>
      <c r="SIN341" s="412"/>
      <c r="SIO341" s="410"/>
      <c r="SIP341" s="411"/>
      <c r="SIQ341" s="413"/>
      <c r="SIR341" s="412"/>
      <c r="SIS341" s="410"/>
      <c r="SIT341" s="411"/>
      <c r="SIU341" s="413"/>
      <c r="SIV341" s="412"/>
      <c r="SIW341" s="410"/>
      <c r="SIX341" s="411"/>
      <c r="SIY341" s="413"/>
      <c r="SIZ341" s="412"/>
      <c r="SJA341" s="410"/>
      <c r="SJB341" s="411"/>
      <c r="SJC341" s="413"/>
      <c r="SJD341" s="412"/>
      <c r="SJE341" s="410"/>
      <c r="SJF341" s="411"/>
      <c r="SJG341" s="413"/>
      <c r="SJH341" s="412"/>
      <c r="SJI341" s="410"/>
      <c r="SJJ341" s="411"/>
      <c r="SJK341" s="413"/>
      <c r="SJL341" s="412"/>
      <c r="SJM341" s="410"/>
      <c r="SJN341" s="411"/>
      <c r="SJO341" s="413"/>
      <c r="SJP341" s="412"/>
      <c r="SJQ341" s="410"/>
      <c r="SJR341" s="411"/>
      <c r="SJS341" s="413"/>
      <c r="SJT341" s="412"/>
      <c r="SJU341" s="410"/>
      <c r="SJV341" s="411"/>
      <c r="SJW341" s="413"/>
      <c r="SJX341" s="412"/>
      <c r="SJY341" s="410"/>
      <c r="SJZ341" s="411"/>
      <c r="SKA341" s="413"/>
      <c r="SKB341" s="412"/>
      <c r="SKC341" s="410"/>
      <c r="SKD341" s="411"/>
      <c r="SKE341" s="413"/>
      <c r="SKF341" s="412"/>
      <c r="SKG341" s="410"/>
      <c r="SKH341" s="411"/>
      <c r="SKI341" s="413"/>
      <c r="SKJ341" s="412"/>
      <c r="SKK341" s="410"/>
      <c r="SKL341" s="411"/>
      <c r="SKM341" s="413"/>
      <c r="SKN341" s="412"/>
      <c r="SKO341" s="410"/>
      <c r="SKP341" s="411"/>
      <c r="SKQ341" s="413"/>
      <c r="SKR341" s="412"/>
      <c r="SKS341" s="410"/>
      <c r="SKT341" s="411"/>
      <c r="SKU341" s="413"/>
      <c r="SKV341" s="412"/>
      <c r="SKW341" s="410"/>
      <c r="SKX341" s="411"/>
      <c r="SKY341" s="413"/>
      <c r="SKZ341" s="412"/>
      <c r="SLA341" s="410"/>
      <c r="SLB341" s="411"/>
      <c r="SLC341" s="413"/>
      <c r="SLD341" s="412"/>
      <c r="SLE341" s="410"/>
      <c r="SLF341" s="411"/>
      <c r="SLG341" s="413"/>
      <c r="SLH341" s="412"/>
      <c r="SLI341" s="410"/>
      <c r="SLJ341" s="411"/>
      <c r="SLK341" s="413"/>
      <c r="SLL341" s="412"/>
      <c r="SLM341" s="410"/>
      <c r="SLN341" s="411"/>
      <c r="SLO341" s="413"/>
      <c r="SLP341" s="412"/>
      <c r="SLQ341" s="410"/>
      <c r="SLR341" s="411"/>
      <c r="SLS341" s="413"/>
      <c r="SLT341" s="412"/>
      <c r="SLU341" s="410"/>
      <c r="SLV341" s="411"/>
      <c r="SLW341" s="413"/>
      <c r="SLX341" s="412"/>
      <c r="SLY341" s="410"/>
      <c r="SLZ341" s="411"/>
      <c r="SMA341" s="413"/>
      <c r="SMB341" s="412"/>
      <c r="SMC341" s="410"/>
      <c r="SMD341" s="411"/>
      <c r="SME341" s="413"/>
      <c r="SMF341" s="412"/>
      <c r="SMG341" s="410"/>
      <c r="SMH341" s="411"/>
      <c r="SMI341" s="413"/>
      <c r="SMJ341" s="412"/>
      <c r="SMK341" s="410"/>
      <c r="SML341" s="411"/>
      <c r="SMM341" s="413"/>
      <c r="SMN341" s="412"/>
      <c r="SMO341" s="410"/>
      <c r="SMP341" s="411"/>
      <c r="SMQ341" s="413"/>
      <c r="SMR341" s="412"/>
      <c r="SMS341" s="410"/>
      <c r="SMT341" s="411"/>
      <c r="SMU341" s="413"/>
      <c r="SMV341" s="412"/>
      <c r="SMW341" s="410"/>
      <c r="SMX341" s="411"/>
      <c r="SMY341" s="413"/>
      <c r="SMZ341" s="412"/>
      <c r="SNA341" s="410"/>
      <c r="SNB341" s="411"/>
      <c r="SNC341" s="413"/>
      <c r="SND341" s="412"/>
      <c r="SNE341" s="410"/>
      <c r="SNF341" s="411"/>
      <c r="SNG341" s="413"/>
      <c r="SNH341" s="412"/>
      <c r="SNI341" s="410"/>
      <c r="SNJ341" s="411"/>
      <c r="SNK341" s="413"/>
      <c r="SNL341" s="412"/>
      <c r="SNM341" s="410"/>
      <c r="SNN341" s="411"/>
      <c r="SNO341" s="413"/>
      <c r="SNP341" s="412"/>
      <c r="SNQ341" s="410"/>
      <c r="SNR341" s="411"/>
      <c r="SNS341" s="413"/>
      <c r="SNT341" s="412"/>
      <c r="SNU341" s="410"/>
      <c r="SNV341" s="411"/>
      <c r="SNW341" s="413"/>
      <c r="SNX341" s="412"/>
      <c r="SNY341" s="410"/>
      <c r="SNZ341" s="411"/>
      <c r="SOA341" s="413"/>
      <c r="SOB341" s="412"/>
      <c r="SOC341" s="410"/>
      <c r="SOD341" s="411"/>
      <c r="SOE341" s="413"/>
      <c r="SOF341" s="412"/>
      <c r="SOG341" s="410"/>
      <c r="SOH341" s="411"/>
      <c r="SOI341" s="413"/>
      <c r="SOJ341" s="412"/>
      <c r="SOK341" s="410"/>
      <c r="SOL341" s="411"/>
      <c r="SOM341" s="413"/>
      <c r="SON341" s="412"/>
      <c r="SOO341" s="410"/>
      <c r="SOP341" s="411"/>
      <c r="SOQ341" s="413"/>
      <c r="SOR341" s="412"/>
      <c r="SOS341" s="410"/>
      <c r="SOT341" s="411"/>
      <c r="SOU341" s="413"/>
      <c r="SOV341" s="412"/>
      <c r="SOW341" s="410"/>
      <c r="SOX341" s="411"/>
      <c r="SOY341" s="413"/>
      <c r="SOZ341" s="412"/>
      <c r="SPA341" s="410"/>
      <c r="SPB341" s="411"/>
      <c r="SPC341" s="413"/>
      <c r="SPD341" s="412"/>
      <c r="SPE341" s="410"/>
      <c r="SPF341" s="411"/>
      <c r="SPG341" s="413"/>
      <c r="SPH341" s="412"/>
      <c r="SPI341" s="410"/>
      <c r="SPJ341" s="411"/>
      <c r="SPK341" s="413"/>
      <c r="SPL341" s="412"/>
      <c r="SPM341" s="410"/>
      <c r="SPN341" s="411"/>
      <c r="SPO341" s="413"/>
      <c r="SPP341" s="412"/>
      <c r="SPQ341" s="410"/>
      <c r="SPR341" s="411"/>
      <c r="SPS341" s="413"/>
      <c r="SPT341" s="412"/>
      <c r="SPU341" s="410"/>
      <c r="SPV341" s="411"/>
      <c r="SPW341" s="413"/>
      <c r="SPX341" s="412"/>
      <c r="SPY341" s="410"/>
      <c r="SPZ341" s="411"/>
      <c r="SQA341" s="413"/>
      <c r="SQB341" s="412"/>
      <c r="SQC341" s="410"/>
      <c r="SQD341" s="411"/>
      <c r="SQE341" s="413"/>
      <c r="SQF341" s="412"/>
      <c r="SQG341" s="410"/>
      <c r="SQH341" s="411"/>
      <c r="SQI341" s="413"/>
      <c r="SQJ341" s="412"/>
      <c r="SQK341" s="410"/>
      <c r="SQL341" s="411"/>
      <c r="SQM341" s="413"/>
      <c r="SQN341" s="412"/>
      <c r="SQO341" s="410"/>
      <c r="SQP341" s="411"/>
      <c r="SQQ341" s="413"/>
      <c r="SQR341" s="412"/>
      <c r="SQS341" s="410"/>
      <c r="SQT341" s="411"/>
      <c r="SQU341" s="413"/>
      <c r="SQV341" s="412"/>
      <c r="SQW341" s="410"/>
      <c r="SQX341" s="411"/>
      <c r="SQY341" s="413"/>
      <c r="SQZ341" s="412"/>
      <c r="SRA341" s="410"/>
      <c r="SRB341" s="411"/>
      <c r="SRC341" s="413"/>
      <c r="SRD341" s="412"/>
      <c r="SRE341" s="410"/>
      <c r="SRF341" s="411"/>
      <c r="SRG341" s="413"/>
      <c r="SRH341" s="412"/>
      <c r="SRI341" s="410"/>
      <c r="SRJ341" s="411"/>
      <c r="SRK341" s="413"/>
      <c r="SRL341" s="412"/>
      <c r="SRM341" s="410"/>
      <c r="SRN341" s="411"/>
      <c r="SRO341" s="413"/>
      <c r="SRP341" s="412"/>
      <c r="SRQ341" s="410"/>
      <c r="SRR341" s="411"/>
      <c r="SRS341" s="413"/>
      <c r="SRT341" s="412"/>
      <c r="SRU341" s="410"/>
      <c r="SRV341" s="411"/>
      <c r="SRW341" s="413"/>
      <c r="SRX341" s="412"/>
      <c r="SRY341" s="410"/>
      <c r="SRZ341" s="411"/>
      <c r="SSA341" s="413"/>
      <c r="SSB341" s="412"/>
      <c r="SSC341" s="410"/>
      <c r="SSD341" s="411"/>
      <c r="SSE341" s="413"/>
      <c r="SSF341" s="412"/>
      <c r="SSG341" s="410"/>
      <c r="SSH341" s="411"/>
      <c r="SSI341" s="413"/>
      <c r="SSJ341" s="412"/>
      <c r="SSK341" s="410"/>
      <c r="SSL341" s="411"/>
      <c r="SSM341" s="413"/>
      <c r="SSN341" s="412"/>
      <c r="SSO341" s="410"/>
      <c r="SSP341" s="411"/>
      <c r="SSQ341" s="413"/>
      <c r="SSR341" s="412"/>
      <c r="SSS341" s="410"/>
      <c r="SST341" s="411"/>
      <c r="SSU341" s="413"/>
      <c r="SSV341" s="412"/>
      <c r="SSW341" s="410"/>
      <c r="SSX341" s="411"/>
      <c r="SSY341" s="413"/>
      <c r="SSZ341" s="412"/>
      <c r="STA341" s="410"/>
      <c r="STB341" s="411"/>
      <c r="STC341" s="413"/>
      <c r="STD341" s="412"/>
      <c r="STE341" s="410"/>
      <c r="STF341" s="411"/>
      <c r="STG341" s="413"/>
      <c r="STH341" s="412"/>
      <c r="STI341" s="410"/>
      <c r="STJ341" s="411"/>
      <c r="STK341" s="413"/>
      <c r="STL341" s="412"/>
      <c r="STM341" s="410"/>
      <c r="STN341" s="411"/>
      <c r="STO341" s="413"/>
      <c r="STP341" s="412"/>
      <c r="STQ341" s="410"/>
      <c r="STR341" s="411"/>
      <c r="STS341" s="413"/>
      <c r="STT341" s="412"/>
      <c r="STU341" s="410"/>
      <c r="STV341" s="411"/>
      <c r="STW341" s="413"/>
      <c r="STX341" s="412"/>
      <c r="STY341" s="410"/>
      <c r="STZ341" s="411"/>
      <c r="SUA341" s="413"/>
      <c r="SUB341" s="412"/>
      <c r="SUC341" s="410"/>
      <c r="SUD341" s="411"/>
      <c r="SUE341" s="413"/>
      <c r="SUF341" s="412"/>
      <c r="SUG341" s="410"/>
      <c r="SUH341" s="411"/>
      <c r="SUI341" s="413"/>
      <c r="SUJ341" s="412"/>
      <c r="SUK341" s="410"/>
      <c r="SUL341" s="411"/>
      <c r="SUM341" s="413"/>
      <c r="SUN341" s="412"/>
      <c r="SUO341" s="410"/>
      <c r="SUP341" s="411"/>
      <c r="SUQ341" s="413"/>
      <c r="SUR341" s="412"/>
      <c r="SUS341" s="410"/>
      <c r="SUT341" s="411"/>
      <c r="SUU341" s="413"/>
      <c r="SUV341" s="412"/>
      <c r="SUW341" s="410"/>
      <c r="SUX341" s="411"/>
      <c r="SUY341" s="413"/>
      <c r="SUZ341" s="412"/>
      <c r="SVA341" s="410"/>
      <c r="SVB341" s="411"/>
      <c r="SVC341" s="413"/>
      <c r="SVD341" s="412"/>
      <c r="SVE341" s="410"/>
      <c r="SVF341" s="411"/>
      <c r="SVG341" s="413"/>
      <c r="SVH341" s="412"/>
      <c r="SVI341" s="410"/>
      <c r="SVJ341" s="411"/>
      <c r="SVK341" s="413"/>
      <c r="SVL341" s="412"/>
      <c r="SVM341" s="410"/>
      <c r="SVN341" s="411"/>
      <c r="SVO341" s="413"/>
      <c r="SVP341" s="412"/>
      <c r="SVQ341" s="410"/>
      <c r="SVR341" s="411"/>
      <c r="SVS341" s="413"/>
      <c r="SVT341" s="412"/>
      <c r="SVU341" s="410"/>
      <c r="SVV341" s="411"/>
      <c r="SVW341" s="413"/>
      <c r="SVX341" s="412"/>
      <c r="SVY341" s="410"/>
      <c r="SVZ341" s="411"/>
      <c r="SWA341" s="413"/>
      <c r="SWB341" s="412"/>
      <c r="SWC341" s="410"/>
      <c r="SWD341" s="411"/>
      <c r="SWE341" s="413"/>
      <c r="SWF341" s="412"/>
      <c r="SWG341" s="410"/>
      <c r="SWH341" s="411"/>
      <c r="SWI341" s="413"/>
      <c r="SWJ341" s="412"/>
      <c r="SWK341" s="410"/>
      <c r="SWL341" s="411"/>
      <c r="SWM341" s="413"/>
      <c r="SWN341" s="412"/>
      <c r="SWO341" s="410"/>
      <c r="SWP341" s="411"/>
      <c r="SWQ341" s="413"/>
      <c r="SWR341" s="412"/>
      <c r="SWS341" s="410"/>
      <c r="SWT341" s="411"/>
      <c r="SWU341" s="413"/>
      <c r="SWV341" s="412"/>
      <c r="SWW341" s="410"/>
      <c r="SWX341" s="411"/>
      <c r="SWY341" s="413"/>
      <c r="SWZ341" s="412"/>
      <c r="SXA341" s="410"/>
      <c r="SXB341" s="411"/>
      <c r="SXC341" s="413"/>
      <c r="SXD341" s="412"/>
      <c r="SXE341" s="410"/>
      <c r="SXF341" s="411"/>
      <c r="SXG341" s="413"/>
      <c r="SXH341" s="412"/>
      <c r="SXI341" s="410"/>
      <c r="SXJ341" s="411"/>
      <c r="SXK341" s="413"/>
      <c r="SXL341" s="412"/>
      <c r="SXM341" s="410"/>
      <c r="SXN341" s="411"/>
      <c r="SXO341" s="413"/>
      <c r="SXP341" s="412"/>
      <c r="SXQ341" s="410"/>
      <c r="SXR341" s="411"/>
      <c r="SXS341" s="413"/>
      <c r="SXT341" s="412"/>
      <c r="SXU341" s="410"/>
      <c r="SXV341" s="411"/>
      <c r="SXW341" s="413"/>
      <c r="SXX341" s="412"/>
      <c r="SXY341" s="410"/>
      <c r="SXZ341" s="411"/>
      <c r="SYA341" s="413"/>
      <c r="SYB341" s="412"/>
      <c r="SYC341" s="410"/>
      <c r="SYD341" s="411"/>
      <c r="SYE341" s="413"/>
      <c r="SYF341" s="412"/>
      <c r="SYG341" s="410"/>
      <c r="SYH341" s="411"/>
      <c r="SYI341" s="413"/>
      <c r="SYJ341" s="412"/>
      <c r="SYK341" s="410"/>
      <c r="SYL341" s="411"/>
      <c r="SYM341" s="413"/>
      <c r="SYN341" s="412"/>
      <c r="SYO341" s="410"/>
      <c r="SYP341" s="411"/>
      <c r="SYQ341" s="413"/>
      <c r="SYR341" s="412"/>
      <c r="SYS341" s="410"/>
      <c r="SYT341" s="411"/>
      <c r="SYU341" s="413"/>
      <c r="SYV341" s="412"/>
      <c r="SYW341" s="410"/>
      <c r="SYX341" s="411"/>
      <c r="SYY341" s="413"/>
      <c r="SYZ341" s="412"/>
      <c r="SZA341" s="410"/>
      <c r="SZB341" s="411"/>
      <c r="SZC341" s="413"/>
      <c r="SZD341" s="412"/>
      <c r="SZE341" s="410"/>
      <c r="SZF341" s="411"/>
      <c r="SZG341" s="413"/>
      <c r="SZH341" s="412"/>
      <c r="SZI341" s="410"/>
      <c r="SZJ341" s="411"/>
      <c r="SZK341" s="413"/>
      <c r="SZL341" s="412"/>
      <c r="SZM341" s="410"/>
      <c r="SZN341" s="411"/>
      <c r="SZO341" s="413"/>
      <c r="SZP341" s="412"/>
      <c r="SZQ341" s="410"/>
      <c r="SZR341" s="411"/>
      <c r="SZS341" s="413"/>
      <c r="SZT341" s="412"/>
      <c r="SZU341" s="410"/>
      <c r="SZV341" s="411"/>
      <c r="SZW341" s="413"/>
      <c r="SZX341" s="412"/>
      <c r="SZY341" s="410"/>
      <c r="SZZ341" s="411"/>
      <c r="TAA341" s="413"/>
      <c r="TAB341" s="412"/>
      <c r="TAC341" s="410"/>
      <c r="TAD341" s="411"/>
      <c r="TAE341" s="413"/>
      <c r="TAF341" s="412"/>
      <c r="TAG341" s="410"/>
      <c r="TAH341" s="411"/>
      <c r="TAI341" s="413"/>
      <c r="TAJ341" s="412"/>
      <c r="TAK341" s="410"/>
      <c r="TAL341" s="411"/>
      <c r="TAM341" s="413"/>
      <c r="TAN341" s="412"/>
      <c r="TAO341" s="410"/>
      <c r="TAP341" s="411"/>
      <c r="TAQ341" s="413"/>
      <c r="TAR341" s="412"/>
      <c r="TAS341" s="410"/>
      <c r="TAT341" s="411"/>
      <c r="TAU341" s="413"/>
      <c r="TAV341" s="412"/>
      <c r="TAW341" s="410"/>
      <c r="TAX341" s="411"/>
      <c r="TAY341" s="413"/>
      <c r="TAZ341" s="412"/>
      <c r="TBA341" s="410"/>
      <c r="TBB341" s="411"/>
      <c r="TBC341" s="413"/>
      <c r="TBD341" s="412"/>
      <c r="TBE341" s="410"/>
      <c r="TBF341" s="411"/>
      <c r="TBG341" s="413"/>
      <c r="TBH341" s="412"/>
      <c r="TBI341" s="410"/>
      <c r="TBJ341" s="411"/>
      <c r="TBK341" s="413"/>
      <c r="TBL341" s="412"/>
      <c r="TBM341" s="410"/>
      <c r="TBN341" s="411"/>
      <c r="TBO341" s="413"/>
      <c r="TBP341" s="412"/>
      <c r="TBQ341" s="410"/>
      <c r="TBR341" s="411"/>
      <c r="TBS341" s="413"/>
      <c r="TBT341" s="412"/>
      <c r="TBU341" s="410"/>
      <c r="TBV341" s="411"/>
      <c r="TBW341" s="413"/>
      <c r="TBX341" s="412"/>
      <c r="TBY341" s="410"/>
      <c r="TBZ341" s="411"/>
      <c r="TCA341" s="413"/>
      <c r="TCB341" s="412"/>
      <c r="TCC341" s="410"/>
      <c r="TCD341" s="411"/>
      <c r="TCE341" s="413"/>
      <c r="TCF341" s="412"/>
      <c r="TCG341" s="410"/>
      <c r="TCH341" s="411"/>
      <c r="TCI341" s="413"/>
      <c r="TCJ341" s="412"/>
      <c r="TCK341" s="410"/>
      <c r="TCL341" s="411"/>
      <c r="TCM341" s="413"/>
      <c r="TCN341" s="412"/>
      <c r="TCO341" s="410"/>
      <c r="TCP341" s="411"/>
      <c r="TCQ341" s="413"/>
      <c r="TCR341" s="412"/>
      <c r="TCS341" s="410"/>
      <c r="TCT341" s="411"/>
      <c r="TCU341" s="413"/>
      <c r="TCV341" s="412"/>
      <c r="TCW341" s="410"/>
      <c r="TCX341" s="411"/>
      <c r="TCY341" s="413"/>
      <c r="TCZ341" s="412"/>
      <c r="TDA341" s="410"/>
      <c r="TDB341" s="411"/>
      <c r="TDC341" s="413"/>
      <c r="TDD341" s="412"/>
      <c r="TDE341" s="410"/>
      <c r="TDF341" s="411"/>
      <c r="TDG341" s="413"/>
      <c r="TDH341" s="412"/>
      <c r="TDI341" s="410"/>
      <c r="TDJ341" s="411"/>
      <c r="TDK341" s="413"/>
      <c r="TDL341" s="412"/>
      <c r="TDM341" s="410"/>
      <c r="TDN341" s="411"/>
      <c r="TDO341" s="413"/>
      <c r="TDP341" s="412"/>
      <c r="TDQ341" s="410"/>
      <c r="TDR341" s="411"/>
      <c r="TDS341" s="413"/>
      <c r="TDT341" s="412"/>
      <c r="TDU341" s="410"/>
      <c r="TDV341" s="411"/>
      <c r="TDW341" s="413"/>
      <c r="TDX341" s="412"/>
      <c r="TDY341" s="410"/>
      <c r="TDZ341" s="411"/>
      <c r="TEA341" s="413"/>
      <c r="TEB341" s="412"/>
      <c r="TEC341" s="410"/>
      <c r="TED341" s="411"/>
      <c r="TEE341" s="413"/>
      <c r="TEF341" s="412"/>
      <c r="TEG341" s="410"/>
      <c r="TEH341" s="411"/>
      <c r="TEI341" s="413"/>
      <c r="TEJ341" s="412"/>
      <c r="TEK341" s="410"/>
      <c r="TEL341" s="411"/>
      <c r="TEM341" s="413"/>
      <c r="TEN341" s="412"/>
      <c r="TEO341" s="410"/>
      <c r="TEP341" s="411"/>
      <c r="TEQ341" s="413"/>
      <c r="TER341" s="412"/>
      <c r="TES341" s="410"/>
      <c r="TET341" s="411"/>
      <c r="TEU341" s="413"/>
      <c r="TEV341" s="412"/>
      <c r="TEW341" s="410"/>
      <c r="TEX341" s="411"/>
      <c r="TEY341" s="413"/>
      <c r="TEZ341" s="412"/>
      <c r="TFA341" s="410"/>
      <c r="TFB341" s="411"/>
      <c r="TFC341" s="413"/>
      <c r="TFD341" s="412"/>
      <c r="TFE341" s="410"/>
      <c r="TFF341" s="411"/>
      <c r="TFG341" s="413"/>
      <c r="TFH341" s="412"/>
      <c r="TFI341" s="410"/>
      <c r="TFJ341" s="411"/>
      <c r="TFK341" s="413"/>
      <c r="TFL341" s="412"/>
      <c r="TFM341" s="410"/>
      <c r="TFN341" s="411"/>
      <c r="TFO341" s="413"/>
      <c r="TFP341" s="412"/>
      <c r="TFQ341" s="410"/>
      <c r="TFR341" s="411"/>
      <c r="TFS341" s="413"/>
      <c r="TFT341" s="412"/>
      <c r="TFU341" s="410"/>
      <c r="TFV341" s="411"/>
      <c r="TFW341" s="413"/>
      <c r="TFX341" s="412"/>
      <c r="TFY341" s="410"/>
      <c r="TFZ341" s="411"/>
      <c r="TGA341" s="413"/>
      <c r="TGB341" s="412"/>
      <c r="TGC341" s="410"/>
      <c r="TGD341" s="411"/>
      <c r="TGE341" s="413"/>
      <c r="TGF341" s="412"/>
      <c r="TGG341" s="410"/>
      <c r="TGH341" s="411"/>
      <c r="TGI341" s="413"/>
      <c r="TGJ341" s="412"/>
      <c r="TGK341" s="410"/>
      <c r="TGL341" s="411"/>
      <c r="TGM341" s="413"/>
      <c r="TGN341" s="412"/>
      <c r="TGO341" s="410"/>
      <c r="TGP341" s="411"/>
      <c r="TGQ341" s="413"/>
      <c r="TGR341" s="412"/>
      <c r="TGS341" s="410"/>
      <c r="TGT341" s="411"/>
      <c r="TGU341" s="413"/>
      <c r="TGV341" s="412"/>
      <c r="TGW341" s="410"/>
      <c r="TGX341" s="411"/>
      <c r="TGY341" s="413"/>
      <c r="TGZ341" s="412"/>
      <c r="THA341" s="410"/>
      <c r="THB341" s="411"/>
      <c r="THC341" s="413"/>
      <c r="THD341" s="412"/>
      <c r="THE341" s="410"/>
      <c r="THF341" s="411"/>
      <c r="THG341" s="413"/>
      <c r="THH341" s="412"/>
      <c r="THI341" s="410"/>
      <c r="THJ341" s="411"/>
      <c r="THK341" s="413"/>
      <c r="THL341" s="412"/>
      <c r="THM341" s="410"/>
      <c r="THN341" s="411"/>
      <c r="THO341" s="413"/>
      <c r="THP341" s="412"/>
      <c r="THQ341" s="410"/>
      <c r="THR341" s="411"/>
      <c r="THS341" s="413"/>
      <c r="THT341" s="412"/>
      <c r="THU341" s="410"/>
      <c r="THV341" s="411"/>
      <c r="THW341" s="413"/>
      <c r="THX341" s="412"/>
      <c r="THY341" s="410"/>
      <c r="THZ341" s="411"/>
      <c r="TIA341" s="413"/>
      <c r="TIB341" s="412"/>
      <c r="TIC341" s="410"/>
      <c r="TID341" s="411"/>
      <c r="TIE341" s="413"/>
      <c r="TIF341" s="412"/>
      <c r="TIG341" s="410"/>
      <c r="TIH341" s="411"/>
      <c r="TII341" s="413"/>
      <c r="TIJ341" s="412"/>
      <c r="TIK341" s="410"/>
      <c r="TIL341" s="411"/>
      <c r="TIM341" s="413"/>
      <c r="TIN341" s="412"/>
      <c r="TIO341" s="410"/>
      <c r="TIP341" s="411"/>
      <c r="TIQ341" s="413"/>
      <c r="TIR341" s="412"/>
      <c r="TIS341" s="410"/>
      <c r="TIT341" s="411"/>
      <c r="TIU341" s="413"/>
      <c r="TIV341" s="412"/>
      <c r="TIW341" s="410"/>
      <c r="TIX341" s="411"/>
      <c r="TIY341" s="413"/>
      <c r="TIZ341" s="412"/>
      <c r="TJA341" s="410"/>
      <c r="TJB341" s="411"/>
      <c r="TJC341" s="413"/>
      <c r="TJD341" s="412"/>
      <c r="TJE341" s="410"/>
      <c r="TJF341" s="411"/>
      <c r="TJG341" s="413"/>
      <c r="TJH341" s="412"/>
      <c r="TJI341" s="410"/>
      <c r="TJJ341" s="411"/>
      <c r="TJK341" s="413"/>
      <c r="TJL341" s="412"/>
      <c r="TJM341" s="410"/>
      <c r="TJN341" s="411"/>
      <c r="TJO341" s="413"/>
      <c r="TJP341" s="412"/>
      <c r="TJQ341" s="410"/>
      <c r="TJR341" s="411"/>
      <c r="TJS341" s="413"/>
      <c r="TJT341" s="412"/>
      <c r="TJU341" s="410"/>
      <c r="TJV341" s="411"/>
      <c r="TJW341" s="413"/>
      <c r="TJX341" s="412"/>
      <c r="TJY341" s="410"/>
      <c r="TJZ341" s="411"/>
      <c r="TKA341" s="413"/>
      <c r="TKB341" s="412"/>
      <c r="TKC341" s="410"/>
      <c r="TKD341" s="411"/>
      <c r="TKE341" s="413"/>
      <c r="TKF341" s="412"/>
      <c r="TKG341" s="410"/>
      <c r="TKH341" s="411"/>
      <c r="TKI341" s="413"/>
      <c r="TKJ341" s="412"/>
      <c r="TKK341" s="410"/>
      <c r="TKL341" s="411"/>
      <c r="TKM341" s="413"/>
      <c r="TKN341" s="412"/>
      <c r="TKO341" s="410"/>
      <c r="TKP341" s="411"/>
      <c r="TKQ341" s="413"/>
      <c r="TKR341" s="412"/>
      <c r="TKS341" s="410"/>
      <c r="TKT341" s="411"/>
      <c r="TKU341" s="413"/>
      <c r="TKV341" s="412"/>
      <c r="TKW341" s="410"/>
      <c r="TKX341" s="411"/>
      <c r="TKY341" s="413"/>
      <c r="TKZ341" s="412"/>
      <c r="TLA341" s="410"/>
      <c r="TLB341" s="411"/>
      <c r="TLC341" s="413"/>
      <c r="TLD341" s="412"/>
      <c r="TLE341" s="410"/>
      <c r="TLF341" s="411"/>
      <c r="TLG341" s="413"/>
      <c r="TLH341" s="412"/>
      <c r="TLI341" s="410"/>
      <c r="TLJ341" s="411"/>
      <c r="TLK341" s="413"/>
      <c r="TLL341" s="412"/>
      <c r="TLM341" s="410"/>
      <c r="TLN341" s="411"/>
      <c r="TLO341" s="413"/>
      <c r="TLP341" s="412"/>
      <c r="TLQ341" s="410"/>
      <c r="TLR341" s="411"/>
      <c r="TLS341" s="413"/>
      <c r="TLT341" s="412"/>
      <c r="TLU341" s="410"/>
      <c r="TLV341" s="411"/>
      <c r="TLW341" s="413"/>
      <c r="TLX341" s="412"/>
      <c r="TLY341" s="410"/>
      <c r="TLZ341" s="411"/>
      <c r="TMA341" s="413"/>
      <c r="TMB341" s="412"/>
      <c r="TMC341" s="410"/>
      <c r="TMD341" s="411"/>
      <c r="TME341" s="413"/>
      <c r="TMF341" s="412"/>
      <c r="TMG341" s="410"/>
      <c r="TMH341" s="411"/>
      <c r="TMI341" s="413"/>
      <c r="TMJ341" s="412"/>
      <c r="TMK341" s="410"/>
      <c r="TML341" s="411"/>
      <c r="TMM341" s="413"/>
      <c r="TMN341" s="412"/>
      <c r="TMO341" s="410"/>
      <c r="TMP341" s="411"/>
      <c r="TMQ341" s="413"/>
      <c r="TMR341" s="412"/>
      <c r="TMS341" s="410"/>
      <c r="TMT341" s="411"/>
      <c r="TMU341" s="413"/>
      <c r="TMV341" s="412"/>
      <c r="TMW341" s="410"/>
      <c r="TMX341" s="411"/>
      <c r="TMY341" s="413"/>
      <c r="TMZ341" s="412"/>
      <c r="TNA341" s="410"/>
      <c r="TNB341" s="411"/>
      <c r="TNC341" s="413"/>
      <c r="TND341" s="412"/>
      <c r="TNE341" s="410"/>
      <c r="TNF341" s="411"/>
      <c r="TNG341" s="413"/>
      <c r="TNH341" s="412"/>
      <c r="TNI341" s="410"/>
      <c r="TNJ341" s="411"/>
      <c r="TNK341" s="413"/>
      <c r="TNL341" s="412"/>
      <c r="TNM341" s="410"/>
      <c r="TNN341" s="411"/>
      <c r="TNO341" s="413"/>
      <c r="TNP341" s="412"/>
      <c r="TNQ341" s="410"/>
      <c r="TNR341" s="411"/>
      <c r="TNS341" s="413"/>
      <c r="TNT341" s="412"/>
      <c r="TNU341" s="410"/>
      <c r="TNV341" s="411"/>
      <c r="TNW341" s="413"/>
      <c r="TNX341" s="412"/>
      <c r="TNY341" s="410"/>
      <c r="TNZ341" s="411"/>
      <c r="TOA341" s="413"/>
      <c r="TOB341" s="412"/>
      <c r="TOC341" s="410"/>
      <c r="TOD341" s="411"/>
      <c r="TOE341" s="413"/>
      <c r="TOF341" s="412"/>
      <c r="TOG341" s="410"/>
      <c r="TOH341" s="411"/>
      <c r="TOI341" s="413"/>
      <c r="TOJ341" s="412"/>
      <c r="TOK341" s="410"/>
      <c r="TOL341" s="411"/>
      <c r="TOM341" s="413"/>
      <c r="TON341" s="412"/>
      <c r="TOO341" s="410"/>
      <c r="TOP341" s="411"/>
      <c r="TOQ341" s="413"/>
      <c r="TOR341" s="412"/>
      <c r="TOS341" s="410"/>
      <c r="TOT341" s="411"/>
      <c r="TOU341" s="413"/>
      <c r="TOV341" s="412"/>
      <c r="TOW341" s="410"/>
      <c r="TOX341" s="411"/>
      <c r="TOY341" s="413"/>
      <c r="TOZ341" s="412"/>
      <c r="TPA341" s="410"/>
      <c r="TPB341" s="411"/>
      <c r="TPC341" s="413"/>
      <c r="TPD341" s="412"/>
      <c r="TPE341" s="410"/>
      <c r="TPF341" s="411"/>
      <c r="TPG341" s="413"/>
      <c r="TPH341" s="412"/>
      <c r="TPI341" s="410"/>
      <c r="TPJ341" s="411"/>
      <c r="TPK341" s="413"/>
      <c r="TPL341" s="412"/>
      <c r="TPM341" s="410"/>
      <c r="TPN341" s="411"/>
      <c r="TPO341" s="413"/>
      <c r="TPP341" s="412"/>
      <c r="TPQ341" s="410"/>
      <c r="TPR341" s="411"/>
      <c r="TPS341" s="413"/>
      <c r="TPT341" s="412"/>
      <c r="TPU341" s="410"/>
      <c r="TPV341" s="411"/>
      <c r="TPW341" s="413"/>
      <c r="TPX341" s="412"/>
      <c r="TPY341" s="410"/>
      <c r="TPZ341" s="411"/>
      <c r="TQA341" s="413"/>
      <c r="TQB341" s="412"/>
      <c r="TQC341" s="410"/>
      <c r="TQD341" s="411"/>
      <c r="TQE341" s="413"/>
      <c r="TQF341" s="412"/>
      <c r="TQG341" s="410"/>
      <c r="TQH341" s="411"/>
      <c r="TQI341" s="413"/>
      <c r="TQJ341" s="412"/>
      <c r="TQK341" s="410"/>
      <c r="TQL341" s="411"/>
      <c r="TQM341" s="413"/>
      <c r="TQN341" s="412"/>
      <c r="TQO341" s="410"/>
      <c r="TQP341" s="411"/>
      <c r="TQQ341" s="413"/>
      <c r="TQR341" s="412"/>
      <c r="TQS341" s="410"/>
      <c r="TQT341" s="411"/>
      <c r="TQU341" s="413"/>
      <c r="TQV341" s="412"/>
      <c r="TQW341" s="410"/>
      <c r="TQX341" s="411"/>
      <c r="TQY341" s="413"/>
      <c r="TQZ341" s="412"/>
      <c r="TRA341" s="410"/>
      <c r="TRB341" s="411"/>
      <c r="TRC341" s="413"/>
      <c r="TRD341" s="412"/>
      <c r="TRE341" s="410"/>
      <c r="TRF341" s="411"/>
      <c r="TRG341" s="413"/>
      <c r="TRH341" s="412"/>
      <c r="TRI341" s="410"/>
      <c r="TRJ341" s="411"/>
      <c r="TRK341" s="413"/>
      <c r="TRL341" s="412"/>
      <c r="TRM341" s="410"/>
      <c r="TRN341" s="411"/>
      <c r="TRO341" s="413"/>
      <c r="TRP341" s="412"/>
      <c r="TRQ341" s="410"/>
      <c r="TRR341" s="411"/>
      <c r="TRS341" s="413"/>
      <c r="TRT341" s="412"/>
      <c r="TRU341" s="410"/>
      <c r="TRV341" s="411"/>
      <c r="TRW341" s="413"/>
      <c r="TRX341" s="412"/>
      <c r="TRY341" s="410"/>
      <c r="TRZ341" s="411"/>
      <c r="TSA341" s="413"/>
      <c r="TSB341" s="412"/>
      <c r="TSC341" s="410"/>
      <c r="TSD341" s="411"/>
      <c r="TSE341" s="413"/>
      <c r="TSF341" s="412"/>
      <c r="TSG341" s="410"/>
      <c r="TSH341" s="411"/>
      <c r="TSI341" s="413"/>
      <c r="TSJ341" s="412"/>
      <c r="TSK341" s="410"/>
      <c r="TSL341" s="411"/>
      <c r="TSM341" s="413"/>
      <c r="TSN341" s="412"/>
      <c r="TSO341" s="410"/>
      <c r="TSP341" s="411"/>
      <c r="TSQ341" s="413"/>
      <c r="TSR341" s="412"/>
      <c r="TSS341" s="410"/>
      <c r="TST341" s="411"/>
      <c r="TSU341" s="413"/>
      <c r="TSV341" s="412"/>
      <c r="TSW341" s="410"/>
      <c r="TSX341" s="411"/>
      <c r="TSY341" s="413"/>
      <c r="TSZ341" s="412"/>
      <c r="TTA341" s="410"/>
      <c r="TTB341" s="411"/>
      <c r="TTC341" s="413"/>
      <c r="TTD341" s="412"/>
      <c r="TTE341" s="410"/>
      <c r="TTF341" s="411"/>
      <c r="TTG341" s="413"/>
      <c r="TTH341" s="412"/>
      <c r="TTI341" s="410"/>
      <c r="TTJ341" s="411"/>
      <c r="TTK341" s="413"/>
      <c r="TTL341" s="412"/>
      <c r="TTM341" s="410"/>
      <c r="TTN341" s="411"/>
      <c r="TTO341" s="413"/>
      <c r="TTP341" s="412"/>
      <c r="TTQ341" s="410"/>
      <c r="TTR341" s="411"/>
      <c r="TTS341" s="413"/>
      <c r="TTT341" s="412"/>
      <c r="TTU341" s="410"/>
      <c r="TTV341" s="411"/>
      <c r="TTW341" s="413"/>
      <c r="TTX341" s="412"/>
      <c r="TTY341" s="410"/>
      <c r="TTZ341" s="411"/>
      <c r="TUA341" s="413"/>
      <c r="TUB341" s="412"/>
      <c r="TUC341" s="410"/>
      <c r="TUD341" s="411"/>
      <c r="TUE341" s="413"/>
      <c r="TUF341" s="412"/>
      <c r="TUG341" s="410"/>
      <c r="TUH341" s="411"/>
      <c r="TUI341" s="413"/>
      <c r="TUJ341" s="412"/>
      <c r="TUK341" s="410"/>
      <c r="TUL341" s="411"/>
      <c r="TUM341" s="413"/>
      <c r="TUN341" s="412"/>
      <c r="TUO341" s="410"/>
      <c r="TUP341" s="411"/>
      <c r="TUQ341" s="413"/>
      <c r="TUR341" s="412"/>
      <c r="TUS341" s="410"/>
      <c r="TUT341" s="411"/>
      <c r="TUU341" s="413"/>
      <c r="TUV341" s="412"/>
      <c r="TUW341" s="410"/>
      <c r="TUX341" s="411"/>
      <c r="TUY341" s="413"/>
      <c r="TUZ341" s="412"/>
      <c r="TVA341" s="410"/>
      <c r="TVB341" s="411"/>
      <c r="TVC341" s="413"/>
      <c r="TVD341" s="412"/>
      <c r="TVE341" s="410"/>
      <c r="TVF341" s="411"/>
      <c r="TVG341" s="413"/>
      <c r="TVH341" s="412"/>
      <c r="TVI341" s="410"/>
      <c r="TVJ341" s="411"/>
      <c r="TVK341" s="413"/>
      <c r="TVL341" s="412"/>
      <c r="TVM341" s="410"/>
      <c r="TVN341" s="411"/>
      <c r="TVO341" s="413"/>
      <c r="TVP341" s="412"/>
      <c r="TVQ341" s="410"/>
      <c r="TVR341" s="411"/>
      <c r="TVS341" s="413"/>
      <c r="TVT341" s="412"/>
      <c r="TVU341" s="410"/>
      <c r="TVV341" s="411"/>
      <c r="TVW341" s="413"/>
      <c r="TVX341" s="412"/>
      <c r="TVY341" s="410"/>
      <c r="TVZ341" s="411"/>
      <c r="TWA341" s="413"/>
      <c r="TWB341" s="412"/>
      <c r="TWC341" s="410"/>
      <c r="TWD341" s="411"/>
      <c r="TWE341" s="413"/>
      <c r="TWF341" s="412"/>
      <c r="TWG341" s="410"/>
      <c r="TWH341" s="411"/>
      <c r="TWI341" s="413"/>
      <c r="TWJ341" s="412"/>
      <c r="TWK341" s="410"/>
      <c r="TWL341" s="411"/>
      <c r="TWM341" s="413"/>
      <c r="TWN341" s="412"/>
      <c r="TWO341" s="410"/>
      <c r="TWP341" s="411"/>
      <c r="TWQ341" s="413"/>
      <c r="TWR341" s="412"/>
      <c r="TWS341" s="410"/>
      <c r="TWT341" s="411"/>
      <c r="TWU341" s="413"/>
      <c r="TWV341" s="412"/>
      <c r="TWW341" s="410"/>
      <c r="TWX341" s="411"/>
      <c r="TWY341" s="413"/>
      <c r="TWZ341" s="412"/>
      <c r="TXA341" s="410"/>
      <c r="TXB341" s="411"/>
      <c r="TXC341" s="413"/>
      <c r="TXD341" s="412"/>
      <c r="TXE341" s="410"/>
      <c r="TXF341" s="411"/>
      <c r="TXG341" s="413"/>
      <c r="TXH341" s="412"/>
      <c r="TXI341" s="410"/>
      <c r="TXJ341" s="411"/>
      <c r="TXK341" s="413"/>
      <c r="TXL341" s="412"/>
      <c r="TXM341" s="410"/>
      <c r="TXN341" s="411"/>
      <c r="TXO341" s="413"/>
      <c r="TXP341" s="412"/>
      <c r="TXQ341" s="410"/>
      <c r="TXR341" s="411"/>
      <c r="TXS341" s="413"/>
      <c r="TXT341" s="412"/>
      <c r="TXU341" s="410"/>
      <c r="TXV341" s="411"/>
      <c r="TXW341" s="413"/>
      <c r="TXX341" s="412"/>
      <c r="TXY341" s="410"/>
      <c r="TXZ341" s="411"/>
      <c r="TYA341" s="413"/>
      <c r="TYB341" s="412"/>
      <c r="TYC341" s="410"/>
      <c r="TYD341" s="411"/>
      <c r="TYE341" s="413"/>
      <c r="TYF341" s="412"/>
      <c r="TYG341" s="410"/>
      <c r="TYH341" s="411"/>
      <c r="TYI341" s="413"/>
      <c r="TYJ341" s="412"/>
      <c r="TYK341" s="410"/>
      <c r="TYL341" s="411"/>
      <c r="TYM341" s="413"/>
      <c r="TYN341" s="412"/>
      <c r="TYO341" s="410"/>
      <c r="TYP341" s="411"/>
      <c r="TYQ341" s="413"/>
      <c r="TYR341" s="412"/>
      <c r="TYS341" s="410"/>
      <c r="TYT341" s="411"/>
      <c r="TYU341" s="413"/>
      <c r="TYV341" s="412"/>
      <c r="TYW341" s="410"/>
      <c r="TYX341" s="411"/>
      <c r="TYY341" s="413"/>
      <c r="TYZ341" s="412"/>
      <c r="TZA341" s="410"/>
      <c r="TZB341" s="411"/>
      <c r="TZC341" s="413"/>
      <c r="TZD341" s="412"/>
      <c r="TZE341" s="410"/>
      <c r="TZF341" s="411"/>
      <c r="TZG341" s="413"/>
      <c r="TZH341" s="412"/>
      <c r="TZI341" s="410"/>
      <c r="TZJ341" s="411"/>
      <c r="TZK341" s="413"/>
      <c r="TZL341" s="412"/>
      <c r="TZM341" s="410"/>
      <c r="TZN341" s="411"/>
      <c r="TZO341" s="413"/>
      <c r="TZP341" s="412"/>
      <c r="TZQ341" s="410"/>
      <c r="TZR341" s="411"/>
      <c r="TZS341" s="413"/>
      <c r="TZT341" s="412"/>
      <c r="TZU341" s="410"/>
      <c r="TZV341" s="411"/>
      <c r="TZW341" s="413"/>
      <c r="TZX341" s="412"/>
      <c r="TZY341" s="410"/>
      <c r="TZZ341" s="411"/>
      <c r="UAA341" s="413"/>
      <c r="UAB341" s="412"/>
      <c r="UAC341" s="410"/>
      <c r="UAD341" s="411"/>
      <c r="UAE341" s="413"/>
      <c r="UAF341" s="412"/>
      <c r="UAG341" s="410"/>
      <c r="UAH341" s="411"/>
      <c r="UAI341" s="413"/>
      <c r="UAJ341" s="412"/>
      <c r="UAK341" s="410"/>
      <c r="UAL341" s="411"/>
      <c r="UAM341" s="413"/>
      <c r="UAN341" s="412"/>
      <c r="UAO341" s="410"/>
      <c r="UAP341" s="411"/>
      <c r="UAQ341" s="413"/>
      <c r="UAR341" s="412"/>
      <c r="UAS341" s="410"/>
      <c r="UAT341" s="411"/>
      <c r="UAU341" s="413"/>
      <c r="UAV341" s="412"/>
      <c r="UAW341" s="410"/>
      <c r="UAX341" s="411"/>
      <c r="UAY341" s="413"/>
      <c r="UAZ341" s="412"/>
      <c r="UBA341" s="410"/>
      <c r="UBB341" s="411"/>
      <c r="UBC341" s="413"/>
      <c r="UBD341" s="412"/>
      <c r="UBE341" s="410"/>
      <c r="UBF341" s="411"/>
      <c r="UBG341" s="413"/>
      <c r="UBH341" s="412"/>
      <c r="UBI341" s="410"/>
      <c r="UBJ341" s="411"/>
      <c r="UBK341" s="413"/>
      <c r="UBL341" s="412"/>
      <c r="UBM341" s="410"/>
      <c r="UBN341" s="411"/>
      <c r="UBO341" s="413"/>
      <c r="UBP341" s="412"/>
      <c r="UBQ341" s="410"/>
      <c r="UBR341" s="411"/>
      <c r="UBS341" s="413"/>
      <c r="UBT341" s="412"/>
      <c r="UBU341" s="410"/>
      <c r="UBV341" s="411"/>
      <c r="UBW341" s="413"/>
      <c r="UBX341" s="412"/>
      <c r="UBY341" s="410"/>
      <c r="UBZ341" s="411"/>
      <c r="UCA341" s="413"/>
      <c r="UCB341" s="412"/>
      <c r="UCC341" s="410"/>
      <c r="UCD341" s="411"/>
      <c r="UCE341" s="413"/>
      <c r="UCF341" s="412"/>
      <c r="UCG341" s="410"/>
      <c r="UCH341" s="411"/>
      <c r="UCI341" s="413"/>
      <c r="UCJ341" s="412"/>
      <c r="UCK341" s="410"/>
      <c r="UCL341" s="411"/>
      <c r="UCM341" s="413"/>
      <c r="UCN341" s="412"/>
      <c r="UCO341" s="410"/>
      <c r="UCP341" s="411"/>
      <c r="UCQ341" s="413"/>
      <c r="UCR341" s="412"/>
      <c r="UCS341" s="410"/>
      <c r="UCT341" s="411"/>
      <c r="UCU341" s="413"/>
      <c r="UCV341" s="412"/>
      <c r="UCW341" s="410"/>
      <c r="UCX341" s="411"/>
      <c r="UCY341" s="413"/>
      <c r="UCZ341" s="412"/>
      <c r="UDA341" s="410"/>
      <c r="UDB341" s="411"/>
      <c r="UDC341" s="413"/>
      <c r="UDD341" s="412"/>
      <c r="UDE341" s="410"/>
      <c r="UDF341" s="411"/>
      <c r="UDG341" s="413"/>
      <c r="UDH341" s="412"/>
      <c r="UDI341" s="410"/>
      <c r="UDJ341" s="411"/>
      <c r="UDK341" s="413"/>
      <c r="UDL341" s="412"/>
      <c r="UDM341" s="410"/>
      <c r="UDN341" s="411"/>
      <c r="UDO341" s="413"/>
      <c r="UDP341" s="412"/>
      <c r="UDQ341" s="410"/>
      <c r="UDR341" s="411"/>
      <c r="UDS341" s="413"/>
      <c r="UDT341" s="412"/>
      <c r="UDU341" s="410"/>
      <c r="UDV341" s="411"/>
      <c r="UDW341" s="413"/>
      <c r="UDX341" s="412"/>
      <c r="UDY341" s="410"/>
      <c r="UDZ341" s="411"/>
      <c r="UEA341" s="413"/>
      <c r="UEB341" s="412"/>
      <c r="UEC341" s="410"/>
      <c r="UED341" s="411"/>
      <c r="UEE341" s="413"/>
      <c r="UEF341" s="412"/>
      <c r="UEG341" s="410"/>
      <c r="UEH341" s="411"/>
      <c r="UEI341" s="413"/>
      <c r="UEJ341" s="412"/>
      <c r="UEK341" s="410"/>
      <c r="UEL341" s="411"/>
      <c r="UEM341" s="413"/>
      <c r="UEN341" s="412"/>
      <c r="UEO341" s="410"/>
      <c r="UEP341" s="411"/>
      <c r="UEQ341" s="413"/>
      <c r="UER341" s="412"/>
      <c r="UES341" s="410"/>
      <c r="UET341" s="411"/>
      <c r="UEU341" s="413"/>
      <c r="UEV341" s="412"/>
      <c r="UEW341" s="410"/>
      <c r="UEX341" s="411"/>
      <c r="UEY341" s="413"/>
      <c r="UEZ341" s="412"/>
      <c r="UFA341" s="410"/>
      <c r="UFB341" s="411"/>
      <c r="UFC341" s="413"/>
      <c r="UFD341" s="412"/>
      <c r="UFE341" s="410"/>
      <c r="UFF341" s="411"/>
      <c r="UFG341" s="413"/>
      <c r="UFH341" s="412"/>
      <c r="UFI341" s="410"/>
      <c r="UFJ341" s="411"/>
      <c r="UFK341" s="413"/>
      <c r="UFL341" s="412"/>
      <c r="UFM341" s="410"/>
      <c r="UFN341" s="411"/>
      <c r="UFO341" s="413"/>
      <c r="UFP341" s="412"/>
      <c r="UFQ341" s="410"/>
      <c r="UFR341" s="411"/>
      <c r="UFS341" s="413"/>
      <c r="UFT341" s="412"/>
      <c r="UFU341" s="410"/>
      <c r="UFV341" s="411"/>
      <c r="UFW341" s="413"/>
      <c r="UFX341" s="412"/>
      <c r="UFY341" s="410"/>
      <c r="UFZ341" s="411"/>
      <c r="UGA341" s="413"/>
      <c r="UGB341" s="412"/>
      <c r="UGC341" s="410"/>
      <c r="UGD341" s="411"/>
      <c r="UGE341" s="413"/>
      <c r="UGF341" s="412"/>
      <c r="UGG341" s="410"/>
      <c r="UGH341" s="411"/>
      <c r="UGI341" s="413"/>
      <c r="UGJ341" s="412"/>
      <c r="UGK341" s="410"/>
      <c r="UGL341" s="411"/>
      <c r="UGM341" s="413"/>
      <c r="UGN341" s="412"/>
      <c r="UGO341" s="410"/>
      <c r="UGP341" s="411"/>
      <c r="UGQ341" s="413"/>
      <c r="UGR341" s="412"/>
      <c r="UGS341" s="410"/>
      <c r="UGT341" s="411"/>
      <c r="UGU341" s="413"/>
      <c r="UGV341" s="412"/>
      <c r="UGW341" s="410"/>
      <c r="UGX341" s="411"/>
      <c r="UGY341" s="413"/>
      <c r="UGZ341" s="412"/>
      <c r="UHA341" s="410"/>
      <c r="UHB341" s="411"/>
      <c r="UHC341" s="413"/>
      <c r="UHD341" s="412"/>
      <c r="UHE341" s="410"/>
      <c r="UHF341" s="411"/>
      <c r="UHG341" s="413"/>
      <c r="UHH341" s="412"/>
      <c r="UHI341" s="410"/>
      <c r="UHJ341" s="411"/>
      <c r="UHK341" s="413"/>
      <c r="UHL341" s="412"/>
      <c r="UHM341" s="410"/>
      <c r="UHN341" s="411"/>
      <c r="UHO341" s="413"/>
      <c r="UHP341" s="412"/>
      <c r="UHQ341" s="410"/>
      <c r="UHR341" s="411"/>
      <c r="UHS341" s="413"/>
      <c r="UHT341" s="412"/>
      <c r="UHU341" s="410"/>
      <c r="UHV341" s="411"/>
      <c r="UHW341" s="413"/>
      <c r="UHX341" s="412"/>
      <c r="UHY341" s="410"/>
      <c r="UHZ341" s="411"/>
      <c r="UIA341" s="413"/>
      <c r="UIB341" s="412"/>
      <c r="UIC341" s="410"/>
      <c r="UID341" s="411"/>
      <c r="UIE341" s="413"/>
      <c r="UIF341" s="412"/>
      <c r="UIG341" s="410"/>
      <c r="UIH341" s="411"/>
      <c r="UII341" s="413"/>
      <c r="UIJ341" s="412"/>
      <c r="UIK341" s="410"/>
      <c r="UIL341" s="411"/>
      <c r="UIM341" s="413"/>
      <c r="UIN341" s="412"/>
      <c r="UIO341" s="410"/>
      <c r="UIP341" s="411"/>
      <c r="UIQ341" s="413"/>
      <c r="UIR341" s="412"/>
      <c r="UIS341" s="410"/>
      <c r="UIT341" s="411"/>
      <c r="UIU341" s="413"/>
      <c r="UIV341" s="412"/>
      <c r="UIW341" s="410"/>
      <c r="UIX341" s="411"/>
      <c r="UIY341" s="413"/>
      <c r="UIZ341" s="412"/>
      <c r="UJA341" s="410"/>
      <c r="UJB341" s="411"/>
      <c r="UJC341" s="413"/>
      <c r="UJD341" s="412"/>
      <c r="UJE341" s="410"/>
      <c r="UJF341" s="411"/>
      <c r="UJG341" s="413"/>
      <c r="UJH341" s="412"/>
      <c r="UJI341" s="410"/>
      <c r="UJJ341" s="411"/>
      <c r="UJK341" s="413"/>
      <c r="UJL341" s="412"/>
      <c r="UJM341" s="410"/>
      <c r="UJN341" s="411"/>
      <c r="UJO341" s="413"/>
      <c r="UJP341" s="412"/>
      <c r="UJQ341" s="410"/>
      <c r="UJR341" s="411"/>
      <c r="UJS341" s="413"/>
      <c r="UJT341" s="412"/>
      <c r="UJU341" s="410"/>
      <c r="UJV341" s="411"/>
      <c r="UJW341" s="413"/>
      <c r="UJX341" s="412"/>
      <c r="UJY341" s="410"/>
      <c r="UJZ341" s="411"/>
      <c r="UKA341" s="413"/>
      <c r="UKB341" s="412"/>
      <c r="UKC341" s="410"/>
      <c r="UKD341" s="411"/>
      <c r="UKE341" s="413"/>
      <c r="UKF341" s="412"/>
      <c r="UKG341" s="410"/>
      <c r="UKH341" s="411"/>
      <c r="UKI341" s="413"/>
      <c r="UKJ341" s="412"/>
      <c r="UKK341" s="410"/>
      <c r="UKL341" s="411"/>
      <c r="UKM341" s="413"/>
      <c r="UKN341" s="412"/>
      <c r="UKO341" s="410"/>
      <c r="UKP341" s="411"/>
      <c r="UKQ341" s="413"/>
      <c r="UKR341" s="412"/>
      <c r="UKS341" s="410"/>
      <c r="UKT341" s="411"/>
      <c r="UKU341" s="413"/>
      <c r="UKV341" s="412"/>
      <c r="UKW341" s="410"/>
      <c r="UKX341" s="411"/>
      <c r="UKY341" s="413"/>
      <c r="UKZ341" s="412"/>
      <c r="ULA341" s="410"/>
      <c r="ULB341" s="411"/>
      <c r="ULC341" s="413"/>
      <c r="ULD341" s="412"/>
      <c r="ULE341" s="410"/>
      <c r="ULF341" s="411"/>
      <c r="ULG341" s="413"/>
      <c r="ULH341" s="412"/>
      <c r="ULI341" s="410"/>
      <c r="ULJ341" s="411"/>
      <c r="ULK341" s="413"/>
      <c r="ULL341" s="412"/>
      <c r="ULM341" s="410"/>
      <c r="ULN341" s="411"/>
      <c r="ULO341" s="413"/>
      <c r="ULP341" s="412"/>
      <c r="ULQ341" s="410"/>
      <c r="ULR341" s="411"/>
      <c r="ULS341" s="413"/>
      <c r="ULT341" s="412"/>
      <c r="ULU341" s="410"/>
      <c r="ULV341" s="411"/>
      <c r="ULW341" s="413"/>
      <c r="ULX341" s="412"/>
      <c r="ULY341" s="410"/>
      <c r="ULZ341" s="411"/>
      <c r="UMA341" s="413"/>
      <c r="UMB341" s="412"/>
      <c r="UMC341" s="410"/>
      <c r="UMD341" s="411"/>
      <c r="UME341" s="413"/>
      <c r="UMF341" s="412"/>
      <c r="UMG341" s="410"/>
      <c r="UMH341" s="411"/>
      <c r="UMI341" s="413"/>
      <c r="UMJ341" s="412"/>
      <c r="UMK341" s="410"/>
      <c r="UML341" s="411"/>
      <c r="UMM341" s="413"/>
      <c r="UMN341" s="412"/>
      <c r="UMO341" s="410"/>
      <c r="UMP341" s="411"/>
      <c r="UMQ341" s="413"/>
      <c r="UMR341" s="412"/>
      <c r="UMS341" s="410"/>
      <c r="UMT341" s="411"/>
      <c r="UMU341" s="413"/>
      <c r="UMV341" s="412"/>
      <c r="UMW341" s="410"/>
      <c r="UMX341" s="411"/>
      <c r="UMY341" s="413"/>
      <c r="UMZ341" s="412"/>
      <c r="UNA341" s="410"/>
      <c r="UNB341" s="411"/>
      <c r="UNC341" s="413"/>
      <c r="UND341" s="412"/>
      <c r="UNE341" s="410"/>
      <c r="UNF341" s="411"/>
      <c r="UNG341" s="413"/>
      <c r="UNH341" s="412"/>
      <c r="UNI341" s="410"/>
      <c r="UNJ341" s="411"/>
      <c r="UNK341" s="413"/>
      <c r="UNL341" s="412"/>
      <c r="UNM341" s="410"/>
      <c r="UNN341" s="411"/>
      <c r="UNO341" s="413"/>
      <c r="UNP341" s="412"/>
      <c r="UNQ341" s="410"/>
      <c r="UNR341" s="411"/>
      <c r="UNS341" s="413"/>
      <c r="UNT341" s="412"/>
      <c r="UNU341" s="410"/>
      <c r="UNV341" s="411"/>
      <c r="UNW341" s="413"/>
      <c r="UNX341" s="412"/>
      <c r="UNY341" s="410"/>
      <c r="UNZ341" s="411"/>
      <c r="UOA341" s="413"/>
      <c r="UOB341" s="412"/>
      <c r="UOC341" s="410"/>
      <c r="UOD341" s="411"/>
      <c r="UOE341" s="413"/>
      <c r="UOF341" s="412"/>
      <c r="UOG341" s="410"/>
      <c r="UOH341" s="411"/>
      <c r="UOI341" s="413"/>
      <c r="UOJ341" s="412"/>
      <c r="UOK341" s="410"/>
      <c r="UOL341" s="411"/>
      <c r="UOM341" s="413"/>
      <c r="UON341" s="412"/>
      <c r="UOO341" s="410"/>
      <c r="UOP341" s="411"/>
      <c r="UOQ341" s="413"/>
      <c r="UOR341" s="412"/>
      <c r="UOS341" s="410"/>
      <c r="UOT341" s="411"/>
      <c r="UOU341" s="413"/>
      <c r="UOV341" s="412"/>
      <c r="UOW341" s="410"/>
      <c r="UOX341" s="411"/>
      <c r="UOY341" s="413"/>
      <c r="UOZ341" s="412"/>
      <c r="UPA341" s="410"/>
      <c r="UPB341" s="411"/>
      <c r="UPC341" s="413"/>
      <c r="UPD341" s="412"/>
      <c r="UPE341" s="410"/>
      <c r="UPF341" s="411"/>
      <c r="UPG341" s="413"/>
      <c r="UPH341" s="412"/>
      <c r="UPI341" s="410"/>
      <c r="UPJ341" s="411"/>
      <c r="UPK341" s="413"/>
      <c r="UPL341" s="412"/>
      <c r="UPM341" s="410"/>
      <c r="UPN341" s="411"/>
      <c r="UPO341" s="413"/>
      <c r="UPP341" s="412"/>
      <c r="UPQ341" s="410"/>
      <c r="UPR341" s="411"/>
      <c r="UPS341" s="413"/>
      <c r="UPT341" s="412"/>
      <c r="UPU341" s="410"/>
      <c r="UPV341" s="411"/>
      <c r="UPW341" s="413"/>
      <c r="UPX341" s="412"/>
      <c r="UPY341" s="410"/>
      <c r="UPZ341" s="411"/>
      <c r="UQA341" s="413"/>
      <c r="UQB341" s="412"/>
      <c r="UQC341" s="410"/>
      <c r="UQD341" s="411"/>
      <c r="UQE341" s="413"/>
      <c r="UQF341" s="412"/>
      <c r="UQG341" s="410"/>
      <c r="UQH341" s="411"/>
      <c r="UQI341" s="413"/>
      <c r="UQJ341" s="412"/>
      <c r="UQK341" s="410"/>
      <c r="UQL341" s="411"/>
      <c r="UQM341" s="413"/>
      <c r="UQN341" s="412"/>
      <c r="UQO341" s="410"/>
      <c r="UQP341" s="411"/>
      <c r="UQQ341" s="413"/>
      <c r="UQR341" s="412"/>
      <c r="UQS341" s="410"/>
      <c r="UQT341" s="411"/>
      <c r="UQU341" s="413"/>
      <c r="UQV341" s="412"/>
      <c r="UQW341" s="410"/>
      <c r="UQX341" s="411"/>
      <c r="UQY341" s="413"/>
      <c r="UQZ341" s="412"/>
      <c r="URA341" s="410"/>
      <c r="URB341" s="411"/>
      <c r="URC341" s="413"/>
      <c r="URD341" s="412"/>
      <c r="URE341" s="410"/>
      <c r="URF341" s="411"/>
      <c r="URG341" s="413"/>
      <c r="URH341" s="412"/>
      <c r="URI341" s="410"/>
      <c r="URJ341" s="411"/>
      <c r="URK341" s="413"/>
      <c r="URL341" s="412"/>
      <c r="URM341" s="410"/>
      <c r="URN341" s="411"/>
      <c r="URO341" s="413"/>
      <c r="URP341" s="412"/>
      <c r="URQ341" s="410"/>
      <c r="URR341" s="411"/>
      <c r="URS341" s="413"/>
      <c r="URT341" s="412"/>
      <c r="URU341" s="410"/>
      <c r="URV341" s="411"/>
      <c r="URW341" s="413"/>
      <c r="URX341" s="412"/>
      <c r="URY341" s="410"/>
      <c r="URZ341" s="411"/>
      <c r="USA341" s="413"/>
      <c r="USB341" s="412"/>
      <c r="USC341" s="410"/>
      <c r="USD341" s="411"/>
      <c r="USE341" s="413"/>
      <c r="USF341" s="412"/>
      <c r="USG341" s="410"/>
      <c r="USH341" s="411"/>
      <c r="USI341" s="413"/>
      <c r="USJ341" s="412"/>
      <c r="USK341" s="410"/>
      <c r="USL341" s="411"/>
      <c r="USM341" s="413"/>
      <c r="USN341" s="412"/>
      <c r="USO341" s="410"/>
      <c r="USP341" s="411"/>
      <c r="USQ341" s="413"/>
      <c r="USR341" s="412"/>
      <c r="USS341" s="410"/>
      <c r="UST341" s="411"/>
      <c r="USU341" s="413"/>
      <c r="USV341" s="412"/>
      <c r="USW341" s="410"/>
      <c r="USX341" s="411"/>
      <c r="USY341" s="413"/>
      <c r="USZ341" s="412"/>
      <c r="UTA341" s="410"/>
      <c r="UTB341" s="411"/>
      <c r="UTC341" s="413"/>
      <c r="UTD341" s="412"/>
      <c r="UTE341" s="410"/>
      <c r="UTF341" s="411"/>
      <c r="UTG341" s="413"/>
      <c r="UTH341" s="412"/>
      <c r="UTI341" s="410"/>
      <c r="UTJ341" s="411"/>
      <c r="UTK341" s="413"/>
      <c r="UTL341" s="412"/>
      <c r="UTM341" s="410"/>
      <c r="UTN341" s="411"/>
      <c r="UTO341" s="413"/>
      <c r="UTP341" s="412"/>
      <c r="UTQ341" s="410"/>
      <c r="UTR341" s="411"/>
      <c r="UTS341" s="413"/>
      <c r="UTT341" s="412"/>
      <c r="UTU341" s="410"/>
      <c r="UTV341" s="411"/>
      <c r="UTW341" s="413"/>
      <c r="UTX341" s="412"/>
      <c r="UTY341" s="410"/>
      <c r="UTZ341" s="411"/>
      <c r="UUA341" s="413"/>
      <c r="UUB341" s="412"/>
      <c r="UUC341" s="410"/>
      <c r="UUD341" s="411"/>
      <c r="UUE341" s="413"/>
      <c r="UUF341" s="412"/>
      <c r="UUG341" s="410"/>
      <c r="UUH341" s="411"/>
      <c r="UUI341" s="413"/>
      <c r="UUJ341" s="412"/>
      <c r="UUK341" s="410"/>
      <c r="UUL341" s="411"/>
      <c r="UUM341" s="413"/>
      <c r="UUN341" s="412"/>
      <c r="UUO341" s="410"/>
      <c r="UUP341" s="411"/>
      <c r="UUQ341" s="413"/>
      <c r="UUR341" s="412"/>
      <c r="UUS341" s="410"/>
      <c r="UUT341" s="411"/>
      <c r="UUU341" s="413"/>
      <c r="UUV341" s="412"/>
      <c r="UUW341" s="410"/>
      <c r="UUX341" s="411"/>
      <c r="UUY341" s="413"/>
      <c r="UUZ341" s="412"/>
      <c r="UVA341" s="410"/>
      <c r="UVB341" s="411"/>
      <c r="UVC341" s="413"/>
      <c r="UVD341" s="412"/>
      <c r="UVE341" s="410"/>
      <c r="UVF341" s="411"/>
      <c r="UVG341" s="413"/>
      <c r="UVH341" s="412"/>
      <c r="UVI341" s="410"/>
      <c r="UVJ341" s="411"/>
      <c r="UVK341" s="413"/>
      <c r="UVL341" s="412"/>
      <c r="UVM341" s="410"/>
      <c r="UVN341" s="411"/>
      <c r="UVO341" s="413"/>
      <c r="UVP341" s="412"/>
      <c r="UVQ341" s="410"/>
      <c r="UVR341" s="411"/>
      <c r="UVS341" s="413"/>
      <c r="UVT341" s="412"/>
      <c r="UVU341" s="410"/>
      <c r="UVV341" s="411"/>
      <c r="UVW341" s="413"/>
      <c r="UVX341" s="412"/>
      <c r="UVY341" s="410"/>
      <c r="UVZ341" s="411"/>
      <c r="UWA341" s="413"/>
      <c r="UWB341" s="412"/>
      <c r="UWC341" s="410"/>
      <c r="UWD341" s="411"/>
      <c r="UWE341" s="413"/>
      <c r="UWF341" s="412"/>
      <c r="UWG341" s="410"/>
      <c r="UWH341" s="411"/>
      <c r="UWI341" s="413"/>
      <c r="UWJ341" s="412"/>
      <c r="UWK341" s="410"/>
      <c r="UWL341" s="411"/>
      <c r="UWM341" s="413"/>
      <c r="UWN341" s="412"/>
      <c r="UWO341" s="410"/>
      <c r="UWP341" s="411"/>
      <c r="UWQ341" s="413"/>
      <c r="UWR341" s="412"/>
      <c r="UWS341" s="410"/>
      <c r="UWT341" s="411"/>
      <c r="UWU341" s="413"/>
      <c r="UWV341" s="412"/>
      <c r="UWW341" s="410"/>
      <c r="UWX341" s="411"/>
      <c r="UWY341" s="413"/>
      <c r="UWZ341" s="412"/>
      <c r="UXA341" s="410"/>
      <c r="UXB341" s="411"/>
      <c r="UXC341" s="413"/>
      <c r="UXD341" s="412"/>
      <c r="UXE341" s="410"/>
      <c r="UXF341" s="411"/>
      <c r="UXG341" s="413"/>
      <c r="UXH341" s="412"/>
      <c r="UXI341" s="410"/>
      <c r="UXJ341" s="411"/>
      <c r="UXK341" s="413"/>
      <c r="UXL341" s="412"/>
      <c r="UXM341" s="410"/>
      <c r="UXN341" s="411"/>
      <c r="UXO341" s="413"/>
      <c r="UXP341" s="412"/>
      <c r="UXQ341" s="410"/>
      <c r="UXR341" s="411"/>
      <c r="UXS341" s="413"/>
      <c r="UXT341" s="412"/>
      <c r="UXU341" s="410"/>
      <c r="UXV341" s="411"/>
      <c r="UXW341" s="413"/>
      <c r="UXX341" s="412"/>
      <c r="UXY341" s="410"/>
      <c r="UXZ341" s="411"/>
      <c r="UYA341" s="413"/>
      <c r="UYB341" s="412"/>
      <c r="UYC341" s="410"/>
      <c r="UYD341" s="411"/>
      <c r="UYE341" s="413"/>
      <c r="UYF341" s="412"/>
      <c r="UYG341" s="410"/>
      <c r="UYH341" s="411"/>
      <c r="UYI341" s="413"/>
      <c r="UYJ341" s="412"/>
      <c r="UYK341" s="410"/>
      <c r="UYL341" s="411"/>
      <c r="UYM341" s="413"/>
      <c r="UYN341" s="412"/>
      <c r="UYO341" s="410"/>
      <c r="UYP341" s="411"/>
      <c r="UYQ341" s="413"/>
      <c r="UYR341" s="412"/>
      <c r="UYS341" s="410"/>
      <c r="UYT341" s="411"/>
      <c r="UYU341" s="413"/>
      <c r="UYV341" s="412"/>
      <c r="UYW341" s="410"/>
      <c r="UYX341" s="411"/>
      <c r="UYY341" s="413"/>
      <c r="UYZ341" s="412"/>
      <c r="UZA341" s="410"/>
      <c r="UZB341" s="411"/>
      <c r="UZC341" s="413"/>
      <c r="UZD341" s="412"/>
      <c r="UZE341" s="410"/>
      <c r="UZF341" s="411"/>
      <c r="UZG341" s="413"/>
      <c r="UZH341" s="412"/>
      <c r="UZI341" s="410"/>
      <c r="UZJ341" s="411"/>
      <c r="UZK341" s="413"/>
      <c r="UZL341" s="412"/>
      <c r="UZM341" s="410"/>
      <c r="UZN341" s="411"/>
      <c r="UZO341" s="413"/>
      <c r="UZP341" s="412"/>
      <c r="UZQ341" s="410"/>
      <c r="UZR341" s="411"/>
      <c r="UZS341" s="413"/>
      <c r="UZT341" s="412"/>
      <c r="UZU341" s="410"/>
      <c r="UZV341" s="411"/>
      <c r="UZW341" s="413"/>
      <c r="UZX341" s="412"/>
      <c r="UZY341" s="410"/>
      <c r="UZZ341" s="411"/>
      <c r="VAA341" s="413"/>
      <c r="VAB341" s="412"/>
      <c r="VAC341" s="410"/>
      <c r="VAD341" s="411"/>
      <c r="VAE341" s="413"/>
      <c r="VAF341" s="412"/>
      <c r="VAG341" s="410"/>
      <c r="VAH341" s="411"/>
      <c r="VAI341" s="413"/>
      <c r="VAJ341" s="412"/>
      <c r="VAK341" s="410"/>
      <c r="VAL341" s="411"/>
      <c r="VAM341" s="413"/>
      <c r="VAN341" s="412"/>
      <c r="VAO341" s="410"/>
      <c r="VAP341" s="411"/>
      <c r="VAQ341" s="413"/>
      <c r="VAR341" s="412"/>
      <c r="VAS341" s="410"/>
      <c r="VAT341" s="411"/>
      <c r="VAU341" s="413"/>
      <c r="VAV341" s="412"/>
      <c r="VAW341" s="410"/>
      <c r="VAX341" s="411"/>
      <c r="VAY341" s="413"/>
      <c r="VAZ341" s="412"/>
      <c r="VBA341" s="410"/>
      <c r="VBB341" s="411"/>
      <c r="VBC341" s="413"/>
      <c r="VBD341" s="412"/>
      <c r="VBE341" s="410"/>
      <c r="VBF341" s="411"/>
      <c r="VBG341" s="413"/>
      <c r="VBH341" s="412"/>
      <c r="VBI341" s="410"/>
      <c r="VBJ341" s="411"/>
      <c r="VBK341" s="413"/>
      <c r="VBL341" s="412"/>
      <c r="VBM341" s="410"/>
      <c r="VBN341" s="411"/>
      <c r="VBO341" s="413"/>
      <c r="VBP341" s="412"/>
      <c r="VBQ341" s="410"/>
      <c r="VBR341" s="411"/>
      <c r="VBS341" s="413"/>
      <c r="VBT341" s="412"/>
      <c r="VBU341" s="410"/>
      <c r="VBV341" s="411"/>
      <c r="VBW341" s="413"/>
      <c r="VBX341" s="412"/>
      <c r="VBY341" s="410"/>
      <c r="VBZ341" s="411"/>
      <c r="VCA341" s="413"/>
      <c r="VCB341" s="412"/>
      <c r="VCC341" s="410"/>
      <c r="VCD341" s="411"/>
      <c r="VCE341" s="413"/>
      <c r="VCF341" s="412"/>
      <c r="VCG341" s="410"/>
      <c r="VCH341" s="411"/>
      <c r="VCI341" s="413"/>
      <c r="VCJ341" s="412"/>
      <c r="VCK341" s="410"/>
      <c r="VCL341" s="411"/>
      <c r="VCM341" s="413"/>
      <c r="VCN341" s="412"/>
      <c r="VCO341" s="410"/>
      <c r="VCP341" s="411"/>
      <c r="VCQ341" s="413"/>
      <c r="VCR341" s="412"/>
      <c r="VCS341" s="410"/>
      <c r="VCT341" s="411"/>
      <c r="VCU341" s="413"/>
      <c r="VCV341" s="412"/>
      <c r="VCW341" s="410"/>
      <c r="VCX341" s="411"/>
      <c r="VCY341" s="413"/>
      <c r="VCZ341" s="412"/>
      <c r="VDA341" s="410"/>
      <c r="VDB341" s="411"/>
      <c r="VDC341" s="413"/>
      <c r="VDD341" s="412"/>
      <c r="VDE341" s="410"/>
      <c r="VDF341" s="411"/>
      <c r="VDG341" s="413"/>
      <c r="VDH341" s="412"/>
      <c r="VDI341" s="410"/>
      <c r="VDJ341" s="411"/>
      <c r="VDK341" s="413"/>
      <c r="VDL341" s="412"/>
      <c r="VDM341" s="410"/>
      <c r="VDN341" s="411"/>
      <c r="VDO341" s="413"/>
      <c r="VDP341" s="412"/>
      <c r="VDQ341" s="410"/>
      <c r="VDR341" s="411"/>
      <c r="VDS341" s="413"/>
      <c r="VDT341" s="412"/>
      <c r="VDU341" s="410"/>
      <c r="VDV341" s="411"/>
      <c r="VDW341" s="413"/>
      <c r="VDX341" s="412"/>
      <c r="VDY341" s="410"/>
      <c r="VDZ341" s="411"/>
      <c r="VEA341" s="413"/>
      <c r="VEB341" s="412"/>
      <c r="VEC341" s="410"/>
      <c r="VED341" s="411"/>
      <c r="VEE341" s="413"/>
      <c r="VEF341" s="412"/>
      <c r="VEG341" s="410"/>
      <c r="VEH341" s="411"/>
      <c r="VEI341" s="413"/>
      <c r="VEJ341" s="412"/>
      <c r="VEK341" s="410"/>
      <c r="VEL341" s="411"/>
      <c r="VEM341" s="413"/>
      <c r="VEN341" s="412"/>
      <c r="VEO341" s="410"/>
      <c r="VEP341" s="411"/>
      <c r="VEQ341" s="413"/>
      <c r="VER341" s="412"/>
      <c r="VES341" s="410"/>
      <c r="VET341" s="411"/>
      <c r="VEU341" s="413"/>
      <c r="VEV341" s="412"/>
      <c r="VEW341" s="410"/>
      <c r="VEX341" s="411"/>
      <c r="VEY341" s="413"/>
      <c r="VEZ341" s="412"/>
      <c r="VFA341" s="410"/>
      <c r="VFB341" s="411"/>
      <c r="VFC341" s="413"/>
      <c r="VFD341" s="412"/>
      <c r="VFE341" s="410"/>
      <c r="VFF341" s="411"/>
      <c r="VFG341" s="413"/>
      <c r="VFH341" s="412"/>
      <c r="VFI341" s="410"/>
      <c r="VFJ341" s="411"/>
      <c r="VFK341" s="413"/>
      <c r="VFL341" s="412"/>
      <c r="VFM341" s="410"/>
      <c r="VFN341" s="411"/>
      <c r="VFO341" s="413"/>
      <c r="VFP341" s="412"/>
      <c r="VFQ341" s="410"/>
      <c r="VFR341" s="411"/>
      <c r="VFS341" s="413"/>
      <c r="VFT341" s="412"/>
      <c r="VFU341" s="410"/>
      <c r="VFV341" s="411"/>
      <c r="VFW341" s="413"/>
      <c r="VFX341" s="412"/>
      <c r="VFY341" s="410"/>
      <c r="VFZ341" s="411"/>
      <c r="VGA341" s="413"/>
      <c r="VGB341" s="412"/>
      <c r="VGC341" s="410"/>
      <c r="VGD341" s="411"/>
      <c r="VGE341" s="413"/>
      <c r="VGF341" s="412"/>
      <c r="VGG341" s="410"/>
      <c r="VGH341" s="411"/>
      <c r="VGI341" s="413"/>
      <c r="VGJ341" s="412"/>
      <c r="VGK341" s="410"/>
      <c r="VGL341" s="411"/>
      <c r="VGM341" s="413"/>
      <c r="VGN341" s="412"/>
      <c r="VGO341" s="410"/>
      <c r="VGP341" s="411"/>
      <c r="VGQ341" s="413"/>
      <c r="VGR341" s="412"/>
      <c r="VGS341" s="410"/>
      <c r="VGT341" s="411"/>
      <c r="VGU341" s="413"/>
      <c r="VGV341" s="412"/>
      <c r="VGW341" s="410"/>
      <c r="VGX341" s="411"/>
      <c r="VGY341" s="413"/>
      <c r="VGZ341" s="412"/>
      <c r="VHA341" s="410"/>
      <c r="VHB341" s="411"/>
      <c r="VHC341" s="413"/>
      <c r="VHD341" s="412"/>
      <c r="VHE341" s="410"/>
      <c r="VHF341" s="411"/>
      <c r="VHG341" s="413"/>
      <c r="VHH341" s="412"/>
      <c r="VHI341" s="410"/>
      <c r="VHJ341" s="411"/>
      <c r="VHK341" s="413"/>
      <c r="VHL341" s="412"/>
      <c r="VHM341" s="410"/>
      <c r="VHN341" s="411"/>
      <c r="VHO341" s="413"/>
      <c r="VHP341" s="412"/>
      <c r="VHQ341" s="410"/>
      <c r="VHR341" s="411"/>
      <c r="VHS341" s="413"/>
      <c r="VHT341" s="412"/>
      <c r="VHU341" s="410"/>
      <c r="VHV341" s="411"/>
      <c r="VHW341" s="413"/>
      <c r="VHX341" s="412"/>
      <c r="VHY341" s="410"/>
      <c r="VHZ341" s="411"/>
      <c r="VIA341" s="413"/>
      <c r="VIB341" s="412"/>
      <c r="VIC341" s="410"/>
      <c r="VID341" s="411"/>
      <c r="VIE341" s="413"/>
      <c r="VIF341" s="412"/>
      <c r="VIG341" s="410"/>
      <c r="VIH341" s="411"/>
      <c r="VII341" s="413"/>
      <c r="VIJ341" s="412"/>
      <c r="VIK341" s="410"/>
      <c r="VIL341" s="411"/>
      <c r="VIM341" s="413"/>
      <c r="VIN341" s="412"/>
      <c r="VIO341" s="410"/>
      <c r="VIP341" s="411"/>
      <c r="VIQ341" s="413"/>
      <c r="VIR341" s="412"/>
      <c r="VIS341" s="410"/>
      <c r="VIT341" s="411"/>
      <c r="VIU341" s="413"/>
      <c r="VIV341" s="412"/>
      <c r="VIW341" s="410"/>
      <c r="VIX341" s="411"/>
      <c r="VIY341" s="413"/>
      <c r="VIZ341" s="412"/>
      <c r="VJA341" s="410"/>
      <c r="VJB341" s="411"/>
      <c r="VJC341" s="413"/>
      <c r="VJD341" s="412"/>
      <c r="VJE341" s="410"/>
      <c r="VJF341" s="411"/>
      <c r="VJG341" s="413"/>
      <c r="VJH341" s="412"/>
      <c r="VJI341" s="410"/>
      <c r="VJJ341" s="411"/>
      <c r="VJK341" s="413"/>
      <c r="VJL341" s="412"/>
      <c r="VJM341" s="410"/>
      <c r="VJN341" s="411"/>
      <c r="VJO341" s="413"/>
      <c r="VJP341" s="412"/>
      <c r="VJQ341" s="410"/>
      <c r="VJR341" s="411"/>
      <c r="VJS341" s="413"/>
      <c r="VJT341" s="412"/>
      <c r="VJU341" s="410"/>
      <c r="VJV341" s="411"/>
      <c r="VJW341" s="413"/>
      <c r="VJX341" s="412"/>
      <c r="VJY341" s="410"/>
      <c r="VJZ341" s="411"/>
      <c r="VKA341" s="413"/>
      <c r="VKB341" s="412"/>
      <c r="VKC341" s="410"/>
      <c r="VKD341" s="411"/>
      <c r="VKE341" s="413"/>
      <c r="VKF341" s="412"/>
      <c r="VKG341" s="410"/>
      <c r="VKH341" s="411"/>
      <c r="VKI341" s="413"/>
      <c r="VKJ341" s="412"/>
      <c r="VKK341" s="410"/>
      <c r="VKL341" s="411"/>
      <c r="VKM341" s="413"/>
      <c r="VKN341" s="412"/>
      <c r="VKO341" s="410"/>
      <c r="VKP341" s="411"/>
      <c r="VKQ341" s="413"/>
      <c r="VKR341" s="412"/>
      <c r="VKS341" s="410"/>
      <c r="VKT341" s="411"/>
      <c r="VKU341" s="413"/>
      <c r="VKV341" s="412"/>
      <c r="VKW341" s="410"/>
      <c r="VKX341" s="411"/>
      <c r="VKY341" s="413"/>
      <c r="VKZ341" s="412"/>
      <c r="VLA341" s="410"/>
      <c r="VLB341" s="411"/>
      <c r="VLC341" s="413"/>
      <c r="VLD341" s="412"/>
      <c r="VLE341" s="410"/>
      <c r="VLF341" s="411"/>
      <c r="VLG341" s="413"/>
      <c r="VLH341" s="412"/>
      <c r="VLI341" s="410"/>
      <c r="VLJ341" s="411"/>
      <c r="VLK341" s="413"/>
      <c r="VLL341" s="412"/>
      <c r="VLM341" s="410"/>
      <c r="VLN341" s="411"/>
      <c r="VLO341" s="413"/>
      <c r="VLP341" s="412"/>
      <c r="VLQ341" s="410"/>
      <c r="VLR341" s="411"/>
      <c r="VLS341" s="413"/>
      <c r="VLT341" s="412"/>
      <c r="VLU341" s="410"/>
      <c r="VLV341" s="411"/>
      <c r="VLW341" s="413"/>
      <c r="VLX341" s="412"/>
      <c r="VLY341" s="410"/>
      <c r="VLZ341" s="411"/>
      <c r="VMA341" s="413"/>
      <c r="VMB341" s="412"/>
      <c r="VMC341" s="410"/>
      <c r="VMD341" s="411"/>
      <c r="VME341" s="413"/>
      <c r="VMF341" s="412"/>
      <c r="VMG341" s="410"/>
      <c r="VMH341" s="411"/>
      <c r="VMI341" s="413"/>
      <c r="VMJ341" s="412"/>
      <c r="VMK341" s="410"/>
      <c r="VML341" s="411"/>
      <c r="VMM341" s="413"/>
      <c r="VMN341" s="412"/>
      <c r="VMO341" s="410"/>
      <c r="VMP341" s="411"/>
      <c r="VMQ341" s="413"/>
      <c r="VMR341" s="412"/>
      <c r="VMS341" s="410"/>
      <c r="VMT341" s="411"/>
      <c r="VMU341" s="413"/>
      <c r="VMV341" s="412"/>
      <c r="VMW341" s="410"/>
      <c r="VMX341" s="411"/>
      <c r="VMY341" s="413"/>
      <c r="VMZ341" s="412"/>
      <c r="VNA341" s="410"/>
      <c r="VNB341" s="411"/>
      <c r="VNC341" s="413"/>
      <c r="VND341" s="412"/>
      <c r="VNE341" s="410"/>
      <c r="VNF341" s="411"/>
      <c r="VNG341" s="413"/>
      <c r="VNH341" s="412"/>
      <c r="VNI341" s="410"/>
      <c r="VNJ341" s="411"/>
      <c r="VNK341" s="413"/>
      <c r="VNL341" s="412"/>
      <c r="VNM341" s="410"/>
      <c r="VNN341" s="411"/>
      <c r="VNO341" s="413"/>
      <c r="VNP341" s="412"/>
      <c r="VNQ341" s="410"/>
      <c r="VNR341" s="411"/>
      <c r="VNS341" s="413"/>
      <c r="VNT341" s="412"/>
      <c r="VNU341" s="410"/>
      <c r="VNV341" s="411"/>
      <c r="VNW341" s="413"/>
      <c r="VNX341" s="412"/>
      <c r="VNY341" s="410"/>
      <c r="VNZ341" s="411"/>
      <c r="VOA341" s="413"/>
      <c r="VOB341" s="412"/>
      <c r="VOC341" s="410"/>
      <c r="VOD341" s="411"/>
      <c r="VOE341" s="413"/>
      <c r="VOF341" s="412"/>
      <c r="VOG341" s="410"/>
      <c r="VOH341" s="411"/>
      <c r="VOI341" s="413"/>
      <c r="VOJ341" s="412"/>
      <c r="VOK341" s="410"/>
      <c r="VOL341" s="411"/>
      <c r="VOM341" s="413"/>
      <c r="VON341" s="412"/>
      <c r="VOO341" s="410"/>
      <c r="VOP341" s="411"/>
      <c r="VOQ341" s="413"/>
      <c r="VOR341" s="412"/>
      <c r="VOS341" s="410"/>
      <c r="VOT341" s="411"/>
      <c r="VOU341" s="413"/>
      <c r="VOV341" s="412"/>
      <c r="VOW341" s="410"/>
      <c r="VOX341" s="411"/>
      <c r="VOY341" s="413"/>
      <c r="VOZ341" s="412"/>
      <c r="VPA341" s="410"/>
      <c r="VPB341" s="411"/>
      <c r="VPC341" s="413"/>
      <c r="VPD341" s="412"/>
      <c r="VPE341" s="410"/>
      <c r="VPF341" s="411"/>
      <c r="VPG341" s="413"/>
      <c r="VPH341" s="412"/>
      <c r="VPI341" s="410"/>
      <c r="VPJ341" s="411"/>
      <c r="VPK341" s="413"/>
      <c r="VPL341" s="412"/>
      <c r="VPM341" s="410"/>
      <c r="VPN341" s="411"/>
      <c r="VPO341" s="413"/>
      <c r="VPP341" s="412"/>
      <c r="VPQ341" s="410"/>
      <c r="VPR341" s="411"/>
      <c r="VPS341" s="413"/>
      <c r="VPT341" s="412"/>
      <c r="VPU341" s="410"/>
      <c r="VPV341" s="411"/>
      <c r="VPW341" s="413"/>
      <c r="VPX341" s="412"/>
      <c r="VPY341" s="410"/>
      <c r="VPZ341" s="411"/>
      <c r="VQA341" s="413"/>
      <c r="VQB341" s="412"/>
      <c r="VQC341" s="410"/>
      <c r="VQD341" s="411"/>
      <c r="VQE341" s="413"/>
      <c r="VQF341" s="412"/>
      <c r="VQG341" s="410"/>
      <c r="VQH341" s="411"/>
      <c r="VQI341" s="413"/>
      <c r="VQJ341" s="412"/>
      <c r="VQK341" s="410"/>
      <c r="VQL341" s="411"/>
      <c r="VQM341" s="413"/>
      <c r="VQN341" s="412"/>
      <c r="VQO341" s="410"/>
      <c r="VQP341" s="411"/>
      <c r="VQQ341" s="413"/>
      <c r="VQR341" s="412"/>
      <c r="VQS341" s="410"/>
      <c r="VQT341" s="411"/>
      <c r="VQU341" s="413"/>
      <c r="VQV341" s="412"/>
      <c r="VQW341" s="410"/>
      <c r="VQX341" s="411"/>
      <c r="VQY341" s="413"/>
      <c r="VQZ341" s="412"/>
      <c r="VRA341" s="410"/>
      <c r="VRB341" s="411"/>
      <c r="VRC341" s="413"/>
      <c r="VRD341" s="412"/>
      <c r="VRE341" s="410"/>
      <c r="VRF341" s="411"/>
      <c r="VRG341" s="413"/>
      <c r="VRH341" s="412"/>
      <c r="VRI341" s="410"/>
      <c r="VRJ341" s="411"/>
      <c r="VRK341" s="413"/>
      <c r="VRL341" s="412"/>
      <c r="VRM341" s="410"/>
      <c r="VRN341" s="411"/>
      <c r="VRO341" s="413"/>
      <c r="VRP341" s="412"/>
      <c r="VRQ341" s="410"/>
      <c r="VRR341" s="411"/>
      <c r="VRS341" s="413"/>
      <c r="VRT341" s="412"/>
      <c r="VRU341" s="410"/>
      <c r="VRV341" s="411"/>
      <c r="VRW341" s="413"/>
      <c r="VRX341" s="412"/>
      <c r="VRY341" s="410"/>
      <c r="VRZ341" s="411"/>
      <c r="VSA341" s="413"/>
      <c r="VSB341" s="412"/>
      <c r="VSC341" s="410"/>
      <c r="VSD341" s="411"/>
      <c r="VSE341" s="413"/>
      <c r="VSF341" s="412"/>
      <c r="VSG341" s="410"/>
      <c r="VSH341" s="411"/>
      <c r="VSI341" s="413"/>
      <c r="VSJ341" s="412"/>
      <c r="VSK341" s="410"/>
      <c r="VSL341" s="411"/>
      <c r="VSM341" s="413"/>
      <c r="VSN341" s="412"/>
      <c r="VSO341" s="410"/>
      <c r="VSP341" s="411"/>
      <c r="VSQ341" s="413"/>
      <c r="VSR341" s="412"/>
      <c r="VSS341" s="410"/>
      <c r="VST341" s="411"/>
      <c r="VSU341" s="413"/>
      <c r="VSV341" s="412"/>
      <c r="VSW341" s="410"/>
      <c r="VSX341" s="411"/>
      <c r="VSY341" s="413"/>
      <c r="VSZ341" s="412"/>
      <c r="VTA341" s="410"/>
      <c r="VTB341" s="411"/>
      <c r="VTC341" s="413"/>
      <c r="VTD341" s="412"/>
      <c r="VTE341" s="410"/>
      <c r="VTF341" s="411"/>
      <c r="VTG341" s="413"/>
      <c r="VTH341" s="412"/>
      <c r="VTI341" s="410"/>
      <c r="VTJ341" s="411"/>
      <c r="VTK341" s="413"/>
      <c r="VTL341" s="412"/>
      <c r="VTM341" s="410"/>
      <c r="VTN341" s="411"/>
      <c r="VTO341" s="413"/>
      <c r="VTP341" s="412"/>
      <c r="VTQ341" s="410"/>
      <c r="VTR341" s="411"/>
      <c r="VTS341" s="413"/>
      <c r="VTT341" s="412"/>
      <c r="VTU341" s="410"/>
      <c r="VTV341" s="411"/>
      <c r="VTW341" s="413"/>
      <c r="VTX341" s="412"/>
      <c r="VTY341" s="410"/>
      <c r="VTZ341" s="411"/>
      <c r="VUA341" s="413"/>
      <c r="VUB341" s="412"/>
      <c r="VUC341" s="410"/>
      <c r="VUD341" s="411"/>
      <c r="VUE341" s="413"/>
      <c r="VUF341" s="412"/>
      <c r="VUG341" s="410"/>
      <c r="VUH341" s="411"/>
      <c r="VUI341" s="413"/>
      <c r="VUJ341" s="412"/>
      <c r="VUK341" s="410"/>
      <c r="VUL341" s="411"/>
      <c r="VUM341" s="413"/>
      <c r="VUN341" s="412"/>
      <c r="VUO341" s="410"/>
      <c r="VUP341" s="411"/>
      <c r="VUQ341" s="413"/>
      <c r="VUR341" s="412"/>
      <c r="VUS341" s="410"/>
      <c r="VUT341" s="411"/>
      <c r="VUU341" s="413"/>
      <c r="VUV341" s="412"/>
      <c r="VUW341" s="410"/>
      <c r="VUX341" s="411"/>
      <c r="VUY341" s="413"/>
      <c r="VUZ341" s="412"/>
      <c r="VVA341" s="410"/>
      <c r="VVB341" s="411"/>
      <c r="VVC341" s="413"/>
      <c r="VVD341" s="412"/>
      <c r="VVE341" s="410"/>
      <c r="VVF341" s="411"/>
      <c r="VVG341" s="413"/>
      <c r="VVH341" s="412"/>
      <c r="VVI341" s="410"/>
      <c r="VVJ341" s="411"/>
      <c r="VVK341" s="413"/>
      <c r="VVL341" s="412"/>
      <c r="VVM341" s="410"/>
      <c r="VVN341" s="411"/>
      <c r="VVO341" s="413"/>
      <c r="VVP341" s="412"/>
      <c r="VVQ341" s="410"/>
      <c r="VVR341" s="411"/>
      <c r="VVS341" s="413"/>
      <c r="VVT341" s="412"/>
      <c r="VVU341" s="410"/>
      <c r="VVV341" s="411"/>
      <c r="VVW341" s="413"/>
      <c r="VVX341" s="412"/>
      <c r="VVY341" s="410"/>
      <c r="VVZ341" s="411"/>
      <c r="VWA341" s="413"/>
      <c r="VWB341" s="412"/>
      <c r="VWC341" s="410"/>
      <c r="VWD341" s="411"/>
      <c r="VWE341" s="413"/>
      <c r="VWF341" s="412"/>
      <c r="VWG341" s="410"/>
      <c r="VWH341" s="411"/>
      <c r="VWI341" s="413"/>
      <c r="VWJ341" s="412"/>
      <c r="VWK341" s="410"/>
      <c r="VWL341" s="411"/>
      <c r="VWM341" s="413"/>
      <c r="VWN341" s="412"/>
      <c r="VWO341" s="410"/>
      <c r="VWP341" s="411"/>
      <c r="VWQ341" s="413"/>
      <c r="VWR341" s="412"/>
      <c r="VWS341" s="410"/>
      <c r="VWT341" s="411"/>
      <c r="VWU341" s="413"/>
      <c r="VWV341" s="412"/>
      <c r="VWW341" s="410"/>
      <c r="VWX341" s="411"/>
      <c r="VWY341" s="413"/>
      <c r="VWZ341" s="412"/>
      <c r="VXA341" s="410"/>
      <c r="VXB341" s="411"/>
      <c r="VXC341" s="413"/>
      <c r="VXD341" s="412"/>
      <c r="VXE341" s="410"/>
      <c r="VXF341" s="411"/>
      <c r="VXG341" s="413"/>
      <c r="VXH341" s="412"/>
      <c r="VXI341" s="410"/>
      <c r="VXJ341" s="411"/>
      <c r="VXK341" s="413"/>
      <c r="VXL341" s="412"/>
      <c r="VXM341" s="410"/>
      <c r="VXN341" s="411"/>
      <c r="VXO341" s="413"/>
      <c r="VXP341" s="412"/>
      <c r="VXQ341" s="410"/>
      <c r="VXR341" s="411"/>
      <c r="VXS341" s="413"/>
      <c r="VXT341" s="412"/>
      <c r="VXU341" s="410"/>
      <c r="VXV341" s="411"/>
      <c r="VXW341" s="413"/>
      <c r="VXX341" s="412"/>
      <c r="VXY341" s="410"/>
      <c r="VXZ341" s="411"/>
      <c r="VYA341" s="413"/>
      <c r="VYB341" s="412"/>
      <c r="VYC341" s="410"/>
      <c r="VYD341" s="411"/>
      <c r="VYE341" s="413"/>
      <c r="VYF341" s="412"/>
      <c r="VYG341" s="410"/>
      <c r="VYH341" s="411"/>
      <c r="VYI341" s="413"/>
      <c r="VYJ341" s="412"/>
      <c r="VYK341" s="410"/>
      <c r="VYL341" s="411"/>
      <c r="VYM341" s="413"/>
      <c r="VYN341" s="412"/>
      <c r="VYO341" s="410"/>
      <c r="VYP341" s="411"/>
      <c r="VYQ341" s="413"/>
      <c r="VYR341" s="412"/>
      <c r="VYS341" s="410"/>
      <c r="VYT341" s="411"/>
      <c r="VYU341" s="413"/>
      <c r="VYV341" s="412"/>
      <c r="VYW341" s="410"/>
      <c r="VYX341" s="411"/>
      <c r="VYY341" s="413"/>
      <c r="VYZ341" s="412"/>
      <c r="VZA341" s="410"/>
      <c r="VZB341" s="411"/>
      <c r="VZC341" s="413"/>
      <c r="VZD341" s="412"/>
      <c r="VZE341" s="410"/>
      <c r="VZF341" s="411"/>
      <c r="VZG341" s="413"/>
      <c r="VZH341" s="412"/>
      <c r="VZI341" s="410"/>
      <c r="VZJ341" s="411"/>
      <c r="VZK341" s="413"/>
      <c r="VZL341" s="412"/>
      <c r="VZM341" s="410"/>
      <c r="VZN341" s="411"/>
      <c r="VZO341" s="413"/>
      <c r="VZP341" s="412"/>
      <c r="VZQ341" s="410"/>
      <c r="VZR341" s="411"/>
      <c r="VZS341" s="413"/>
      <c r="VZT341" s="412"/>
      <c r="VZU341" s="410"/>
      <c r="VZV341" s="411"/>
      <c r="VZW341" s="413"/>
      <c r="VZX341" s="412"/>
      <c r="VZY341" s="410"/>
      <c r="VZZ341" s="411"/>
      <c r="WAA341" s="413"/>
      <c r="WAB341" s="412"/>
      <c r="WAC341" s="410"/>
      <c r="WAD341" s="411"/>
      <c r="WAE341" s="413"/>
      <c r="WAF341" s="412"/>
      <c r="WAG341" s="410"/>
      <c r="WAH341" s="411"/>
      <c r="WAI341" s="413"/>
      <c r="WAJ341" s="412"/>
      <c r="WAK341" s="410"/>
      <c r="WAL341" s="411"/>
      <c r="WAM341" s="413"/>
      <c r="WAN341" s="412"/>
      <c r="WAO341" s="410"/>
      <c r="WAP341" s="411"/>
      <c r="WAQ341" s="413"/>
      <c r="WAR341" s="412"/>
      <c r="WAS341" s="410"/>
      <c r="WAT341" s="411"/>
      <c r="WAU341" s="413"/>
      <c r="WAV341" s="412"/>
      <c r="WAW341" s="410"/>
      <c r="WAX341" s="411"/>
      <c r="WAY341" s="413"/>
      <c r="WAZ341" s="412"/>
      <c r="WBA341" s="410"/>
      <c r="WBB341" s="411"/>
      <c r="WBC341" s="413"/>
      <c r="WBD341" s="412"/>
      <c r="WBE341" s="410"/>
      <c r="WBF341" s="411"/>
      <c r="WBG341" s="413"/>
      <c r="WBH341" s="412"/>
      <c r="WBI341" s="410"/>
      <c r="WBJ341" s="411"/>
      <c r="WBK341" s="413"/>
      <c r="WBL341" s="412"/>
      <c r="WBM341" s="410"/>
      <c r="WBN341" s="411"/>
      <c r="WBO341" s="413"/>
      <c r="WBP341" s="412"/>
      <c r="WBQ341" s="410"/>
      <c r="WBR341" s="411"/>
      <c r="WBS341" s="413"/>
      <c r="WBT341" s="412"/>
      <c r="WBU341" s="410"/>
      <c r="WBV341" s="411"/>
      <c r="WBW341" s="413"/>
      <c r="WBX341" s="412"/>
      <c r="WBY341" s="410"/>
      <c r="WBZ341" s="411"/>
      <c r="WCA341" s="413"/>
      <c r="WCB341" s="412"/>
      <c r="WCC341" s="410"/>
      <c r="WCD341" s="411"/>
      <c r="WCE341" s="413"/>
      <c r="WCF341" s="412"/>
      <c r="WCG341" s="410"/>
      <c r="WCH341" s="411"/>
      <c r="WCI341" s="413"/>
      <c r="WCJ341" s="412"/>
      <c r="WCK341" s="410"/>
      <c r="WCL341" s="411"/>
      <c r="WCM341" s="413"/>
      <c r="WCN341" s="412"/>
      <c r="WCO341" s="410"/>
      <c r="WCP341" s="411"/>
      <c r="WCQ341" s="413"/>
      <c r="WCR341" s="412"/>
      <c r="WCS341" s="410"/>
      <c r="WCT341" s="411"/>
      <c r="WCU341" s="413"/>
      <c r="WCV341" s="412"/>
      <c r="WCW341" s="410"/>
      <c r="WCX341" s="411"/>
      <c r="WCY341" s="413"/>
      <c r="WCZ341" s="412"/>
      <c r="WDA341" s="410"/>
      <c r="WDB341" s="411"/>
      <c r="WDC341" s="413"/>
      <c r="WDD341" s="412"/>
      <c r="WDE341" s="410"/>
      <c r="WDF341" s="411"/>
      <c r="WDG341" s="413"/>
      <c r="WDH341" s="412"/>
      <c r="WDI341" s="410"/>
      <c r="WDJ341" s="411"/>
      <c r="WDK341" s="413"/>
      <c r="WDL341" s="412"/>
      <c r="WDM341" s="410"/>
      <c r="WDN341" s="411"/>
      <c r="WDO341" s="413"/>
      <c r="WDP341" s="412"/>
      <c r="WDQ341" s="410"/>
      <c r="WDR341" s="411"/>
      <c r="WDS341" s="413"/>
      <c r="WDT341" s="412"/>
      <c r="WDU341" s="410"/>
      <c r="WDV341" s="411"/>
      <c r="WDW341" s="413"/>
      <c r="WDX341" s="412"/>
      <c r="WDY341" s="410"/>
      <c r="WDZ341" s="411"/>
      <c r="WEA341" s="413"/>
      <c r="WEB341" s="412"/>
      <c r="WEC341" s="410"/>
      <c r="WED341" s="411"/>
      <c r="WEE341" s="413"/>
      <c r="WEF341" s="412"/>
      <c r="WEG341" s="410"/>
      <c r="WEH341" s="411"/>
      <c r="WEI341" s="413"/>
      <c r="WEJ341" s="412"/>
      <c r="WEK341" s="410"/>
      <c r="WEL341" s="411"/>
      <c r="WEM341" s="413"/>
      <c r="WEN341" s="412"/>
      <c r="WEO341" s="410"/>
      <c r="WEP341" s="411"/>
      <c r="WEQ341" s="413"/>
      <c r="WER341" s="412"/>
      <c r="WES341" s="410"/>
      <c r="WET341" s="411"/>
      <c r="WEU341" s="413"/>
      <c r="WEV341" s="412"/>
      <c r="WEW341" s="410"/>
      <c r="WEX341" s="411"/>
      <c r="WEY341" s="413"/>
      <c r="WEZ341" s="412"/>
      <c r="WFA341" s="410"/>
      <c r="WFB341" s="411"/>
      <c r="WFC341" s="413"/>
      <c r="WFD341" s="412"/>
      <c r="WFE341" s="410"/>
      <c r="WFF341" s="411"/>
      <c r="WFG341" s="413"/>
      <c r="WFH341" s="412"/>
      <c r="WFI341" s="410"/>
      <c r="WFJ341" s="411"/>
      <c r="WFK341" s="413"/>
      <c r="WFL341" s="412"/>
      <c r="WFM341" s="410"/>
      <c r="WFN341" s="411"/>
      <c r="WFO341" s="413"/>
      <c r="WFP341" s="412"/>
      <c r="WFQ341" s="410"/>
      <c r="WFR341" s="411"/>
      <c r="WFS341" s="413"/>
      <c r="WFT341" s="412"/>
      <c r="WFU341" s="410"/>
      <c r="WFV341" s="411"/>
      <c r="WFW341" s="413"/>
      <c r="WFX341" s="412"/>
      <c r="WFY341" s="410"/>
      <c r="WFZ341" s="411"/>
      <c r="WGA341" s="413"/>
      <c r="WGB341" s="412"/>
      <c r="WGC341" s="410"/>
      <c r="WGD341" s="411"/>
      <c r="WGE341" s="413"/>
      <c r="WGF341" s="412"/>
      <c r="WGG341" s="410"/>
      <c r="WGH341" s="411"/>
      <c r="WGI341" s="413"/>
      <c r="WGJ341" s="412"/>
      <c r="WGK341" s="410"/>
      <c r="WGL341" s="411"/>
      <c r="WGM341" s="413"/>
      <c r="WGN341" s="412"/>
      <c r="WGO341" s="410"/>
      <c r="WGP341" s="411"/>
      <c r="WGQ341" s="413"/>
      <c r="WGR341" s="412"/>
      <c r="WGS341" s="410"/>
      <c r="WGT341" s="411"/>
      <c r="WGU341" s="413"/>
      <c r="WGV341" s="412"/>
      <c r="WGW341" s="410"/>
      <c r="WGX341" s="411"/>
      <c r="WGY341" s="413"/>
      <c r="WGZ341" s="412"/>
      <c r="WHA341" s="410"/>
      <c r="WHB341" s="411"/>
      <c r="WHC341" s="413"/>
      <c r="WHD341" s="412"/>
      <c r="WHE341" s="410"/>
      <c r="WHF341" s="411"/>
      <c r="WHG341" s="413"/>
      <c r="WHH341" s="412"/>
      <c r="WHI341" s="410"/>
      <c r="WHJ341" s="411"/>
      <c r="WHK341" s="413"/>
      <c r="WHL341" s="412"/>
      <c r="WHM341" s="410"/>
      <c r="WHN341" s="411"/>
      <c r="WHO341" s="413"/>
      <c r="WHP341" s="412"/>
      <c r="WHQ341" s="410"/>
      <c r="WHR341" s="411"/>
      <c r="WHS341" s="413"/>
      <c r="WHT341" s="412"/>
      <c r="WHU341" s="410"/>
      <c r="WHV341" s="411"/>
      <c r="WHW341" s="413"/>
      <c r="WHX341" s="412"/>
      <c r="WHY341" s="410"/>
      <c r="WHZ341" s="411"/>
      <c r="WIA341" s="413"/>
      <c r="WIB341" s="412"/>
      <c r="WIC341" s="410"/>
      <c r="WID341" s="411"/>
      <c r="WIE341" s="413"/>
      <c r="WIF341" s="412"/>
      <c r="WIG341" s="410"/>
      <c r="WIH341" s="411"/>
      <c r="WII341" s="413"/>
      <c r="WIJ341" s="412"/>
      <c r="WIK341" s="410"/>
      <c r="WIL341" s="411"/>
      <c r="WIM341" s="413"/>
      <c r="WIN341" s="412"/>
      <c r="WIO341" s="410"/>
      <c r="WIP341" s="411"/>
      <c r="WIQ341" s="413"/>
      <c r="WIR341" s="412"/>
      <c r="WIS341" s="410"/>
      <c r="WIT341" s="411"/>
      <c r="WIU341" s="413"/>
      <c r="WIV341" s="412"/>
      <c r="WIW341" s="410"/>
      <c r="WIX341" s="411"/>
      <c r="WIY341" s="413"/>
      <c r="WIZ341" s="412"/>
      <c r="WJA341" s="410"/>
      <c r="WJB341" s="411"/>
      <c r="WJC341" s="413"/>
      <c r="WJD341" s="412"/>
      <c r="WJE341" s="410"/>
      <c r="WJF341" s="411"/>
      <c r="WJG341" s="413"/>
      <c r="WJH341" s="412"/>
      <c r="WJI341" s="410"/>
      <c r="WJJ341" s="411"/>
      <c r="WJK341" s="413"/>
      <c r="WJL341" s="412"/>
      <c r="WJM341" s="410"/>
      <c r="WJN341" s="411"/>
      <c r="WJO341" s="413"/>
      <c r="WJP341" s="412"/>
      <c r="WJQ341" s="410"/>
      <c r="WJR341" s="411"/>
      <c r="WJS341" s="413"/>
      <c r="WJT341" s="412"/>
      <c r="WJU341" s="410"/>
      <c r="WJV341" s="411"/>
      <c r="WJW341" s="413"/>
      <c r="WJX341" s="412"/>
      <c r="WJY341" s="410"/>
      <c r="WJZ341" s="411"/>
      <c r="WKA341" s="413"/>
      <c r="WKB341" s="412"/>
      <c r="WKC341" s="410"/>
      <c r="WKD341" s="411"/>
      <c r="WKE341" s="413"/>
      <c r="WKF341" s="412"/>
      <c r="WKG341" s="410"/>
      <c r="WKH341" s="411"/>
      <c r="WKI341" s="413"/>
      <c r="WKJ341" s="412"/>
      <c r="WKK341" s="410"/>
      <c r="WKL341" s="411"/>
      <c r="WKM341" s="413"/>
      <c r="WKN341" s="412"/>
      <c r="WKO341" s="410"/>
      <c r="WKP341" s="411"/>
      <c r="WKQ341" s="413"/>
      <c r="WKR341" s="412"/>
      <c r="WKS341" s="410"/>
      <c r="WKT341" s="411"/>
      <c r="WKU341" s="413"/>
      <c r="WKV341" s="412"/>
      <c r="WKW341" s="410"/>
      <c r="WKX341" s="411"/>
      <c r="WKY341" s="413"/>
      <c r="WKZ341" s="412"/>
      <c r="WLA341" s="410"/>
      <c r="WLB341" s="411"/>
      <c r="WLC341" s="413"/>
      <c r="WLD341" s="412"/>
      <c r="WLE341" s="410"/>
      <c r="WLF341" s="411"/>
      <c r="WLG341" s="413"/>
      <c r="WLH341" s="412"/>
      <c r="WLI341" s="410"/>
      <c r="WLJ341" s="411"/>
      <c r="WLK341" s="413"/>
      <c r="WLL341" s="412"/>
      <c r="WLM341" s="410"/>
      <c r="WLN341" s="411"/>
      <c r="WLO341" s="413"/>
      <c r="WLP341" s="412"/>
      <c r="WLQ341" s="410"/>
      <c r="WLR341" s="411"/>
      <c r="WLS341" s="413"/>
      <c r="WLT341" s="412"/>
      <c r="WLU341" s="410"/>
      <c r="WLV341" s="411"/>
      <c r="WLW341" s="413"/>
      <c r="WLX341" s="412"/>
      <c r="WLY341" s="410"/>
      <c r="WLZ341" s="411"/>
      <c r="WMA341" s="413"/>
      <c r="WMB341" s="412"/>
      <c r="WMC341" s="410"/>
      <c r="WMD341" s="411"/>
      <c r="WME341" s="413"/>
      <c r="WMF341" s="412"/>
      <c r="WMG341" s="410"/>
      <c r="WMH341" s="411"/>
      <c r="WMI341" s="413"/>
      <c r="WMJ341" s="412"/>
      <c r="WMK341" s="410"/>
      <c r="WML341" s="411"/>
      <c r="WMM341" s="413"/>
      <c r="WMN341" s="412"/>
      <c r="WMO341" s="410"/>
      <c r="WMP341" s="411"/>
      <c r="WMQ341" s="413"/>
      <c r="WMR341" s="412"/>
      <c r="WMS341" s="410"/>
      <c r="WMT341" s="411"/>
      <c r="WMU341" s="413"/>
      <c r="WMV341" s="412"/>
      <c r="WMW341" s="410"/>
      <c r="WMX341" s="411"/>
      <c r="WMY341" s="413"/>
      <c r="WMZ341" s="412"/>
      <c r="WNA341" s="410"/>
      <c r="WNB341" s="411"/>
      <c r="WNC341" s="413"/>
      <c r="WND341" s="412"/>
      <c r="WNE341" s="410"/>
      <c r="WNF341" s="411"/>
      <c r="WNG341" s="413"/>
      <c r="WNH341" s="412"/>
      <c r="WNI341" s="410"/>
      <c r="WNJ341" s="411"/>
      <c r="WNK341" s="413"/>
      <c r="WNL341" s="412"/>
      <c r="WNM341" s="410"/>
      <c r="WNN341" s="411"/>
      <c r="WNO341" s="413"/>
      <c r="WNP341" s="412"/>
      <c r="WNQ341" s="410"/>
      <c r="WNR341" s="411"/>
      <c r="WNS341" s="413"/>
      <c r="WNT341" s="412"/>
      <c r="WNU341" s="410"/>
      <c r="WNV341" s="411"/>
      <c r="WNW341" s="413"/>
      <c r="WNX341" s="412"/>
      <c r="WNY341" s="410"/>
      <c r="WNZ341" s="411"/>
      <c r="WOA341" s="413"/>
      <c r="WOB341" s="412"/>
      <c r="WOC341" s="410"/>
      <c r="WOD341" s="411"/>
      <c r="WOE341" s="413"/>
      <c r="WOF341" s="412"/>
      <c r="WOG341" s="410"/>
      <c r="WOH341" s="411"/>
      <c r="WOI341" s="413"/>
      <c r="WOJ341" s="412"/>
      <c r="WOK341" s="410"/>
      <c r="WOL341" s="411"/>
      <c r="WOM341" s="413"/>
      <c r="WON341" s="412"/>
      <c r="WOO341" s="410"/>
      <c r="WOP341" s="411"/>
      <c r="WOQ341" s="413"/>
      <c r="WOR341" s="412"/>
      <c r="WOS341" s="410"/>
      <c r="WOT341" s="411"/>
      <c r="WOU341" s="413"/>
      <c r="WOV341" s="412"/>
      <c r="WOW341" s="410"/>
      <c r="WOX341" s="411"/>
      <c r="WOY341" s="413"/>
      <c r="WOZ341" s="412"/>
      <c r="WPA341" s="410"/>
      <c r="WPB341" s="411"/>
      <c r="WPC341" s="413"/>
      <c r="WPD341" s="412"/>
      <c r="WPE341" s="410"/>
      <c r="WPF341" s="411"/>
      <c r="WPG341" s="413"/>
      <c r="WPH341" s="412"/>
      <c r="WPI341" s="410"/>
      <c r="WPJ341" s="411"/>
      <c r="WPK341" s="413"/>
      <c r="WPL341" s="412"/>
      <c r="WPM341" s="410"/>
      <c r="WPN341" s="411"/>
      <c r="WPO341" s="413"/>
      <c r="WPP341" s="412"/>
      <c r="WPQ341" s="410"/>
      <c r="WPR341" s="411"/>
      <c r="WPS341" s="413"/>
      <c r="WPT341" s="412"/>
      <c r="WPU341" s="410"/>
      <c r="WPV341" s="411"/>
      <c r="WPW341" s="413"/>
      <c r="WPX341" s="412"/>
      <c r="WPY341" s="410"/>
      <c r="WPZ341" s="411"/>
      <c r="WQA341" s="413"/>
      <c r="WQB341" s="412"/>
      <c r="WQC341" s="410"/>
      <c r="WQD341" s="411"/>
      <c r="WQE341" s="413"/>
      <c r="WQF341" s="412"/>
      <c r="WQG341" s="410"/>
      <c r="WQH341" s="411"/>
      <c r="WQI341" s="413"/>
      <c r="WQJ341" s="412"/>
      <c r="WQK341" s="410"/>
      <c r="WQL341" s="411"/>
      <c r="WQM341" s="413"/>
      <c r="WQN341" s="412"/>
      <c r="WQO341" s="410"/>
      <c r="WQP341" s="411"/>
      <c r="WQQ341" s="413"/>
      <c r="WQR341" s="412"/>
      <c r="WQS341" s="410"/>
      <c r="WQT341" s="411"/>
      <c r="WQU341" s="413"/>
      <c r="WQV341" s="412"/>
      <c r="WQW341" s="410"/>
      <c r="WQX341" s="411"/>
      <c r="WQY341" s="413"/>
      <c r="WQZ341" s="412"/>
      <c r="WRA341" s="410"/>
      <c r="WRB341" s="411"/>
      <c r="WRC341" s="413"/>
      <c r="WRD341" s="412"/>
      <c r="WRE341" s="410"/>
      <c r="WRF341" s="411"/>
      <c r="WRG341" s="413"/>
      <c r="WRH341" s="412"/>
      <c r="WRI341" s="410"/>
      <c r="WRJ341" s="411"/>
      <c r="WRK341" s="413"/>
      <c r="WRL341" s="412"/>
      <c r="WRM341" s="410"/>
      <c r="WRN341" s="411"/>
      <c r="WRO341" s="413"/>
      <c r="WRP341" s="412"/>
      <c r="WRQ341" s="410"/>
      <c r="WRR341" s="411"/>
      <c r="WRS341" s="413"/>
      <c r="WRT341" s="412"/>
      <c r="WRU341" s="410"/>
      <c r="WRV341" s="411"/>
      <c r="WRW341" s="413"/>
      <c r="WRX341" s="412"/>
      <c r="WRY341" s="410"/>
      <c r="WRZ341" s="411"/>
      <c r="WSA341" s="413"/>
      <c r="WSB341" s="412"/>
      <c r="WSC341" s="410"/>
      <c r="WSD341" s="411"/>
      <c r="WSE341" s="413"/>
      <c r="WSF341" s="412"/>
      <c r="WSG341" s="410"/>
      <c r="WSH341" s="411"/>
      <c r="WSI341" s="413"/>
      <c r="WSJ341" s="412"/>
      <c r="WSK341" s="410"/>
      <c r="WSL341" s="411"/>
      <c r="WSM341" s="413"/>
      <c r="WSN341" s="412"/>
      <c r="WSO341" s="410"/>
      <c r="WSP341" s="411"/>
      <c r="WSQ341" s="413"/>
      <c r="WSR341" s="412"/>
      <c r="WSS341" s="410"/>
      <c r="WST341" s="411"/>
      <c r="WSU341" s="413"/>
      <c r="WSV341" s="412"/>
      <c r="WSW341" s="410"/>
      <c r="WSX341" s="411"/>
      <c r="WSY341" s="413"/>
      <c r="WSZ341" s="412"/>
      <c r="WTA341" s="410"/>
      <c r="WTB341" s="411"/>
      <c r="WTC341" s="413"/>
      <c r="WTD341" s="412"/>
      <c r="WTE341" s="410"/>
      <c r="WTF341" s="411"/>
      <c r="WTG341" s="413"/>
      <c r="WTH341" s="412"/>
      <c r="WTI341" s="410"/>
      <c r="WTJ341" s="411"/>
      <c r="WTK341" s="413"/>
      <c r="WTL341" s="412"/>
      <c r="WTM341" s="410"/>
      <c r="WTN341" s="411"/>
      <c r="WTO341" s="413"/>
      <c r="WTP341" s="412"/>
      <c r="WTQ341" s="410"/>
      <c r="WTR341" s="411"/>
      <c r="WTS341" s="413"/>
      <c r="WTT341" s="412"/>
      <c r="WTU341" s="410"/>
      <c r="WTV341" s="411"/>
      <c r="WTW341" s="413"/>
      <c r="WTX341" s="412"/>
      <c r="WTY341" s="410"/>
      <c r="WTZ341" s="411"/>
      <c r="WUA341" s="413"/>
      <c r="WUB341" s="412"/>
      <c r="WUC341" s="410"/>
      <c r="WUD341" s="411"/>
      <c r="WUE341" s="413"/>
      <c r="WUF341" s="412"/>
      <c r="WUG341" s="410"/>
      <c r="WUH341" s="411"/>
      <c r="WUI341" s="413"/>
      <c r="WUJ341" s="412"/>
      <c r="WUK341" s="410"/>
      <c r="WUL341" s="411"/>
      <c r="WUM341" s="413"/>
      <c r="WUN341" s="412"/>
      <c r="WUO341" s="410"/>
      <c r="WUP341" s="411"/>
      <c r="WUQ341" s="413"/>
      <c r="WUR341" s="412"/>
      <c r="WUS341" s="410"/>
      <c r="WUT341" s="411"/>
      <c r="WUU341" s="413"/>
      <c r="WUV341" s="412"/>
      <c r="WUW341" s="410"/>
      <c r="WUX341" s="411"/>
      <c r="WUY341" s="413"/>
      <c r="WUZ341" s="412"/>
      <c r="WVA341" s="410"/>
      <c r="WVB341" s="411"/>
      <c r="WVC341" s="413"/>
      <c r="WVD341" s="412"/>
      <c r="WVE341" s="410"/>
      <c r="WVF341" s="411"/>
      <c r="WVG341" s="413"/>
      <c r="WVH341" s="412"/>
      <c r="WVI341" s="410"/>
      <c r="WVJ341" s="411"/>
      <c r="WVK341" s="413"/>
      <c r="WVL341" s="412"/>
      <c r="WVM341" s="410"/>
      <c r="WVN341" s="411"/>
      <c r="WVO341" s="413"/>
      <c r="WVP341" s="412"/>
      <c r="WVQ341" s="410"/>
      <c r="WVR341" s="411"/>
      <c r="WVS341" s="413"/>
      <c r="WVT341" s="412"/>
      <c r="WVU341" s="410"/>
      <c r="WVV341" s="411"/>
      <c r="WVW341" s="413"/>
      <c r="WVX341" s="412"/>
      <c r="WVY341" s="410"/>
      <c r="WVZ341" s="411"/>
      <c r="WWA341" s="413"/>
      <c r="WWB341" s="412"/>
      <c r="WWC341" s="410"/>
      <c r="WWD341" s="411"/>
      <c r="WWE341" s="413"/>
      <c r="WWF341" s="412"/>
      <c r="WWG341" s="410"/>
      <c r="WWH341" s="411"/>
      <c r="WWI341" s="413"/>
      <c r="WWJ341" s="412"/>
      <c r="WWK341" s="410"/>
      <c r="WWL341" s="411"/>
      <c r="WWM341" s="413"/>
      <c r="WWN341" s="412"/>
      <c r="WWO341" s="410"/>
      <c r="WWP341" s="411"/>
      <c r="WWQ341" s="413"/>
      <c r="WWR341" s="412"/>
      <c r="WWS341" s="410"/>
      <c r="WWT341" s="411"/>
      <c r="WWU341" s="413"/>
      <c r="WWV341" s="412"/>
      <c r="WWW341" s="410"/>
      <c r="WWX341" s="411"/>
      <c r="WWY341" s="413"/>
      <c r="WWZ341" s="412"/>
      <c r="WXA341" s="410"/>
      <c r="WXB341" s="411"/>
      <c r="WXC341" s="413"/>
      <c r="WXD341" s="412"/>
      <c r="WXE341" s="410"/>
      <c r="WXF341" s="411"/>
      <c r="WXG341" s="413"/>
      <c r="WXH341" s="412"/>
      <c r="WXI341" s="410"/>
      <c r="WXJ341" s="411"/>
      <c r="WXK341" s="413"/>
      <c r="WXL341" s="412"/>
      <c r="WXM341" s="410"/>
      <c r="WXN341" s="411"/>
      <c r="WXO341" s="413"/>
      <c r="WXP341" s="412"/>
      <c r="WXQ341" s="410"/>
      <c r="WXR341" s="411"/>
      <c r="WXS341" s="413"/>
      <c r="WXT341" s="412"/>
      <c r="WXU341" s="410"/>
      <c r="WXV341" s="411"/>
      <c r="WXW341" s="413"/>
      <c r="WXX341" s="412"/>
      <c r="WXY341" s="410"/>
      <c r="WXZ341" s="411"/>
      <c r="WYA341" s="413"/>
      <c r="WYB341" s="412"/>
      <c r="WYC341" s="410"/>
      <c r="WYD341" s="411"/>
      <c r="WYE341" s="413"/>
      <c r="WYF341" s="412"/>
      <c r="WYG341" s="410"/>
      <c r="WYH341" s="411"/>
      <c r="WYI341" s="413"/>
      <c r="WYJ341" s="412"/>
      <c r="WYK341" s="410"/>
      <c r="WYL341" s="411"/>
      <c r="WYM341" s="413"/>
      <c r="WYN341" s="412"/>
      <c r="WYO341" s="410"/>
      <c r="WYP341" s="411"/>
      <c r="WYQ341" s="413"/>
      <c r="WYR341" s="412"/>
      <c r="WYS341" s="410"/>
      <c r="WYT341" s="411"/>
      <c r="WYU341" s="413"/>
      <c r="WYV341" s="412"/>
      <c r="WYW341" s="410"/>
      <c r="WYX341" s="411"/>
      <c r="WYY341" s="413"/>
      <c r="WYZ341" s="412"/>
      <c r="WZA341" s="410"/>
      <c r="WZB341" s="411"/>
      <c r="WZC341" s="413"/>
      <c r="WZD341" s="412"/>
      <c r="WZE341" s="410"/>
      <c r="WZF341" s="411"/>
      <c r="WZG341" s="413"/>
      <c r="WZH341" s="412"/>
      <c r="WZI341" s="410"/>
      <c r="WZJ341" s="411"/>
      <c r="WZK341" s="413"/>
      <c r="WZL341" s="412"/>
      <c r="WZM341" s="410"/>
      <c r="WZN341" s="411"/>
      <c r="WZO341" s="413"/>
      <c r="WZP341" s="412"/>
      <c r="WZQ341" s="410"/>
      <c r="WZR341" s="411"/>
      <c r="WZS341" s="413"/>
      <c r="WZT341" s="412"/>
      <c r="WZU341" s="410"/>
      <c r="WZV341" s="411"/>
      <c r="WZW341" s="413"/>
      <c r="WZX341" s="412"/>
      <c r="WZY341" s="410"/>
      <c r="WZZ341" s="411"/>
      <c r="XAA341" s="413"/>
      <c r="XAB341" s="412"/>
      <c r="XAC341" s="410"/>
      <c r="XAD341" s="411"/>
      <c r="XAE341" s="413"/>
      <c r="XAF341" s="412"/>
      <c r="XAG341" s="410"/>
      <c r="XAH341" s="411"/>
      <c r="XAI341" s="413"/>
      <c r="XAJ341" s="412"/>
      <c r="XAK341" s="410"/>
      <c r="XAL341" s="411"/>
      <c r="XAM341" s="413"/>
      <c r="XAN341" s="412"/>
      <c r="XAO341" s="410"/>
      <c r="XAP341" s="411"/>
      <c r="XAQ341" s="413"/>
      <c r="XAR341" s="412"/>
      <c r="XAS341" s="410"/>
      <c r="XAT341" s="411"/>
      <c r="XAU341" s="413"/>
      <c r="XAV341" s="412"/>
      <c r="XAW341" s="410"/>
      <c r="XAX341" s="411"/>
      <c r="XAY341" s="413"/>
      <c r="XAZ341" s="412"/>
      <c r="XBA341" s="410"/>
      <c r="XBB341" s="411"/>
      <c r="XBC341" s="413"/>
      <c r="XBD341" s="412"/>
      <c r="XBE341" s="410"/>
      <c r="XBF341" s="411"/>
      <c r="XBG341" s="413"/>
      <c r="XBH341" s="412"/>
      <c r="XBI341" s="410"/>
      <c r="XBJ341" s="411"/>
      <c r="XBK341" s="413"/>
      <c r="XBL341" s="412"/>
      <c r="XBM341" s="410"/>
      <c r="XBN341" s="411"/>
      <c r="XBO341" s="413"/>
      <c r="XBP341" s="412"/>
      <c r="XBQ341" s="410"/>
      <c r="XBR341" s="411"/>
      <c r="XBS341" s="413"/>
      <c r="XBT341" s="412"/>
      <c r="XBU341" s="410"/>
      <c r="XBV341" s="411"/>
      <c r="XBW341" s="413"/>
      <c r="XBX341" s="412"/>
      <c r="XBY341" s="410"/>
      <c r="XBZ341" s="411"/>
      <c r="XCA341" s="413"/>
      <c r="XCB341" s="412"/>
      <c r="XCC341" s="410"/>
      <c r="XCD341" s="411"/>
      <c r="XCE341" s="413"/>
      <c r="XCF341" s="412"/>
      <c r="XCG341" s="410"/>
      <c r="XCH341" s="411"/>
      <c r="XCI341" s="413"/>
      <c r="XCJ341" s="412"/>
      <c r="XCK341" s="410"/>
      <c r="XCL341" s="411"/>
      <c r="XCM341" s="413"/>
      <c r="XCN341" s="412"/>
      <c r="XCO341" s="410"/>
      <c r="XCP341" s="411"/>
      <c r="XCQ341" s="413"/>
      <c r="XCR341" s="412"/>
      <c r="XCS341" s="410"/>
      <c r="XCT341" s="411"/>
      <c r="XCU341" s="413"/>
      <c r="XCV341" s="412"/>
      <c r="XCW341" s="410"/>
      <c r="XCX341" s="411"/>
      <c r="XCY341" s="413"/>
      <c r="XCZ341" s="412"/>
      <c r="XDA341" s="410"/>
      <c r="XDB341" s="411"/>
      <c r="XDC341" s="413"/>
      <c r="XDD341" s="412"/>
      <c r="XDE341" s="410"/>
      <c r="XDF341" s="411"/>
      <c r="XDG341" s="413"/>
      <c r="XDH341" s="412"/>
      <c r="XDI341" s="410"/>
      <c r="XDJ341" s="411"/>
      <c r="XDK341" s="413"/>
      <c r="XDL341" s="412"/>
      <c r="XDM341" s="410"/>
      <c r="XDN341" s="411"/>
      <c r="XDO341" s="413"/>
      <c r="XDP341" s="412"/>
      <c r="XDQ341" s="410"/>
      <c r="XDR341" s="411"/>
      <c r="XDS341" s="413"/>
      <c r="XDT341" s="412"/>
      <c r="XDU341" s="410"/>
      <c r="XDV341" s="411"/>
      <c r="XDW341" s="413"/>
      <c r="XDX341" s="412"/>
      <c r="XDY341" s="410"/>
      <c r="XDZ341" s="411"/>
      <c r="XEA341" s="413"/>
      <c r="XEB341" s="412"/>
      <c r="XEC341" s="410"/>
      <c r="XED341" s="411"/>
      <c r="XEE341" s="413"/>
      <c r="XEF341" s="412"/>
      <c r="XEG341" s="410"/>
      <c r="XEH341" s="411"/>
      <c r="XEI341" s="413"/>
      <c r="XEJ341" s="412"/>
      <c r="XEK341" s="410"/>
      <c r="XEL341" s="411"/>
      <c r="XEM341" s="413"/>
      <c r="XEN341" s="412"/>
      <c r="XEO341" s="410"/>
      <c r="XEP341" s="411"/>
      <c r="XEQ341" s="413"/>
      <c r="XER341" s="412"/>
      <c r="XES341" s="410"/>
      <c r="XET341" s="411"/>
      <c r="XEU341" s="413"/>
      <c r="XEV341" s="412"/>
      <c r="XEW341" s="410"/>
      <c r="XEX341" s="411"/>
      <c r="XEY341" s="413"/>
      <c r="XEZ341" s="412"/>
      <c r="XFA341" s="410"/>
      <c r="XFB341" s="411"/>
      <c r="XFC341" s="413"/>
      <c r="XFD341" s="412"/>
    </row>
    <row r="342" spans="1:16384">
      <c r="A342" s="164" t="s">
        <v>800</v>
      </c>
      <c r="B342" s="165">
        <v>6926452</v>
      </c>
      <c r="C342" s="164" t="s">
        <v>800</v>
      </c>
      <c r="D342" s="166" t="s">
        <v>554</v>
      </c>
      <c r="E342" s="431"/>
      <c r="F342" s="428"/>
      <c r="G342" s="430"/>
      <c r="H342" s="431"/>
      <c r="I342" s="429"/>
      <c r="J342" s="428"/>
      <c r="K342" s="430"/>
      <c r="L342" s="431"/>
      <c r="M342" s="429"/>
      <c r="N342" s="428"/>
      <c r="O342" s="430"/>
      <c r="P342" s="431"/>
      <c r="Q342" s="429"/>
      <c r="R342" s="428"/>
      <c r="S342" s="430"/>
      <c r="T342" s="431"/>
      <c r="U342" s="429"/>
      <c r="V342" s="428"/>
      <c r="W342" s="430"/>
      <c r="X342" s="431"/>
      <c r="Y342" s="429"/>
      <c r="Z342" s="428"/>
      <c r="AA342" s="430"/>
      <c r="AB342" s="431"/>
      <c r="AC342" s="429"/>
      <c r="AD342" s="428"/>
      <c r="AE342" s="430"/>
      <c r="AF342" s="431"/>
      <c r="AG342" s="429"/>
      <c r="AH342" s="428"/>
      <c r="AI342" s="430"/>
      <c r="AJ342" s="431"/>
      <c r="AK342" s="429"/>
      <c r="AL342" s="428"/>
      <c r="AM342" s="430"/>
      <c r="AN342" s="431"/>
      <c r="AO342" s="429"/>
      <c r="AP342" s="428"/>
      <c r="AQ342" s="430"/>
      <c r="AR342" s="431"/>
      <c r="AS342" s="429"/>
      <c r="AT342" s="428"/>
      <c r="AU342" s="430"/>
      <c r="AV342" s="431"/>
      <c r="AW342" s="429"/>
      <c r="AX342" s="428"/>
      <c r="AY342" s="430"/>
      <c r="AZ342" s="431"/>
      <c r="BA342" s="429"/>
      <c r="BB342" s="428"/>
      <c r="BC342" s="430"/>
      <c r="BD342" s="431"/>
      <c r="BE342" s="429"/>
      <c r="BF342" s="428"/>
      <c r="BG342" s="430"/>
      <c r="BH342" s="431"/>
      <c r="BI342" s="429"/>
      <c r="BJ342" s="428"/>
      <c r="BK342" s="430"/>
      <c r="BL342" s="431"/>
      <c r="BM342" s="429"/>
      <c r="BN342" s="428"/>
      <c r="BO342" s="430"/>
      <c r="BP342" s="431"/>
      <c r="BQ342" s="429"/>
      <c r="BR342" s="428"/>
      <c r="BS342" s="430"/>
      <c r="BT342" s="431"/>
      <c r="BU342" s="429"/>
      <c r="BV342" s="428"/>
      <c r="BW342" s="430"/>
      <c r="BX342" s="431"/>
      <c r="BY342" s="429"/>
      <c r="BZ342" s="428"/>
      <c r="CA342" s="430"/>
      <c r="CB342" s="431"/>
      <c r="CC342" s="429"/>
      <c r="CD342" s="428"/>
      <c r="CE342" s="430"/>
      <c r="CF342" s="431"/>
      <c r="CG342" s="429"/>
      <c r="CH342" s="428"/>
      <c r="CI342" s="430"/>
      <c r="CJ342" s="431"/>
      <c r="CK342" s="429"/>
      <c r="CL342" s="428"/>
      <c r="CM342" s="430"/>
      <c r="CN342" s="431"/>
      <c r="CO342" s="429"/>
      <c r="CP342" s="428"/>
      <c r="CQ342" s="430"/>
      <c r="CR342" s="431"/>
      <c r="CS342" s="429"/>
      <c r="CT342" s="428"/>
      <c r="CU342" s="430"/>
      <c r="CV342" s="431"/>
      <c r="CW342" s="429"/>
      <c r="CX342" s="428"/>
      <c r="CY342" s="430"/>
      <c r="CZ342" s="431"/>
      <c r="DA342" s="429"/>
      <c r="DB342" s="428"/>
      <c r="DC342" s="430"/>
      <c r="DD342" s="431"/>
      <c r="DE342" s="429"/>
      <c r="DF342" s="428"/>
      <c r="DG342" s="430"/>
      <c r="DH342" s="431"/>
      <c r="DI342" s="429"/>
      <c r="DJ342" s="428"/>
      <c r="DK342" s="430"/>
      <c r="DL342" s="431"/>
      <c r="DM342" s="429"/>
      <c r="DN342" s="428"/>
      <c r="DO342" s="430"/>
      <c r="DP342" s="431"/>
      <c r="DQ342" s="429"/>
      <c r="DR342" s="428"/>
      <c r="DS342" s="430"/>
      <c r="DT342" s="431"/>
      <c r="DU342" s="429"/>
      <c r="DV342" s="428"/>
      <c r="DW342" s="430"/>
      <c r="DX342" s="431"/>
      <c r="DY342" s="429"/>
      <c r="DZ342" s="428"/>
      <c r="EA342" s="430"/>
      <c r="EB342" s="431"/>
      <c r="EC342" s="429"/>
      <c r="ED342" s="428"/>
      <c r="EE342" s="430"/>
      <c r="EF342" s="431"/>
      <c r="EG342" s="429"/>
      <c r="EH342" s="428"/>
      <c r="EI342" s="430"/>
      <c r="EJ342" s="431"/>
      <c r="EK342" s="429"/>
      <c r="EL342" s="428"/>
      <c r="EM342" s="430"/>
      <c r="EN342" s="431"/>
      <c r="EO342" s="429"/>
      <c r="EP342" s="428"/>
      <c r="EQ342" s="430"/>
      <c r="ER342" s="431"/>
      <c r="ES342" s="429"/>
      <c r="ET342" s="428"/>
      <c r="EU342" s="430"/>
      <c r="EV342" s="431"/>
      <c r="EW342" s="429"/>
      <c r="EX342" s="428"/>
      <c r="EY342" s="430"/>
      <c r="EZ342" s="431"/>
      <c r="FA342" s="429"/>
      <c r="FB342" s="428"/>
      <c r="FC342" s="430"/>
      <c r="FD342" s="431"/>
      <c r="FE342" s="429"/>
      <c r="FF342" s="428"/>
      <c r="FG342" s="430"/>
      <c r="FH342" s="431"/>
      <c r="FI342" s="429"/>
      <c r="FJ342" s="428"/>
      <c r="FK342" s="430"/>
      <c r="FL342" s="431"/>
      <c r="FM342" s="429"/>
      <c r="FN342" s="428"/>
      <c r="FO342" s="430"/>
      <c r="FP342" s="431"/>
      <c r="FQ342" s="429"/>
      <c r="FR342" s="428"/>
      <c r="FS342" s="430"/>
      <c r="FT342" s="431"/>
      <c r="FU342" s="429"/>
      <c r="FV342" s="428"/>
      <c r="FW342" s="430"/>
      <c r="FX342" s="431"/>
      <c r="FY342" s="429"/>
      <c r="FZ342" s="428"/>
      <c r="GA342" s="430"/>
      <c r="GB342" s="431"/>
      <c r="GC342" s="429"/>
      <c r="GD342" s="428"/>
      <c r="GE342" s="430"/>
      <c r="GF342" s="431"/>
      <c r="GG342" s="429"/>
      <c r="GH342" s="428"/>
      <c r="GI342" s="430"/>
      <c r="GJ342" s="431"/>
      <c r="GK342" s="429"/>
      <c r="GL342" s="428"/>
      <c r="GM342" s="430"/>
      <c r="GN342" s="431"/>
      <c r="GO342" s="429"/>
      <c r="GP342" s="428"/>
      <c r="GQ342" s="430"/>
      <c r="GR342" s="431"/>
      <c r="GS342" s="429"/>
      <c r="GT342" s="428"/>
      <c r="GU342" s="430"/>
      <c r="GV342" s="431"/>
      <c r="GW342" s="429"/>
      <c r="GX342" s="428"/>
      <c r="GY342" s="430"/>
      <c r="GZ342" s="431"/>
      <c r="HA342" s="429"/>
      <c r="HB342" s="428"/>
      <c r="HC342" s="430"/>
      <c r="HD342" s="431"/>
      <c r="HE342" s="429"/>
      <c r="HF342" s="428"/>
      <c r="HG342" s="430"/>
      <c r="HH342" s="431"/>
      <c r="HI342" s="429"/>
      <c r="HJ342" s="428"/>
      <c r="HK342" s="430"/>
      <c r="HL342" s="431"/>
      <c r="HM342" s="429"/>
      <c r="HN342" s="428"/>
      <c r="HO342" s="430"/>
      <c r="HP342" s="431"/>
      <c r="HQ342" s="429"/>
      <c r="HR342" s="428"/>
      <c r="HS342" s="430"/>
      <c r="HT342" s="431"/>
      <c r="HU342" s="429"/>
      <c r="HV342" s="428"/>
      <c r="HW342" s="430"/>
      <c r="HX342" s="431"/>
      <c r="HY342" s="429"/>
      <c r="HZ342" s="428"/>
      <c r="IA342" s="430"/>
      <c r="IB342" s="431"/>
      <c r="IC342" s="429"/>
      <c r="ID342" s="428"/>
      <c r="IE342" s="430"/>
      <c r="IF342" s="431"/>
      <c r="IG342" s="429"/>
      <c r="IH342" s="428"/>
      <c r="II342" s="430"/>
      <c r="IJ342" s="431"/>
      <c r="IK342" s="429"/>
      <c r="IL342" s="428"/>
      <c r="IM342" s="430"/>
      <c r="IN342" s="431"/>
      <c r="IO342" s="429"/>
      <c r="IP342" s="428"/>
      <c r="IQ342" s="430"/>
      <c r="IR342" s="431"/>
      <c r="IS342" s="429"/>
      <c r="IT342" s="428"/>
      <c r="IU342" s="430"/>
      <c r="IV342" s="431"/>
      <c r="IW342" s="429"/>
      <c r="IX342" s="428"/>
      <c r="IY342" s="430"/>
      <c r="IZ342" s="431"/>
      <c r="JA342" s="429"/>
      <c r="JB342" s="428"/>
      <c r="JC342" s="430"/>
      <c r="JD342" s="431"/>
      <c r="JE342" s="429"/>
      <c r="JF342" s="428"/>
      <c r="JG342" s="430"/>
      <c r="JH342" s="431"/>
      <c r="JI342" s="429"/>
      <c r="JJ342" s="428"/>
      <c r="JK342" s="430"/>
      <c r="JL342" s="431"/>
      <c r="JM342" s="429"/>
      <c r="JN342" s="428"/>
      <c r="JO342" s="430"/>
      <c r="JP342" s="431"/>
      <c r="JQ342" s="429"/>
      <c r="JR342" s="428"/>
      <c r="JS342" s="430"/>
      <c r="JT342" s="431"/>
      <c r="JU342" s="429"/>
      <c r="JV342" s="428"/>
      <c r="JW342" s="430"/>
      <c r="JX342" s="431"/>
      <c r="JY342" s="429"/>
      <c r="JZ342" s="428"/>
      <c r="KA342" s="430"/>
      <c r="KB342" s="431"/>
      <c r="KC342" s="429"/>
      <c r="KD342" s="428"/>
      <c r="KE342" s="430"/>
      <c r="KF342" s="431"/>
      <c r="KG342" s="429"/>
      <c r="KH342" s="428"/>
      <c r="KI342" s="430"/>
      <c r="KJ342" s="431"/>
      <c r="KK342" s="429"/>
      <c r="KL342" s="428"/>
      <c r="KM342" s="430"/>
      <c r="KN342" s="431"/>
      <c r="KO342" s="429"/>
      <c r="KP342" s="428"/>
      <c r="KQ342" s="430"/>
      <c r="KR342" s="431"/>
      <c r="KS342" s="429"/>
      <c r="KT342" s="428"/>
      <c r="KU342" s="430"/>
      <c r="KV342" s="431"/>
      <c r="KW342" s="429"/>
      <c r="KX342" s="428"/>
      <c r="KY342" s="430"/>
      <c r="KZ342" s="431"/>
      <c r="LA342" s="429"/>
      <c r="LB342" s="428"/>
      <c r="LC342" s="430"/>
      <c r="LD342" s="431"/>
      <c r="LE342" s="429"/>
      <c r="LF342" s="428"/>
      <c r="LG342" s="430"/>
      <c r="LH342" s="431"/>
      <c r="LI342" s="429"/>
      <c r="LJ342" s="428"/>
      <c r="LK342" s="430"/>
      <c r="LL342" s="431"/>
      <c r="LM342" s="429"/>
      <c r="LN342" s="428"/>
      <c r="LO342" s="430"/>
      <c r="LP342" s="431"/>
      <c r="LQ342" s="429"/>
      <c r="LR342" s="428"/>
      <c r="LS342" s="430"/>
      <c r="LT342" s="431"/>
      <c r="LU342" s="429"/>
      <c r="LV342" s="428"/>
      <c r="LW342" s="430"/>
      <c r="LX342" s="431"/>
      <c r="LY342" s="429"/>
      <c r="LZ342" s="428"/>
      <c r="MA342" s="430"/>
      <c r="MB342" s="431"/>
      <c r="MC342" s="429"/>
      <c r="MD342" s="428"/>
      <c r="ME342" s="430"/>
      <c r="MF342" s="431"/>
      <c r="MG342" s="429"/>
      <c r="MH342" s="428"/>
      <c r="MI342" s="430"/>
      <c r="MJ342" s="431"/>
      <c r="MK342" s="429"/>
      <c r="ML342" s="428"/>
      <c r="MM342" s="430"/>
      <c r="MN342" s="431"/>
      <c r="MO342" s="429"/>
      <c r="MP342" s="428"/>
      <c r="MQ342" s="430"/>
      <c r="MR342" s="431"/>
      <c r="MS342" s="429"/>
      <c r="MT342" s="428"/>
      <c r="MU342" s="430"/>
      <c r="MV342" s="431"/>
      <c r="MW342" s="429"/>
      <c r="MX342" s="428"/>
      <c r="MY342" s="430"/>
      <c r="MZ342" s="431"/>
      <c r="NA342" s="429"/>
      <c r="NB342" s="428"/>
      <c r="NC342" s="430"/>
      <c r="ND342" s="431"/>
      <c r="NE342" s="429"/>
      <c r="NF342" s="428"/>
      <c r="NG342" s="430"/>
      <c r="NH342" s="431"/>
      <c r="NI342" s="429"/>
      <c r="NJ342" s="428"/>
      <c r="NK342" s="430"/>
      <c r="NL342" s="431"/>
      <c r="NM342" s="429"/>
      <c r="NN342" s="428"/>
      <c r="NO342" s="430"/>
      <c r="NP342" s="431"/>
      <c r="NQ342" s="429"/>
      <c r="NR342" s="428"/>
      <c r="NS342" s="430"/>
      <c r="NT342" s="431"/>
      <c r="NU342" s="429"/>
      <c r="NV342" s="428"/>
      <c r="NW342" s="430"/>
      <c r="NX342" s="431"/>
      <c r="NY342" s="429"/>
      <c r="NZ342" s="428"/>
      <c r="OA342" s="430"/>
      <c r="OB342" s="431"/>
      <c r="OC342" s="429"/>
      <c r="OD342" s="428"/>
      <c r="OE342" s="430"/>
      <c r="OF342" s="431"/>
      <c r="OG342" s="429"/>
      <c r="OH342" s="428"/>
      <c r="OI342" s="430"/>
      <c r="OJ342" s="431"/>
      <c r="OK342" s="429"/>
      <c r="OL342" s="428"/>
      <c r="OM342" s="430"/>
      <c r="ON342" s="431"/>
      <c r="OO342" s="429"/>
      <c r="OP342" s="428"/>
      <c r="OQ342" s="430"/>
      <c r="OR342" s="431"/>
      <c r="OS342" s="429"/>
      <c r="OT342" s="428"/>
      <c r="OU342" s="430"/>
      <c r="OV342" s="431"/>
      <c r="OW342" s="429"/>
      <c r="OX342" s="428"/>
      <c r="OY342" s="430"/>
      <c r="OZ342" s="431"/>
      <c r="PA342" s="429"/>
      <c r="PB342" s="428"/>
      <c r="PC342" s="430"/>
      <c r="PD342" s="431"/>
      <c r="PE342" s="429"/>
      <c r="PF342" s="428"/>
      <c r="PG342" s="430"/>
      <c r="PH342" s="431"/>
      <c r="PI342" s="429"/>
      <c r="PJ342" s="428"/>
      <c r="PK342" s="430"/>
      <c r="PL342" s="431"/>
      <c r="PM342" s="429"/>
      <c r="PN342" s="428"/>
      <c r="PO342" s="430"/>
      <c r="PP342" s="431"/>
      <c r="PQ342" s="429"/>
      <c r="PR342" s="428"/>
      <c r="PS342" s="430"/>
      <c r="PT342" s="431"/>
      <c r="PU342" s="429"/>
      <c r="PV342" s="428"/>
      <c r="PW342" s="430"/>
      <c r="PX342" s="431"/>
      <c r="PY342" s="429"/>
      <c r="PZ342" s="428"/>
      <c r="QA342" s="430"/>
      <c r="QB342" s="431"/>
      <c r="QC342" s="429"/>
      <c r="QD342" s="428"/>
      <c r="QE342" s="430"/>
      <c r="QF342" s="431"/>
      <c r="QG342" s="429"/>
      <c r="QH342" s="428"/>
      <c r="QI342" s="430"/>
      <c r="QJ342" s="431"/>
      <c r="QK342" s="429"/>
      <c r="QL342" s="428"/>
      <c r="QM342" s="430"/>
      <c r="QN342" s="431"/>
      <c r="QO342" s="429"/>
      <c r="QP342" s="428"/>
      <c r="QQ342" s="430"/>
      <c r="QR342" s="431"/>
      <c r="QS342" s="429"/>
      <c r="QT342" s="428"/>
      <c r="QU342" s="430"/>
      <c r="QV342" s="431"/>
      <c r="QW342" s="429"/>
      <c r="QX342" s="428"/>
      <c r="QY342" s="430"/>
      <c r="QZ342" s="431"/>
      <c r="RA342" s="429"/>
      <c r="RB342" s="428"/>
      <c r="RC342" s="430"/>
      <c r="RD342" s="431"/>
      <c r="RE342" s="429"/>
      <c r="RF342" s="428"/>
      <c r="RG342" s="430"/>
      <c r="RH342" s="431"/>
      <c r="RI342" s="429"/>
      <c r="RJ342" s="428"/>
      <c r="RK342" s="430"/>
      <c r="RL342" s="431"/>
      <c r="RM342" s="429"/>
      <c r="RN342" s="428"/>
      <c r="RO342" s="430"/>
      <c r="RP342" s="431"/>
      <c r="RQ342" s="429"/>
      <c r="RR342" s="428"/>
      <c r="RS342" s="430"/>
      <c r="RT342" s="431"/>
      <c r="RU342" s="429"/>
      <c r="RV342" s="428"/>
      <c r="RW342" s="430"/>
      <c r="RX342" s="431"/>
      <c r="RY342" s="429"/>
      <c r="RZ342" s="428"/>
      <c r="SA342" s="430"/>
      <c r="SB342" s="431"/>
      <c r="SC342" s="429"/>
      <c r="SD342" s="428"/>
      <c r="SE342" s="430"/>
      <c r="SF342" s="431"/>
      <c r="SG342" s="429"/>
      <c r="SH342" s="428"/>
      <c r="SI342" s="430"/>
      <c r="SJ342" s="431"/>
      <c r="SK342" s="429"/>
      <c r="SL342" s="428"/>
      <c r="SM342" s="430"/>
      <c r="SN342" s="431"/>
      <c r="SO342" s="429"/>
      <c r="SP342" s="428"/>
      <c r="SQ342" s="430"/>
      <c r="SR342" s="431"/>
      <c r="SS342" s="429"/>
      <c r="ST342" s="428"/>
      <c r="SU342" s="430"/>
      <c r="SV342" s="431"/>
      <c r="SW342" s="429"/>
      <c r="SX342" s="428"/>
      <c r="SY342" s="430"/>
      <c r="SZ342" s="431"/>
      <c r="TA342" s="429"/>
      <c r="TB342" s="428"/>
      <c r="TC342" s="430"/>
      <c r="TD342" s="431"/>
      <c r="TE342" s="429"/>
      <c r="TF342" s="428"/>
      <c r="TG342" s="430"/>
      <c r="TH342" s="431"/>
      <c r="TI342" s="429"/>
      <c r="TJ342" s="428"/>
      <c r="TK342" s="430"/>
      <c r="TL342" s="431"/>
      <c r="TM342" s="429"/>
      <c r="TN342" s="428"/>
      <c r="TO342" s="430"/>
      <c r="TP342" s="431"/>
      <c r="TQ342" s="429"/>
      <c r="TR342" s="428"/>
      <c r="TS342" s="430"/>
      <c r="TT342" s="431"/>
      <c r="TU342" s="429"/>
      <c r="TV342" s="428"/>
      <c r="TW342" s="430"/>
      <c r="TX342" s="431"/>
      <c r="TY342" s="429"/>
      <c r="TZ342" s="428"/>
      <c r="UA342" s="430"/>
      <c r="UB342" s="431"/>
      <c r="UC342" s="429"/>
      <c r="UD342" s="428"/>
      <c r="UE342" s="430"/>
      <c r="UF342" s="431"/>
      <c r="UG342" s="429"/>
      <c r="UH342" s="428"/>
      <c r="UI342" s="430"/>
      <c r="UJ342" s="431"/>
      <c r="UK342" s="429"/>
      <c r="UL342" s="428"/>
      <c r="UM342" s="430"/>
      <c r="UN342" s="431"/>
      <c r="UO342" s="429"/>
      <c r="UP342" s="428"/>
      <c r="UQ342" s="430"/>
      <c r="UR342" s="431"/>
      <c r="US342" s="429"/>
      <c r="UT342" s="428"/>
      <c r="UU342" s="430"/>
      <c r="UV342" s="431"/>
      <c r="UW342" s="429"/>
      <c r="UX342" s="428"/>
      <c r="UY342" s="430"/>
      <c r="UZ342" s="431"/>
      <c r="VA342" s="429"/>
      <c r="VB342" s="428"/>
      <c r="VC342" s="430"/>
      <c r="VD342" s="431"/>
      <c r="VE342" s="429"/>
      <c r="VF342" s="428"/>
      <c r="VG342" s="430"/>
      <c r="VH342" s="431"/>
      <c r="VI342" s="429"/>
      <c r="VJ342" s="428"/>
      <c r="VK342" s="430"/>
      <c r="VL342" s="431"/>
      <c r="VM342" s="429"/>
      <c r="VN342" s="428"/>
      <c r="VO342" s="430"/>
      <c r="VP342" s="431"/>
      <c r="VQ342" s="429"/>
      <c r="VR342" s="428"/>
      <c r="VS342" s="430"/>
      <c r="VT342" s="431"/>
      <c r="VU342" s="429"/>
      <c r="VV342" s="428"/>
      <c r="VW342" s="430"/>
      <c r="VX342" s="431"/>
      <c r="VY342" s="429"/>
      <c r="VZ342" s="428"/>
      <c r="WA342" s="430"/>
      <c r="WB342" s="431"/>
      <c r="WC342" s="429"/>
      <c r="WD342" s="428"/>
      <c r="WE342" s="430"/>
      <c r="WF342" s="431"/>
      <c r="WG342" s="429"/>
      <c r="WH342" s="428"/>
      <c r="WI342" s="430"/>
      <c r="WJ342" s="431"/>
      <c r="WK342" s="429"/>
      <c r="WL342" s="428"/>
      <c r="WM342" s="430"/>
      <c r="WN342" s="431"/>
      <c r="WO342" s="429"/>
      <c r="WP342" s="428"/>
      <c r="WQ342" s="430"/>
      <c r="WR342" s="431"/>
      <c r="WS342" s="429"/>
      <c r="WT342" s="428"/>
      <c r="WU342" s="430"/>
      <c r="WV342" s="431"/>
      <c r="WW342" s="429"/>
      <c r="WX342" s="428"/>
      <c r="WY342" s="430"/>
      <c r="WZ342" s="431"/>
      <c r="XA342" s="429"/>
      <c r="XB342" s="428"/>
      <c r="XC342" s="430"/>
      <c r="XD342" s="431"/>
      <c r="XE342" s="429"/>
      <c r="XF342" s="428"/>
      <c r="XG342" s="430"/>
      <c r="XH342" s="431"/>
      <c r="XI342" s="429"/>
      <c r="XJ342" s="428"/>
      <c r="XK342" s="430"/>
      <c r="XL342" s="431"/>
      <c r="XM342" s="429"/>
      <c r="XN342" s="428"/>
      <c r="XO342" s="430"/>
      <c r="XP342" s="431"/>
      <c r="XQ342" s="429"/>
      <c r="XR342" s="428"/>
      <c r="XS342" s="430"/>
      <c r="XT342" s="431"/>
      <c r="XU342" s="429"/>
      <c r="XV342" s="428"/>
      <c r="XW342" s="430"/>
      <c r="XX342" s="431"/>
      <c r="XY342" s="429"/>
      <c r="XZ342" s="428"/>
      <c r="YA342" s="430"/>
      <c r="YB342" s="431"/>
      <c r="YC342" s="429"/>
      <c r="YD342" s="428"/>
      <c r="YE342" s="430"/>
      <c r="YF342" s="431"/>
      <c r="YG342" s="429"/>
      <c r="YH342" s="428"/>
      <c r="YI342" s="430"/>
      <c r="YJ342" s="431"/>
      <c r="YK342" s="429"/>
      <c r="YL342" s="428"/>
      <c r="YM342" s="430"/>
      <c r="YN342" s="431"/>
      <c r="YO342" s="429"/>
      <c r="YP342" s="428"/>
      <c r="YQ342" s="430"/>
      <c r="YR342" s="431"/>
      <c r="YS342" s="429"/>
      <c r="YT342" s="428"/>
      <c r="YU342" s="430"/>
      <c r="YV342" s="431"/>
      <c r="YW342" s="429"/>
      <c r="YX342" s="428"/>
      <c r="YY342" s="430"/>
      <c r="YZ342" s="431"/>
      <c r="ZA342" s="429"/>
      <c r="ZB342" s="428"/>
      <c r="ZC342" s="430"/>
      <c r="ZD342" s="431"/>
      <c r="ZE342" s="429"/>
      <c r="ZF342" s="428"/>
      <c r="ZG342" s="430"/>
      <c r="ZH342" s="431"/>
      <c r="ZI342" s="429"/>
      <c r="ZJ342" s="428"/>
      <c r="ZK342" s="430"/>
      <c r="ZL342" s="431"/>
      <c r="ZM342" s="429"/>
      <c r="ZN342" s="428"/>
      <c r="ZO342" s="430"/>
      <c r="ZP342" s="431"/>
      <c r="ZQ342" s="429"/>
      <c r="ZR342" s="428"/>
      <c r="ZS342" s="430"/>
      <c r="ZT342" s="431"/>
      <c r="ZU342" s="429"/>
      <c r="ZV342" s="428"/>
      <c r="ZW342" s="430"/>
      <c r="ZX342" s="431"/>
      <c r="ZY342" s="429"/>
      <c r="ZZ342" s="428"/>
      <c r="AAA342" s="430"/>
      <c r="AAB342" s="431"/>
      <c r="AAC342" s="429"/>
      <c r="AAD342" s="428"/>
      <c r="AAE342" s="430"/>
      <c r="AAF342" s="431"/>
      <c r="AAG342" s="429"/>
      <c r="AAH342" s="428"/>
      <c r="AAI342" s="430"/>
      <c r="AAJ342" s="431"/>
      <c r="AAK342" s="429"/>
      <c r="AAL342" s="428"/>
      <c r="AAM342" s="430"/>
      <c r="AAN342" s="431"/>
      <c r="AAO342" s="429"/>
      <c r="AAP342" s="428"/>
      <c r="AAQ342" s="430"/>
      <c r="AAR342" s="431"/>
      <c r="AAS342" s="429"/>
      <c r="AAT342" s="428"/>
      <c r="AAU342" s="430"/>
      <c r="AAV342" s="431"/>
      <c r="AAW342" s="429"/>
      <c r="AAX342" s="428"/>
      <c r="AAY342" s="430"/>
      <c r="AAZ342" s="431"/>
      <c r="ABA342" s="429"/>
      <c r="ABB342" s="428"/>
      <c r="ABC342" s="430"/>
      <c r="ABD342" s="431"/>
      <c r="ABE342" s="429"/>
      <c r="ABF342" s="428"/>
      <c r="ABG342" s="430"/>
      <c r="ABH342" s="431"/>
      <c r="ABI342" s="429"/>
      <c r="ABJ342" s="428"/>
      <c r="ABK342" s="430"/>
      <c r="ABL342" s="431"/>
      <c r="ABM342" s="429"/>
      <c r="ABN342" s="428"/>
      <c r="ABO342" s="430"/>
      <c r="ABP342" s="431"/>
      <c r="ABQ342" s="429"/>
      <c r="ABR342" s="428"/>
      <c r="ABS342" s="430"/>
      <c r="ABT342" s="431"/>
      <c r="ABU342" s="429"/>
      <c r="ABV342" s="428"/>
      <c r="ABW342" s="430"/>
      <c r="ABX342" s="431"/>
      <c r="ABY342" s="429"/>
      <c r="ABZ342" s="428"/>
      <c r="ACA342" s="430"/>
      <c r="ACB342" s="431"/>
      <c r="ACC342" s="429"/>
      <c r="ACD342" s="428"/>
      <c r="ACE342" s="430"/>
      <c r="ACF342" s="431"/>
      <c r="ACG342" s="429"/>
      <c r="ACH342" s="428"/>
      <c r="ACI342" s="430"/>
      <c r="ACJ342" s="431"/>
      <c r="ACK342" s="429"/>
      <c r="ACL342" s="428"/>
      <c r="ACM342" s="430"/>
      <c r="ACN342" s="431"/>
      <c r="ACO342" s="429"/>
      <c r="ACP342" s="428"/>
      <c r="ACQ342" s="430"/>
      <c r="ACR342" s="431"/>
      <c r="ACS342" s="429"/>
      <c r="ACT342" s="428"/>
      <c r="ACU342" s="430"/>
      <c r="ACV342" s="431"/>
      <c r="ACW342" s="429"/>
      <c r="ACX342" s="428"/>
      <c r="ACY342" s="430"/>
      <c r="ACZ342" s="431"/>
      <c r="ADA342" s="429"/>
      <c r="ADB342" s="428"/>
      <c r="ADC342" s="430"/>
      <c r="ADD342" s="431"/>
      <c r="ADE342" s="429"/>
      <c r="ADF342" s="428"/>
      <c r="ADG342" s="430"/>
      <c r="ADH342" s="431"/>
      <c r="ADI342" s="429"/>
      <c r="ADJ342" s="428"/>
      <c r="ADK342" s="430"/>
      <c r="ADL342" s="431"/>
      <c r="ADM342" s="429"/>
      <c r="ADN342" s="428"/>
      <c r="ADO342" s="430"/>
      <c r="ADP342" s="431"/>
      <c r="ADQ342" s="429"/>
      <c r="ADR342" s="428"/>
      <c r="ADS342" s="430"/>
      <c r="ADT342" s="431"/>
      <c r="ADU342" s="429"/>
      <c r="ADV342" s="428"/>
      <c r="ADW342" s="430"/>
      <c r="ADX342" s="431"/>
      <c r="ADY342" s="429"/>
      <c r="ADZ342" s="428"/>
      <c r="AEA342" s="430"/>
      <c r="AEB342" s="431"/>
      <c r="AEC342" s="429"/>
      <c r="AED342" s="428"/>
      <c r="AEE342" s="430"/>
      <c r="AEF342" s="431"/>
      <c r="AEG342" s="429"/>
      <c r="AEH342" s="428"/>
      <c r="AEI342" s="430"/>
      <c r="AEJ342" s="431"/>
      <c r="AEK342" s="429"/>
      <c r="AEL342" s="428"/>
      <c r="AEM342" s="430"/>
      <c r="AEN342" s="431"/>
      <c r="AEO342" s="429"/>
      <c r="AEP342" s="428"/>
      <c r="AEQ342" s="430"/>
      <c r="AER342" s="431"/>
      <c r="AES342" s="429"/>
      <c r="AET342" s="428"/>
      <c r="AEU342" s="430"/>
      <c r="AEV342" s="431"/>
      <c r="AEW342" s="429"/>
      <c r="AEX342" s="428"/>
      <c r="AEY342" s="430"/>
      <c r="AEZ342" s="431"/>
      <c r="AFA342" s="429"/>
      <c r="AFB342" s="428"/>
      <c r="AFC342" s="430"/>
      <c r="AFD342" s="431"/>
      <c r="AFE342" s="429"/>
      <c r="AFF342" s="428"/>
      <c r="AFG342" s="430"/>
      <c r="AFH342" s="431"/>
      <c r="AFI342" s="429"/>
      <c r="AFJ342" s="428"/>
      <c r="AFK342" s="430"/>
      <c r="AFL342" s="431"/>
      <c r="AFM342" s="429"/>
      <c r="AFN342" s="428"/>
      <c r="AFO342" s="430"/>
      <c r="AFP342" s="431"/>
      <c r="AFQ342" s="429"/>
      <c r="AFR342" s="428"/>
      <c r="AFS342" s="430"/>
      <c r="AFT342" s="431"/>
      <c r="AFU342" s="429"/>
      <c r="AFV342" s="428"/>
      <c r="AFW342" s="430"/>
      <c r="AFX342" s="431"/>
      <c r="AFY342" s="429"/>
      <c r="AFZ342" s="428"/>
      <c r="AGA342" s="430"/>
      <c r="AGB342" s="431"/>
      <c r="AGC342" s="429"/>
      <c r="AGD342" s="428"/>
      <c r="AGE342" s="430"/>
      <c r="AGF342" s="431"/>
      <c r="AGG342" s="429"/>
      <c r="AGH342" s="428"/>
      <c r="AGI342" s="430"/>
      <c r="AGJ342" s="431"/>
      <c r="AGK342" s="429"/>
      <c r="AGL342" s="428"/>
      <c r="AGM342" s="430"/>
      <c r="AGN342" s="431"/>
      <c r="AGO342" s="429"/>
      <c r="AGP342" s="428"/>
      <c r="AGQ342" s="430"/>
      <c r="AGR342" s="431"/>
      <c r="AGS342" s="429"/>
      <c r="AGT342" s="428"/>
      <c r="AGU342" s="430"/>
      <c r="AGV342" s="431"/>
      <c r="AGW342" s="429"/>
      <c r="AGX342" s="428"/>
      <c r="AGY342" s="430"/>
      <c r="AGZ342" s="431"/>
      <c r="AHA342" s="429"/>
      <c r="AHB342" s="428"/>
      <c r="AHC342" s="430"/>
      <c r="AHD342" s="431"/>
      <c r="AHE342" s="429"/>
      <c r="AHF342" s="428"/>
      <c r="AHG342" s="430"/>
      <c r="AHH342" s="431"/>
      <c r="AHI342" s="429"/>
      <c r="AHJ342" s="428"/>
      <c r="AHK342" s="430"/>
      <c r="AHL342" s="431"/>
      <c r="AHM342" s="429"/>
      <c r="AHN342" s="428"/>
      <c r="AHO342" s="430"/>
      <c r="AHP342" s="431"/>
      <c r="AHQ342" s="429"/>
      <c r="AHR342" s="428"/>
      <c r="AHS342" s="430"/>
      <c r="AHT342" s="431"/>
      <c r="AHU342" s="429"/>
      <c r="AHV342" s="428"/>
      <c r="AHW342" s="430"/>
      <c r="AHX342" s="431"/>
      <c r="AHY342" s="429"/>
      <c r="AHZ342" s="428"/>
      <c r="AIA342" s="430"/>
      <c r="AIB342" s="431"/>
      <c r="AIC342" s="429"/>
      <c r="AID342" s="428"/>
      <c r="AIE342" s="430"/>
      <c r="AIF342" s="431"/>
      <c r="AIG342" s="429"/>
      <c r="AIH342" s="428"/>
      <c r="AII342" s="430"/>
      <c r="AIJ342" s="431"/>
      <c r="AIK342" s="429"/>
      <c r="AIL342" s="428"/>
      <c r="AIM342" s="430"/>
      <c r="AIN342" s="431"/>
      <c r="AIO342" s="429"/>
      <c r="AIP342" s="428"/>
      <c r="AIQ342" s="430"/>
      <c r="AIR342" s="431"/>
      <c r="AIS342" s="429"/>
      <c r="AIT342" s="428"/>
      <c r="AIU342" s="430"/>
      <c r="AIV342" s="431"/>
      <c r="AIW342" s="429"/>
      <c r="AIX342" s="428"/>
      <c r="AIY342" s="430"/>
      <c r="AIZ342" s="431"/>
      <c r="AJA342" s="429"/>
      <c r="AJB342" s="428"/>
      <c r="AJC342" s="430"/>
      <c r="AJD342" s="431"/>
      <c r="AJE342" s="429"/>
      <c r="AJF342" s="428"/>
      <c r="AJG342" s="430"/>
      <c r="AJH342" s="431"/>
      <c r="AJI342" s="429"/>
      <c r="AJJ342" s="428"/>
      <c r="AJK342" s="430"/>
      <c r="AJL342" s="431"/>
      <c r="AJM342" s="429"/>
      <c r="AJN342" s="428"/>
      <c r="AJO342" s="430"/>
      <c r="AJP342" s="431"/>
      <c r="AJQ342" s="429"/>
      <c r="AJR342" s="428"/>
      <c r="AJS342" s="430"/>
      <c r="AJT342" s="431"/>
      <c r="AJU342" s="429"/>
      <c r="AJV342" s="428"/>
      <c r="AJW342" s="430"/>
      <c r="AJX342" s="431"/>
      <c r="AJY342" s="429"/>
      <c r="AJZ342" s="428"/>
      <c r="AKA342" s="430"/>
      <c r="AKB342" s="431"/>
      <c r="AKC342" s="429"/>
      <c r="AKD342" s="428"/>
      <c r="AKE342" s="430"/>
      <c r="AKF342" s="431"/>
      <c r="AKG342" s="429"/>
      <c r="AKH342" s="428"/>
      <c r="AKI342" s="430"/>
      <c r="AKJ342" s="431"/>
      <c r="AKK342" s="429"/>
      <c r="AKL342" s="428"/>
      <c r="AKM342" s="430"/>
      <c r="AKN342" s="431"/>
      <c r="AKO342" s="429"/>
      <c r="AKP342" s="428"/>
      <c r="AKQ342" s="430"/>
      <c r="AKR342" s="431"/>
      <c r="AKS342" s="429"/>
      <c r="AKT342" s="428"/>
      <c r="AKU342" s="430"/>
      <c r="AKV342" s="431"/>
      <c r="AKW342" s="429"/>
      <c r="AKX342" s="428"/>
      <c r="AKY342" s="430"/>
      <c r="AKZ342" s="431"/>
      <c r="ALA342" s="429"/>
      <c r="ALB342" s="428"/>
      <c r="ALC342" s="430"/>
      <c r="ALD342" s="431"/>
      <c r="ALE342" s="429"/>
      <c r="ALF342" s="428"/>
      <c r="ALG342" s="430"/>
      <c r="ALH342" s="431"/>
      <c r="ALI342" s="429"/>
      <c r="ALJ342" s="428"/>
      <c r="ALK342" s="430"/>
      <c r="ALL342" s="431"/>
      <c r="ALM342" s="429"/>
      <c r="ALN342" s="428"/>
      <c r="ALO342" s="430"/>
      <c r="ALP342" s="431"/>
      <c r="ALQ342" s="429"/>
      <c r="ALR342" s="428"/>
      <c r="ALS342" s="430"/>
      <c r="ALT342" s="431"/>
      <c r="ALU342" s="429"/>
      <c r="ALV342" s="428"/>
      <c r="ALW342" s="430"/>
      <c r="ALX342" s="431"/>
      <c r="ALY342" s="429"/>
      <c r="ALZ342" s="428"/>
      <c r="AMA342" s="430"/>
      <c r="AMB342" s="431"/>
      <c r="AMC342" s="429"/>
      <c r="AMD342" s="428"/>
      <c r="AME342" s="430"/>
      <c r="AMF342" s="431"/>
      <c r="AMG342" s="429"/>
      <c r="AMH342" s="428"/>
      <c r="AMI342" s="430"/>
      <c r="AMJ342" s="431"/>
      <c r="AMK342" s="429"/>
      <c r="AML342" s="428"/>
      <c r="AMM342" s="430"/>
      <c r="AMN342" s="431"/>
      <c r="AMO342" s="429"/>
      <c r="AMP342" s="428"/>
      <c r="AMQ342" s="430"/>
      <c r="AMR342" s="431"/>
      <c r="AMS342" s="429"/>
      <c r="AMT342" s="428"/>
      <c r="AMU342" s="430"/>
      <c r="AMV342" s="431"/>
      <c r="AMW342" s="429"/>
      <c r="AMX342" s="428"/>
      <c r="AMY342" s="430"/>
      <c r="AMZ342" s="431"/>
      <c r="ANA342" s="429"/>
      <c r="ANB342" s="428"/>
      <c r="ANC342" s="430"/>
      <c r="AND342" s="431"/>
      <c r="ANE342" s="429"/>
      <c r="ANF342" s="428"/>
      <c r="ANG342" s="430"/>
      <c r="ANH342" s="431"/>
      <c r="ANI342" s="429"/>
      <c r="ANJ342" s="428"/>
      <c r="ANK342" s="430"/>
      <c r="ANL342" s="431"/>
      <c r="ANM342" s="429"/>
      <c r="ANN342" s="428"/>
      <c r="ANO342" s="430"/>
      <c r="ANP342" s="431"/>
      <c r="ANQ342" s="429"/>
      <c r="ANR342" s="428"/>
      <c r="ANS342" s="430"/>
      <c r="ANT342" s="431"/>
      <c r="ANU342" s="429"/>
      <c r="ANV342" s="428"/>
      <c r="ANW342" s="430"/>
      <c r="ANX342" s="431"/>
      <c r="ANY342" s="429"/>
      <c r="ANZ342" s="428"/>
      <c r="AOA342" s="430"/>
      <c r="AOB342" s="431"/>
      <c r="AOC342" s="429"/>
      <c r="AOD342" s="428"/>
      <c r="AOE342" s="430"/>
      <c r="AOF342" s="431"/>
      <c r="AOG342" s="429"/>
      <c r="AOH342" s="428"/>
      <c r="AOI342" s="430"/>
      <c r="AOJ342" s="431"/>
      <c r="AOK342" s="429"/>
      <c r="AOL342" s="428"/>
      <c r="AOM342" s="430"/>
      <c r="AON342" s="431"/>
      <c r="AOO342" s="429"/>
      <c r="AOP342" s="428"/>
      <c r="AOQ342" s="430"/>
      <c r="AOR342" s="431"/>
      <c r="AOS342" s="429"/>
      <c r="AOT342" s="428"/>
      <c r="AOU342" s="430"/>
      <c r="AOV342" s="431"/>
      <c r="AOW342" s="429"/>
      <c r="AOX342" s="428"/>
      <c r="AOY342" s="430"/>
      <c r="AOZ342" s="431"/>
      <c r="APA342" s="429"/>
      <c r="APB342" s="428"/>
      <c r="APC342" s="430"/>
      <c r="APD342" s="431"/>
      <c r="APE342" s="429"/>
      <c r="APF342" s="428"/>
      <c r="APG342" s="430"/>
      <c r="APH342" s="431"/>
      <c r="API342" s="429"/>
      <c r="APJ342" s="428"/>
      <c r="APK342" s="430"/>
      <c r="APL342" s="431"/>
      <c r="APM342" s="429"/>
      <c r="APN342" s="428"/>
      <c r="APO342" s="430"/>
      <c r="APP342" s="431"/>
      <c r="APQ342" s="429"/>
      <c r="APR342" s="428"/>
      <c r="APS342" s="430"/>
      <c r="APT342" s="431"/>
      <c r="APU342" s="429"/>
      <c r="APV342" s="428"/>
      <c r="APW342" s="430"/>
      <c r="APX342" s="431"/>
      <c r="APY342" s="429"/>
      <c r="APZ342" s="428"/>
      <c r="AQA342" s="430"/>
      <c r="AQB342" s="431"/>
      <c r="AQC342" s="429"/>
      <c r="AQD342" s="428"/>
      <c r="AQE342" s="430"/>
      <c r="AQF342" s="431"/>
      <c r="AQG342" s="429"/>
      <c r="AQH342" s="428"/>
      <c r="AQI342" s="430"/>
      <c r="AQJ342" s="431"/>
      <c r="AQK342" s="429"/>
      <c r="AQL342" s="428"/>
      <c r="AQM342" s="430"/>
      <c r="AQN342" s="431"/>
      <c r="AQO342" s="429"/>
      <c r="AQP342" s="428"/>
      <c r="AQQ342" s="430"/>
      <c r="AQR342" s="431"/>
      <c r="AQS342" s="429"/>
      <c r="AQT342" s="428"/>
      <c r="AQU342" s="430"/>
      <c r="AQV342" s="431"/>
      <c r="AQW342" s="429"/>
      <c r="AQX342" s="428"/>
      <c r="AQY342" s="430"/>
      <c r="AQZ342" s="431"/>
      <c r="ARA342" s="429"/>
      <c r="ARB342" s="428"/>
      <c r="ARC342" s="430"/>
      <c r="ARD342" s="431"/>
      <c r="ARE342" s="429"/>
      <c r="ARF342" s="428"/>
      <c r="ARG342" s="430"/>
      <c r="ARH342" s="431"/>
      <c r="ARI342" s="429"/>
      <c r="ARJ342" s="428"/>
      <c r="ARK342" s="430"/>
      <c r="ARL342" s="431"/>
      <c r="ARM342" s="429"/>
      <c r="ARN342" s="428"/>
      <c r="ARO342" s="430"/>
      <c r="ARP342" s="431"/>
      <c r="ARQ342" s="429"/>
      <c r="ARR342" s="428"/>
      <c r="ARS342" s="430"/>
      <c r="ART342" s="431"/>
      <c r="ARU342" s="429"/>
      <c r="ARV342" s="428"/>
      <c r="ARW342" s="430"/>
      <c r="ARX342" s="431"/>
      <c r="ARY342" s="429"/>
      <c r="ARZ342" s="428"/>
      <c r="ASA342" s="430"/>
      <c r="ASB342" s="431"/>
      <c r="ASC342" s="429"/>
      <c r="ASD342" s="428"/>
      <c r="ASE342" s="430"/>
      <c r="ASF342" s="431"/>
      <c r="ASG342" s="429"/>
      <c r="ASH342" s="428"/>
      <c r="ASI342" s="430"/>
      <c r="ASJ342" s="431"/>
      <c r="ASK342" s="429"/>
      <c r="ASL342" s="428"/>
      <c r="ASM342" s="430"/>
      <c r="ASN342" s="431"/>
      <c r="ASO342" s="429"/>
      <c r="ASP342" s="428"/>
      <c r="ASQ342" s="430"/>
      <c r="ASR342" s="431"/>
      <c r="ASS342" s="429"/>
      <c r="AST342" s="428"/>
      <c r="ASU342" s="430"/>
      <c r="ASV342" s="431"/>
      <c r="ASW342" s="429"/>
      <c r="ASX342" s="428"/>
      <c r="ASY342" s="430"/>
      <c r="ASZ342" s="431"/>
      <c r="ATA342" s="429"/>
      <c r="ATB342" s="428"/>
      <c r="ATC342" s="430"/>
      <c r="ATD342" s="431"/>
      <c r="ATE342" s="429"/>
      <c r="ATF342" s="428"/>
      <c r="ATG342" s="430"/>
      <c r="ATH342" s="431"/>
      <c r="ATI342" s="429"/>
      <c r="ATJ342" s="428"/>
      <c r="ATK342" s="430"/>
      <c r="ATL342" s="431"/>
      <c r="ATM342" s="429"/>
      <c r="ATN342" s="428"/>
      <c r="ATO342" s="430"/>
      <c r="ATP342" s="431"/>
      <c r="ATQ342" s="429"/>
      <c r="ATR342" s="428"/>
      <c r="ATS342" s="430"/>
      <c r="ATT342" s="431"/>
      <c r="ATU342" s="429"/>
      <c r="ATV342" s="428"/>
      <c r="ATW342" s="430"/>
      <c r="ATX342" s="431"/>
      <c r="ATY342" s="429"/>
      <c r="ATZ342" s="428"/>
      <c r="AUA342" s="430"/>
      <c r="AUB342" s="431"/>
      <c r="AUC342" s="429"/>
      <c r="AUD342" s="428"/>
      <c r="AUE342" s="430"/>
      <c r="AUF342" s="431"/>
      <c r="AUG342" s="429"/>
      <c r="AUH342" s="428"/>
      <c r="AUI342" s="430"/>
      <c r="AUJ342" s="431"/>
      <c r="AUK342" s="429"/>
      <c r="AUL342" s="428"/>
      <c r="AUM342" s="430"/>
      <c r="AUN342" s="431"/>
      <c r="AUO342" s="429"/>
      <c r="AUP342" s="428"/>
      <c r="AUQ342" s="430"/>
      <c r="AUR342" s="431"/>
      <c r="AUS342" s="429"/>
      <c r="AUT342" s="428"/>
      <c r="AUU342" s="430"/>
      <c r="AUV342" s="431"/>
      <c r="AUW342" s="429"/>
      <c r="AUX342" s="428"/>
      <c r="AUY342" s="430"/>
      <c r="AUZ342" s="431"/>
      <c r="AVA342" s="429"/>
      <c r="AVB342" s="428"/>
      <c r="AVC342" s="430"/>
      <c r="AVD342" s="431"/>
      <c r="AVE342" s="429"/>
      <c r="AVF342" s="428"/>
      <c r="AVG342" s="430"/>
      <c r="AVH342" s="431"/>
      <c r="AVI342" s="429"/>
      <c r="AVJ342" s="428"/>
      <c r="AVK342" s="430"/>
      <c r="AVL342" s="431"/>
      <c r="AVM342" s="429"/>
      <c r="AVN342" s="428"/>
      <c r="AVO342" s="430"/>
      <c r="AVP342" s="431"/>
      <c r="AVQ342" s="429"/>
      <c r="AVR342" s="428"/>
      <c r="AVS342" s="430"/>
      <c r="AVT342" s="431"/>
      <c r="AVU342" s="429"/>
      <c r="AVV342" s="428"/>
      <c r="AVW342" s="430"/>
      <c r="AVX342" s="431"/>
      <c r="AVY342" s="429"/>
      <c r="AVZ342" s="428"/>
      <c r="AWA342" s="430"/>
      <c r="AWB342" s="431"/>
      <c r="AWC342" s="429"/>
      <c r="AWD342" s="428"/>
      <c r="AWE342" s="430"/>
      <c r="AWF342" s="431"/>
      <c r="AWG342" s="429"/>
      <c r="AWH342" s="428"/>
      <c r="AWI342" s="430"/>
      <c r="AWJ342" s="431"/>
      <c r="AWK342" s="429"/>
      <c r="AWL342" s="428"/>
      <c r="AWM342" s="430"/>
      <c r="AWN342" s="431"/>
      <c r="AWO342" s="429"/>
      <c r="AWP342" s="428"/>
      <c r="AWQ342" s="430"/>
      <c r="AWR342" s="431"/>
      <c r="AWS342" s="429"/>
      <c r="AWT342" s="428"/>
      <c r="AWU342" s="430"/>
      <c r="AWV342" s="431"/>
      <c r="AWW342" s="429"/>
      <c r="AWX342" s="428"/>
      <c r="AWY342" s="430"/>
      <c r="AWZ342" s="431"/>
      <c r="AXA342" s="429"/>
      <c r="AXB342" s="428"/>
      <c r="AXC342" s="430"/>
      <c r="AXD342" s="431"/>
      <c r="AXE342" s="429"/>
      <c r="AXF342" s="428"/>
      <c r="AXG342" s="430"/>
      <c r="AXH342" s="431"/>
      <c r="AXI342" s="429"/>
      <c r="AXJ342" s="428"/>
      <c r="AXK342" s="430"/>
      <c r="AXL342" s="431"/>
      <c r="AXM342" s="429"/>
      <c r="AXN342" s="428"/>
      <c r="AXO342" s="430"/>
      <c r="AXP342" s="431"/>
      <c r="AXQ342" s="429"/>
      <c r="AXR342" s="428"/>
      <c r="AXS342" s="430"/>
      <c r="AXT342" s="431"/>
      <c r="AXU342" s="429"/>
      <c r="AXV342" s="428"/>
      <c r="AXW342" s="430"/>
      <c r="AXX342" s="431"/>
      <c r="AXY342" s="429"/>
      <c r="AXZ342" s="428"/>
      <c r="AYA342" s="430"/>
      <c r="AYB342" s="431"/>
      <c r="AYC342" s="429"/>
      <c r="AYD342" s="428"/>
      <c r="AYE342" s="430"/>
      <c r="AYF342" s="431"/>
      <c r="AYG342" s="429"/>
      <c r="AYH342" s="428"/>
      <c r="AYI342" s="430"/>
      <c r="AYJ342" s="431"/>
      <c r="AYK342" s="429"/>
      <c r="AYL342" s="428"/>
      <c r="AYM342" s="430"/>
      <c r="AYN342" s="431"/>
      <c r="AYO342" s="429"/>
      <c r="AYP342" s="428"/>
      <c r="AYQ342" s="430"/>
      <c r="AYR342" s="431"/>
      <c r="AYS342" s="429"/>
      <c r="AYT342" s="428"/>
      <c r="AYU342" s="430"/>
      <c r="AYV342" s="431"/>
      <c r="AYW342" s="429"/>
      <c r="AYX342" s="428"/>
      <c r="AYY342" s="430"/>
      <c r="AYZ342" s="431"/>
      <c r="AZA342" s="429"/>
      <c r="AZB342" s="428"/>
      <c r="AZC342" s="430"/>
      <c r="AZD342" s="431"/>
      <c r="AZE342" s="429"/>
      <c r="AZF342" s="428"/>
      <c r="AZG342" s="430"/>
      <c r="AZH342" s="431"/>
      <c r="AZI342" s="429"/>
      <c r="AZJ342" s="428"/>
      <c r="AZK342" s="430"/>
      <c r="AZL342" s="431"/>
      <c r="AZM342" s="429"/>
      <c r="AZN342" s="428"/>
      <c r="AZO342" s="430"/>
      <c r="AZP342" s="431"/>
      <c r="AZQ342" s="429"/>
      <c r="AZR342" s="428"/>
      <c r="AZS342" s="430"/>
      <c r="AZT342" s="431"/>
      <c r="AZU342" s="429"/>
      <c r="AZV342" s="428"/>
      <c r="AZW342" s="430"/>
      <c r="AZX342" s="431"/>
      <c r="AZY342" s="429"/>
      <c r="AZZ342" s="428"/>
      <c r="BAA342" s="430"/>
      <c r="BAB342" s="431"/>
      <c r="BAC342" s="429"/>
      <c r="BAD342" s="428"/>
      <c r="BAE342" s="430"/>
      <c r="BAF342" s="431"/>
      <c r="BAG342" s="429"/>
      <c r="BAH342" s="428"/>
      <c r="BAI342" s="430"/>
      <c r="BAJ342" s="431"/>
      <c r="BAK342" s="429"/>
      <c r="BAL342" s="428"/>
      <c r="BAM342" s="430"/>
      <c r="BAN342" s="431"/>
      <c r="BAO342" s="429"/>
      <c r="BAP342" s="428"/>
      <c r="BAQ342" s="430"/>
      <c r="BAR342" s="431"/>
      <c r="BAS342" s="429"/>
      <c r="BAT342" s="428"/>
      <c r="BAU342" s="430"/>
      <c r="BAV342" s="431"/>
      <c r="BAW342" s="429"/>
      <c r="BAX342" s="428"/>
      <c r="BAY342" s="430"/>
      <c r="BAZ342" s="431"/>
      <c r="BBA342" s="429"/>
      <c r="BBB342" s="428"/>
      <c r="BBC342" s="430"/>
      <c r="BBD342" s="431"/>
      <c r="BBE342" s="429"/>
      <c r="BBF342" s="428"/>
      <c r="BBG342" s="430"/>
      <c r="BBH342" s="431"/>
      <c r="BBI342" s="429"/>
      <c r="BBJ342" s="428"/>
      <c r="BBK342" s="430"/>
      <c r="BBL342" s="431"/>
      <c r="BBM342" s="429"/>
      <c r="BBN342" s="428"/>
      <c r="BBO342" s="430"/>
      <c r="BBP342" s="431"/>
      <c r="BBQ342" s="429"/>
      <c r="BBR342" s="428"/>
      <c r="BBS342" s="430"/>
      <c r="BBT342" s="431"/>
      <c r="BBU342" s="429"/>
      <c r="BBV342" s="428"/>
      <c r="BBW342" s="430"/>
      <c r="BBX342" s="431"/>
      <c r="BBY342" s="429"/>
      <c r="BBZ342" s="428"/>
      <c r="BCA342" s="430"/>
      <c r="BCB342" s="431"/>
      <c r="BCC342" s="429"/>
      <c r="BCD342" s="428"/>
      <c r="BCE342" s="430"/>
      <c r="BCF342" s="431"/>
      <c r="BCG342" s="429"/>
      <c r="BCH342" s="428"/>
      <c r="BCI342" s="430"/>
      <c r="BCJ342" s="431"/>
      <c r="BCK342" s="429"/>
      <c r="BCL342" s="428"/>
      <c r="BCM342" s="430"/>
      <c r="BCN342" s="431"/>
      <c r="BCO342" s="429"/>
      <c r="BCP342" s="428"/>
      <c r="BCQ342" s="430"/>
      <c r="BCR342" s="431"/>
      <c r="BCS342" s="429"/>
      <c r="BCT342" s="428"/>
      <c r="BCU342" s="430"/>
      <c r="BCV342" s="431"/>
      <c r="BCW342" s="429"/>
      <c r="BCX342" s="428"/>
      <c r="BCY342" s="430"/>
      <c r="BCZ342" s="431"/>
      <c r="BDA342" s="429"/>
      <c r="BDB342" s="428"/>
      <c r="BDC342" s="430"/>
      <c r="BDD342" s="431"/>
      <c r="BDE342" s="429"/>
      <c r="BDF342" s="428"/>
      <c r="BDG342" s="430"/>
      <c r="BDH342" s="431"/>
      <c r="BDI342" s="429"/>
      <c r="BDJ342" s="428"/>
      <c r="BDK342" s="430"/>
      <c r="BDL342" s="431"/>
      <c r="BDM342" s="429"/>
      <c r="BDN342" s="428"/>
      <c r="BDO342" s="430"/>
      <c r="BDP342" s="431"/>
      <c r="BDQ342" s="429"/>
      <c r="BDR342" s="428"/>
      <c r="BDS342" s="430"/>
      <c r="BDT342" s="431"/>
      <c r="BDU342" s="429"/>
      <c r="BDV342" s="428"/>
      <c r="BDW342" s="430"/>
      <c r="BDX342" s="431"/>
      <c r="BDY342" s="429"/>
      <c r="BDZ342" s="428"/>
      <c r="BEA342" s="430"/>
      <c r="BEB342" s="431"/>
      <c r="BEC342" s="429"/>
      <c r="BED342" s="428"/>
      <c r="BEE342" s="430"/>
      <c r="BEF342" s="431"/>
      <c r="BEG342" s="429"/>
      <c r="BEH342" s="428"/>
      <c r="BEI342" s="430"/>
      <c r="BEJ342" s="431"/>
      <c r="BEK342" s="429"/>
      <c r="BEL342" s="428"/>
      <c r="BEM342" s="430"/>
      <c r="BEN342" s="431"/>
      <c r="BEO342" s="429"/>
      <c r="BEP342" s="428"/>
      <c r="BEQ342" s="430"/>
      <c r="BER342" s="431"/>
      <c r="BES342" s="429"/>
      <c r="BET342" s="428"/>
      <c r="BEU342" s="430"/>
      <c r="BEV342" s="431"/>
      <c r="BEW342" s="429"/>
      <c r="BEX342" s="428"/>
      <c r="BEY342" s="430"/>
      <c r="BEZ342" s="431"/>
      <c r="BFA342" s="429"/>
      <c r="BFB342" s="428"/>
      <c r="BFC342" s="430"/>
      <c r="BFD342" s="431"/>
      <c r="BFE342" s="429"/>
      <c r="BFF342" s="428"/>
      <c r="BFG342" s="430"/>
      <c r="BFH342" s="431"/>
      <c r="BFI342" s="429"/>
      <c r="BFJ342" s="428"/>
      <c r="BFK342" s="430"/>
      <c r="BFL342" s="431"/>
      <c r="BFM342" s="429"/>
      <c r="BFN342" s="428"/>
      <c r="BFO342" s="430"/>
      <c r="BFP342" s="431"/>
      <c r="BFQ342" s="429"/>
      <c r="BFR342" s="428"/>
      <c r="BFS342" s="430"/>
      <c r="BFT342" s="431"/>
      <c r="BFU342" s="429"/>
      <c r="BFV342" s="428"/>
      <c r="BFW342" s="430"/>
      <c r="BFX342" s="431"/>
      <c r="BFY342" s="429"/>
      <c r="BFZ342" s="428"/>
      <c r="BGA342" s="430"/>
      <c r="BGB342" s="431"/>
      <c r="BGC342" s="429"/>
      <c r="BGD342" s="428"/>
      <c r="BGE342" s="430"/>
      <c r="BGF342" s="431"/>
      <c r="BGG342" s="429"/>
      <c r="BGH342" s="428"/>
      <c r="BGI342" s="430"/>
      <c r="BGJ342" s="431"/>
      <c r="BGK342" s="429"/>
      <c r="BGL342" s="428"/>
      <c r="BGM342" s="430"/>
      <c r="BGN342" s="431"/>
      <c r="BGO342" s="429"/>
      <c r="BGP342" s="428"/>
      <c r="BGQ342" s="430"/>
      <c r="BGR342" s="431"/>
      <c r="BGS342" s="429"/>
      <c r="BGT342" s="428"/>
      <c r="BGU342" s="430"/>
      <c r="BGV342" s="431"/>
      <c r="BGW342" s="429"/>
      <c r="BGX342" s="428"/>
      <c r="BGY342" s="430"/>
      <c r="BGZ342" s="431"/>
      <c r="BHA342" s="429"/>
      <c r="BHB342" s="428"/>
      <c r="BHC342" s="430"/>
      <c r="BHD342" s="431"/>
      <c r="BHE342" s="429"/>
      <c r="BHF342" s="428"/>
      <c r="BHG342" s="430"/>
      <c r="BHH342" s="431"/>
      <c r="BHI342" s="429"/>
      <c r="BHJ342" s="428"/>
      <c r="BHK342" s="430"/>
      <c r="BHL342" s="431"/>
      <c r="BHM342" s="429"/>
      <c r="BHN342" s="428"/>
      <c r="BHO342" s="430"/>
      <c r="BHP342" s="431"/>
      <c r="BHQ342" s="429"/>
      <c r="BHR342" s="428"/>
      <c r="BHS342" s="430"/>
      <c r="BHT342" s="431"/>
      <c r="BHU342" s="429"/>
      <c r="BHV342" s="428"/>
      <c r="BHW342" s="430"/>
      <c r="BHX342" s="431"/>
      <c r="BHY342" s="429"/>
      <c r="BHZ342" s="428"/>
      <c r="BIA342" s="430"/>
      <c r="BIB342" s="431"/>
      <c r="BIC342" s="429"/>
      <c r="BID342" s="428"/>
      <c r="BIE342" s="430"/>
      <c r="BIF342" s="431"/>
      <c r="BIG342" s="429"/>
      <c r="BIH342" s="428"/>
      <c r="BII342" s="430"/>
      <c r="BIJ342" s="431"/>
      <c r="BIK342" s="429"/>
      <c r="BIL342" s="428"/>
      <c r="BIM342" s="430"/>
      <c r="BIN342" s="431"/>
      <c r="BIO342" s="429"/>
      <c r="BIP342" s="428"/>
      <c r="BIQ342" s="430"/>
      <c r="BIR342" s="431"/>
      <c r="BIS342" s="429"/>
      <c r="BIT342" s="428"/>
      <c r="BIU342" s="430"/>
      <c r="BIV342" s="431"/>
      <c r="BIW342" s="429"/>
      <c r="BIX342" s="428"/>
      <c r="BIY342" s="430"/>
      <c r="BIZ342" s="431"/>
      <c r="BJA342" s="429"/>
      <c r="BJB342" s="428"/>
      <c r="BJC342" s="430"/>
      <c r="BJD342" s="431"/>
      <c r="BJE342" s="429"/>
      <c r="BJF342" s="428"/>
      <c r="BJG342" s="430"/>
      <c r="BJH342" s="431"/>
      <c r="BJI342" s="429"/>
      <c r="BJJ342" s="428"/>
      <c r="BJK342" s="430"/>
      <c r="BJL342" s="431"/>
      <c r="BJM342" s="429"/>
      <c r="BJN342" s="428"/>
      <c r="BJO342" s="430"/>
      <c r="BJP342" s="431"/>
      <c r="BJQ342" s="429"/>
      <c r="BJR342" s="428"/>
      <c r="BJS342" s="430"/>
      <c r="BJT342" s="431"/>
      <c r="BJU342" s="429"/>
      <c r="BJV342" s="428"/>
      <c r="BJW342" s="430"/>
      <c r="BJX342" s="431"/>
      <c r="BJY342" s="429"/>
      <c r="BJZ342" s="428"/>
      <c r="BKA342" s="430"/>
      <c r="BKB342" s="431"/>
      <c r="BKC342" s="429"/>
      <c r="BKD342" s="428"/>
      <c r="BKE342" s="430"/>
      <c r="BKF342" s="431"/>
      <c r="BKG342" s="429"/>
      <c r="BKH342" s="428"/>
      <c r="BKI342" s="430"/>
      <c r="BKJ342" s="431"/>
      <c r="BKK342" s="429"/>
      <c r="BKL342" s="428"/>
      <c r="BKM342" s="430"/>
      <c r="BKN342" s="431"/>
      <c r="BKO342" s="429"/>
      <c r="BKP342" s="428"/>
      <c r="BKQ342" s="430"/>
      <c r="BKR342" s="431"/>
      <c r="BKS342" s="429"/>
      <c r="BKT342" s="428"/>
      <c r="BKU342" s="430"/>
      <c r="BKV342" s="431"/>
      <c r="BKW342" s="429"/>
      <c r="BKX342" s="428"/>
      <c r="BKY342" s="430"/>
      <c r="BKZ342" s="431"/>
      <c r="BLA342" s="429"/>
      <c r="BLB342" s="428"/>
      <c r="BLC342" s="430"/>
      <c r="BLD342" s="431"/>
      <c r="BLE342" s="429"/>
      <c r="BLF342" s="428"/>
      <c r="BLG342" s="430"/>
      <c r="BLH342" s="431"/>
      <c r="BLI342" s="429"/>
      <c r="BLJ342" s="428"/>
      <c r="BLK342" s="430"/>
      <c r="BLL342" s="431"/>
      <c r="BLM342" s="429"/>
      <c r="BLN342" s="428"/>
      <c r="BLO342" s="430"/>
      <c r="BLP342" s="431"/>
      <c r="BLQ342" s="429"/>
      <c r="BLR342" s="428"/>
      <c r="BLS342" s="430"/>
      <c r="BLT342" s="431"/>
      <c r="BLU342" s="429"/>
      <c r="BLV342" s="428"/>
      <c r="BLW342" s="430"/>
      <c r="BLX342" s="431"/>
      <c r="BLY342" s="429"/>
      <c r="BLZ342" s="428"/>
      <c r="BMA342" s="430"/>
      <c r="BMB342" s="431"/>
      <c r="BMC342" s="429"/>
      <c r="BMD342" s="428"/>
      <c r="BME342" s="430"/>
      <c r="BMF342" s="431"/>
      <c r="BMG342" s="429"/>
      <c r="BMH342" s="428"/>
      <c r="BMI342" s="430"/>
      <c r="BMJ342" s="431"/>
      <c r="BMK342" s="429"/>
      <c r="BML342" s="428"/>
      <c r="BMM342" s="430"/>
      <c r="BMN342" s="431"/>
      <c r="BMO342" s="429"/>
      <c r="BMP342" s="428"/>
      <c r="BMQ342" s="430"/>
      <c r="BMR342" s="431"/>
      <c r="BMS342" s="429"/>
      <c r="BMT342" s="428"/>
      <c r="BMU342" s="430"/>
      <c r="BMV342" s="431"/>
      <c r="BMW342" s="429"/>
      <c r="BMX342" s="428"/>
      <c r="BMY342" s="430"/>
      <c r="BMZ342" s="431"/>
      <c r="BNA342" s="429"/>
      <c r="BNB342" s="428"/>
      <c r="BNC342" s="430"/>
      <c r="BND342" s="431"/>
      <c r="BNE342" s="429"/>
      <c r="BNF342" s="428"/>
      <c r="BNG342" s="430"/>
      <c r="BNH342" s="431"/>
      <c r="BNI342" s="429"/>
      <c r="BNJ342" s="428"/>
      <c r="BNK342" s="430"/>
      <c r="BNL342" s="431"/>
      <c r="BNM342" s="429"/>
      <c r="BNN342" s="428"/>
      <c r="BNO342" s="430"/>
      <c r="BNP342" s="431"/>
      <c r="BNQ342" s="429"/>
      <c r="BNR342" s="428"/>
      <c r="BNS342" s="430"/>
      <c r="BNT342" s="431"/>
      <c r="BNU342" s="429"/>
      <c r="BNV342" s="428"/>
      <c r="BNW342" s="430"/>
      <c r="BNX342" s="431"/>
      <c r="BNY342" s="429"/>
      <c r="BNZ342" s="428"/>
      <c r="BOA342" s="430"/>
      <c r="BOB342" s="431"/>
      <c r="BOC342" s="429"/>
      <c r="BOD342" s="428"/>
      <c r="BOE342" s="430"/>
      <c r="BOF342" s="431"/>
      <c r="BOG342" s="429"/>
      <c r="BOH342" s="428"/>
      <c r="BOI342" s="430"/>
      <c r="BOJ342" s="431"/>
      <c r="BOK342" s="429"/>
      <c r="BOL342" s="428"/>
      <c r="BOM342" s="430"/>
      <c r="BON342" s="431"/>
      <c r="BOO342" s="429"/>
      <c r="BOP342" s="428"/>
      <c r="BOQ342" s="430"/>
      <c r="BOR342" s="431"/>
      <c r="BOS342" s="429"/>
      <c r="BOT342" s="428"/>
      <c r="BOU342" s="430"/>
      <c r="BOV342" s="431"/>
      <c r="BOW342" s="429"/>
      <c r="BOX342" s="428"/>
      <c r="BOY342" s="430"/>
      <c r="BOZ342" s="431"/>
      <c r="BPA342" s="429"/>
      <c r="BPB342" s="428"/>
      <c r="BPC342" s="430"/>
      <c r="BPD342" s="431"/>
      <c r="BPE342" s="429"/>
      <c r="BPF342" s="428"/>
      <c r="BPG342" s="430"/>
      <c r="BPH342" s="431"/>
      <c r="BPI342" s="429"/>
      <c r="BPJ342" s="428"/>
      <c r="BPK342" s="430"/>
      <c r="BPL342" s="431"/>
      <c r="BPM342" s="429"/>
      <c r="BPN342" s="428"/>
      <c r="BPO342" s="430"/>
      <c r="BPP342" s="431"/>
      <c r="BPQ342" s="429"/>
      <c r="BPR342" s="428"/>
      <c r="BPS342" s="430"/>
      <c r="BPT342" s="431"/>
      <c r="BPU342" s="429"/>
      <c r="BPV342" s="428"/>
      <c r="BPW342" s="430"/>
      <c r="BPX342" s="431"/>
      <c r="BPY342" s="429"/>
      <c r="BPZ342" s="428"/>
      <c r="BQA342" s="430"/>
      <c r="BQB342" s="431"/>
      <c r="BQC342" s="429"/>
      <c r="BQD342" s="428"/>
      <c r="BQE342" s="430"/>
      <c r="BQF342" s="431"/>
      <c r="BQG342" s="429"/>
      <c r="BQH342" s="428"/>
      <c r="BQI342" s="430"/>
      <c r="BQJ342" s="431"/>
      <c r="BQK342" s="429"/>
      <c r="BQL342" s="428"/>
      <c r="BQM342" s="430"/>
      <c r="BQN342" s="431"/>
      <c r="BQO342" s="429"/>
      <c r="BQP342" s="428"/>
      <c r="BQQ342" s="430"/>
      <c r="BQR342" s="431"/>
      <c r="BQS342" s="429"/>
      <c r="BQT342" s="428"/>
      <c r="BQU342" s="430"/>
      <c r="BQV342" s="431"/>
      <c r="BQW342" s="429"/>
      <c r="BQX342" s="428"/>
      <c r="BQY342" s="430"/>
      <c r="BQZ342" s="431"/>
      <c r="BRA342" s="429"/>
      <c r="BRB342" s="428"/>
      <c r="BRC342" s="430"/>
      <c r="BRD342" s="431"/>
      <c r="BRE342" s="429"/>
      <c r="BRF342" s="428"/>
      <c r="BRG342" s="430"/>
      <c r="BRH342" s="431"/>
      <c r="BRI342" s="429"/>
      <c r="BRJ342" s="428"/>
      <c r="BRK342" s="430"/>
      <c r="BRL342" s="431"/>
      <c r="BRM342" s="429"/>
      <c r="BRN342" s="428"/>
      <c r="BRO342" s="430"/>
      <c r="BRP342" s="431"/>
      <c r="BRQ342" s="429"/>
      <c r="BRR342" s="428"/>
      <c r="BRS342" s="430"/>
      <c r="BRT342" s="431"/>
      <c r="BRU342" s="429"/>
      <c r="BRV342" s="428"/>
      <c r="BRW342" s="430"/>
      <c r="BRX342" s="431"/>
      <c r="BRY342" s="429"/>
      <c r="BRZ342" s="428"/>
      <c r="BSA342" s="430"/>
      <c r="BSB342" s="431"/>
      <c r="BSC342" s="429"/>
      <c r="BSD342" s="428"/>
      <c r="BSE342" s="430"/>
      <c r="BSF342" s="431"/>
      <c r="BSG342" s="429"/>
      <c r="BSH342" s="428"/>
      <c r="BSI342" s="430"/>
      <c r="BSJ342" s="431"/>
      <c r="BSK342" s="429"/>
      <c r="BSL342" s="428"/>
      <c r="BSM342" s="430"/>
      <c r="BSN342" s="431"/>
      <c r="BSO342" s="429"/>
      <c r="BSP342" s="428"/>
      <c r="BSQ342" s="430"/>
      <c r="BSR342" s="431"/>
      <c r="BSS342" s="429"/>
      <c r="BST342" s="428"/>
      <c r="BSU342" s="430"/>
      <c r="BSV342" s="431"/>
      <c r="BSW342" s="429"/>
      <c r="BSX342" s="428"/>
      <c r="BSY342" s="430"/>
      <c r="BSZ342" s="431"/>
      <c r="BTA342" s="429"/>
      <c r="BTB342" s="428"/>
      <c r="BTC342" s="430"/>
      <c r="BTD342" s="431"/>
      <c r="BTE342" s="429"/>
      <c r="BTF342" s="428"/>
      <c r="BTG342" s="430"/>
      <c r="BTH342" s="431"/>
      <c r="BTI342" s="429"/>
      <c r="BTJ342" s="428"/>
      <c r="BTK342" s="430"/>
      <c r="BTL342" s="431"/>
      <c r="BTM342" s="429"/>
      <c r="BTN342" s="428"/>
      <c r="BTO342" s="430"/>
      <c r="BTP342" s="431"/>
      <c r="BTQ342" s="429"/>
      <c r="BTR342" s="428"/>
      <c r="BTS342" s="430"/>
      <c r="BTT342" s="431"/>
      <c r="BTU342" s="429"/>
      <c r="BTV342" s="428"/>
      <c r="BTW342" s="430"/>
      <c r="BTX342" s="431"/>
      <c r="BTY342" s="429"/>
      <c r="BTZ342" s="428"/>
      <c r="BUA342" s="430"/>
      <c r="BUB342" s="431"/>
      <c r="BUC342" s="429"/>
      <c r="BUD342" s="428"/>
      <c r="BUE342" s="430"/>
      <c r="BUF342" s="431"/>
      <c r="BUG342" s="429"/>
      <c r="BUH342" s="428"/>
      <c r="BUI342" s="430"/>
      <c r="BUJ342" s="431"/>
      <c r="BUK342" s="429"/>
      <c r="BUL342" s="428"/>
      <c r="BUM342" s="430"/>
      <c r="BUN342" s="431"/>
      <c r="BUO342" s="429"/>
      <c r="BUP342" s="428"/>
      <c r="BUQ342" s="430"/>
      <c r="BUR342" s="431"/>
      <c r="BUS342" s="429"/>
      <c r="BUT342" s="428"/>
      <c r="BUU342" s="430"/>
      <c r="BUV342" s="431"/>
      <c r="BUW342" s="429"/>
      <c r="BUX342" s="428"/>
      <c r="BUY342" s="430"/>
      <c r="BUZ342" s="431"/>
      <c r="BVA342" s="429"/>
      <c r="BVB342" s="428"/>
      <c r="BVC342" s="430"/>
      <c r="BVD342" s="431"/>
      <c r="BVE342" s="429"/>
      <c r="BVF342" s="428"/>
      <c r="BVG342" s="430"/>
      <c r="BVH342" s="431"/>
      <c r="BVI342" s="429"/>
      <c r="BVJ342" s="428"/>
      <c r="BVK342" s="430"/>
      <c r="BVL342" s="431"/>
      <c r="BVM342" s="429"/>
      <c r="BVN342" s="428"/>
      <c r="BVO342" s="430"/>
      <c r="BVP342" s="431"/>
      <c r="BVQ342" s="429"/>
      <c r="BVR342" s="428"/>
      <c r="BVS342" s="430"/>
      <c r="BVT342" s="431"/>
      <c r="BVU342" s="429"/>
      <c r="BVV342" s="428"/>
      <c r="BVW342" s="430"/>
      <c r="BVX342" s="431"/>
      <c r="BVY342" s="429"/>
      <c r="BVZ342" s="428"/>
      <c r="BWA342" s="430"/>
      <c r="BWB342" s="431"/>
      <c r="BWC342" s="429"/>
      <c r="BWD342" s="428"/>
      <c r="BWE342" s="430"/>
      <c r="BWF342" s="431"/>
      <c r="BWG342" s="429"/>
      <c r="BWH342" s="428"/>
      <c r="BWI342" s="430"/>
      <c r="BWJ342" s="431"/>
      <c r="BWK342" s="429"/>
      <c r="BWL342" s="428"/>
      <c r="BWM342" s="430"/>
      <c r="BWN342" s="431"/>
      <c r="BWO342" s="429"/>
      <c r="BWP342" s="428"/>
      <c r="BWQ342" s="430"/>
      <c r="BWR342" s="431"/>
      <c r="BWS342" s="429"/>
      <c r="BWT342" s="428"/>
      <c r="BWU342" s="430"/>
      <c r="BWV342" s="431"/>
      <c r="BWW342" s="429"/>
      <c r="BWX342" s="428"/>
      <c r="BWY342" s="430"/>
      <c r="BWZ342" s="431"/>
      <c r="BXA342" s="429"/>
      <c r="BXB342" s="428"/>
      <c r="BXC342" s="430"/>
      <c r="BXD342" s="431"/>
      <c r="BXE342" s="429"/>
      <c r="BXF342" s="428"/>
      <c r="BXG342" s="430"/>
      <c r="BXH342" s="431"/>
      <c r="BXI342" s="429"/>
      <c r="BXJ342" s="428"/>
      <c r="BXK342" s="430"/>
      <c r="BXL342" s="431"/>
      <c r="BXM342" s="429"/>
      <c r="BXN342" s="428"/>
      <c r="BXO342" s="430"/>
      <c r="BXP342" s="431"/>
      <c r="BXQ342" s="429"/>
      <c r="BXR342" s="428"/>
      <c r="BXS342" s="430"/>
      <c r="BXT342" s="431"/>
      <c r="BXU342" s="429"/>
      <c r="BXV342" s="428"/>
      <c r="BXW342" s="430"/>
      <c r="BXX342" s="431"/>
      <c r="BXY342" s="429"/>
      <c r="BXZ342" s="428"/>
      <c r="BYA342" s="430"/>
      <c r="BYB342" s="431"/>
      <c r="BYC342" s="429"/>
      <c r="BYD342" s="428"/>
      <c r="BYE342" s="430"/>
      <c r="BYF342" s="431"/>
      <c r="BYG342" s="429"/>
      <c r="BYH342" s="428"/>
      <c r="BYI342" s="430"/>
      <c r="BYJ342" s="431"/>
      <c r="BYK342" s="429"/>
      <c r="BYL342" s="428"/>
      <c r="BYM342" s="430"/>
      <c r="BYN342" s="431"/>
      <c r="BYO342" s="429"/>
      <c r="BYP342" s="428"/>
      <c r="BYQ342" s="430"/>
      <c r="BYR342" s="431"/>
      <c r="BYS342" s="429"/>
      <c r="BYT342" s="428"/>
      <c r="BYU342" s="430"/>
      <c r="BYV342" s="431"/>
      <c r="BYW342" s="429"/>
      <c r="BYX342" s="428"/>
      <c r="BYY342" s="430"/>
      <c r="BYZ342" s="431"/>
      <c r="BZA342" s="429"/>
      <c r="BZB342" s="428"/>
      <c r="BZC342" s="430"/>
      <c r="BZD342" s="431"/>
      <c r="BZE342" s="429"/>
      <c r="BZF342" s="428"/>
      <c r="BZG342" s="430"/>
      <c r="BZH342" s="431"/>
      <c r="BZI342" s="429"/>
      <c r="BZJ342" s="428"/>
      <c r="BZK342" s="430"/>
      <c r="BZL342" s="431"/>
      <c r="BZM342" s="429"/>
      <c r="BZN342" s="428"/>
      <c r="BZO342" s="430"/>
      <c r="BZP342" s="431"/>
      <c r="BZQ342" s="429"/>
      <c r="BZR342" s="428"/>
      <c r="BZS342" s="430"/>
      <c r="BZT342" s="431"/>
      <c r="BZU342" s="429"/>
      <c r="BZV342" s="428"/>
      <c r="BZW342" s="430"/>
      <c r="BZX342" s="431"/>
      <c r="BZY342" s="429"/>
      <c r="BZZ342" s="428"/>
      <c r="CAA342" s="430"/>
      <c r="CAB342" s="431"/>
      <c r="CAC342" s="429"/>
      <c r="CAD342" s="428"/>
      <c r="CAE342" s="430"/>
      <c r="CAF342" s="431"/>
      <c r="CAG342" s="429"/>
      <c r="CAH342" s="428"/>
      <c r="CAI342" s="430"/>
      <c r="CAJ342" s="431"/>
      <c r="CAK342" s="429"/>
      <c r="CAL342" s="428"/>
      <c r="CAM342" s="430"/>
      <c r="CAN342" s="431"/>
      <c r="CAO342" s="429"/>
      <c r="CAP342" s="428"/>
      <c r="CAQ342" s="430"/>
      <c r="CAR342" s="431"/>
      <c r="CAS342" s="429"/>
      <c r="CAT342" s="428"/>
      <c r="CAU342" s="430"/>
      <c r="CAV342" s="431"/>
      <c r="CAW342" s="429"/>
      <c r="CAX342" s="428"/>
      <c r="CAY342" s="430"/>
      <c r="CAZ342" s="431"/>
      <c r="CBA342" s="429"/>
      <c r="CBB342" s="428"/>
      <c r="CBC342" s="430"/>
      <c r="CBD342" s="431"/>
      <c r="CBE342" s="429"/>
      <c r="CBF342" s="428"/>
      <c r="CBG342" s="430"/>
      <c r="CBH342" s="431"/>
      <c r="CBI342" s="429"/>
      <c r="CBJ342" s="428"/>
      <c r="CBK342" s="430"/>
      <c r="CBL342" s="431"/>
      <c r="CBM342" s="429"/>
      <c r="CBN342" s="428"/>
      <c r="CBO342" s="430"/>
      <c r="CBP342" s="431"/>
      <c r="CBQ342" s="429"/>
      <c r="CBR342" s="428"/>
      <c r="CBS342" s="430"/>
      <c r="CBT342" s="431"/>
      <c r="CBU342" s="429"/>
      <c r="CBV342" s="428"/>
      <c r="CBW342" s="430"/>
      <c r="CBX342" s="431"/>
      <c r="CBY342" s="429"/>
      <c r="CBZ342" s="428"/>
      <c r="CCA342" s="430"/>
      <c r="CCB342" s="431"/>
      <c r="CCC342" s="429"/>
      <c r="CCD342" s="428"/>
      <c r="CCE342" s="430"/>
      <c r="CCF342" s="431"/>
      <c r="CCG342" s="429"/>
      <c r="CCH342" s="428"/>
      <c r="CCI342" s="430"/>
      <c r="CCJ342" s="431"/>
      <c r="CCK342" s="429"/>
      <c r="CCL342" s="428"/>
      <c r="CCM342" s="430"/>
      <c r="CCN342" s="431"/>
      <c r="CCO342" s="429"/>
      <c r="CCP342" s="428"/>
      <c r="CCQ342" s="430"/>
      <c r="CCR342" s="431"/>
      <c r="CCS342" s="429"/>
      <c r="CCT342" s="428"/>
      <c r="CCU342" s="430"/>
      <c r="CCV342" s="431"/>
      <c r="CCW342" s="429"/>
      <c r="CCX342" s="428"/>
      <c r="CCY342" s="430"/>
      <c r="CCZ342" s="431"/>
      <c r="CDA342" s="429"/>
      <c r="CDB342" s="428"/>
      <c r="CDC342" s="430"/>
      <c r="CDD342" s="431"/>
      <c r="CDE342" s="429"/>
      <c r="CDF342" s="428"/>
      <c r="CDG342" s="430"/>
      <c r="CDH342" s="431"/>
      <c r="CDI342" s="429"/>
      <c r="CDJ342" s="428"/>
      <c r="CDK342" s="430"/>
      <c r="CDL342" s="431"/>
      <c r="CDM342" s="429"/>
      <c r="CDN342" s="428"/>
      <c r="CDO342" s="430"/>
      <c r="CDP342" s="431"/>
      <c r="CDQ342" s="429"/>
      <c r="CDR342" s="428"/>
      <c r="CDS342" s="430"/>
      <c r="CDT342" s="431"/>
      <c r="CDU342" s="429"/>
      <c r="CDV342" s="428"/>
      <c r="CDW342" s="430"/>
      <c r="CDX342" s="431"/>
      <c r="CDY342" s="429"/>
      <c r="CDZ342" s="428"/>
      <c r="CEA342" s="430"/>
      <c r="CEB342" s="431"/>
      <c r="CEC342" s="429"/>
      <c r="CED342" s="428"/>
      <c r="CEE342" s="430"/>
      <c r="CEF342" s="431"/>
      <c r="CEG342" s="429"/>
      <c r="CEH342" s="428"/>
      <c r="CEI342" s="430"/>
      <c r="CEJ342" s="431"/>
      <c r="CEK342" s="429"/>
      <c r="CEL342" s="428"/>
      <c r="CEM342" s="430"/>
      <c r="CEN342" s="431"/>
      <c r="CEO342" s="429"/>
      <c r="CEP342" s="428"/>
      <c r="CEQ342" s="430"/>
      <c r="CER342" s="431"/>
      <c r="CES342" s="429"/>
      <c r="CET342" s="428"/>
      <c r="CEU342" s="430"/>
      <c r="CEV342" s="431"/>
      <c r="CEW342" s="429"/>
      <c r="CEX342" s="428"/>
      <c r="CEY342" s="430"/>
      <c r="CEZ342" s="431"/>
      <c r="CFA342" s="429"/>
      <c r="CFB342" s="428"/>
      <c r="CFC342" s="430"/>
      <c r="CFD342" s="431"/>
      <c r="CFE342" s="429"/>
      <c r="CFF342" s="428"/>
      <c r="CFG342" s="430"/>
      <c r="CFH342" s="431"/>
      <c r="CFI342" s="429"/>
      <c r="CFJ342" s="428"/>
      <c r="CFK342" s="430"/>
      <c r="CFL342" s="431"/>
      <c r="CFM342" s="429"/>
      <c r="CFN342" s="428"/>
      <c r="CFO342" s="430"/>
      <c r="CFP342" s="431"/>
      <c r="CFQ342" s="429"/>
      <c r="CFR342" s="428"/>
      <c r="CFS342" s="430"/>
      <c r="CFT342" s="431"/>
      <c r="CFU342" s="429"/>
      <c r="CFV342" s="428"/>
      <c r="CFW342" s="430"/>
      <c r="CFX342" s="431"/>
      <c r="CFY342" s="429"/>
      <c r="CFZ342" s="428"/>
      <c r="CGA342" s="430"/>
      <c r="CGB342" s="431"/>
      <c r="CGC342" s="429"/>
      <c r="CGD342" s="428"/>
      <c r="CGE342" s="430"/>
      <c r="CGF342" s="431"/>
      <c r="CGG342" s="429"/>
      <c r="CGH342" s="428"/>
      <c r="CGI342" s="430"/>
      <c r="CGJ342" s="431"/>
      <c r="CGK342" s="429"/>
      <c r="CGL342" s="428"/>
      <c r="CGM342" s="430"/>
      <c r="CGN342" s="431"/>
      <c r="CGO342" s="429"/>
      <c r="CGP342" s="428"/>
      <c r="CGQ342" s="430"/>
      <c r="CGR342" s="431"/>
      <c r="CGS342" s="429"/>
      <c r="CGT342" s="428"/>
      <c r="CGU342" s="430"/>
      <c r="CGV342" s="431"/>
      <c r="CGW342" s="429"/>
      <c r="CGX342" s="428"/>
      <c r="CGY342" s="430"/>
      <c r="CGZ342" s="431"/>
      <c r="CHA342" s="429"/>
      <c r="CHB342" s="428"/>
      <c r="CHC342" s="430"/>
      <c r="CHD342" s="431"/>
      <c r="CHE342" s="429"/>
      <c r="CHF342" s="428"/>
      <c r="CHG342" s="430"/>
      <c r="CHH342" s="431"/>
      <c r="CHI342" s="429"/>
      <c r="CHJ342" s="428"/>
      <c r="CHK342" s="430"/>
      <c r="CHL342" s="431"/>
      <c r="CHM342" s="429"/>
      <c r="CHN342" s="428"/>
      <c r="CHO342" s="430"/>
      <c r="CHP342" s="431"/>
      <c r="CHQ342" s="429"/>
      <c r="CHR342" s="428"/>
      <c r="CHS342" s="430"/>
      <c r="CHT342" s="431"/>
      <c r="CHU342" s="429"/>
      <c r="CHV342" s="428"/>
      <c r="CHW342" s="430"/>
      <c r="CHX342" s="431"/>
      <c r="CHY342" s="429"/>
      <c r="CHZ342" s="428"/>
      <c r="CIA342" s="430"/>
      <c r="CIB342" s="431"/>
      <c r="CIC342" s="429"/>
      <c r="CID342" s="428"/>
      <c r="CIE342" s="430"/>
      <c r="CIF342" s="431"/>
      <c r="CIG342" s="429"/>
      <c r="CIH342" s="428"/>
      <c r="CII342" s="430"/>
      <c r="CIJ342" s="431"/>
      <c r="CIK342" s="429"/>
      <c r="CIL342" s="428"/>
      <c r="CIM342" s="430"/>
      <c r="CIN342" s="431"/>
      <c r="CIO342" s="429"/>
      <c r="CIP342" s="428"/>
      <c r="CIQ342" s="430"/>
      <c r="CIR342" s="431"/>
      <c r="CIS342" s="429"/>
      <c r="CIT342" s="428"/>
      <c r="CIU342" s="430"/>
      <c r="CIV342" s="431"/>
      <c r="CIW342" s="429"/>
      <c r="CIX342" s="428"/>
      <c r="CIY342" s="430"/>
      <c r="CIZ342" s="431"/>
      <c r="CJA342" s="429"/>
      <c r="CJB342" s="428"/>
      <c r="CJC342" s="430"/>
      <c r="CJD342" s="431"/>
      <c r="CJE342" s="429"/>
      <c r="CJF342" s="428"/>
      <c r="CJG342" s="430"/>
      <c r="CJH342" s="431"/>
      <c r="CJI342" s="429"/>
      <c r="CJJ342" s="428"/>
      <c r="CJK342" s="430"/>
      <c r="CJL342" s="431"/>
      <c r="CJM342" s="429"/>
      <c r="CJN342" s="428"/>
      <c r="CJO342" s="430"/>
      <c r="CJP342" s="431"/>
      <c r="CJQ342" s="429"/>
      <c r="CJR342" s="428"/>
      <c r="CJS342" s="430"/>
      <c r="CJT342" s="431"/>
      <c r="CJU342" s="429"/>
      <c r="CJV342" s="428"/>
      <c r="CJW342" s="430"/>
      <c r="CJX342" s="431"/>
      <c r="CJY342" s="429"/>
      <c r="CJZ342" s="428"/>
      <c r="CKA342" s="430"/>
      <c r="CKB342" s="431"/>
      <c r="CKC342" s="429"/>
      <c r="CKD342" s="428"/>
      <c r="CKE342" s="430"/>
      <c r="CKF342" s="431"/>
      <c r="CKG342" s="429"/>
      <c r="CKH342" s="428"/>
      <c r="CKI342" s="430"/>
      <c r="CKJ342" s="431"/>
      <c r="CKK342" s="429"/>
      <c r="CKL342" s="428"/>
      <c r="CKM342" s="430"/>
      <c r="CKN342" s="431"/>
      <c r="CKO342" s="429"/>
      <c r="CKP342" s="428"/>
      <c r="CKQ342" s="430"/>
      <c r="CKR342" s="431"/>
      <c r="CKS342" s="429"/>
      <c r="CKT342" s="428"/>
      <c r="CKU342" s="430"/>
      <c r="CKV342" s="431"/>
      <c r="CKW342" s="429"/>
      <c r="CKX342" s="428"/>
      <c r="CKY342" s="430"/>
      <c r="CKZ342" s="431"/>
      <c r="CLA342" s="429"/>
      <c r="CLB342" s="428"/>
      <c r="CLC342" s="430"/>
      <c r="CLD342" s="431"/>
      <c r="CLE342" s="429"/>
      <c r="CLF342" s="428"/>
      <c r="CLG342" s="430"/>
      <c r="CLH342" s="431"/>
      <c r="CLI342" s="429"/>
      <c r="CLJ342" s="428"/>
      <c r="CLK342" s="430"/>
      <c r="CLL342" s="431"/>
      <c r="CLM342" s="429"/>
      <c r="CLN342" s="428"/>
      <c r="CLO342" s="430"/>
      <c r="CLP342" s="431"/>
      <c r="CLQ342" s="429"/>
      <c r="CLR342" s="428"/>
      <c r="CLS342" s="430"/>
      <c r="CLT342" s="431"/>
      <c r="CLU342" s="429"/>
      <c r="CLV342" s="428"/>
      <c r="CLW342" s="430"/>
      <c r="CLX342" s="431"/>
      <c r="CLY342" s="429"/>
      <c r="CLZ342" s="428"/>
      <c r="CMA342" s="430"/>
      <c r="CMB342" s="431"/>
      <c r="CMC342" s="429"/>
      <c r="CMD342" s="428"/>
      <c r="CME342" s="430"/>
      <c r="CMF342" s="431"/>
      <c r="CMG342" s="429"/>
      <c r="CMH342" s="428"/>
      <c r="CMI342" s="430"/>
      <c r="CMJ342" s="431"/>
      <c r="CMK342" s="429"/>
      <c r="CML342" s="428"/>
      <c r="CMM342" s="430"/>
      <c r="CMN342" s="431"/>
      <c r="CMO342" s="429"/>
      <c r="CMP342" s="428"/>
      <c r="CMQ342" s="430"/>
      <c r="CMR342" s="431"/>
      <c r="CMS342" s="429"/>
      <c r="CMT342" s="428"/>
      <c r="CMU342" s="430"/>
      <c r="CMV342" s="431"/>
      <c r="CMW342" s="429"/>
      <c r="CMX342" s="428"/>
      <c r="CMY342" s="430"/>
      <c r="CMZ342" s="431"/>
      <c r="CNA342" s="429"/>
      <c r="CNB342" s="428"/>
      <c r="CNC342" s="430"/>
      <c r="CND342" s="431"/>
      <c r="CNE342" s="429"/>
      <c r="CNF342" s="428"/>
      <c r="CNG342" s="430"/>
      <c r="CNH342" s="431"/>
      <c r="CNI342" s="429"/>
      <c r="CNJ342" s="428"/>
      <c r="CNK342" s="430"/>
      <c r="CNL342" s="431"/>
      <c r="CNM342" s="429"/>
      <c r="CNN342" s="428"/>
      <c r="CNO342" s="430"/>
      <c r="CNP342" s="431"/>
      <c r="CNQ342" s="429"/>
      <c r="CNR342" s="428"/>
      <c r="CNS342" s="430"/>
      <c r="CNT342" s="431"/>
      <c r="CNU342" s="429"/>
      <c r="CNV342" s="428"/>
      <c r="CNW342" s="430"/>
      <c r="CNX342" s="431"/>
      <c r="CNY342" s="429"/>
      <c r="CNZ342" s="428"/>
      <c r="COA342" s="430"/>
      <c r="COB342" s="431"/>
      <c r="COC342" s="429"/>
      <c r="COD342" s="428"/>
      <c r="COE342" s="430"/>
      <c r="COF342" s="431"/>
      <c r="COG342" s="429"/>
      <c r="COH342" s="428"/>
      <c r="COI342" s="430"/>
      <c r="COJ342" s="431"/>
      <c r="COK342" s="429"/>
      <c r="COL342" s="428"/>
      <c r="COM342" s="430"/>
      <c r="CON342" s="431"/>
      <c r="COO342" s="429"/>
      <c r="COP342" s="428"/>
      <c r="COQ342" s="430"/>
      <c r="COR342" s="431"/>
      <c r="COS342" s="429"/>
      <c r="COT342" s="428"/>
      <c r="COU342" s="430"/>
      <c r="COV342" s="431"/>
      <c r="COW342" s="429"/>
      <c r="COX342" s="428"/>
      <c r="COY342" s="430"/>
      <c r="COZ342" s="431"/>
      <c r="CPA342" s="429"/>
      <c r="CPB342" s="428"/>
      <c r="CPC342" s="430"/>
      <c r="CPD342" s="431"/>
      <c r="CPE342" s="429"/>
      <c r="CPF342" s="428"/>
      <c r="CPG342" s="430"/>
      <c r="CPH342" s="431"/>
      <c r="CPI342" s="429"/>
      <c r="CPJ342" s="428"/>
      <c r="CPK342" s="430"/>
      <c r="CPL342" s="431"/>
      <c r="CPM342" s="429"/>
      <c r="CPN342" s="428"/>
      <c r="CPO342" s="430"/>
      <c r="CPP342" s="431"/>
      <c r="CPQ342" s="429"/>
      <c r="CPR342" s="428"/>
      <c r="CPS342" s="430"/>
      <c r="CPT342" s="431"/>
      <c r="CPU342" s="429"/>
      <c r="CPV342" s="428"/>
      <c r="CPW342" s="430"/>
      <c r="CPX342" s="431"/>
      <c r="CPY342" s="429"/>
      <c r="CPZ342" s="428"/>
      <c r="CQA342" s="430"/>
      <c r="CQB342" s="431"/>
      <c r="CQC342" s="429"/>
      <c r="CQD342" s="428"/>
      <c r="CQE342" s="430"/>
      <c r="CQF342" s="431"/>
      <c r="CQG342" s="429"/>
      <c r="CQH342" s="428"/>
      <c r="CQI342" s="430"/>
      <c r="CQJ342" s="431"/>
      <c r="CQK342" s="429"/>
      <c r="CQL342" s="428"/>
      <c r="CQM342" s="430"/>
      <c r="CQN342" s="431"/>
      <c r="CQO342" s="429"/>
      <c r="CQP342" s="428"/>
      <c r="CQQ342" s="430"/>
      <c r="CQR342" s="431"/>
      <c r="CQS342" s="429"/>
      <c r="CQT342" s="428"/>
      <c r="CQU342" s="430"/>
      <c r="CQV342" s="431"/>
      <c r="CQW342" s="429"/>
      <c r="CQX342" s="428"/>
      <c r="CQY342" s="430"/>
      <c r="CQZ342" s="431"/>
      <c r="CRA342" s="429"/>
      <c r="CRB342" s="428"/>
      <c r="CRC342" s="430"/>
      <c r="CRD342" s="431"/>
      <c r="CRE342" s="429"/>
      <c r="CRF342" s="428"/>
      <c r="CRG342" s="430"/>
      <c r="CRH342" s="431"/>
      <c r="CRI342" s="429"/>
      <c r="CRJ342" s="428"/>
      <c r="CRK342" s="430"/>
      <c r="CRL342" s="431"/>
      <c r="CRM342" s="429"/>
      <c r="CRN342" s="428"/>
      <c r="CRO342" s="430"/>
      <c r="CRP342" s="431"/>
      <c r="CRQ342" s="429"/>
      <c r="CRR342" s="428"/>
      <c r="CRS342" s="430"/>
      <c r="CRT342" s="431"/>
      <c r="CRU342" s="429"/>
      <c r="CRV342" s="428"/>
      <c r="CRW342" s="430"/>
      <c r="CRX342" s="431"/>
      <c r="CRY342" s="429"/>
      <c r="CRZ342" s="428"/>
      <c r="CSA342" s="430"/>
      <c r="CSB342" s="431"/>
      <c r="CSC342" s="429"/>
      <c r="CSD342" s="428"/>
      <c r="CSE342" s="430"/>
      <c r="CSF342" s="431"/>
      <c r="CSG342" s="429"/>
      <c r="CSH342" s="428"/>
      <c r="CSI342" s="430"/>
      <c r="CSJ342" s="431"/>
      <c r="CSK342" s="429"/>
      <c r="CSL342" s="428"/>
      <c r="CSM342" s="430"/>
      <c r="CSN342" s="431"/>
      <c r="CSO342" s="429"/>
      <c r="CSP342" s="428"/>
      <c r="CSQ342" s="430"/>
      <c r="CSR342" s="431"/>
      <c r="CSS342" s="429"/>
      <c r="CST342" s="428"/>
      <c r="CSU342" s="430"/>
      <c r="CSV342" s="431"/>
      <c r="CSW342" s="429"/>
      <c r="CSX342" s="428"/>
      <c r="CSY342" s="430"/>
      <c r="CSZ342" s="431"/>
      <c r="CTA342" s="429"/>
      <c r="CTB342" s="428"/>
      <c r="CTC342" s="430"/>
      <c r="CTD342" s="431"/>
      <c r="CTE342" s="429"/>
      <c r="CTF342" s="428"/>
      <c r="CTG342" s="430"/>
      <c r="CTH342" s="431"/>
      <c r="CTI342" s="429"/>
      <c r="CTJ342" s="428"/>
      <c r="CTK342" s="430"/>
      <c r="CTL342" s="431"/>
      <c r="CTM342" s="429"/>
      <c r="CTN342" s="428"/>
      <c r="CTO342" s="430"/>
      <c r="CTP342" s="431"/>
      <c r="CTQ342" s="429"/>
      <c r="CTR342" s="428"/>
      <c r="CTS342" s="430"/>
      <c r="CTT342" s="431"/>
      <c r="CTU342" s="429"/>
      <c r="CTV342" s="428"/>
      <c r="CTW342" s="430"/>
      <c r="CTX342" s="431"/>
      <c r="CTY342" s="429"/>
      <c r="CTZ342" s="428"/>
      <c r="CUA342" s="430"/>
      <c r="CUB342" s="431"/>
      <c r="CUC342" s="429"/>
      <c r="CUD342" s="428"/>
      <c r="CUE342" s="430"/>
      <c r="CUF342" s="431"/>
      <c r="CUG342" s="429"/>
      <c r="CUH342" s="428"/>
      <c r="CUI342" s="430"/>
      <c r="CUJ342" s="431"/>
      <c r="CUK342" s="429"/>
      <c r="CUL342" s="428"/>
      <c r="CUM342" s="430"/>
      <c r="CUN342" s="431"/>
      <c r="CUO342" s="429"/>
      <c r="CUP342" s="428"/>
      <c r="CUQ342" s="430"/>
      <c r="CUR342" s="431"/>
      <c r="CUS342" s="429"/>
      <c r="CUT342" s="428"/>
      <c r="CUU342" s="430"/>
      <c r="CUV342" s="431"/>
      <c r="CUW342" s="429"/>
      <c r="CUX342" s="428"/>
      <c r="CUY342" s="430"/>
      <c r="CUZ342" s="431"/>
      <c r="CVA342" s="429"/>
      <c r="CVB342" s="428"/>
      <c r="CVC342" s="430"/>
      <c r="CVD342" s="431"/>
      <c r="CVE342" s="429"/>
      <c r="CVF342" s="428"/>
      <c r="CVG342" s="430"/>
      <c r="CVH342" s="431"/>
      <c r="CVI342" s="429"/>
      <c r="CVJ342" s="428"/>
      <c r="CVK342" s="430"/>
      <c r="CVL342" s="431"/>
      <c r="CVM342" s="429"/>
      <c r="CVN342" s="428"/>
      <c r="CVO342" s="430"/>
      <c r="CVP342" s="431"/>
      <c r="CVQ342" s="429"/>
      <c r="CVR342" s="428"/>
      <c r="CVS342" s="430"/>
      <c r="CVT342" s="431"/>
      <c r="CVU342" s="429"/>
      <c r="CVV342" s="428"/>
      <c r="CVW342" s="430"/>
      <c r="CVX342" s="431"/>
      <c r="CVY342" s="429"/>
      <c r="CVZ342" s="428"/>
      <c r="CWA342" s="430"/>
      <c r="CWB342" s="431"/>
      <c r="CWC342" s="429"/>
      <c r="CWD342" s="428"/>
      <c r="CWE342" s="430"/>
      <c r="CWF342" s="431"/>
      <c r="CWG342" s="429"/>
      <c r="CWH342" s="428"/>
      <c r="CWI342" s="430"/>
      <c r="CWJ342" s="431"/>
      <c r="CWK342" s="429"/>
      <c r="CWL342" s="428"/>
      <c r="CWM342" s="430"/>
      <c r="CWN342" s="431"/>
      <c r="CWO342" s="429"/>
      <c r="CWP342" s="428"/>
      <c r="CWQ342" s="430"/>
      <c r="CWR342" s="431"/>
      <c r="CWS342" s="429"/>
      <c r="CWT342" s="428"/>
      <c r="CWU342" s="430"/>
      <c r="CWV342" s="431"/>
      <c r="CWW342" s="429"/>
      <c r="CWX342" s="428"/>
      <c r="CWY342" s="430"/>
      <c r="CWZ342" s="431"/>
      <c r="CXA342" s="429"/>
      <c r="CXB342" s="428"/>
      <c r="CXC342" s="430"/>
      <c r="CXD342" s="431"/>
      <c r="CXE342" s="429"/>
      <c r="CXF342" s="428"/>
      <c r="CXG342" s="430"/>
      <c r="CXH342" s="431"/>
      <c r="CXI342" s="429"/>
      <c r="CXJ342" s="428"/>
      <c r="CXK342" s="430"/>
      <c r="CXL342" s="431"/>
      <c r="CXM342" s="429"/>
      <c r="CXN342" s="428"/>
      <c r="CXO342" s="430"/>
      <c r="CXP342" s="431"/>
      <c r="CXQ342" s="429"/>
      <c r="CXR342" s="428"/>
      <c r="CXS342" s="430"/>
      <c r="CXT342" s="431"/>
      <c r="CXU342" s="429"/>
      <c r="CXV342" s="428"/>
      <c r="CXW342" s="430"/>
      <c r="CXX342" s="431"/>
      <c r="CXY342" s="429"/>
      <c r="CXZ342" s="428"/>
      <c r="CYA342" s="430"/>
      <c r="CYB342" s="431"/>
      <c r="CYC342" s="429"/>
      <c r="CYD342" s="428"/>
      <c r="CYE342" s="430"/>
      <c r="CYF342" s="431"/>
      <c r="CYG342" s="429"/>
      <c r="CYH342" s="428"/>
      <c r="CYI342" s="430"/>
      <c r="CYJ342" s="431"/>
      <c r="CYK342" s="429"/>
      <c r="CYL342" s="428"/>
      <c r="CYM342" s="430"/>
      <c r="CYN342" s="431"/>
      <c r="CYO342" s="429"/>
      <c r="CYP342" s="428"/>
      <c r="CYQ342" s="430"/>
      <c r="CYR342" s="431"/>
      <c r="CYS342" s="429"/>
      <c r="CYT342" s="428"/>
      <c r="CYU342" s="430"/>
      <c r="CYV342" s="431"/>
      <c r="CYW342" s="429"/>
      <c r="CYX342" s="428"/>
      <c r="CYY342" s="430"/>
      <c r="CYZ342" s="431"/>
      <c r="CZA342" s="429"/>
      <c r="CZB342" s="428"/>
      <c r="CZC342" s="430"/>
      <c r="CZD342" s="431"/>
      <c r="CZE342" s="429"/>
      <c r="CZF342" s="428"/>
      <c r="CZG342" s="430"/>
      <c r="CZH342" s="431"/>
      <c r="CZI342" s="429"/>
      <c r="CZJ342" s="428"/>
      <c r="CZK342" s="430"/>
      <c r="CZL342" s="431"/>
      <c r="CZM342" s="429"/>
      <c r="CZN342" s="428"/>
      <c r="CZO342" s="430"/>
      <c r="CZP342" s="431"/>
      <c r="CZQ342" s="429"/>
      <c r="CZR342" s="428"/>
      <c r="CZS342" s="430"/>
      <c r="CZT342" s="431"/>
      <c r="CZU342" s="429"/>
      <c r="CZV342" s="428"/>
      <c r="CZW342" s="430"/>
      <c r="CZX342" s="431"/>
      <c r="CZY342" s="429"/>
      <c r="CZZ342" s="428"/>
      <c r="DAA342" s="430"/>
      <c r="DAB342" s="431"/>
      <c r="DAC342" s="429"/>
      <c r="DAD342" s="428"/>
      <c r="DAE342" s="430"/>
      <c r="DAF342" s="431"/>
      <c r="DAG342" s="429"/>
      <c r="DAH342" s="428"/>
      <c r="DAI342" s="430"/>
      <c r="DAJ342" s="431"/>
      <c r="DAK342" s="429"/>
      <c r="DAL342" s="428"/>
      <c r="DAM342" s="430"/>
      <c r="DAN342" s="431"/>
      <c r="DAO342" s="429"/>
      <c r="DAP342" s="428"/>
      <c r="DAQ342" s="430"/>
      <c r="DAR342" s="431"/>
      <c r="DAS342" s="429"/>
      <c r="DAT342" s="428"/>
      <c r="DAU342" s="430"/>
      <c r="DAV342" s="431"/>
      <c r="DAW342" s="429"/>
      <c r="DAX342" s="428"/>
      <c r="DAY342" s="430"/>
      <c r="DAZ342" s="431"/>
      <c r="DBA342" s="429"/>
      <c r="DBB342" s="428"/>
      <c r="DBC342" s="430"/>
      <c r="DBD342" s="431"/>
      <c r="DBE342" s="429"/>
      <c r="DBF342" s="428"/>
      <c r="DBG342" s="430"/>
      <c r="DBH342" s="431"/>
      <c r="DBI342" s="429"/>
      <c r="DBJ342" s="428"/>
      <c r="DBK342" s="430"/>
      <c r="DBL342" s="431"/>
      <c r="DBM342" s="429"/>
      <c r="DBN342" s="428"/>
      <c r="DBO342" s="430"/>
      <c r="DBP342" s="431"/>
      <c r="DBQ342" s="429"/>
      <c r="DBR342" s="428"/>
      <c r="DBS342" s="430"/>
      <c r="DBT342" s="431"/>
      <c r="DBU342" s="429"/>
      <c r="DBV342" s="428"/>
      <c r="DBW342" s="430"/>
      <c r="DBX342" s="431"/>
      <c r="DBY342" s="429"/>
      <c r="DBZ342" s="428"/>
      <c r="DCA342" s="430"/>
      <c r="DCB342" s="431"/>
      <c r="DCC342" s="429"/>
      <c r="DCD342" s="428"/>
      <c r="DCE342" s="430"/>
      <c r="DCF342" s="431"/>
      <c r="DCG342" s="429"/>
      <c r="DCH342" s="428"/>
      <c r="DCI342" s="430"/>
      <c r="DCJ342" s="431"/>
      <c r="DCK342" s="429"/>
      <c r="DCL342" s="428"/>
      <c r="DCM342" s="430"/>
      <c r="DCN342" s="431"/>
      <c r="DCO342" s="429"/>
      <c r="DCP342" s="428"/>
      <c r="DCQ342" s="430"/>
      <c r="DCR342" s="431"/>
      <c r="DCS342" s="429"/>
      <c r="DCT342" s="428"/>
      <c r="DCU342" s="430"/>
      <c r="DCV342" s="431"/>
      <c r="DCW342" s="429"/>
      <c r="DCX342" s="428"/>
      <c r="DCY342" s="430"/>
      <c r="DCZ342" s="431"/>
      <c r="DDA342" s="429"/>
      <c r="DDB342" s="428"/>
      <c r="DDC342" s="430"/>
      <c r="DDD342" s="431"/>
      <c r="DDE342" s="429"/>
      <c r="DDF342" s="428"/>
      <c r="DDG342" s="430"/>
      <c r="DDH342" s="431"/>
      <c r="DDI342" s="429"/>
      <c r="DDJ342" s="428"/>
      <c r="DDK342" s="430"/>
      <c r="DDL342" s="431"/>
      <c r="DDM342" s="429"/>
      <c r="DDN342" s="428"/>
      <c r="DDO342" s="430"/>
      <c r="DDP342" s="431"/>
      <c r="DDQ342" s="429"/>
      <c r="DDR342" s="428"/>
      <c r="DDS342" s="430"/>
      <c r="DDT342" s="431"/>
      <c r="DDU342" s="429"/>
      <c r="DDV342" s="428"/>
      <c r="DDW342" s="430"/>
      <c r="DDX342" s="431"/>
      <c r="DDY342" s="429"/>
      <c r="DDZ342" s="428"/>
      <c r="DEA342" s="430"/>
      <c r="DEB342" s="431"/>
      <c r="DEC342" s="429"/>
      <c r="DED342" s="428"/>
      <c r="DEE342" s="430"/>
      <c r="DEF342" s="431"/>
      <c r="DEG342" s="429"/>
      <c r="DEH342" s="428"/>
      <c r="DEI342" s="430"/>
      <c r="DEJ342" s="431"/>
      <c r="DEK342" s="429"/>
      <c r="DEL342" s="428"/>
      <c r="DEM342" s="430"/>
      <c r="DEN342" s="431"/>
      <c r="DEO342" s="429"/>
      <c r="DEP342" s="428"/>
      <c r="DEQ342" s="430"/>
      <c r="DER342" s="431"/>
      <c r="DES342" s="429"/>
      <c r="DET342" s="428"/>
      <c r="DEU342" s="430"/>
      <c r="DEV342" s="431"/>
      <c r="DEW342" s="429"/>
      <c r="DEX342" s="428"/>
      <c r="DEY342" s="430"/>
      <c r="DEZ342" s="431"/>
      <c r="DFA342" s="429"/>
      <c r="DFB342" s="428"/>
      <c r="DFC342" s="430"/>
      <c r="DFD342" s="431"/>
      <c r="DFE342" s="429"/>
      <c r="DFF342" s="428"/>
      <c r="DFG342" s="430"/>
      <c r="DFH342" s="431"/>
      <c r="DFI342" s="429"/>
      <c r="DFJ342" s="428"/>
      <c r="DFK342" s="430"/>
      <c r="DFL342" s="431"/>
      <c r="DFM342" s="429"/>
      <c r="DFN342" s="428"/>
      <c r="DFO342" s="430"/>
      <c r="DFP342" s="431"/>
      <c r="DFQ342" s="429"/>
      <c r="DFR342" s="428"/>
      <c r="DFS342" s="430"/>
      <c r="DFT342" s="431"/>
      <c r="DFU342" s="429"/>
      <c r="DFV342" s="428"/>
      <c r="DFW342" s="430"/>
      <c r="DFX342" s="431"/>
      <c r="DFY342" s="429"/>
      <c r="DFZ342" s="428"/>
      <c r="DGA342" s="430"/>
      <c r="DGB342" s="431"/>
      <c r="DGC342" s="429"/>
      <c r="DGD342" s="428"/>
      <c r="DGE342" s="430"/>
      <c r="DGF342" s="431"/>
      <c r="DGG342" s="429"/>
      <c r="DGH342" s="428"/>
      <c r="DGI342" s="430"/>
      <c r="DGJ342" s="431"/>
      <c r="DGK342" s="429"/>
      <c r="DGL342" s="428"/>
      <c r="DGM342" s="430"/>
      <c r="DGN342" s="431"/>
      <c r="DGO342" s="429"/>
      <c r="DGP342" s="428"/>
      <c r="DGQ342" s="430"/>
      <c r="DGR342" s="431"/>
      <c r="DGS342" s="429"/>
      <c r="DGT342" s="428"/>
      <c r="DGU342" s="430"/>
      <c r="DGV342" s="431"/>
      <c r="DGW342" s="429"/>
      <c r="DGX342" s="428"/>
      <c r="DGY342" s="430"/>
      <c r="DGZ342" s="431"/>
      <c r="DHA342" s="429"/>
      <c r="DHB342" s="428"/>
      <c r="DHC342" s="430"/>
      <c r="DHD342" s="431"/>
      <c r="DHE342" s="429"/>
      <c r="DHF342" s="428"/>
      <c r="DHG342" s="430"/>
      <c r="DHH342" s="431"/>
      <c r="DHI342" s="429"/>
      <c r="DHJ342" s="428"/>
      <c r="DHK342" s="430"/>
      <c r="DHL342" s="431"/>
      <c r="DHM342" s="429"/>
      <c r="DHN342" s="428"/>
      <c r="DHO342" s="430"/>
      <c r="DHP342" s="431"/>
      <c r="DHQ342" s="429"/>
      <c r="DHR342" s="428"/>
      <c r="DHS342" s="430"/>
      <c r="DHT342" s="431"/>
      <c r="DHU342" s="429"/>
      <c r="DHV342" s="428"/>
      <c r="DHW342" s="430"/>
      <c r="DHX342" s="431"/>
      <c r="DHY342" s="429"/>
      <c r="DHZ342" s="428"/>
      <c r="DIA342" s="430"/>
      <c r="DIB342" s="431"/>
      <c r="DIC342" s="429"/>
      <c r="DID342" s="428"/>
      <c r="DIE342" s="430"/>
      <c r="DIF342" s="431"/>
      <c r="DIG342" s="429"/>
      <c r="DIH342" s="428"/>
      <c r="DII342" s="430"/>
      <c r="DIJ342" s="431"/>
      <c r="DIK342" s="429"/>
      <c r="DIL342" s="428"/>
      <c r="DIM342" s="430"/>
      <c r="DIN342" s="431"/>
      <c r="DIO342" s="429"/>
      <c r="DIP342" s="428"/>
      <c r="DIQ342" s="430"/>
      <c r="DIR342" s="431"/>
      <c r="DIS342" s="429"/>
      <c r="DIT342" s="428"/>
      <c r="DIU342" s="430"/>
      <c r="DIV342" s="431"/>
      <c r="DIW342" s="429"/>
      <c r="DIX342" s="428"/>
      <c r="DIY342" s="430"/>
      <c r="DIZ342" s="431"/>
      <c r="DJA342" s="429"/>
      <c r="DJB342" s="428"/>
      <c r="DJC342" s="430"/>
      <c r="DJD342" s="431"/>
      <c r="DJE342" s="429"/>
      <c r="DJF342" s="428"/>
      <c r="DJG342" s="430"/>
      <c r="DJH342" s="431"/>
      <c r="DJI342" s="429"/>
      <c r="DJJ342" s="428"/>
      <c r="DJK342" s="430"/>
      <c r="DJL342" s="431"/>
      <c r="DJM342" s="429"/>
      <c r="DJN342" s="428"/>
      <c r="DJO342" s="430"/>
      <c r="DJP342" s="431"/>
      <c r="DJQ342" s="429"/>
      <c r="DJR342" s="428"/>
      <c r="DJS342" s="430"/>
      <c r="DJT342" s="431"/>
      <c r="DJU342" s="429"/>
      <c r="DJV342" s="428"/>
      <c r="DJW342" s="430"/>
      <c r="DJX342" s="431"/>
      <c r="DJY342" s="429"/>
      <c r="DJZ342" s="428"/>
      <c r="DKA342" s="430"/>
      <c r="DKB342" s="431"/>
      <c r="DKC342" s="429"/>
      <c r="DKD342" s="428"/>
      <c r="DKE342" s="430"/>
      <c r="DKF342" s="431"/>
      <c r="DKG342" s="429"/>
      <c r="DKH342" s="428"/>
      <c r="DKI342" s="430"/>
      <c r="DKJ342" s="431"/>
      <c r="DKK342" s="429"/>
      <c r="DKL342" s="428"/>
      <c r="DKM342" s="430"/>
      <c r="DKN342" s="431"/>
      <c r="DKO342" s="429"/>
      <c r="DKP342" s="428"/>
      <c r="DKQ342" s="430"/>
      <c r="DKR342" s="431"/>
      <c r="DKS342" s="429"/>
      <c r="DKT342" s="428"/>
      <c r="DKU342" s="430"/>
      <c r="DKV342" s="431"/>
      <c r="DKW342" s="429"/>
      <c r="DKX342" s="428"/>
      <c r="DKY342" s="430"/>
      <c r="DKZ342" s="431"/>
      <c r="DLA342" s="429"/>
      <c r="DLB342" s="428"/>
      <c r="DLC342" s="430"/>
      <c r="DLD342" s="431"/>
      <c r="DLE342" s="429"/>
      <c r="DLF342" s="428"/>
      <c r="DLG342" s="430"/>
      <c r="DLH342" s="431"/>
      <c r="DLI342" s="429"/>
      <c r="DLJ342" s="428"/>
      <c r="DLK342" s="430"/>
      <c r="DLL342" s="431"/>
      <c r="DLM342" s="429"/>
      <c r="DLN342" s="428"/>
      <c r="DLO342" s="430"/>
      <c r="DLP342" s="431"/>
      <c r="DLQ342" s="429"/>
      <c r="DLR342" s="428"/>
      <c r="DLS342" s="430"/>
      <c r="DLT342" s="431"/>
      <c r="DLU342" s="429"/>
      <c r="DLV342" s="428"/>
      <c r="DLW342" s="430"/>
      <c r="DLX342" s="431"/>
      <c r="DLY342" s="429"/>
      <c r="DLZ342" s="428"/>
      <c r="DMA342" s="430"/>
      <c r="DMB342" s="431"/>
      <c r="DMC342" s="429"/>
      <c r="DMD342" s="428"/>
      <c r="DME342" s="430"/>
      <c r="DMF342" s="431"/>
      <c r="DMG342" s="429"/>
      <c r="DMH342" s="428"/>
      <c r="DMI342" s="430"/>
      <c r="DMJ342" s="431"/>
      <c r="DMK342" s="429"/>
      <c r="DML342" s="428"/>
      <c r="DMM342" s="430"/>
      <c r="DMN342" s="431"/>
      <c r="DMO342" s="429"/>
      <c r="DMP342" s="428"/>
      <c r="DMQ342" s="430"/>
      <c r="DMR342" s="431"/>
      <c r="DMS342" s="429"/>
      <c r="DMT342" s="428"/>
      <c r="DMU342" s="430"/>
      <c r="DMV342" s="431"/>
      <c r="DMW342" s="429"/>
      <c r="DMX342" s="428"/>
      <c r="DMY342" s="430"/>
      <c r="DMZ342" s="431"/>
      <c r="DNA342" s="429"/>
      <c r="DNB342" s="428"/>
      <c r="DNC342" s="430"/>
      <c r="DND342" s="431"/>
      <c r="DNE342" s="429"/>
      <c r="DNF342" s="428"/>
      <c r="DNG342" s="430"/>
      <c r="DNH342" s="431"/>
      <c r="DNI342" s="429"/>
      <c r="DNJ342" s="428"/>
      <c r="DNK342" s="430"/>
      <c r="DNL342" s="431"/>
      <c r="DNM342" s="429"/>
      <c r="DNN342" s="428"/>
      <c r="DNO342" s="430"/>
      <c r="DNP342" s="431"/>
      <c r="DNQ342" s="429"/>
      <c r="DNR342" s="428"/>
      <c r="DNS342" s="430"/>
      <c r="DNT342" s="431"/>
      <c r="DNU342" s="429"/>
      <c r="DNV342" s="428"/>
      <c r="DNW342" s="430"/>
      <c r="DNX342" s="431"/>
      <c r="DNY342" s="429"/>
      <c r="DNZ342" s="428"/>
      <c r="DOA342" s="430"/>
      <c r="DOB342" s="431"/>
      <c r="DOC342" s="429"/>
      <c r="DOD342" s="428"/>
      <c r="DOE342" s="430"/>
      <c r="DOF342" s="431"/>
      <c r="DOG342" s="429"/>
      <c r="DOH342" s="428"/>
      <c r="DOI342" s="430"/>
      <c r="DOJ342" s="431"/>
      <c r="DOK342" s="429"/>
      <c r="DOL342" s="428"/>
      <c r="DOM342" s="430"/>
      <c r="DON342" s="431"/>
      <c r="DOO342" s="429"/>
      <c r="DOP342" s="428"/>
      <c r="DOQ342" s="430"/>
      <c r="DOR342" s="431"/>
      <c r="DOS342" s="429"/>
      <c r="DOT342" s="428"/>
      <c r="DOU342" s="430"/>
      <c r="DOV342" s="431"/>
      <c r="DOW342" s="429"/>
      <c r="DOX342" s="428"/>
      <c r="DOY342" s="430"/>
      <c r="DOZ342" s="431"/>
      <c r="DPA342" s="429"/>
      <c r="DPB342" s="428"/>
      <c r="DPC342" s="430"/>
      <c r="DPD342" s="431"/>
      <c r="DPE342" s="429"/>
      <c r="DPF342" s="428"/>
      <c r="DPG342" s="430"/>
      <c r="DPH342" s="431"/>
      <c r="DPI342" s="429"/>
      <c r="DPJ342" s="428"/>
      <c r="DPK342" s="430"/>
      <c r="DPL342" s="431"/>
      <c r="DPM342" s="429"/>
      <c r="DPN342" s="428"/>
      <c r="DPO342" s="430"/>
      <c r="DPP342" s="431"/>
      <c r="DPQ342" s="429"/>
      <c r="DPR342" s="428"/>
      <c r="DPS342" s="430"/>
      <c r="DPT342" s="431"/>
      <c r="DPU342" s="429"/>
      <c r="DPV342" s="428"/>
      <c r="DPW342" s="430"/>
      <c r="DPX342" s="431"/>
      <c r="DPY342" s="429"/>
      <c r="DPZ342" s="428"/>
      <c r="DQA342" s="430"/>
      <c r="DQB342" s="431"/>
      <c r="DQC342" s="429"/>
      <c r="DQD342" s="428"/>
      <c r="DQE342" s="430"/>
      <c r="DQF342" s="431"/>
      <c r="DQG342" s="429"/>
      <c r="DQH342" s="428"/>
      <c r="DQI342" s="430"/>
      <c r="DQJ342" s="431"/>
      <c r="DQK342" s="429"/>
      <c r="DQL342" s="428"/>
      <c r="DQM342" s="430"/>
      <c r="DQN342" s="431"/>
      <c r="DQO342" s="429"/>
      <c r="DQP342" s="428"/>
      <c r="DQQ342" s="430"/>
      <c r="DQR342" s="431"/>
      <c r="DQS342" s="429"/>
      <c r="DQT342" s="428"/>
      <c r="DQU342" s="430"/>
      <c r="DQV342" s="431"/>
      <c r="DQW342" s="429"/>
      <c r="DQX342" s="428"/>
      <c r="DQY342" s="430"/>
      <c r="DQZ342" s="431"/>
      <c r="DRA342" s="429"/>
      <c r="DRB342" s="428"/>
      <c r="DRC342" s="430"/>
      <c r="DRD342" s="431"/>
      <c r="DRE342" s="429"/>
      <c r="DRF342" s="428"/>
      <c r="DRG342" s="430"/>
      <c r="DRH342" s="431"/>
      <c r="DRI342" s="429"/>
      <c r="DRJ342" s="428"/>
      <c r="DRK342" s="430"/>
      <c r="DRL342" s="431"/>
      <c r="DRM342" s="429"/>
      <c r="DRN342" s="428"/>
      <c r="DRO342" s="430"/>
      <c r="DRP342" s="431"/>
      <c r="DRQ342" s="429"/>
      <c r="DRR342" s="428"/>
      <c r="DRS342" s="430"/>
      <c r="DRT342" s="431"/>
      <c r="DRU342" s="429"/>
      <c r="DRV342" s="428"/>
      <c r="DRW342" s="430"/>
      <c r="DRX342" s="431"/>
      <c r="DRY342" s="429"/>
      <c r="DRZ342" s="428"/>
      <c r="DSA342" s="430"/>
      <c r="DSB342" s="431"/>
      <c r="DSC342" s="429"/>
      <c r="DSD342" s="428"/>
      <c r="DSE342" s="430"/>
      <c r="DSF342" s="431"/>
      <c r="DSG342" s="429"/>
      <c r="DSH342" s="428"/>
      <c r="DSI342" s="430"/>
      <c r="DSJ342" s="431"/>
      <c r="DSK342" s="429"/>
      <c r="DSL342" s="428"/>
      <c r="DSM342" s="430"/>
      <c r="DSN342" s="431"/>
      <c r="DSO342" s="429"/>
      <c r="DSP342" s="428"/>
      <c r="DSQ342" s="430"/>
      <c r="DSR342" s="431"/>
      <c r="DSS342" s="429"/>
      <c r="DST342" s="428"/>
      <c r="DSU342" s="430"/>
      <c r="DSV342" s="431"/>
      <c r="DSW342" s="429"/>
      <c r="DSX342" s="428"/>
      <c r="DSY342" s="430"/>
      <c r="DSZ342" s="431"/>
      <c r="DTA342" s="429"/>
      <c r="DTB342" s="428"/>
      <c r="DTC342" s="430"/>
      <c r="DTD342" s="431"/>
      <c r="DTE342" s="429"/>
      <c r="DTF342" s="428"/>
      <c r="DTG342" s="430"/>
      <c r="DTH342" s="431"/>
      <c r="DTI342" s="429"/>
      <c r="DTJ342" s="428"/>
      <c r="DTK342" s="430"/>
      <c r="DTL342" s="431"/>
      <c r="DTM342" s="429"/>
      <c r="DTN342" s="428"/>
      <c r="DTO342" s="430"/>
      <c r="DTP342" s="431"/>
      <c r="DTQ342" s="429"/>
      <c r="DTR342" s="428"/>
      <c r="DTS342" s="430"/>
      <c r="DTT342" s="431"/>
      <c r="DTU342" s="429"/>
      <c r="DTV342" s="428"/>
      <c r="DTW342" s="430"/>
      <c r="DTX342" s="431"/>
      <c r="DTY342" s="429"/>
      <c r="DTZ342" s="428"/>
      <c r="DUA342" s="430"/>
      <c r="DUB342" s="431"/>
      <c r="DUC342" s="429"/>
      <c r="DUD342" s="428"/>
      <c r="DUE342" s="430"/>
      <c r="DUF342" s="431"/>
      <c r="DUG342" s="429"/>
      <c r="DUH342" s="428"/>
      <c r="DUI342" s="430"/>
      <c r="DUJ342" s="431"/>
      <c r="DUK342" s="429"/>
      <c r="DUL342" s="428"/>
      <c r="DUM342" s="430"/>
      <c r="DUN342" s="431"/>
      <c r="DUO342" s="429"/>
      <c r="DUP342" s="428"/>
      <c r="DUQ342" s="430"/>
      <c r="DUR342" s="431"/>
      <c r="DUS342" s="429"/>
      <c r="DUT342" s="428"/>
      <c r="DUU342" s="430"/>
      <c r="DUV342" s="431"/>
      <c r="DUW342" s="429"/>
      <c r="DUX342" s="428"/>
      <c r="DUY342" s="430"/>
      <c r="DUZ342" s="431"/>
      <c r="DVA342" s="429"/>
      <c r="DVB342" s="428"/>
      <c r="DVC342" s="430"/>
      <c r="DVD342" s="431"/>
      <c r="DVE342" s="429"/>
      <c r="DVF342" s="428"/>
      <c r="DVG342" s="430"/>
      <c r="DVH342" s="431"/>
      <c r="DVI342" s="429"/>
      <c r="DVJ342" s="428"/>
      <c r="DVK342" s="430"/>
      <c r="DVL342" s="431"/>
      <c r="DVM342" s="429"/>
      <c r="DVN342" s="428"/>
      <c r="DVO342" s="430"/>
      <c r="DVP342" s="431"/>
      <c r="DVQ342" s="429"/>
      <c r="DVR342" s="428"/>
      <c r="DVS342" s="430"/>
      <c r="DVT342" s="431"/>
      <c r="DVU342" s="429"/>
      <c r="DVV342" s="428"/>
      <c r="DVW342" s="430"/>
      <c r="DVX342" s="431"/>
      <c r="DVY342" s="429"/>
      <c r="DVZ342" s="428"/>
      <c r="DWA342" s="430"/>
      <c r="DWB342" s="431"/>
      <c r="DWC342" s="429"/>
      <c r="DWD342" s="428"/>
      <c r="DWE342" s="430"/>
      <c r="DWF342" s="431"/>
      <c r="DWG342" s="429"/>
      <c r="DWH342" s="428"/>
      <c r="DWI342" s="430"/>
      <c r="DWJ342" s="431"/>
      <c r="DWK342" s="429"/>
      <c r="DWL342" s="428"/>
      <c r="DWM342" s="430"/>
      <c r="DWN342" s="431"/>
      <c r="DWO342" s="429"/>
      <c r="DWP342" s="428"/>
      <c r="DWQ342" s="430"/>
      <c r="DWR342" s="431"/>
      <c r="DWS342" s="429"/>
      <c r="DWT342" s="428"/>
      <c r="DWU342" s="430"/>
      <c r="DWV342" s="431"/>
      <c r="DWW342" s="429"/>
      <c r="DWX342" s="428"/>
      <c r="DWY342" s="430"/>
      <c r="DWZ342" s="431"/>
      <c r="DXA342" s="429"/>
      <c r="DXB342" s="428"/>
      <c r="DXC342" s="430"/>
      <c r="DXD342" s="431"/>
      <c r="DXE342" s="429"/>
      <c r="DXF342" s="428"/>
      <c r="DXG342" s="430"/>
      <c r="DXH342" s="431"/>
      <c r="DXI342" s="429"/>
      <c r="DXJ342" s="428"/>
      <c r="DXK342" s="430"/>
      <c r="DXL342" s="431"/>
      <c r="DXM342" s="429"/>
      <c r="DXN342" s="428"/>
      <c r="DXO342" s="430"/>
      <c r="DXP342" s="431"/>
      <c r="DXQ342" s="429"/>
      <c r="DXR342" s="428"/>
      <c r="DXS342" s="430"/>
      <c r="DXT342" s="431"/>
      <c r="DXU342" s="429"/>
      <c r="DXV342" s="428"/>
      <c r="DXW342" s="430"/>
      <c r="DXX342" s="431"/>
      <c r="DXY342" s="429"/>
      <c r="DXZ342" s="428"/>
      <c r="DYA342" s="430"/>
      <c r="DYB342" s="431"/>
      <c r="DYC342" s="429"/>
      <c r="DYD342" s="428"/>
      <c r="DYE342" s="430"/>
      <c r="DYF342" s="431"/>
      <c r="DYG342" s="429"/>
      <c r="DYH342" s="428"/>
      <c r="DYI342" s="430"/>
      <c r="DYJ342" s="431"/>
      <c r="DYK342" s="429"/>
      <c r="DYL342" s="428"/>
      <c r="DYM342" s="430"/>
      <c r="DYN342" s="431"/>
      <c r="DYO342" s="429"/>
      <c r="DYP342" s="428"/>
      <c r="DYQ342" s="430"/>
      <c r="DYR342" s="431"/>
      <c r="DYS342" s="429"/>
      <c r="DYT342" s="428"/>
      <c r="DYU342" s="430"/>
      <c r="DYV342" s="431"/>
      <c r="DYW342" s="429"/>
      <c r="DYX342" s="428"/>
      <c r="DYY342" s="430"/>
      <c r="DYZ342" s="431"/>
      <c r="DZA342" s="429"/>
      <c r="DZB342" s="428"/>
      <c r="DZC342" s="430"/>
      <c r="DZD342" s="431"/>
      <c r="DZE342" s="429"/>
      <c r="DZF342" s="428"/>
      <c r="DZG342" s="430"/>
      <c r="DZH342" s="431"/>
      <c r="DZI342" s="429"/>
      <c r="DZJ342" s="428"/>
      <c r="DZK342" s="430"/>
      <c r="DZL342" s="431"/>
      <c r="DZM342" s="429"/>
      <c r="DZN342" s="428"/>
      <c r="DZO342" s="430"/>
      <c r="DZP342" s="431"/>
      <c r="DZQ342" s="429"/>
      <c r="DZR342" s="428"/>
      <c r="DZS342" s="430"/>
      <c r="DZT342" s="431"/>
      <c r="DZU342" s="429"/>
      <c r="DZV342" s="428"/>
      <c r="DZW342" s="430"/>
      <c r="DZX342" s="431"/>
      <c r="DZY342" s="429"/>
      <c r="DZZ342" s="428"/>
      <c r="EAA342" s="430"/>
      <c r="EAB342" s="431"/>
      <c r="EAC342" s="429"/>
      <c r="EAD342" s="428"/>
      <c r="EAE342" s="430"/>
      <c r="EAF342" s="431"/>
      <c r="EAG342" s="429"/>
      <c r="EAH342" s="428"/>
      <c r="EAI342" s="430"/>
      <c r="EAJ342" s="431"/>
      <c r="EAK342" s="429"/>
      <c r="EAL342" s="428"/>
      <c r="EAM342" s="430"/>
      <c r="EAN342" s="431"/>
      <c r="EAO342" s="429"/>
      <c r="EAP342" s="428"/>
      <c r="EAQ342" s="430"/>
      <c r="EAR342" s="431"/>
      <c r="EAS342" s="429"/>
      <c r="EAT342" s="428"/>
      <c r="EAU342" s="430"/>
      <c r="EAV342" s="431"/>
      <c r="EAW342" s="429"/>
      <c r="EAX342" s="428"/>
      <c r="EAY342" s="430"/>
      <c r="EAZ342" s="431"/>
      <c r="EBA342" s="429"/>
      <c r="EBB342" s="428"/>
      <c r="EBC342" s="430"/>
      <c r="EBD342" s="431"/>
      <c r="EBE342" s="429"/>
      <c r="EBF342" s="428"/>
      <c r="EBG342" s="430"/>
      <c r="EBH342" s="431"/>
      <c r="EBI342" s="429"/>
      <c r="EBJ342" s="428"/>
      <c r="EBK342" s="430"/>
      <c r="EBL342" s="431"/>
      <c r="EBM342" s="429"/>
      <c r="EBN342" s="428"/>
      <c r="EBO342" s="430"/>
      <c r="EBP342" s="431"/>
      <c r="EBQ342" s="429"/>
      <c r="EBR342" s="428"/>
      <c r="EBS342" s="430"/>
      <c r="EBT342" s="431"/>
      <c r="EBU342" s="429"/>
      <c r="EBV342" s="428"/>
      <c r="EBW342" s="430"/>
      <c r="EBX342" s="431"/>
      <c r="EBY342" s="429"/>
      <c r="EBZ342" s="428"/>
      <c r="ECA342" s="430"/>
      <c r="ECB342" s="431"/>
      <c r="ECC342" s="429"/>
      <c r="ECD342" s="428"/>
      <c r="ECE342" s="430"/>
      <c r="ECF342" s="431"/>
      <c r="ECG342" s="429"/>
      <c r="ECH342" s="428"/>
      <c r="ECI342" s="430"/>
      <c r="ECJ342" s="431"/>
      <c r="ECK342" s="429"/>
      <c r="ECL342" s="428"/>
      <c r="ECM342" s="430"/>
      <c r="ECN342" s="431"/>
      <c r="ECO342" s="429"/>
      <c r="ECP342" s="428"/>
      <c r="ECQ342" s="430"/>
      <c r="ECR342" s="431"/>
      <c r="ECS342" s="429"/>
      <c r="ECT342" s="428"/>
      <c r="ECU342" s="430"/>
      <c r="ECV342" s="431"/>
      <c r="ECW342" s="429"/>
      <c r="ECX342" s="428"/>
      <c r="ECY342" s="430"/>
      <c r="ECZ342" s="431"/>
      <c r="EDA342" s="429"/>
      <c r="EDB342" s="428"/>
      <c r="EDC342" s="430"/>
      <c r="EDD342" s="431"/>
      <c r="EDE342" s="429"/>
      <c r="EDF342" s="428"/>
      <c r="EDG342" s="430"/>
      <c r="EDH342" s="431"/>
      <c r="EDI342" s="429"/>
      <c r="EDJ342" s="428"/>
      <c r="EDK342" s="430"/>
      <c r="EDL342" s="431"/>
      <c r="EDM342" s="429"/>
      <c r="EDN342" s="428"/>
      <c r="EDO342" s="430"/>
      <c r="EDP342" s="431"/>
      <c r="EDQ342" s="429"/>
      <c r="EDR342" s="428"/>
      <c r="EDS342" s="430"/>
      <c r="EDT342" s="431"/>
      <c r="EDU342" s="429"/>
      <c r="EDV342" s="428"/>
      <c r="EDW342" s="430"/>
      <c r="EDX342" s="431"/>
      <c r="EDY342" s="429"/>
      <c r="EDZ342" s="428"/>
      <c r="EEA342" s="430"/>
      <c r="EEB342" s="431"/>
      <c r="EEC342" s="429"/>
      <c r="EED342" s="428"/>
      <c r="EEE342" s="430"/>
      <c r="EEF342" s="431"/>
      <c r="EEG342" s="429"/>
      <c r="EEH342" s="428"/>
      <c r="EEI342" s="430"/>
      <c r="EEJ342" s="431"/>
      <c r="EEK342" s="429"/>
      <c r="EEL342" s="428"/>
      <c r="EEM342" s="430"/>
      <c r="EEN342" s="431"/>
      <c r="EEO342" s="429"/>
      <c r="EEP342" s="428"/>
      <c r="EEQ342" s="430"/>
      <c r="EER342" s="431"/>
      <c r="EES342" s="429"/>
      <c r="EET342" s="428"/>
      <c r="EEU342" s="430"/>
      <c r="EEV342" s="431"/>
      <c r="EEW342" s="429"/>
      <c r="EEX342" s="428"/>
      <c r="EEY342" s="430"/>
      <c r="EEZ342" s="431"/>
      <c r="EFA342" s="429"/>
      <c r="EFB342" s="428"/>
      <c r="EFC342" s="430"/>
      <c r="EFD342" s="431"/>
      <c r="EFE342" s="429"/>
      <c r="EFF342" s="428"/>
      <c r="EFG342" s="430"/>
      <c r="EFH342" s="431"/>
      <c r="EFI342" s="429"/>
      <c r="EFJ342" s="428"/>
      <c r="EFK342" s="430"/>
      <c r="EFL342" s="431"/>
      <c r="EFM342" s="429"/>
      <c r="EFN342" s="428"/>
      <c r="EFO342" s="430"/>
      <c r="EFP342" s="431"/>
      <c r="EFQ342" s="429"/>
      <c r="EFR342" s="428"/>
      <c r="EFS342" s="430"/>
      <c r="EFT342" s="431"/>
      <c r="EFU342" s="429"/>
      <c r="EFV342" s="428"/>
      <c r="EFW342" s="430"/>
      <c r="EFX342" s="431"/>
      <c r="EFY342" s="429"/>
      <c r="EFZ342" s="428"/>
      <c r="EGA342" s="430"/>
      <c r="EGB342" s="431"/>
      <c r="EGC342" s="429"/>
      <c r="EGD342" s="428"/>
      <c r="EGE342" s="430"/>
      <c r="EGF342" s="431"/>
      <c r="EGG342" s="429"/>
      <c r="EGH342" s="428"/>
      <c r="EGI342" s="430"/>
      <c r="EGJ342" s="431"/>
      <c r="EGK342" s="429"/>
      <c r="EGL342" s="428"/>
      <c r="EGM342" s="430"/>
      <c r="EGN342" s="431"/>
      <c r="EGO342" s="429"/>
      <c r="EGP342" s="428"/>
      <c r="EGQ342" s="430"/>
      <c r="EGR342" s="431"/>
      <c r="EGS342" s="429"/>
      <c r="EGT342" s="428"/>
      <c r="EGU342" s="430"/>
      <c r="EGV342" s="431"/>
      <c r="EGW342" s="429"/>
      <c r="EGX342" s="428"/>
      <c r="EGY342" s="430"/>
      <c r="EGZ342" s="431"/>
      <c r="EHA342" s="429"/>
      <c r="EHB342" s="428"/>
      <c r="EHC342" s="430"/>
      <c r="EHD342" s="431"/>
      <c r="EHE342" s="429"/>
      <c r="EHF342" s="428"/>
      <c r="EHG342" s="430"/>
      <c r="EHH342" s="431"/>
      <c r="EHI342" s="429"/>
      <c r="EHJ342" s="428"/>
      <c r="EHK342" s="430"/>
      <c r="EHL342" s="431"/>
      <c r="EHM342" s="429"/>
      <c r="EHN342" s="428"/>
      <c r="EHO342" s="430"/>
      <c r="EHP342" s="431"/>
      <c r="EHQ342" s="429"/>
      <c r="EHR342" s="428"/>
      <c r="EHS342" s="430"/>
      <c r="EHT342" s="431"/>
      <c r="EHU342" s="429"/>
      <c r="EHV342" s="428"/>
      <c r="EHW342" s="430"/>
      <c r="EHX342" s="431"/>
      <c r="EHY342" s="429"/>
      <c r="EHZ342" s="428"/>
      <c r="EIA342" s="430"/>
      <c r="EIB342" s="431"/>
      <c r="EIC342" s="429"/>
      <c r="EID342" s="428"/>
      <c r="EIE342" s="430"/>
      <c r="EIF342" s="431"/>
      <c r="EIG342" s="429"/>
      <c r="EIH342" s="428"/>
      <c r="EII342" s="430"/>
      <c r="EIJ342" s="431"/>
      <c r="EIK342" s="429"/>
      <c r="EIL342" s="428"/>
      <c r="EIM342" s="430"/>
      <c r="EIN342" s="431"/>
      <c r="EIO342" s="429"/>
      <c r="EIP342" s="428"/>
      <c r="EIQ342" s="430"/>
      <c r="EIR342" s="431"/>
      <c r="EIS342" s="429"/>
      <c r="EIT342" s="428"/>
      <c r="EIU342" s="430"/>
      <c r="EIV342" s="431"/>
      <c r="EIW342" s="429"/>
      <c r="EIX342" s="428"/>
      <c r="EIY342" s="430"/>
      <c r="EIZ342" s="431"/>
      <c r="EJA342" s="429"/>
      <c r="EJB342" s="428"/>
      <c r="EJC342" s="430"/>
      <c r="EJD342" s="431"/>
      <c r="EJE342" s="429"/>
      <c r="EJF342" s="428"/>
      <c r="EJG342" s="430"/>
      <c r="EJH342" s="431"/>
      <c r="EJI342" s="429"/>
      <c r="EJJ342" s="428"/>
      <c r="EJK342" s="430"/>
      <c r="EJL342" s="431"/>
      <c r="EJM342" s="429"/>
      <c r="EJN342" s="428"/>
      <c r="EJO342" s="430"/>
      <c r="EJP342" s="431"/>
      <c r="EJQ342" s="429"/>
      <c r="EJR342" s="428"/>
      <c r="EJS342" s="430"/>
      <c r="EJT342" s="431"/>
      <c r="EJU342" s="429"/>
      <c r="EJV342" s="428"/>
      <c r="EJW342" s="430"/>
      <c r="EJX342" s="431"/>
      <c r="EJY342" s="429"/>
      <c r="EJZ342" s="428"/>
      <c r="EKA342" s="430"/>
      <c r="EKB342" s="431"/>
      <c r="EKC342" s="429"/>
      <c r="EKD342" s="428"/>
      <c r="EKE342" s="430"/>
      <c r="EKF342" s="431"/>
      <c r="EKG342" s="429"/>
      <c r="EKH342" s="428"/>
      <c r="EKI342" s="430"/>
      <c r="EKJ342" s="431"/>
      <c r="EKK342" s="429"/>
      <c r="EKL342" s="428"/>
      <c r="EKM342" s="430"/>
      <c r="EKN342" s="431"/>
      <c r="EKO342" s="429"/>
      <c r="EKP342" s="428"/>
      <c r="EKQ342" s="430"/>
      <c r="EKR342" s="431"/>
      <c r="EKS342" s="429"/>
      <c r="EKT342" s="428"/>
      <c r="EKU342" s="430"/>
      <c r="EKV342" s="431"/>
      <c r="EKW342" s="429"/>
      <c r="EKX342" s="428"/>
      <c r="EKY342" s="430"/>
      <c r="EKZ342" s="431"/>
      <c r="ELA342" s="429"/>
      <c r="ELB342" s="428"/>
      <c r="ELC342" s="430"/>
      <c r="ELD342" s="431"/>
      <c r="ELE342" s="429"/>
      <c r="ELF342" s="428"/>
      <c r="ELG342" s="430"/>
      <c r="ELH342" s="431"/>
      <c r="ELI342" s="429"/>
      <c r="ELJ342" s="428"/>
      <c r="ELK342" s="430"/>
      <c r="ELL342" s="431"/>
      <c r="ELM342" s="429"/>
      <c r="ELN342" s="428"/>
      <c r="ELO342" s="430"/>
      <c r="ELP342" s="431"/>
      <c r="ELQ342" s="429"/>
      <c r="ELR342" s="428"/>
      <c r="ELS342" s="430"/>
      <c r="ELT342" s="431"/>
      <c r="ELU342" s="429"/>
      <c r="ELV342" s="428"/>
      <c r="ELW342" s="430"/>
      <c r="ELX342" s="431"/>
      <c r="ELY342" s="429"/>
      <c r="ELZ342" s="428"/>
      <c r="EMA342" s="430"/>
      <c r="EMB342" s="431"/>
      <c r="EMC342" s="429"/>
      <c r="EMD342" s="428"/>
      <c r="EME342" s="430"/>
      <c r="EMF342" s="431"/>
      <c r="EMG342" s="429"/>
      <c r="EMH342" s="428"/>
      <c r="EMI342" s="430"/>
      <c r="EMJ342" s="431"/>
      <c r="EMK342" s="429"/>
      <c r="EML342" s="428"/>
      <c r="EMM342" s="430"/>
      <c r="EMN342" s="431"/>
      <c r="EMO342" s="429"/>
      <c r="EMP342" s="428"/>
      <c r="EMQ342" s="430"/>
      <c r="EMR342" s="431"/>
      <c r="EMS342" s="429"/>
      <c r="EMT342" s="428"/>
      <c r="EMU342" s="430"/>
      <c r="EMV342" s="431"/>
      <c r="EMW342" s="429"/>
      <c r="EMX342" s="428"/>
      <c r="EMY342" s="430"/>
      <c r="EMZ342" s="431"/>
      <c r="ENA342" s="429"/>
      <c r="ENB342" s="428"/>
      <c r="ENC342" s="430"/>
      <c r="END342" s="431"/>
      <c r="ENE342" s="429"/>
      <c r="ENF342" s="428"/>
      <c r="ENG342" s="430"/>
      <c r="ENH342" s="431"/>
      <c r="ENI342" s="429"/>
      <c r="ENJ342" s="428"/>
      <c r="ENK342" s="430"/>
      <c r="ENL342" s="431"/>
      <c r="ENM342" s="429"/>
      <c r="ENN342" s="428"/>
      <c r="ENO342" s="430"/>
      <c r="ENP342" s="431"/>
      <c r="ENQ342" s="429"/>
      <c r="ENR342" s="428"/>
      <c r="ENS342" s="430"/>
      <c r="ENT342" s="431"/>
      <c r="ENU342" s="429"/>
      <c r="ENV342" s="428"/>
      <c r="ENW342" s="430"/>
      <c r="ENX342" s="431"/>
      <c r="ENY342" s="429"/>
      <c r="ENZ342" s="428"/>
      <c r="EOA342" s="430"/>
      <c r="EOB342" s="431"/>
      <c r="EOC342" s="429"/>
      <c r="EOD342" s="428"/>
      <c r="EOE342" s="430"/>
      <c r="EOF342" s="431"/>
      <c r="EOG342" s="429"/>
      <c r="EOH342" s="428"/>
      <c r="EOI342" s="430"/>
      <c r="EOJ342" s="431"/>
      <c r="EOK342" s="429"/>
      <c r="EOL342" s="428"/>
      <c r="EOM342" s="430"/>
      <c r="EON342" s="431"/>
      <c r="EOO342" s="429"/>
      <c r="EOP342" s="428"/>
      <c r="EOQ342" s="430"/>
      <c r="EOR342" s="431"/>
      <c r="EOS342" s="429"/>
      <c r="EOT342" s="428"/>
      <c r="EOU342" s="430"/>
      <c r="EOV342" s="431"/>
      <c r="EOW342" s="429"/>
      <c r="EOX342" s="428"/>
      <c r="EOY342" s="430"/>
      <c r="EOZ342" s="431"/>
      <c r="EPA342" s="429"/>
      <c r="EPB342" s="428"/>
      <c r="EPC342" s="430"/>
      <c r="EPD342" s="431"/>
      <c r="EPE342" s="429"/>
      <c r="EPF342" s="428"/>
      <c r="EPG342" s="430"/>
      <c r="EPH342" s="431"/>
      <c r="EPI342" s="429"/>
      <c r="EPJ342" s="428"/>
      <c r="EPK342" s="430"/>
      <c r="EPL342" s="431"/>
      <c r="EPM342" s="429"/>
      <c r="EPN342" s="428"/>
      <c r="EPO342" s="430"/>
      <c r="EPP342" s="431"/>
      <c r="EPQ342" s="429"/>
      <c r="EPR342" s="428"/>
      <c r="EPS342" s="430"/>
      <c r="EPT342" s="431"/>
      <c r="EPU342" s="429"/>
      <c r="EPV342" s="428"/>
      <c r="EPW342" s="430"/>
      <c r="EPX342" s="431"/>
      <c r="EPY342" s="429"/>
      <c r="EPZ342" s="428"/>
      <c r="EQA342" s="430"/>
      <c r="EQB342" s="431"/>
      <c r="EQC342" s="429"/>
      <c r="EQD342" s="428"/>
      <c r="EQE342" s="430"/>
      <c r="EQF342" s="431"/>
      <c r="EQG342" s="429"/>
      <c r="EQH342" s="428"/>
      <c r="EQI342" s="430"/>
      <c r="EQJ342" s="431"/>
      <c r="EQK342" s="429"/>
      <c r="EQL342" s="428"/>
      <c r="EQM342" s="430"/>
      <c r="EQN342" s="431"/>
      <c r="EQO342" s="429"/>
      <c r="EQP342" s="428"/>
      <c r="EQQ342" s="430"/>
      <c r="EQR342" s="431"/>
      <c r="EQS342" s="429"/>
      <c r="EQT342" s="428"/>
      <c r="EQU342" s="430"/>
      <c r="EQV342" s="431"/>
      <c r="EQW342" s="429"/>
      <c r="EQX342" s="428"/>
      <c r="EQY342" s="430"/>
      <c r="EQZ342" s="431"/>
      <c r="ERA342" s="429"/>
      <c r="ERB342" s="428"/>
      <c r="ERC342" s="430"/>
      <c r="ERD342" s="431"/>
      <c r="ERE342" s="429"/>
      <c r="ERF342" s="428"/>
      <c r="ERG342" s="430"/>
      <c r="ERH342" s="431"/>
      <c r="ERI342" s="429"/>
      <c r="ERJ342" s="428"/>
      <c r="ERK342" s="430"/>
      <c r="ERL342" s="431"/>
      <c r="ERM342" s="429"/>
      <c r="ERN342" s="428"/>
      <c r="ERO342" s="430"/>
      <c r="ERP342" s="431"/>
      <c r="ERQ342" s="429"/>
      <c r="ERR342" s="428"/>
      <c r="ERS342" s="430"/>
      <c r="ERT342" s="431"/>
      <c r="ERU342" s="429"/>
      <c r="ERV342" s="428"/>
      <c r="ERW342" s="430"/>
      <c r="ERX342" s="431"/>
      <c r="ERY342" s="429"/>
      <c r="ERZ342" s="428"/>
      <c r="ESA342" s="430"/>
      <c r="ESB342" s="431"/>
      <c r="ESC342" s="429"/>
      <c r="ESD342" s="428"/>
      <c r="ESE342" s="430"/>
      <c r="ESF342" s="431"/>
      <c r="ESG342" s="429"/>
      <c r="ESH342" s="428"/>
      <c r="ESI342" s="430"/>
      <c r="ESJ342" s="431"/>
      <c r="ESK342" s="429"/>
      <c r="ESL342" s="428"/>
      <c r="ESM342" s="430"/>
      <c r="ESN342" s="431"/>
      <c r="ESO342" s="429"/>
      <c r="ESP342" s="428"/>
      <c r="ESQ342" s="430"/>
      <c r="ESR342" s="431"/>
      <c r="ESS342" s="429"/>
      <c r="EST342" s="428"/>
      <c r="ESU342" s="430"/>
      <c r="ESV342" s="431"/>
      <c r="ESW342" s="429"/>
      <c r="ESX342" s="428"/>
      <c r="ESY342" s="430"/>
      <c r="ESZ342" s="431"/>
      <c r="ETA342" s="429"/>
      <c r="ETB342" s="428"/>
      <c r="ETC342" s="430"/>
      <c r="ETD342" s="431"/>
      <c r="ETE342" s="429"/>
      <c r="ETF342" s="428"/>
      <c r="ETG342" s="430"/>
      <c r="ETH342" s="431"/>
      <c r="ETI342" s="429"/>
      <c r="ETJ342" s="428"/>
      <c r="ETK342" s="430"/>
      <c r="ETL342" s="431"/>
      <c r="ETM342" s="429"/>
      <c r="ETN342" s="428"/>
      <c r="ETO342" s="430"/>
      <c r="ETP342" s="431"/>
      <c r="ETQ342" s="429"/>
      <c r="ETR342" s="428"/>
      <c r="ETS342" s="430"/>
      <c r="ETT342" s="431"/>
      <c r="ETU342" s="429"/>
      <c r="ETV342" s="428"/>
      <c r="ETW342" s="430"/>
      <c r="ETX342" s="431"/>
      <c r="ETY342" s="429"/>
      <c r="ETZ342" s="428"/>
      <c r="EUA342" s="430"/>
      <c r="EUB342" s="431"/>
      <c r="EUC342" s="429"/>
      <c r="EUD342" s="428"/>
      <c r="EUE342" s="430"/>
      <c r="EUF342" s="431"/>
      <c r="EUG342" s="429"/>
      <c r="EUH342" s="428"/>
      <c r="EUI342" s="430"/>
      <c r="EUJ342" s="431"/>
      <c r="EUK342" s="429"/>
      <c r="EUL342" s="428"/>
      <c r="EUM342" s="430"/>
      <c r="EUN342" s="431"/>
      <c r="EUO342" s="429"/>
      <c r="EUP342" s="428"/>
      <c r="EUQ342" s="430"/>
      <c r="EUR342" s="431"/>
      <c r="EUS342" s="429"/>
      <c r="EUT342" s="428"/>
      <c r="EUU342" s="430"/>
      <c r="EUV342" s="431"/>
      <c r="EUW342" s="429"/>
      <c r="EUX342" s="428"/>
      <c r="EUY342" s="430"/>
      <c r="EUZ342" s="431"/>
      <c r="EVA342" s="429"/>
      <c r="EVB342" s="428"/>
      <c r="EVC342" s="430"/>
      <c r="EVD342" s="431"/>
      <c r="EVE342" s="429"/>
      <c r="EVF342" s="428"/>
      <c r="EVG342" s="430"/>
      <c r="EVH342" s="431"/>
      <c r="EVI342" s="429"/>
      <c r="EVJ342" s="428"/>
      <c r="EVK342" s="430"/>
      <c r="EVL342" s="431"/>
      <c r="EVM342" s="429"/>
      <c r="EVN342" s="428"/>
      <c r="EVO342" s="430"/>
      <c r="EVP342" s="431"/>
      <c r="EVQ342" s="429"/>
      <c r="EVR342" s="428"/>
      <c r="EVS342" s="430"/>
      <c r="EVT342" s="431"/>
      <c r="EVU342" s="429"/>
      <c r="EVV342" s="428"/>
      <c r="EVW342" s="430"/>
      <c r="EVX342" s="431"/>
      <c r="EVY342" s="429"/>
      <c r="EVZ342" s="428"/>
      <c r="EWA342" s="430"/>
      <c r="EWB342" s="431"/>
      <c r="EWC342" s="429"/>
      <c r="EWD342" s="428"/>
      <c r="EWE342" s="430"/>
      <c r="EWF342" s="431"/>
      <c r="EWG342" s="429"/>
      <c r="EWH342" s="428"/>
      <c r="EWI342" s="430"/>
      <c r="EWJ342" s="431"/>
      <c r="EWK342" s="429"/>
      <c r="EWL342" s="428"/>
      <c r="EWM342" s="430"/>
      <c r="EWN342" s="431"/>
      <c r="EWO342" s="429"/>
      <c r="EWP342" s="428"/>
      <c r="EWQ342" s="430"/>
      <c r="EWR342" s="431"/>
      <c r="EWS342" s="429"/>
      <c r="EWT342" s="428"/>
      <c r="EWU342" s="430"/>
      <c r="EWV342" s="431"/>
      <c r="EWW342" s="429"/>
      <c r="EWX342" s="428"/>
      <c r="EWY342" s="430"/>
      <c r="EWZ342" s="431"/>
      <c r="EXA342" s="429"/>
      <c r="EXB342" s="428"/>
      <c r="EXC342" s="430"/>
      <c r="EXD342" s="431"/>
      <c r="EXE342" s="429"/>
      <c r="EXF342" s="428"/>
      <c r="EXG342" s="430"/>
      <c r="EXH342" s="431"/>
      <c r="EXI342" s="429"/>
      <c r="EXJ342" s="428"/>
      <c r="EXK342" s="430"/>
      <c r="EXL342" s="431"/>
      <c r="EXM342" s="429"/>
      <c r="EXN342" s="428"/>
      <c r="EXO342" s="430"/>
      <c r="EXP342" s="431"/>
      <c r="EXQ342" s="429"/>
      <c r="EXR342" s="428"/>
      <c r="EXS342" s="430"/>
      <c r="EXT342" s="431"/>
      <c r="EXU342" s="429"/>
      <c r="EXV342" s="428"/>
      <c r="EXW342" s="430"/>
      <c r="EXX342" s="431"/>
      <c r="EXY342" s="429"/>
      <c r="EXZ342" s="428"/>
      <c r="EYA342" s="430"/>
      <c r="EYB342" s="431"/>
      <c r="EYC342" s="429"/>
      <c r="EYD342" s="428"/>
      <c r="EYE342" s="430"/>
      <c r="EYF342" s="431"/>
      <c r="EYG342" s="429"/>
      <c r="EYH342" s="428"/>
      <c r="EYI342" s="430"/>
      <c r="EYJ342" s="431"/>
      <c r="EYK342" s="429"/>
      <c r="EYL342" s="428"/>
      <c r="EYM342" s="430"/>
      <c r="EYN342" s="431"/>
      <c r="EYO342" s="429"/>
      <c r="EYP342" s="428"/>
      <c r="EYQ342" s="430"/>
      <c r="EYR342" s="431"/>
      <c r="EYS342" s="429"/>
      <c r="EYT342" s="428"/>
      <c r="EYU342" s="430"/>
      <c r="EYV342" s="431"/>
      <c r="EYW342" s="429"/>
      <c r="EYX342" s="428"/>
      <c r="EYY342" s="430"/>
      <c r="EYZ342" s="431"/>
      <c r="EZA342" s="429"/>
      <c r="EZB342" s="428"/>
      <c r="EZC342" s="430"/>
      <c r="EZD342" s="431"/>
      <c r="EZE342" s="429"/>
      <c r="EZF342" s="428"/>
      <c r="EZG342" s="430"/>
      <c r="EZH342" s="431"/>
      <c r="EZI342" s="429"/>
      <c r="EZJ342" s="428"/>
      <c r="EZK342" s="430"/>
      <c r="EZL342" s="431"/>
      <c r="EZM342" s="429"/>
      <c r="EZN342" s="428"/>
      <c r="EZO342" s="430"/>
      <c r="EZP342" s="431"/>
      <c r="EZQ342" s="429"/>
      <c r="EZR342" s="428"/>
      <c r="EZS342" s="430"/>
      <c r="EZT342" s="431"/>
      <c r="EZU342" s="429"/>
      <c r="EZV342" s="428"/>
      <c r="EZW342" s="430"/>
      <c r="EZX342" s="431"/>
      <c r="EZY342" s="429"/>
      <c r="EZZ342" s="428"/>
      <c r="FAA342" s="430"/>
      <c r="FAB342" s="431"/>
      <c r="FAC342" s="429"/>
      <c r="FAD342" s="428"/>
      <c r="FAE342" s="430"/>
      <c r="FAF342" s="431"/>
      <c r="FAG342" s="429"/>
      <c r="FAH342" s="428"/>
      <c r="FAI342" s="430"/>
      <c r="FAJ342" s="431"/>
      <c r="FAK342" s="429"/>
      <c r="FAL342" s="428"/>
      <c r="FAM342" s="430"/>
      <c r="FAN342" s="431"/>
      <c r="FAO342" s="429"/>
      <c r="FAP342" s="428"/>
      <c r="FAQ342" s="430"/>
      <c r="FAR342" s="431"/>
      <c r="FAS342" s="429"/>
      <c r="FAT342" s="428"/>
      <c r="FAU342" s="430"/>
      <c r="FAV342" s="431"/>
      <c r="FAW342" s="429"/>
      <c r="FAX342" s="428"/>
      <c r="FAY342" s="430"/>
      <c r="FAZ342" s="431"/>
      <c r="FBA342" s="429"/>
      <c r="FBB342" s="428"/>
      <c r="FBC342" s="430"/>
      <c r="FBD342" s="431"/>
      <c r="FBE342" s="429"/>
      <c r="FBF342" s="428"/>
      <c r="FBG342" s="430"/>
      <c r="FBH342" s="431"/>
      <c r="FBI342" s="429"/>
      <c r="FBJ342" s="428"/>
      <c r="FBK342" s="430"/>
      <c r="FBL342" s="431"/>
      <c r="FBM342" s="429"/>
      <c r="FBN342" s="428"/>
      <c r="FBO342" s="430"/>
      <c r="FBP342" s="431"/>
      <c r="FBQ342" s="429"/>
      <c r="FBR342" s="428"/>
      <c r="FBS342" s="430"/>
      <c r="FBT342" s="431"/>
      <c r="FBU342" s="429"/>
      <c r="FBV342" s="428"/>
      <c r="FBW342" s="430"/>
      <c r="FBX342" s="431"/>
      <c r="FBY342" s="429"/>
      <c r="FBZ342" s="428"/>
      <c r="FCA342" s="430"/>
      <c r="FCB342" s="431"/>
      <c r="FCC342" s="429"/>
      <c r="FCD342" s="428"/>
      <c r="FCE342" s="430"/>
      <c r="FCF342" s="431"/>
      <c r="FCG342" s="429"/>
      <c r="FCH342" s="428"/>
      <c r="FCI342" s="430"/>
      <c r="FCJ342" s="431"/>
      <c r="FCK342" s="429"/>
      <c r="FCL342" s="428"/>
      <c r="FCM342" s="430"/>
      <c r="FCN342" s="431"/>
      <c r="FCO342" s="429"/>
      <c r="FCP342" s="428"/>
      <c r="FCQ342" s="430"/>
      <c r="FCR342" s="431"/>
      <c r="FCS342" s="429"/>
      <c r="FCT342" s="428"/>
      <c r="FCU342" s="430"/>
      <c r="FCV342" s="431"/>
      <c r="FCW342" s="429"/>
      <c r="FCX342" s="428"/>
      <c r="FCY342" s="430"/>
      <c r="FCZ342" s="431"/>
      <c r="FDA342" s="429"/>
      <c r="FDB342" s="428"/>
      <c r="FDC342" s="430"/>
      <c r="FDD342" s="431"/>
      <c r="FDE342" s="429"/>
      <c r="FDF342" s="428"/>
      <c r="FDG342" s="430"/>
      <c r="FDH342" s="431"/>
      <c r="FDI342" s="429"/>
      <c r="FDJ342" s="428"/>
      <c r="FDK342" s="430"/>
      <c r="FDL342" s="431"/>
      <c r="FDM342" s="429"/>
      <c r="FDN342" s="428"/>
      <c r="FDO342" s="430"/>
      <c r="FDP342" s="431"/>
      <c r="FDQ342" s="429"/>
      <c r="FDR342" s="428"/>
      <c r="FDS342" s="430"/>
      <c r="FDT342" s="431"/>
      <c r="FDU342" s="429"/>
      <c r="FDV342" s="428"/>
      <c r="FDW342" s="430"/>
      <c r="FDX342" s="431"/>
      <c r="FDY342" s="429"/>
      <c r="FDZ342" s="428"/>
      <c r="FEA342" s="430"/>
      <c r="FEB342" s="431"/>
      <c r="FEC342" s="429"/>
      <c r="FED342" s="428"/>
      <c r="FEE342" s="430"/>
      <c r="FEF342" s="431"/>
      <c r="FEG342" s="429"/>
      <c r="FEH342" s="428"/>
      <c r="FEI342" s="430"/>
      <c r="FEJ342" s="431"/>
      <c r="FEK342" s="429"/>
      <c r="FEL342" s="428"/>
      <c r="FEM342" s="430"/>
      <c r="FEN342" s="431"/>
      <c r="FEO342" s="429"/>
      <c r="FEP342" s="428"/>
      <c r="FEQ342" s="430"/>
      <c r="FER342" s="431"/>
      <c r="FES342" s="429"/>
      <c r="FET342" s="428"/>
      <c r="FEU342" s="430"/>
      <c r="FEV342" s="431"/>
      <c r="FEW342" s="429"/>
      <c r="FEX342" s="428"/>
      <c r="FEY342" s="430"/>
      <c r="FEZ342" s="431"/>
      <c r="FFA342" s="429"/>
      <c r="FFB342" s="428"/>
      <c r="FFC342" s="430"/>
      <c r="FFD342" s="431"/>
      <c r="FFE342" s="429"/>
      <c r="FFF342" s="428"/>
      <c r="FFG342" s="430"/>
      <c r="FFH342" s="431"/>
      <c r="FFI342" s="429"/>
      <c r="FFJ342" s="428"/>
      <c r="FFK342" s="430"/>
      <c r="FFL342" s="431"/>
      <c r="FFM342" s="429"/>
      <c r="FFN342" s="428"/>
      <c r="FFO342" s="430"/>
      <c r="FFP342" s="431"/>
      <c r="FFQ342" s="429"/>
      <c r="FFR342" s="428"/>
      <c r="FFS342" s="430"/>
      <c r="FFT342" s="431"/>
      <c r="FFU342" s="429"/>
      <c r="FFV342" s="428"/>
      <c r="FFW342" s="430"/>
      <c r="FFX342" s="431"/>
      <c r="FFY342" s="429"/>
      <c r="FFZ342" s="428"/>
      <c r="FGA342" s="430"/>
      <c r="FGB342" s="431"/>
      <c r="FGC342" s="429"/>
      <c r="FGD342" s="428"/>
      <c r="FGE342" s="430"/>
      <c r="FGF342" s="431"/>
      <c r="FGG342" s="429"/>
      <c r="FGH342" s="428"/>
      <c r="FGI342" s="430"/>
      <c r="FGJ342" s="431"/>
      <c r="FGK342" s="429"/>
      <c r="FGL342" s="428"/>
      <c r="FGM342" s="430"/>
      <c r="FGN342" s="431"/>
      <c r="FGO342" s="429"/>
      <c r="FGP342" s="428"/>
      <c r="FGQ342" s="430"/>
      <c r="FGR342" s="431"/>
      <c r="FGS342" s="429"/>
      <c r="FGT342" s="428"/>
      <c r="FGU342" s="430"/>
      <c r="FGV342" s="431"/>
      <c r="FGW342" s="429"/>
      <c r="FGX342" s="428"/>
      <c r="FGY342" s="430"/>
      <c r="FGZ342" s="431"/>
      <c r="FHA342" s="429"/>
      <c r="FHB342" s="428"/>
      <c r="FHC342" s="430"/>
      <c r="FHD342" s="431"/>
      <c r="FHE342" s="429"/>
      <c r="FHF342" s="428"/>
      <c r="FHG342" s="430"/>
      <c r="FHH342" s="431"/>
      <c r="FHI342" s="429"/>
      <c r="FHJ342" s="428"/>
      <c r="FHK342" s="430"/>
      <c r="FHL342" s="431"/>
      <c r="FHM342" s="429"/>
      <c r="FHN342" s="428"/>
      <c r="FHO342" s="430"/>
      <c r="FHP342" s="431"/>
      <c r="FHQ342" s="429"/>
      <c r="FHR342" s="428"/>
      <c r="FHS342" s="430"/>
      <c r="FHT342" s="431"/>
      <c r="FHU342" s="429"/>
      <c r="FHV342" s="428"/>
      <c r="FHW342" s="430"/>
      <c r="FHX342" s="431"/>
      <c r="FHY342" s="429"/>
      <c r="FHZ342" s="428"/>
      <c r="FIA342" s="430"/>
      <c r="FIB342" s="431"/>
      <c r="FIC342" s="429"/>
      <c r="FID342" s="428"/>
      <c r="FIE342" s="430"/>
      <c r="FIF342" s="431"/>
      <c r="FIG342" s="429"/>
      <c r="FIH342" s="428"/>
      <c r="FII342" s="430"/>
      <c r="FIJ342" s="431"/>
      <c r="FIK342" s="429"/>
      <c r="FIL342" s="428"/>
      <c r="FIM342" s="430"/>
      <c r="FIN342" s="431"/>
      <c r="FIO342" s="429"/>
      <c r="FIP342" s="428"/>
      <c r="FIQ342" s="430"/>
      <c r="FIR342" s="431"/>
      <c r="FIS342" s="429"/>
      <c r="FIT342" s="428"/>
      <c r="FIU342" s="430"/>
      <c r="FIV342" s="431"/>
      <c r="FIW342" s="429"/>
      <c r="FIX342" s="428"/>
      <c r="FIY342" s="430"/>
      <c r="FIZ342" s="431"/>
      <c r="FJA342" s="429"/>
      <c r="FJB342" s="428"/>
      <c r="FJC342" s="430"/>
      <c r="FJD342" s="431"/>
      <c r="FJE342" s="429"/>
      <c r="FJF342" s="428"/>
      <c r="FJG342" s="430"/>
      <c r="FJH342" s="431"/>
      <c r="FJI342" s="429"/>
      <c r="FJJ342" s="428"/>
      <c r="FJK342" s="430"/>
      <c r="FJL342" s="431"/>
      <c r="FJM342" s="429"/>
      <c r="FJN342" s="428"/>
      <c r="FJO342" s="430"/>
      <c r="FJP342" s="431"/>
      <c r="FJQ342" s="429"/>
      <c r="FJR342" s="428"/>
      <c r="FJS342" s="430"/>
      <c r="FJT342" s="431"/>
      <c r="FJU342" s="429"/>
      <c r="FJV342" s="428"/>
      <c r="FJW342" s="430"/>
      <c r="FJX342" s="431"/>
      <c r="FJY342" s="429"/>
      <c r="FJZ342" s="428"/>
      <c r="FKA342" s="430"/>
      <c r="FKB342" s="431"/>
      <c r="FKC342" s="429"/>
      <c r="FKD342" s="428"/>
      <c r="FKE342" s="430"/>
      <c r="FKF342" s="431"/>
      <c r="FKG342" s="429"/>
      <c r="FKH342" s="428"/>
      <c r="FKI342" s="430"/>
      <c r="FKJ342" s="431"/>
      <c r="FKK342" s="429"/>
      <c r="FKL342" s="428"/>
      <c r="FKM342" s="430"/>
      <c r="FKN342" s="431"/>
      <c r="FKO342" s="429"/>
      <c r="FKP342" s="428"/>
      <c r="FKQ342" s="430"/>
      <c r="FKR342" s="431"/>
      <c r="FKS342" s="429"/>
      <c r="FKT342" s="428"/>
      <c r="FKU342" s="430"/>
      <c r="FKV342" s="431"/>
      <c r="FKW342" s="429"/>
      <c r="FKX342" s="428"/>
      <c r="FKY342" s="430"/>
      <c r="FKZ342" s="431"/>
      <c r="FLA342" s="429"/>
      <c r="FLB342" s="428"/>
      <c r="FLC342" s="430"/>
      <c r="FLD342" s="431"/>
      <c r="FLE342" s="429"/>
      <c r="FLF342" s="428"/>
      <c r="FLG342" s="430"/>
      <c r="FLH342" s="431"/>
      <c r="FLI342" s="429"/>
      <c r="FLJ342" s="428"/>
      <c r="FLK342" s="430"/>
      <c r="FLL342" s="431"/>
      <c r="FLM342" s="429"/>
      <c r="FLN342" s="428"/>
      <c r="FLO342" s="430"/>
      <c r="FLP342" s="431"/>
      <c r="FLQ342" s="429"/>
      <c r="FLR342" s="428"/>
      <c r="FLS342" s="430"/>
      <c r="FLT342" s="431"/>
      <c r="FLU342" s="429"/>
      <c r="FLV342" s="428"/>
      <c r="FLW342" s="430"/>
      <c r="FLX342" s="431"/>
      <c r="FLY342" s="429"/>
      <c r="FLZ342" s="428"/>
      <c r="FMA342" s="430"/>
      <c r="FMB342" s="431"/>
      <c r="FMC342" s="429"/>
      <c r="FMD342" s="428"/>
      <c r="FME342" s="430"/>
      <c r="FMF342" s="431"/>
      <c r="FMG342" s="429"/>
      <c r="FMH342" s="428"/>
      <c r="FMI342" s="430"/>
      <c r="FMJ342" s="431"/>
      <c r="FMK342" s="429"/>
      <c r="FML342" s="428"/>
      <c r="FMM342" s="430"/>
      <c r="FMN342" s="431"/>
      <c r="FMO342" s="429"/>
      <c r="FMP342" s="428"/>
      <c r="FMQ342" s="430"/>
      <c r="FMR342" s="431"/>
      <c r="FMS342" s="429"/>
      <c r="FMT342" s="428"/>
      <c r="FMU342" s="430"/>
      <c r="FMV342" s="431"/>
      <c r="FMW342" s="429"/>
      <c r="FMX342" s="428"/>
      <c r="FMY342" s="430"/>
      <c r="FMZ342" s="431"/>
      <c r="FNA342" s="429"/>
      <c r="FNB342" s="428"/>
      <c r="FNC342" s="430"/>
      <c r="FND342" s="431"/>
      <c r="FNE342" s="429"/>
      <c r="FNF342" s="428"/>
      <c r="FNG342" s="430"/>
      <c r="FNH342" s="431"/>
      <c r="FNI342" s="429"/>
      <c r="FNJ342" s="428"/>
      <c r="FNK342" s="430"/>
      <c r="FNL342" s="431"/>
      <c r="FNM342" s="429"/>
      <c r="FNN342" s="428"/>
      <c r="FNO342" s="430"/>
      <c r="FNP342" s="431"/>
      <c r="FNQ342" s="429"/>
      <c r="FNR342" s="428"/>
      <c r="FNS342" s="430"/>
      <c r="FNT342" s="431"/>
      <c r="FNU342" s="429"/>
      <c r="FNV342" s="428"/>
      <c r="FNW342" s="430"/>
      <c r="FNX342" s="431"/>
      <c r="FNY342" s="429"/>
      <c r="FNZ342" s="428"/>
      <c r="FOA342" s="430"/>
      <c r="FOB342" s="431"/>
      <c r="FOC342" s="429"/>
      <c r="FOD342" s="428"/>
      <c r="FOE342" s="430"/>
      <c r="FOF342" s="431"/>
      <c r="FOG342" s="429"/>
      <c r="FOH342" s="428"/>
      <c r="FOI342" s="430"/>
      <c r="FOJ342" s="431"/>
      <c r="FOK342" s="429"/>
      <c r="FOL342" s="428"/>
      <c r="FOM342" s="430"/>
      <c r="FON342" s="431"/>
      <c r="FOO342" s="429"/>
      <c r="FOP342" s="428"/>
      <c r="FOQ342" s="430"/>
      <c r="FOR342" s="431"/>
      <c r="FOS342" s="429"/>
      <c r="FOT342" s="428"/>
      <c r="FOU342" s="430"/>
      <c r="FOV342" s="431"/>
      <c r="FOW342" s="429"/>
      <c r="FOX342" s="428"/>
      <c r="FOY342" s="430"/>
      <c r="FOZ342" s="431"/>
      <c r="FPA342" s="429"/>
      <c r="FPB342" s="428"/>
      <c r="FPC342" s="430"/>
      <c r="FPD342" s="431"/>
      <c r="FPE342" s="429"/>
      <c r="FPF342" s="428"/>
      <c r="FPG342" s="430"/>
      <c r="FPH342" s="431"/>
      <c r="FPI342" s="429"/>
      <c r="FPJ342" s="428"/>
      <c r="FPK342" s="430"/>
      <c r="FPL342" s="431"/>
      <c r="FPM342" s="429"/>
      <c r="FPN342" s="428"/>
      <c r="FPO342" s="430"/>
      <c r="FPP342" s="431"/>
      <c r="FPQ342" s="429"/>
      <c r="FPR342" s="428"/>
      <c r="FPS342" s="430"/>
      <c r="FPT342" s="431"/>
      <c r="FPU342" s="429"/>
      <c r="FPV342" s="428"/>
      <c r="FPW342" s="430"/>
      <c r="FPX342" s="431"/>
      <c r="FPY342" s="429"/>
      <c r="FPZ342" s="428"/>
      <c r="FQA342" s="430"/>
      <c r="FQB342" s="431"/>
      <c r="FQC342" s="429"/>
      <c r="FQD342" s="428"/>
      <c r="FQE342" s="430"/>
      <c r="FQF342" s="431"/>
      <c r="FQG342" s="429"/>
      <c r="FQH342" s="428"/>
      <c r="FQI342" s="430"/>
      <c r="FQJ342" s="431"/>
      <c r="FQK342" s="429"/>
      <c r="FQL342" s="428"/>
      <c r="FQM342" s="430"/>
      <c r="FQN342" s="431"/>
      <c r="FQO342" s="429"/>
      <c r="FQP342" s="428"/>
      <c r="FQQ342" s="430"/>
      <c r="FQR342" s="431"/>
      <c r="FQS342" s="429"/>
      <c r="FQT342" s="428"/>
      <c r="FQU342" s="430"/>
      <c r="FQV342" s="431"/>
      <c r="FQW342" s="429"/>
      <c r="FQX342" s="428"/>
      <c r="FQY342" s="430"/>
      <c r="FQZ342" s="431"/>
      <c r="FRA342" s="429"/>
      <c r="FRB342" s="428"/>
      <c r="FRC342" s="430"/>
      <c r="FRD342" s="431"/>
      <c r="FRE342" s="429"/>
      <c r="FRF342" s="428"/>
      <c r="FRG342" s="430"/>
      <c r="FRH342" s="431"/>
      <c r="FRI342" s="429"/>
      <c r="FRJ342" s="428"/>
      <c r="FRK342" s="430"/>
      <c r="FRL342" s="431"/>
      <c r="FRM342" s="429"/>
      <c r="FRN342" s="428"/>
      <c r="FRO342" s="430"/>
      <c r="FRP342" s="431"/>
      <c r="FRQ342" s="429"/>
      <c r="FRR342" s="428"/>
      <c r="FRS342" s="430"/>
      <c r="FRT342" s="431"/>
      <c r="FRU342" s="429"/>
      <c r="FRV342" s="428"/>
      <c r="FRW342" s="430"/>
      <c r="FRX342" s="431"/>
      <c r="FRY342" s="429"/>
      <c r="FRZ342" s="428"/>
      <c r="FSA342" s="430"/>
      <c r="FSB342" s="431"/>
      <c r="FSC342" s="429"/>
      <c r="FSD342" s="428"/>
      <c r="FSE342" s="430"/>
      <c r="FSF342" s="431"/>
      <c r="FSG342" s="429"/>
      <c r="FSH342" s="428"/>
      <c r="FSI342" s="430"/>
      <c r="FSJ342" s="431"/>
      <c r="FSK342" s="429"/>
      <c r="FSL342" s="428"/>
      <c r="FSM342" s="430"/>
      <c r="FSN342" s="431"/>
      <c r="FSO342" s="429"/>
      <c r="FSP342" s="428"/>
      <c r="FSQ342" s="430"/>
      <c r="FSR342" s="431"/>
      <c r="FSS342" s="429"/>
      <c r="FST342" s="428"/>
      <c r="FSU342" s="430"/>
      <c r="FSV342" s="431"/>
      <c r="FSW342" s="429"/>
      <c r="FSX342" s="428"/>
      <c r="FSY342" s="430"/>
      <c r="FSZ342" s="431"/>
      <c r="FTA342" s="429"/>
      <c r="FTB342" s="428"/>
      <c r="FTC342" s="430"/>
      <c r="FTD342" s="431"/>
      <c r="FTE342" s="429"/>
      <c r="FTF342" s="428"/>
      <c r="FTG342" s="430"/>
      <c r="FTH342" s="431"/>
      <c r="FTI342" s="429"/>
      <c r="FTJ342" s="428"/>
      <c r="FTK342" s="430"/>
      <c r="FTL342" s="431"/>
      <c r="FTM342" s="429"/>
      <c r="FTN342" s="428"/>
      <c r="FTO342" s="430"/>
      <c r="FTP342" s="431"/>
      <c r="FTQ342" s="429"/>
      <c r="FTR342" s="428"/>
      <c r="FTS342" s="430"/>
      <c r="FTT342" s="431"/>
      <c r="FTU342" s="429"/>
      <c r="FTV342" s="428"/>
      <c r="FTW342" s="430"/>
      <c r="FTX342" s="431"/>
      <c r="FTY342" s="429"/>
      <c r="FTZ342" s="428"/>
      <c r="FUA342" s="430"/>
      <c r="FUB342" s="431"/>
      <c r="FUC342" s="429"/>
      <c r="FUD342" s="428"/>
      <c r="FUE342" s="430"/>
      <c r="FUF342" s="431"/>
      <c r="FUG342" s="429"/>
      <c r="FUH342" s="428"/>
      <c r="FUI342" s="430"/>
      <c r="FUJ342" s="431"/>
      <c r="FUK342" s="429"/>
      <c r="FUL342" s="428"/>
      <c r="FUM342" s="430"/>
      <c r="FUN342" s="431"/>
      <c r="FUO342" s="429"/>
      <c r="FUP342" s="428"/>
      <c r="FUQ342" s="430"/>
      <c r="FUR342" s="431"/>
      <c r="FUS342" s="429"/>
      <c r="FUT342" s="428"/>
      <c r="FUU342" s="430"/>
      <c r="FUV342" s="431"/>
      <c r="FUW342" s="429"/>
      <c r="FUX342" s="428"/>
      <c r="FUY342" s="430"/>
      <c r="FUZ342" s="431"/>
      <c r="FVA342" s="429"/>
      <c r="FVB342" s="428"/>
      <c r="FVC342" s="430"/>
      <c r="FVD342" s="431"/>
      <c r="FVE342" s="429"/>
      <c r="FVF342" s="428"/>
      <c r="FVG342" s="430"/>
      <c r="FVH342" s="431"/>
      <c r="FVI342" s="429"/>
      <c r="FVJ342" s="428"/>
      <c r="FVK342" s="430"/>
      <c r="FVL342" s="431"/>
      <c r="FVM342" s="429"/>
      <c r="FVN342" s="428"/>
      <c r="FVO342" s="430"/>
      <c r="FVP342" s="431"/>
      <c r="FVQ342" s="429"/>
      <c r="FVR342" s="428"/>
      <c r="FVS342" s="430"/>
      <c r="FVT342" s="431"/>
      <c r="FVU342" s="429"/>
      <c r="FVV342" s="428"/>
      <c r="FVW342" s="430"/>
      <c r="FVX342" s="431"/>
      <c r="FVY342" s="429"/>
      <c r="FVZ342" s="428"/>
      <c r="FWA342" s="430"/>
      <c r="FWB342" s="431"/>
      <c r="FWC342" s="429"/>
      <c r="FWD342" s="428"/>
      <c r="FWE342" s="430"/>
      <c r="FWF342" s="431"/>
      <c r="FWG342" s="429"/>
      <c r="FWH342" s="428"/>
      <c r="FWI342" s="430"/>
      <c r="FWJ342" s="431"/>
      <c r="FWK342" s="429"/>
      <c r="FWL342" s="428"/>
      <c r="FWM342" s="430"/>
      <c r="FWN342" s="431"/>
      <c r="FWO342" s="429"/>
      <c r="FWP342" s="428"/>
      <c r="FWQ342" s="430"/>
      <c r="FWR342" s="431"/>
      <c r="FWS342" s="429"/>
      <c r="FWT342" s="428"/>
      <c r="FWU342" s="430"/>
      <c r="FWV342" s="431"/>
      <c r="FWW342" s="429"/>
      <c r="FWX342" s="428"/>
      <c r="FWY342" s="430"/>
      <c r="FWZ342" s="431"/>
      <c r="FXA342" s="429"/>
      <c r="FXB342" s="428"/>
      <c r="FXC342" s="430"/>
      <c r="FXD342" s="431"/>
      <c r="FXE342" s="429"/>
      <c r="FXF342" s="428"/>
      <c r="FXG342" s="430"/>
      <c r="FXH342" s="431"/>
      <c r="FXI342" s="429"/>
      <c r="FXJ342" s="428"/>
      <c r="FXK342" s="430"/>
      <c r="FXL342" s="431"/>
      <c r="FXM342" s="429"/>
      <c r="FXN342" s="428"/>
      <c r="FXO342" s="430"/>
      <c r="FXP342" s="431"/>
      <c r="FXQ342" s="429"/>
      <c r="FXR342" s="428"/>
      <c r="FXS342" s="430"/>
      <c r="FXT342" s="431"/>
      <c r="FXU342" s="429"/>
      <c r="FXV342" s="428"/>
      <c r="FXW342" s="430"/>
      <c r="FXX342" s="431"/>
      <c r="FXY342" s="429"/>
      <c r="FXZ342" s="428"/>
      <c r="FYA342" s="430"/>
      <c r="FYB342" s="431"/>
      <c r="FYC342" s="429"/>
      <c r="FYD342" s="428"/>
      <c r="FYE342" s="430"/>
      <c r="FYF342" s="431"/>
      <c r="FYG342" s="429"/>
      <c r="FYH342" s="428"/>
      <c r="FYI342" s="430"/>
      <c r="FYJ342" s="431"/>
      <c r="FYK342" s="429"/>
      <c r="FYL342" s="428"/>
      <c r="FYM342" s="430"/>
      <c r="FYN342" s="431"/>
      <c r="FYO342" s="429"/>
      <c r="FYP342" s="428"/>
      <c r="FYQ342" s="430"/>
      <c r="FYR342" s="431"/>
      <c r="FYS342" s="429"/>
      <c r="FYT342" s="428"/>
      <c r="FYU342" s="430"/>
      <c r="FYV342" s="431"/>
      <c r="FYW342" s="429"/>
      <c r="FYX342" s="428"/>
      <c r="FYY342" s="430"/>
      <c r="FYZ342" s="431"/>
      <c r="FZA342" s="429"/>
      <c r="FZB342" s="428"/>
      <c r="FZC342" s="430"/>
      <c r="FZD342" s="431"/>
      <c r="FZE342" s="429"/>
      <c r="FZF342" s="428"/>
      <c r="FZG342" s="430"/>
      <c r="FZH342" s="431"/>
      <c r="FZI342" s="429"/>
      <c r="FZJ342" s="428"/>
      <c r="FZK342" s="430"/>
      <c r="FZL342" s="431"/>
      <c r="FZM342" s="429"/>
      <c r="FZN342" s="428"/>
      <c r="FZO342" s="430"/>
      <c r="FZP342" s="431"/>
      <c r="FZQ342" s="429"/>
      <c r="FZR342" s="428"/>
      <c r="FZS342" s="430"/>
      <c r="FZT342" s="431"/>
      <c r="FZU342" s="429"/>
      <c r="FZV342" s="428"/>
      <c r="FZW342" s="430"/>
      <c r="FZX342" s="431"/>
      <c r="FZY342" s="429"/>
      <c r="FZZ342" s="428"/>
      <c r="GAA342" s="430"/>
      <c r="GAB342" s="431"/>
      <c r="GAC342" s="429"/>
      <c r="GAD342" s="428"/>
      <c r="GAE342" s="430"/>
      <c r="GAF342" s="431"/>
      <c r="GAG342" s="429"/>
      <c r="GAH342" s="428"/>
      <c r="GAI342" s="430"/>
      <c r="GAJ342" s="431"/>
      <c r="GAK342" s="429"/>
      <c r="GAL342" s="428"/>
      <c r="GAM342" s="430"/>
      <c r="GAN342" s="431"/>
      <c r="GAO342" s="429"/>
      <c r="GAP342" s="428"/>
      <c r="GAQ342" s="430"/>
      <c r="GAR342" s="431"/>
      <c r="GAS342" s="429"/>
      <c r="GAT342" s="428"/>
      <c r="GAU342" s="430"/>
      <c r="GAV342" s="431"/>
      <c r="GAW342" s="429"/>
      <c r="GAX342" s="428"/>
      <c r="GAY342" s="430"/>
      <c r="GAZ342" s="431"/>
      <c r="GBA342" s="429"/>
      <c r="GBB342" s="428"/>
      <c r="GBC342" s="430"/>
      <c r="GBD342" s="431"/>
      <c r="GBE342" s="429"/>
      <c r="GBF342" s="428"/>
      <c r="GBG342" s="430"/>
      <c r="GBH342" s="431"/>
      <c r="GBI342" s="429"/>
      <c r="GBJ342" s="428"/>
      <c r="GBK342" s="430"/>
      <c r="GBL342" s="431"/>
      <c r="GBM342" s="429"/>
      <c r="GBN342" s="428"/>
      <c r="GBO342" s="430"/>
      <c r="GBP342" s="431"/>
      <c r="GBQ342" s="429"/>
      <c r="GBR342" s="428"/>
      <c r="GBS342" s="430"/>
      <c r="GBT342" s="431"/>
      <c r="GBU342" s="429"/>
      <c r="GBV342" s="428"/>
      <c r="GBW342" s="430"/>
      <c r="GBX342" s="431"/>
      <c r="GBY342" s="429"/>
      <c r="GBZ342" s="428"/>
      <c r="GCA342" s="430"/>
      <c r="GCB342" s="431"/>
      <c r="GCC342" s="429"/>
      <c r="GCD342" s="428"/>
      <c r="GCE342" s="430"/>
      <c r="GCF342" s="431"/>
      <c r="GCG342" s="429"/>
      <c r="GCH342" s="428"/>
      <c r="GCI342" s="430"/>
      <c r="GCJ342" s="431"/>
      <c r="GCK342" s="429"/>
      <c r="GCL342" s="428"/>
      <c r="GCM342" s="430"/>
      <c r="GCN342" s="431"/>
      <c r="GCO342" s="429"/>
      <c r="GCP342" s="428"/>
      <c r="GCQ342" s="430"/>
      <c r="GCR342" s="431"/>
      <c r="GCS342" s="429"/>
      <c r="GCT342" s="428"/>
      <c r="GCU342" s="430"/>
      <c r="GCV342" s="431"/>
      <c r="GCW342" s="429"/>
      <c r="GCX342" s="428"/>
      <c r="GCY342" s="430"/>
      <c r="GCZ342" s="431"/>
      <c r="GDA342" s="429"/>
      <c r="GDB342" s="428"/>
      <c r="GDC342" s="430"/>
      <c r="GDD342" s="431"/>
      <c r="GDE342" s="429"/>
      <c r="GDF342" s="428"/>
      <c r="GDG342" s="430"/>
      <c r="GDH342" s="431"/>
      <c r="GDI342" s="429"/>
      <c r="GDJ342" s="428"/>
      <c r="GDK342" s="430"/>
      <c r="GDL342" s="431"/>
      <c r="GDM342" s="429"/>
      <c r="GDN342" s="428"/>
      <c r="GDO342" s="430"/>
      <c r="GDP342" s="431"/>
      <c r="GDQ342" s="429"/>
      <c r="GDR342" s="428"/>
      <c r="GDS342" s="430"/>
      <c r="GDT342" s="431"/>
      <c r="GDU342" s="429"/>
      <c r="GDV342" s="428"/>
      <c r="GDW342" s="430"/>
      <c r="GDX342" s="431"/>
      <c r="GDY342" s="429"/>
      <c r="GDZ342" s="428"/>
      <c r="GEA342" s="430"/>
      <c r="GEB342" s="431"/>
      <c r="GEC342" s="429"/>
      <c r="GED342" s="428"/>
      <c r="GEE342" s="430"/>
      <c r="GEF342" s="431"/>
      <c r="GEG342" s="429"/>
      <c r="GEH342" s="428"/>
      <c r="GEI342" s="430"/>
      <c r="GEJ342" s="431"/>
      <c r="GEK342" s="429"/>
      <c r="GEL342" s="428"/>
      <c r="GEM342" s="430"/>
      <c r="GEN342" s="431"/>
      <c r="GEO342" s="429"/>
      <c r="GEP342" s="428"/>
      <c r="GEQ342" s="430"/>
      <c r="GER342" s="431"/>
      <c r="GES342" s="429"/>
      <c r="GET342" s="428"/>
      <c r="GEU342" s="430"/>
      <c r="GEV342" s="431"/>
      <c r="GEW342" s="429"/>
      <c r="GEX342" s="428"/>
      <c r="GEY342" s="430"/>
      <c r="GEZ342" s="431"/>
      <c r="GFA342" s="429"/>
      <c r="GFB342" s="428"/>
      <c r="GFC342" s="430"/>
      <c r="GFD342" s="431"/>
      <c r="GFE342" s="429"/>
      <c r="GFF342" s="428"/>
      <c r="GFG342" s="430"/>
      <c r="GFH342" s="431"/>
      <c r="GFI342" s="429"/>
      <c r="GFJ342" s="428"/>
      <c r="GFK342" s="430"/>
      <c r="GFL342" s="431"/>
      <c r="GFM342" s="429"/>
      <c r="GFN342" s="428"/>
      <c r="GFO342" s="430"/>
      <c r="GFP342" s="431"/>
      <c r="GFQ342" s="429"/>
      <c r="GFR342" s="428"/>
      <c r="GFS342" s="430"/>
      <c r="GFT342" s="431"/>
      <c r="GFU342" s="429"/>
      <c r="GFV342" s="428"/>
      <c r="GFW342" s="430"/>
      <c r="GFX342" s="431"/>
      <c r="GFY342" s="429"/>
      <c r="GFZ342" s="428"/>
      <c r="GGA342" s="430"/>
      <c r="GGB342" s="431"/>
      <c r="GGC342" s="429"/>
      <c r="GGD342" s="428"/>
      <c r="GGE342" s="430"/>
      <c r="GGF342" s="431"/>
      <c r="GGG342" s="429"/>
      <c r="GGH342" s="428"/>
      <c r="GGI342" s="430"/>
      <c r="GGJ342" s="431"/>
      <c r="GGK342" s="429"/>
      <c r="GGL342" s="428"/>
      <c r="GGM342" s="430"/>
      <c r="GGN342" s="431"/>
      <c r="GGO342" s="429"/>
      <c r="GGP342" s="428"/>
      <c r="GGQ342" s="430"/>
      <c r="GGR342" s="431"/>
      <c r="GGS342" s="429"/>
      <c r="GGT342" s="428"/>
      <c r="GGU342" s="430"/>
      <c r="GGV342" s="431"/>
      <c r="GGW342" s="429"/>
      <c r="GGX342" s="428"/>
      <c r="GGY342" s="430"/>
      <c r="GGZ342" s="431"/>
      <c r="GHA342" s="429"/>
      <c r="GHB342" s="428"/>
      <c r="GHC342" s="430"/>
      <c r="GHD342" s="431"/>
      <c r="GHE342" s="429"/>
      <c r="GHF342" s="428"/>
      <c r="GHG342" s="430"/>
      <c r="GHH342" s="431"/>
      <c r="GHI342" s="429"/>
      <c r="GHJ342" s="428"/>
      <c r="GHK342" s="430"/>
      <c r="GHL342" s="431"/>
      <c r="GHM342" s="429"/>
      <c r="GHN342" s="428"/>
      <c r="GHO342" s="430"/>
      <c r="GHP342" s="431"/>
      <c r="GHQ342" s="429"/>
      <c r="GHR342" s="428"/>
      <c r="GHS342" s="430"/>
      <c r="GHT342" s="431"/>
      <c r="GHU342" s="429"/>
      <c r="GHV342" s="428"/>
      <c r="GHW342" s="430"/>
      <c r="GHX342" s="431"/>
      <c r="GHY342" s="429"/>
      <c r="GHZ342" s="428"/>
      <c r="GIA342" s="430"/>
      <c r="GIB342" s="431"/>
      <c r="GIC342" s="429"/>
      <c r="GID342" s="428"/>
      <c r="GIE342" s="430"/>
      <c r="GIF342" s="431"/>
      <c r="GIG342" s="429"/>
      <c r="GIH342" s="428"/>
      <c r="GII342" s="430"/>
      <c r="GIJ342" s="431"/>
      <c r="GIK342" s="429"/>
      <c r="GIL342" s="428"/>
      <c r="GIM342" s="430"/>
      <c r="GIN342" s="431"/>
      <c r="GIO342" s="429"/>
      <c r="GIP342" s="428"/>
      <c r="GIQ342" s="430"/>
      <c r="GIR342" s="431"/>
      <c r="GIS342" s="429"/>
      <c r="GIT342" s="428"/>
      <c r="GIU342" s="430"/>
      <c r="GIV342" s="431"/>
      <c r="GIW342" s="429"/>
      <c r="GIX342" s="428"/>
      <c r="GIY342" s="430"/>
      <c r="GIZ342" s="431"/>
      <c r="GJA342" s="429"/>
      <c r="GJB342" s="428"/>
      <c r="GJC342" s="430"/>
      <c r="GJD342" s="431"/>
      <c r="GJE342" s="429"/>
      <c r="GJF342" s="428"/>
      <c r="GJG342" s="430"/>
      <c r="GJH342" s="431"/>
      <c r="GJI342" s="429"/>
      <c r="GJJ342" s="428"/>
      <c r="GJK342" s="430"/>
      <c r="GJL342" s="431"/>
      <c r="GJM342" s="429"/>
      <c r="GJN342" s="428"/>
      <c r="GJO342" s="430"/>
      <c r="GJP342" s="431"/>
      <c r="GJQ342" s="429"/>
      <c r="GJR342" s="428"/>
      <c r="GJS342" s="430"/>
      <c r="GJT342" s="431"/>
      <c r="GJU342" s="429"/>
      <c r="GJV342" s="428"/>
      <c r="GJW342" s="430"/>
      <c r="GJX342" s="431"/>
      <c r="GJY342" s="429"/>
      <c r="GJZ342" s="428"/>
      <c r="GKA342" s="430"/>
      <c r="GKB342" s="431"/>
      <c r="GKC342" s="429"/>
      <c r="GKD342" s="428"/>
      <c r="GKE342" s="430"/>
      <c r="GKF342" s="431"/>
      <c r="GKG342" s="429"/>
      <c r="GKH342" s="428"/>
      <c r="GKI342" s="430"/>
      <c r="GKJ342" s="431"/>
      <c r="GKK342" s="429"/>
      <c r="GKL342" s="428"/>
      <c r="GKM342" s="430"/>
      <c r="GKN342" s="431"/>
      <c r="GKO342" s="429"/>
      <c r="GKP342" s="428"/>
      <c r="GKQ342" s="430"/>
      <c r="GKR342" s="431"/>
      <c r="GKS342" s="429"/>
      <c r="GKT342" s="428"/>
      <c r="GKU342" s="430"/>
      <c r="GKV342" s="431"/>
      <c r="GKW342" s="429"/>
      <c r="GKX342" s="428"/>
      <c r="GKY342" s="430"/>
      <c r="GKZ342" s="431"/>
      <c r="GLA342" s="429"/>
      <c r="GLB342" s="428"/>
      <c r="GLC342" s="430"/>
      <c r="GLD342" s="431"/>
      <c r="GLE342" s="429"/>
      <c r="GLF342" s="428"/>
      <c r="GLG342" s="430"/>
      <c r="GLH342" s="431"/>
      <c r="GLI342" s="429"/>
      <c r="GLJ342" s="428"/>
      <c r="GLK342" s="430"/>
      <c r="GLL342" s="431"/>
      <c r="GLM342" s="429"/>
      <c r="GLN342" s="428"/>
      <c r="GLO342" s="430"/>
      <c r="GLP342" s="431"/>
      <c r="GLQ342" s="429"/>
      <c r="GLR342" s="428"/>
      <c r="GLS342" s="430"/>
      <c r="GLT342" s="431"/>
      <c r="GLU342" s="429"/>
      <c r="GLV342" s="428"/>
      <c r="GLW342" s="430"/>
      <c r="GLX342" s="431"/>
      <c r="GLY342" s="429"/>
      <c r="GLZ342" s="428"/>
      <c r="GMA342" s="430"/>
      <c r="GMB342" s="431"/>
      <c r="GMC342" s="429"/>
      <c r="GMD342" s="428"/>
      <c r="GME342" s="430"/>
      <c r="GMF342" s="431"/>
      <c r="GMG342" s="429"/>
      <c r="GMH342" s="428"/>
      <c r="GMI342" s="430"/>
      <c r="GMJ342" s="431"/>
      <c r="GMK342" s="429"/>
      <c r="GML342" s="428"/>
      <c r="GMM342" s="430"/>
      <c r="GMN342" s="431"/>
      <c r="GMO342" s="429"/>
      <c r="GMP342" s="428"/>
      <c r="GMQ342" s="430"/>
      <c r="GMR342" s="431"/>
      <c r="GMS342" s="429"/>
      <c r="GMT342" s="428"/>
      <c r="GMU342" s="430"/>
      <c r="GMV342" s="431"/>
      <c r="GMW342" s="429"/>
      <c r="GMX342" s="428"/>
      <c r="GMY342" s="430"/>
      <c r="GMZ342" s="431"/>
      <c r="GNA342" s="429"/>
      <c r="GNB342" s="428"/>
      <c r="GNC342" s="430"/>
      <c r="GND342" s="431"/>
      <c r="GNE342" s="429"/>
      <c r="GNF342" s="428"/>
      <c r="GNG342" s="430"/>
      <c r="GNH342" s="431"/>
      <c r="GNI342" s="429"/>
      <c r="GNJ342" s="428"/>
      <c r="GNK342" s="430"/>
      <c r="GNL342" s="431"/>
      <c r="GNM342" s="429"/>
      <c r="GNN342" s="428"/>
      <c r="GNO342" s="430"/>
      <c r="GNP342" s="431"/>
      <c r="GNQ342" s="429"/>
      <c r="GNR342" s="428"/>
      <c r="GNS342" s="430"/>
      <c r="GNT342" s="431"/>
      <c r="GNU342" s="429"/>
      <c r="GNV342" s="428"/>
      <c r="GNW342" s="430"/>
      <c r="GNX342" s="431"/>
      <c r="GNY342" s="429"/>
      <c r="GNZ342" s="428"/>
      <c r="GOA342" s="430"/>
      <c r="GOB342" s="431"/>
      <c r="GOC342" s="429"/>
      <c r="GOD342" s="428"/>
      <c r="GOE342" s="430"/>
      <c r="GOF342" s="431"/>
      <c r="GOG342" s="429"/>
      <c r="GOH342" s="428"/>
      <c r="GOI342" s="430"/>
      <c r="GOJ342" s="431"/>
      <c r="GOK342" s="429"/>
      <c r="GOL342" s="428"/>
      <c r="GOM342" s="430"/>
      <c r="GON342" s="431"/>
      <c r="GOO342" s="429"/>
      <c r="GOP342" s="428"/>
      <c r="GOQ342" s="430"/>
      <c r="GOR342" s="431"/>
      <c r="GOS342" s="429"/>
      <c r="GOT342" s="428"/>
      <c r="GOU342" s="430"/>
      <c r="GOV342" s="431"/>
      <c r="GOW342" s="429"/>
      <c r="GOX342" s="428"/>
      <c r="GOY342" s="430"/>
      <c r="GOZ342" s="431"/>
      <c r="GPA342" s="429"/>
      <c r="GPB342" s="428"/>
      <c r="GPC342" s="430"/>
      <c r="GPD342" s="431"/>
      <c r="GPE342" s="429"/>
      <c r="GPF342" s="428"/>
      <c r="GPG342" s="430"/>
      <c r="GPH342" s="431"/>
      <c r="GPI342" s="429"/>
      <c r="GPJ342" s="428"/>
      <c r="GPK342" s="430"/>
      <c r="GPL342" s="431"/>
      <c r="GPM342" s="429"/>
      <c r="GPN342" s="428"/>
      <c r="GPO342" s="430"/>
      <c r="GPP342" s="431"/>
      <c r="GPQ342" s="429"/>
      <c r="GPR342" s="428"/>
      <c r="GPS342" s="430"/>
      <c r="GPT342" s="431"/>
      <c r="GPU342" s="429"/>
      <c r="GPV342" s="428"/>
      <c r="GPW342" s="430"/>
      <c r="GPX342" s="431"/>
      <c r="GPY342" s="429"/>
      <c r="GPZ342" s="428"/>
      <c r="GQA342" s="430"/>
      <c r="GQB342" s="431"/>
      <c r="GQC342" s="429"/>
      <c r="GQD342" s="428"/>
      <c r="GQE342" s="430"/>
      <c r="GQF342" s="431"/>
      <c r="GQG342" s="429"/>
      <c r="GQH342" s="428"/>
      <c r="GQI342" s="430"/>
      <c r="GQJ342" s="431"/>
      <c r="GQK342" s="429"/>
      <c r="GQL342" s="428"/>
      <c r="GQM342" s="430"/>
      <c r="GQN342" s="431"/>
      <c r="GQO342" s="429"/>
      <c r="GQP342" s="428"/>
      <c r="GQQ342" s="430"/>
      <c r="GQR342" s="431"/>
      <c r="GQS342" s="429"/>
      <c r="GQT342" s="428"/>
      <c r="GQU342" s="430"/>
      <c r="GQV342" s="431"/>
      <c r="GQW342" s="429"/>
      <c r="GQX342" s="428"/>
      <c r="GQY342" s="430"/>
      <c r="GQZ342" s="431"/>
      <c r="GRA342" s="429"/>
      <c r="GRB342" s="428"/>
      <c r="GRC342" s="430"/>
      <c r="GRD342" s="431"/>
      <c r="GRE342" s="429"/>
      <c r="GRF342" s="428"/>
      <c r="GRG342" s="430"/>
      <c r="GRH342" s="431"/>
      <c r="GRI342" s="429"/>
      <c r="GRJ342" s="428"/>
      <c r="GRK342" s="430"/>
      <c r="GRL342" s="431"/>
      <c r="GRM342" s="429"/>
      <c r="GRN342" s="428"/>
      <c r="GRO342" s="430"/>
      <c r="GRP342" s="431"/>
      <c r="GRQ342" s="429"/>
      <c r="GRR342" s="428"/>
      <c r="GRS342" s="430"/>
      <c r="GRT342" s="431"/>
      <c r="GRU342" s="429"/>
      <c r="GRV342" s="428"/>
      <c r="GRW342" s="430"/>
      <c r="GRX342" s="431"/>
      <c r="GRY342" s="429"/>
      <c r="GRZ342" s="428"/>
      <c r="GSA342" s="430"/>
      <c r="GSB342" s="431"/>
      <c r="GSC342" s="429"/>
      <c r="GSD342" s="428"/>
      <c r="GSE342" s="430"/>
      <c r="GSF342" s="431"/>
      <c r="GSG342" s="429"/>
      <c r="GSH342" s="428"/>
      <c r="GSI342" s="430"/>
      <c r="GSJ342" s="431"/>
      <c r="GSK342" s="429"/>
      <c r="GSL342" s="428"/>
      <c r="GSM342" s="430"/>
      <c r="GSN342" s="431"/>
      <c r="GSO342" s="429"/>
      <c r="GSP342" s="428"/>
      <c r="GSQ342" s="430"/>
      <c r="GSR342" s="431"/>
      <c r="GSS342" s="429"/>
      <c r="GST342" s="428"/>
      <c r="GSU342" s="430"/>
      <c r="GSV342" s="431"/>
      <c r="GSW342" s="429"/>
      <c r="GSX342" s="428"/>
      <c r="GSY342" s="430"/>
      <c r="GSZ342" s="431"/>
      <c r="GTA342" s="429"/>
      <c r="GTB342" s="428"/>
      <c r="GTC342" s="430"/>
      <c r="GTD342" s="431"/>
      <c r="GTE342" s="429"/>
      <c r="GTF342" s="428"/>
      <c r="GTG342" s="430"/>
      <c r="GTH342" s="431"/>
      <c r="GTI342" s="429"/>
      <c r="GTJ342" s="428"/>
      <c r="GTK342" s="430"/>
      <c r="GTL342" s="431"/>
      <c r="GTM342" s="429"/>
      <c r="GTN342" s="428"/>
      <c r="GTO342" s="430"/>
      <c r="GTP342" s="431"/>
      <c r="GTQ342" s="429"/>
      <c r="GTR342" s="428"/>
      <c r="GTS342" s="430"/>
      <c r="GTT342" s="431"/>
      <c r="GTU342" s="429"/>
      <c r="GTV342" s="428"/>
      <c r="GTW342" s="430"/>
      <c r="GTX342" s="431"/>
      <c r="GTY342" s="429"/>
      <c r="GTZ342" s="428"/>
      <c r="GUA342" s="430"/>
      <c r="GUB342" s="431"/>
      <c r="GUC342" s="429"/>
      <c r="GUD342" s="428"/>
      <c r="GUE342" s="430"/>
      <c r="GUF342" s="431"/>
      <c r="GUG342" s="429"/>
      <c r="GUH342" s="428"/>
      <c r="GUI342" s="430"/>
      <c r="GUJ342" s="431"/>
      <c r="GUK342" s="429"/>
      <c r="GUL342" s="428"/>
      <c r="GUM342" s="430"/>
      <c r="GUN342" s="431"/>
      <c r="GUO342" s="429"/>
      <c r="GUP342" s="428"/>
      <c r="GUQ342" s="430"/>
      <c r="GUR342" s="431"/>
      <c r="GUS342" s="429"/>
      <c r="GUT342" s="428"/>
      <c r="GUU342" s="430"/>
      <c r="GUV342" s="431"/>
      <c r="GUW342" s="429"/>
      <c r="GUX342" s="428"/>
      <c r="GUY342" s="430"/>
      <c r="GUZ342" s="431"/>
      <c r="GVA342" s="429"/>
      <c r="GVB342" s="428"/>
      <c r="GVC342" s="430"/>
      <c r="GVD342" s="431"/>
      <c r="GVE342" s="429"/>
      <c r="GVF342" s="428"/>
      <c r="GVG342" s="430"/>
      <c r="GVH342" s="431"/>
      <c r="GVI342" s="429"/>
      <c r="GVJ342" s="428"/>
      <c r="GVK342" s="430"/>
      <c r="GVL342" s="431"/>
      <c r="GVM342" s="429"/>
      <c r="GVN342" s="428"/>
      <c r="GVO342" s="430"/>
      <c r="GVP342" s="431"/>
      <c r="GVQ342" s="429"/>
      <c r="GVR342" s="428"/>
      <c r="GVS342" s="430"/>
      <c r="GVT342" s="431"/>
      <c r="GVU342" s="429"/>
      <c r="GVV342" s="428"/>
      <c r="GVW342" s="430"/>
      <c r="GVX342" s="431"/>
      <c r="GVY342" s="429"/>
      <c r="GVZ342" s="428"/>
      <c r="GWA342" s="430"/>
      <c r="GWB342" s="431"/>
      <c r="GWC342" s="429"/>
      <c r="GWD342" s="428"/>
      <c r="GWE342" s="430"/>
      <c r="GWF342" s="431"/>
      <c r="GWG342" s="429"/>
      <c r="GWH342" s="428"/>
      <c r="GWI342" s="430"/>
      <c r="GWJ342" s="431"/>
      <c r="GWK342" s="429"/>
      <c r="GWL342" s="428"/>
      <c r="GWM342" s="430"/>
      <c r="GWN342" s="431"/>
      <c r="GWO342" s="429"/>
      <c r="GWP342" s="428"/>
      <c r="GWQ342" s="430"/>
      <c r="GWR342" s="431"/>
      <c r="GWS342" s="429"/>
      <c r="GWT342" s="428"/>
      <c r="GWU342" s="430"/>
      <c r="GWV342" s="431"/>
      <c r="GWW342" s="429"/>
      <c r="GWX342" s="428"/>
      <c r="GWY342" s="430"/>
      <c r="GWZ342" s="431"/>
      <c r="GXA342" s="429"/>
      <c r="GXB342" s="428"/>
      <c r="GXC342" s="430"/>
      <c r="GXD342" s="431"/>
      <c r="GXE342" s="429"/>
      <c r="GXF342" s="428"/>
      <c r="GXG342" s="430"/>
      <c r="GXH342" s="431"/>
      <c r="GXI342" s="429"/>
      <c r="GXJ342" s="428"/>
      <c r="GXK342" s="430"/>
      <c r="GXL342" s="431"/>
      <c r="GXM342" s="429"/>
      <c r="GXN342" s="428"/>
      <c r="GXO342" s="430"/>
      <c r="GXP342" s="431"/>
      <c r="GXQ342" s="429"/>
      <c r="GXR342" s="428"/>
      <c r="GXS342" s="430"/>
      <c r="GXT342" s="431"/>
      <c r="GXU342" s="429"/>
      <c r="GXV342" s="428"/>
      <c r="GXW342" s="430"/>
      <c r="GXX342" s="431"/>
      <c r="GXY342" s="429"/>
      <c r="GXZ342" s="428"/>
      <c r="GYA342" s="430"/>
      <c r="GYB342" s="431"/>
      <c r="GYC342" s="429"/>
      <c r="GYD342" s="428"/>
      <c r="GYE342" s="430"/>
      <c r="GYF342" s="431"/>
      <c r="GYG342" s="429"/>
      <c r="GYH342" s="428"/>
      <c r="GYI342" s="430"/>
      <c r="GYJ342" s="431"/>
      <c r="GYK342" s="429"/>
      <c r="GYL342" s="428"/>
      <c r="GYM342" s="430"/>
      <c r="GYN342" s="431"/>
      <c r="GYO342" s="429"/>
      <c r="GYP342" s="428"/>
      <c r="GYQ342" s="430"/>
      <c r="GYR342" s="431"/>
      <c r="GYS342" s="429"/>
      <c r="GYT342" s="428"/>
      <c r="GYU342" s="430"/>
      <c r="GYV342" s="431"/>
      <c r="GYW342" s="429"/>
      <c r="GYX342" s="428"/>
      <c r="GYY342" s="430"/>
      <c r="GYZ342" s="431"/>
      <c r="GZA342" s="429"/>
      <c r="GZB342" s="428"/>
      <c r="GZC342" s="430"/>
      <c r="GZD342" s="431"/>
      <c r="GZE342" s="429"/>
      <c r="GZF342" s="428"/>
      <c r="GZG342" s="430"/>
      <c r="GZH342" s="431"/>
      <c r="GZI342" s="429"/>
      <c r="GZJ342" s="428"/>
      <c r="GZK342" s="430"/>
      <c r="GZL342" s="431"/>
      <c r="GZM342" s="429"/>
      <c r="GZN342" s="428"/>
      <c r="GZO342" s="430"/>
      <c r="GZP342" s="431"/>
      <c r="GZQ342" s="429"/>
      <c r="GZR342" s="428"/>
      <c r="GZS342" s="430"/>
      <c r="GZT342" s="431"/>
      <c r="GZU342" s="429"/>
      <c r="GZV342" s="428"/>
      <c r="GZW342" s="430"/>
      <c r="GZX342" s="431"/>
      <c r="GZY342" s="429"/>
      <c r="GZZ342" s="428"/>
      <c r="HAA342" s="430"/>
      <c r="HAB342" s="431"/>
      <c r="HAC342" s="429"/>
      <c r="HAD342" s="428"/>
      <c r="HAE342" s="430"/>
      <c r="HAF342" s="431"/>
      <c r="HAG342" s="429"/>
      <c r="HAH342" s="428"/>
      <c r="HAI342" s="430"/>
      <c r="HAJ342" s="431"/>
      <c r="HAK342" s="429"/>
      <c r="HAL342" s="428"/>
      <c r="HAM342" s="430"/>
      <c r="HAN342" s="431"/>
      <c r="HAO342" s="429"/>
      <c r="HAP342" s="428"/>
      <c r="HAQ342" s="430"/>
      <c r="HAR342" s="431"/>
      <c r="HAS342" s="429"/>
      <c r="HAT342" s="428"/>
      <c r="HAU342" s="430"/>
      <c r="HAV342" s="431"/>
      <c r="HAW342" s="429"/>
      <c r="HAX342" s="428"/>
      <c r="HAY342" s="430"/>
      <c r="HAZ342" s="431"/>
      <c r="HBA342" s="429"/>
      <c r="HBB342" s="428"/>
      <c r="HBC342" s="430"/>
      <c r="HBD342" s="431"/>
      <c r="HBE342" s="429"/>
      <c r="HBF342" s="428"/>
      <c r="HBG342" s="430"/>
      <c r="HBH342" s="431"/>
      <c r="HBI342" s="429"/>
      <c r="HBJ342" s="428"/>
      <c r="HBK342" s="430"/>
      <c r="HBL342" s="431"/>
      <c r="HBM342" s="429"/>
      <c r="HBN342" s="428"/>
      <c r="HBO342" s="430"/>
      <c r="HBP342" s="431"/>
      <c r="HBQ342" s="429"/>
      <c r="HBR342" s="428"/>
      <c r="HBS342" s="430"/>
      <c r="HBT342" s="431"/>
      <c r="HBU342" s="429"/>
      <c r="HBV342" s="428"/>
      <c r="HBW342" s="430"/>
      <c r="HBX342" s="431"/>
      <c r="HBY342" s="429"/>
      <c r="HBZ342" s="428"/>
      <c r="HCA342" s="430"/>
      <c r="HCB342" s="431"/>
      <c r="HCC342" s="429"/>
      <c r="HCD342" s="428"/>
      <c r="HCE342" s="430"/>
      <c r="HCF342" s="431"/>
      <c r="HCG342" s="429"/>
      <c r="HCH342" s="428"/>
      <c r="HCI342" s="430"/>
      <c r="HCJ342" s="431"/>
      <c r="HCK342" s="429"/>
      <c r="HCL342" s="428"/>
      <c r="HCM342" s="430"/>
      <c r="HCN342" s="431"/>
      <c r="HCO342" s="429"/>
      <c r="HCP342" s="428"/>
      <c r="HCQ342" s="430"/>
      <c r="HCR342" s="431"/>
      <c r="HCS342" s="429"/>
      <c r="HCT342" s="428"/>
      <c r="HCU342" s="430"/>
      <c r="HCV342" s="431"/>
      <c r="HCW342" s="429"/>
      <c r="HCX342" s="428"/>
      <c r="HCY342" s="430"/>
      <c r="HCZ342" s="431"/>
      <c r="HDA342" s="429"/>
      <c r="HDB342" s="428"/>
      <c r="HDC342" s="430"/>
      <c r="HDD342" s="431"/>
      <c r="HDE342" s="429"/>
      <c r="HDF342" s="428"/>
      <c r="HDG342" s="430"/>
      <c r="HDH342" s="431"/>
      <c r="HDI342" s="429"/>
      <c r="HDJ342" s="428"/>
      <c r="HDK342" s="430"/>
      <c r="HDL342" s="431"/>
      <c r="HDM342" s="429"/>
      <c r="HDN342" s="428"/>
      <c r="HDO342" s="430"/>
      <c r="HDP342" s="431"/>
      <c r="HDQ342" s="429"/>
      <c r="HDR342" s="428"/>
      <c r="HDS342" s="430"/>
      <c r="HDT342" s="431"/>
      <c r="HDU342" s="429"/>
      <c r="HDV342" s="428"/>
      <c r="HDW342" s="430"/>
      <c r="HDX342" s="431"/>
      <c r="HDY342" s="429"/>
      <c r="HDZ342" s="428"/>
      <c r="HEA342" s="430"/>
      <c r="HEB342" s="431"/>
      <c r="HEC342" s="429"/>
      <c r="HED342" s="428"/>
      <c r="HEE342" s="430"/>
      <c r="HEF342" s="431"/>
      <c r="HEG342" s="429"/>
      <c r="HEH342" s="428"/>
      <c r="HEI342" s="430"/>
      <c r="HEJ342" s="431"/>
      <c r="HEK342" s="429"/>
      <c r="HEL342" s="428"/>
      <c r="HEM342" s="430"/>
      <c r="HEN342" s="431"/>
      <c r="HEO342" s="429"/>
      <c r="HEP342" s="428"/>
      <c r="HEQ342" s="430"/>
      <c r="HER342" s="431"/>
      <c r="HES342" s="429"/>
      <c r="HET342" s="428"/>
      <c r="HEU342" s="430"/>
      <c r="HEV342" s="431"/>
      <c r="HEW342" s="429"/>
      <c r="HEX342" s="428"/>
      <c r="HEY342" s="430"/>
      <c r="HEZ342" s="431"/>
      <c r="HFA342" s="429"/>
      <c r="HFB342" s="428"/>
      <c r="HFC342" s="430"/>
      <c r="HFD342" s="431"/>
      <c r="HFE342" s="429"/>
      <c r="HFF342" s="428"/>
      <c r="HFG342" s="430"/>
      <c r="HFH342" s="431"/>
      <c r="HFI342" s="429"/>
      <c r="HFJ342" s="428"/>
      <c r="HFK342" s="430"/>
      <c r="HFL342" s="431"/>
      <c r="HFM342" s="429"/>
      <c r="HFN342" s="428"/>
      <c r="HFO342" s="430"/>
      <c r="HFP342" s="431"/>
      <c r="HFQ342" s="429"/>
      <c r="HFR342" s="428"/>
      <c r="HFS342" s="430"/>
      <c r="HFT342" s="431"/>
      <c r="HFU342" s="429"/>
      <c r="HFV342" s="428"/>
      <c r="HFW342" s="430"/>
      <c r="HFX342" s="431"/>
      <c r="HFY342" s="429"/>
      <c r="HFZ342" s="428"/>
      <c r="HGA342" s="430"/>
      <c r="HGB342" s="431"/>
      <c r="HGC342" s="429"/>
      <c r="HGD342" s="428"/>
      <c r="HGE342" s="430"/>
      <c r="HGF342" s="431"/>
      <c r="HGG342" s="429"/>
      <c r="HGH342" s="428"/>
      <c r="HGI342" s="430"/>
      <c r="HGJ342" s="431"/>
      <c r="HGK342" s="429"/>
      <c r="HGL342" s="428"/>
      <c r="HGM342" s="430"/>
      <c r="HGN342" s="431"/>
      <c r="HGO342" s="429"/>
      <c r="HGP342" s="428"/>
      <c r="HGQ342" s="430"/>
      <c r="HGR342" s="431"/>
      <c r="HGS342" s="429"/>
      <c r="HGT342" s="428"/>
      <c r="HGU342" s="430"/>
      <c r="HGV342" s="431"/>
      <c r="HGW342" s="429"/>
      <c r="HGX342" s="428"/>
      <c r="HGY342" s="430"/>
      <c r="HGZ342" s="431"/>
      <c r="HHA342" s="429"/>
      <c r="HHB342" s="428"/>
      <c r="HHC342" s="430"/>
      <c r="HHD342" s="431"/>
      <c r="HHE342" s="429"/>
      <c r="HHF342" s="428"/>
      <c r="HHG342" s="430"/>
      <c r="HHH342" s="431"/>
      <c r="HHI342" s="429"/>
      <c r="HHJ342" s="428"/>
      <c r="HHK342" s="430"/>
      <c r="HHL342" s="431"/>
      <c r="HHM342" s="429"/>
      <c r="HHN342" s="428"/>
      <c r="HHO342" s="430"/>
      <c r="HHP342" s="431"/>
      <c r="HHQ342" s="429"/>
      <c r="HHR342" s="428"/>
      <c r="HHS342" s="430"/>
      <c r="HHT342" s="431"/>
      <c r="HHU342" s="429"/>
      <c r="HHV342" s="428"/>
      <c r="HHW342" s="430"/>
      <c r="HHX342" s="431"/>
      <c r="HHY342" s="429"/>
      <c r="HHZ342" s="428"/>
      <c r="HIA342" s="430"/>
      <c r="HIB342" s="431"/>
      <c r="HIC342" s="429"/>
      <c r="HID342" s="428"/>
      <c r="HIE342" s="430"/>
      <c r="HIF342" s="431"/>
      <c r="HIG342" s="429"/>
      <c r="HIH342" s="428"/>
      <c r="HII342" s="430"/>
      <c r="HIJ342" s="431"/>
      <c r="HIK342" s="429"/>
      <c r="HIL342" s="428"/>
      <c r="HIM342" s="430"/>
      <c r="HIN342" s="431"/>
      <c r="HIO342" s="429"/>
      <c r="HIP342" s="428"/>
      <c r="HIQ342" s="430"/>
      <c r="HIR342" s="431"/>
      <c r="HIS342" s="429"/>
      <c r="HIT342" s="428"/>
      <c r="HIU342" s="430"/>
      <c r="HIV342" s="431"/>
      <c r="HIW342" s="429"/>
      <c r="HIX342" s="428"/>
      <c r="HIY342" s="430"/>
      <c r="HIZ342" s="431"/>
      <c r="HJA342" s="429"/>
      <c r="HJB342" s="428"/>
      <c r="HJC342" s="430"/>
      <c r="HJD342" s="431"/>
      <c r="HJE342" s="429"/>
      <c r="HJF342" s="428"/>
      <c r="HJG342" s="430"/>
      <c r="HJH342" s="431"/>
      <c r="HJI342" s="429"/>
      <c r="HJJ342" s="428"/>
      <c r="HJK342" s="430"/>
      <c r="HJL342" s="431"/>
      <c r="HJM342" s="429"/>
      <c r="HJN342" s="428"/>
      <c r="HJO342" s="430"/>
      <c r="HJP342" s="431"/>
      <c r="HJQ342" s="429"/>
      <c r="HJR342" s="428"/>
      <c r="HJS342" s="430"/>
      <c r="HJT342" s="431"/>
      <c r="HJU342" s="429"/>
      <c r="HJV342" s="428"/>
      <c r="HJW342" s="430"/>
      <c r="HJX342" s="431"/>
      <c r="HJY342" s="429"/>
      <c r="HJZ342" s="428"/>
      <c r="HKA342" s="430"/>
      <c r="HKB342" s="431"/>
      <c r="HKC342" s="429"/>
      <c r="HKD342" s="428"/>
      <c r="HKE342" s="430"/>
      <c r="HKF342" s="431"/>
      <c r="HKG342" s="429"/>
      <c r="HKH342" s="428"/>
      <c r="HKI342" s="430"/>
      <c r="HKJ342" s="431"/>
      <c r="HKK342" s="429"/>
      <c r="HKL342" s="428"/>
      <c r="HKM342" s="430"/>
      <c r="HKN342" s="431"/>
      <c r="HKO342" s="429"/>
      <c r="HKP342" s="428"/>
      <c r="HKQ342" s="430"/>
      <c r="HKR342" s="431"/>
      <c r="HKS342" s="429"/>
      <c r="HKT342" s="428"/>
      <c r="HKU342" s="430"/>
      <c r="HKV342" s="431"/>
      <c r="HKW342" s="429"/>
      <c r="HKX342" s="428"/>
      <c r="HKY342" s="430"/>
      <c r="HKZ342" s="431"/>
      <c r="HLA342" s="429"/>
      <c r="HLB342" s="428"/>
      <c r="HLC342" s="430"/>
      <c r="HLD342" s="431"/>
      <c r="HLE342" s="429"/>
      <c r="HLF342" s="428"/>
      <c r="HLG342" s="430"/>
      <c r="HLH342" s="431"/>
      <c r="HLI342" s="429"/>
      <c r="HLJ342" s="428"/>
      <c r="HLK342" s="430"/>
      <c r="HLL342" s="431"/>
      <c r="HLM342" s="429"/>
      <c r="HLN342" s="428"/>
      <c r="HLO342" s="430"/>
      <c r="HLP342" s="431"/>
      <c r="HLQ342" s="429"/>
      <c r="HLR342" s="428"/>
      <c r="HLS342" s="430"/>
      <c r="HLT342" s="431"/>
      <c r="HLU342" s="429"/>
      <c r="HLV342" s="428"/>
      <c r="HLW342" s="430"/>
      <c r="HLX342" s="431"/>
      <c r="HLY342" s="429"/>
      <c r="HLZ342" s="428"/>
      <c r="HMA342" s="430"/>
      <c r="HMB342" s="431"/>
      <c r="HMC342" s="429"/>
      <c r="HMD342" s="428"/>
      <c r="HME342" s="430"/>
      <c r="HMF342" s="431"/>
      <c r="HMG342" s="429"/>
      <c r="HMH342" s="428"/>
      <c r="HMI342" s="430"/>
      <c r="HMJ342" s="431"/>
      <c r="HMK342" s="429"/>
      <c r="HML342" s="428"/>
      <c r="HMM342" s="430"/>
      <c r="HMN342" s="431"/>
      <c r="HMO342" s="429"/>
      <c r="HMP342" s="428"/>
      <c r="HMQ342" s="430"/>
      <c r="HMR342" s="431"/>
      <c r="HMS342" s="429"/>
      <c r="HMT342" s="428"/>
      <c r="HMU342" s="430"/>
      <c r="HMV342" s="431"/>
      <c r="HMW342" s="429"/>
      <c r="HMX342" s="428"/>
      <c r="HMY342" s="430"/>
      <c r="HMZ342" s="431"/>
      <c r="HNA342" s="429"/>
      <c r="HNB342" s="428"/>
      <c r="HNC342" s="430"/>
      <c r="HND342" s="431"/>
      <c r="HNE342" s="429"/>
      <c r="HNF342" s="428"/>
      <c r="HNG342" s="430"/>
      <c r="HNH342" s="431"/>
      <c r="HNI342" s="429"/>
      <c r="HNJ342" s="428"/>
      <c r="HNK342" s="430"/>
      <c r="HNL342" s="431"/>
      <c r="HNM342" s="429"/>
      <c r="HNN342" s="428"/>
      <c r="HNO342" s="430"/>
      <c r="HNP342" s="431"/>
      <c r="HNQ342" s="429"/>
      <c r="HNR342" s="428"/>
      <c r="HNS342" s="430"/>
      <c r="HNT342" s="431"/>
      <c r="HNU342" s="429"/>
      <c r="HNV342" s="428"/>
      <c r="HNW342" s="430"/>
      <c r="HNX342" s="431"/>
      <c r="HNY342" s="429"/>
      <c r="HNZ342" s="428"/>
      <c r="HOA342" s="430"/>
      <c r="HOB342" s="431"/>
      <c r="HOC342" s="429"/>
      <c r="HOD342" s="428"/>
      <c r="HOE342" s="430"/>
      <c r="HOF342" s="431"/>
      <c r="HOG342" s="429"/>
      <c r="HOH342" s="428"/>
      <c r="HOI342" s="430"/>
      <c r="HOJ342" s="431"/>
      <c r="HOK342" s="429"/>
      <c r="HOL342" s="428"/>
      <c r="HOM342" s="430"/>
      <c r="HON342" s="431"/>
      <c r="HOO342" s="429"/>
      <c r="HOP342" s="428"/>
      <c r="HOQ342" s="430"/>
      <c r="HOR342" s="431"/>
      <c r="HOS342" s="429"/>
      <c r="HOT342" s="428"/>
      <c r="HOU342" s="430"/>
      <c r="HOV342" s="431"/>
      <c r="HOW342" s="429"/>
      <c r="HOX342" s="428"/>
      <c r="HOY342" s="430"/>
      <c r="HOZ342" s="431"/>
      <c r="HPA342" s="429"/>
      <c r="HPB342" s="428"/>
      <c r="HPC342" s="430"/>
      <c r="HPD342" s="431"/>
      <c r="HPE342" s="429"/>
      <c r="HPF342" s="428"/>
      <c r="HPG342" s="430"/>
      <c r="HPH342" s="431"/>
      <c r="HPI342" s="429"/>
      <c r="HPJ342" s="428"/>
      <c r="HPK342" s="430"/>
      <c r="HPL342" s="431"/>
      <c r="HPM342" s="429"/>
      <c r="HPN342" s="428"/>
      <c r="HPO342" s="430"/>
      <c r="HPP342" s="431"/>
      <c r="HPQ342" s="429"/>
      <c r="HPR342" s="428"/>
      <c r="HPS342" s="430"/>
      <c r="HPT342" s="431"/>
      <c r="HPU342" s="429"/>
      <c r="HPV342" s="428"/>
      <c r="HPW342" s="430"/>
      <c r="HPX342" s="431"/>
      <c r="HPY342" s="429"/>
      <c r="HPZ342" s="428"/>
      <c r="HQA342" s="430"/>
      <c r="HQB342" s="431"/>
      <c r="HQC342" s="429"/>
      <c r="HQD342" s="428"/>
      <c r="HQE342" s="430"/>
      <c r="HQF342" s="431"/>
      <c r="HQG342" s="429"/>
      <c r="HQH342" s="428"/>
      <c r="HQI342" s="430"/>
      <c r="HQJ342" s="431"/>
      <c r="HQK342" s="429"/>
      <c r="HQL342" s="428"/>
      <c r="HQM342" s="430"/>
      <c r="HQN342" s="431"/>
      <c r="HQO342" s="429"/>
      <c r="HQP342" s="428"/>
      <c r="HQQ342" s="430"/>
      <c r="HQR342" s="431"/>
      <c r="HQS342" s="429"/>
      <c r="HQT342" s="428"/>
      <c r="HQU342" s="430"/>
      <c r="HQV342" s="431"/>
      <c r="HQW342" s="429"/>
      <c r="HQX342" s="428"/>
      <c r="HQY342" s="430"/>
      <c r="HQZ342" s="431"/>
      <c r="HRA342" s="429"/>
      <c r="HRB342" s="428"/>
      <c r="HRC342" s="430"/>
      <c r="HRD342" s="431"/>
      <c r="HRE342" s="429"/>
      <c r="HRF342" s="428"/>
      <c r="HRG342" s="430"/>
      <c r="HRH342" s="431"/>
      <c r="HRI342" s="429"/>
      <c r="HRJ342" s="428"/>
      <c r="HRK342" s="430"/>
      <c r="HRL342" s="431"/>
      <c r="HRM342" s="429"/>
      <c r="HRN342" s="428"/>
      <c r="HRO342" s="430"/>
      <c r="HRP342" s="431"/>
      <c r="HRQ342" s="429"/>
      <c r="HRR342" s="428"/>
      <c r="HRS342" s="430"/>
      <c r="HRT342" s="431"/>
      <c r="HRU342" s="429"/>
      <c r="HRV342" s="428"/>
      <c r="HRW342" s="430"/>
      <c r="HRX342" s="431"/>
      <c r="HRY342" s="429"/>
      <c r="HRZ342" s="428"/>
      <c r="HSA342" s="430"/>
      <c r="HSB342" s="431"/>
      <c r="HSC342" s="429"/>
      <c r="HSD342" s="428"/>
      <c r="HSE342" s="430"/>
      <c r="HSF342" s="431"/>
      <c r="HSG342" s="429"/>
      <c r="HSH342" s="428"/>
      <c r="HSI342" s="430"/>
      <c r="HSJ342" s="431"/>
      <c r="HSK342" s="429"/>
      <c r="HSL342" s="428"/>
      <c r="HSM342" s="430"/>
      <c r="HSN342" s="431"/>
      <c r="HSO342" s="429"/>
      <c r="HSP342" s="428"/>
      <c r="HSQ342" s="430"/>
      <c r="HSR342" s="431"/>
      <c r="HSS342" s="429"/>
      <c r="HST342" s="428"/>
      <c r="HSU342" s="430"/>
      <c r="HSV342" s="431"/>
      <c r="HSW342" s="429"/>
      <c r="HSX342" s="428"/>
      <c r="HSY342" s="430"/>
      <c r="HSZ342" s="431"/>
      <c r="HTA342" s="429"/>
      <c r="HTB342" s="428"/>
      <c r="HTC342" s="430"/>
      <c r="HTD342" s="431"/>
      <c r="HTE342" s="429"/>
      <c r="HTF342" s="428"/>
      <c r="HTG342" s="430"/>
      <c r="HTH342" s="431"/>
      <c r="HTI342" s="429"/>
      <c r="HTJ342" s="428"/>
      <c r="HTK342" s="430"/>
      <c r="HTL342" s="431"/>
      <c r="HTM342" s="429"/>
      <c r="HTN342" s="428"/>
      <c r="HTO342" s="430"/>
      <c r="HTP342" s="431"/>
      <c r="HTQ342" s="429"/>
      <c r="HTR342" s="428"/>
      <c r="HTS342" s="430"/>
      <c r="HTT342" s="431"/>
      <c r="HTU342" s="429"/>
      <c r="HTV342" s="428"/>
      <c r="HTW342" s="430"/>
      <c r="HTX342" s="431"/>
      <c r="HTY342" s="429"/>
      <c r="HTZ342" s="428"/>
      <c r="HUA342" s="430"/>
      <c r="HUB342" s="431"/>
      <c r="HUC342" s="429"/>
      <c r="HUD342" s="428"/>
      <c r="HUE342" s="430"/>
      <c r="HUF342" s="431"/>
      <c r="HUG342" s="429"/>
      <c r="HUH342" s="428"/>
      <c r="HUI342" s="430"/>
      <c r="HUJ342" s="431"/>
      <c r="HUK342" s="429"/>
      <c r="HUL342" s="428"/>
      <c r="HUM342" s="430"/>
      <c r="HUN342" s="431"/>
      <c r="HUO342" s="429"/>
      <c r="HUP342" s="428"/>
      <c r="HUQ342" s="430"/>
      <c r="HUR342" s="431"/>
      <c r="HUS342" s="429"/>
      <c r="HUT342" s="428"/>
      <c r="HUU342" s="430"/>
      <c r="HUV342" s="431"/>
      <c r="HUW342" s="429"/>
      <c r="HUX342" s="428"/>
      <c r="HUY342" s="430"/>
      <c r="HUZ342" s="431"/>
      <c r="HVA342" s="429"/>
      <c r="HVB342" s="428"/>
      <c r="HVC342" s="430"/>
      <c r="HVD342" s="431"/>
      <c r="HVE342" s="429"/>
      <c r="HVF342" s="428"/>
      <c r="HVG342" s="430"/>
      <c r="HVH342" s="431"/>
      <c r="HVI342" s="429"/>
      <c r="HVJ342" s="428"/>
      <c r="HVK342" s="430"/>
      <c r="HVL342" s="431"/>
      <c r="HVM342" s="429"/>
      <c r="HVN342" s="428"/>
      <c r="HVO342" s="430"/>
      <c r="HVP342" s="431"/>
      <c r="HVQ342" s="429"/>
      <c r="HVR342" s="428"/>
      <c r="HVS342" s="430"/>
      <c r="HVT342" s="431"/>
      <c r="HVU342" s="429"/>
      <c r="HVV342" s="428"/>
      <c r="HVW342" s="430"/>
      <c r="HVX342" s="431"/>
      <c r="HVY342" s="429"/>
      <c r="HVZ342" s="428"/>
      <c r="HWA342" s="430"/>
      <c r="HWB342" s="431"/>
      <c r="HWC342" s="429"/>
      <c r="HWD342" s="428"/>
      <c r="HWE342" s="430"/>
      <c r="HWF342" s="431"/>
      <c r="HWG342" s="429"/>
      <c r="HWH342" s="428"/>
      <c r="HWI342" s="430"/>
      <c r="HWJ342" s="431"/>
      <c r="HWK342" s="429"/>
      <c r="HWL342" s="428"/>
      <c r="HWM342" s="430"/>
      <c r="HWN342" s="431"/>
      <c r="HWO342" s="429"/>
      <c r="HWP342" s="428"/>
      <c r="HWQ342" s="430"/>
      <c r="HWR342" s="431"/>
      <c r="HWS342" s="429"/>
      <c r="HWT342" s="428"/>
      <c r="HWU342" s="430"/>
      <c r="HWV342" s="431"/>
      <c r="HWW342" s="429"/>
      <c r="HWX342" s="428"/>
      <c r="HWY342" s="430"/>
      <c r="HWZ342" s="431"/>
      <c r="HXA342" s="429"/>
      <c r="HXB342" s="428"/>
      <c r="HXC342" s="430"/>
      <c r="HXD342" s="431"/>
      <c r="HXE342" s="429"/>
      <c r="HXF342" s="428"/>
      <c r="HXG342" s="430"/>
      <c r="HXH342" s="431"/>
      <c r="HXI342" s="429"/>
      <c r="HXJ342" s="428"/>
      <c r="HXK342" s="430"/>
      <c r="HXL342" s="431"/>
      <c r="HXM342" s="429"/>
      <c r="HXN342" s="428"/>
      <c r="HXO342" s="430"/>
      <c r="HXP342" s="431"/>
      <c r="HXQ342" s="429"/>
      <c r="HXR342" s="428"/>
      <c r="HXS342" s="430"/>
      <c r="HXT342" s="431"/>
      <c r="HXU342" s="429"/>
      <c r="HXV342" s="428"/>
      <c r="HXW342" s="430"/>
      <c r="HXX342" s="431"/>
      <c r="HXY342" s="429"/>
      <c r="HXZ342" s="428"/>
      <c r="HYA342" s="430"/>
      <c r="HYB342" s="431"/>
      <c r="HYC342" s="429"/>
      <c r="HYD342" s="428"/>
      <c r="HYE342" s="430"/>
      <c r="HYF342" s="431"/>
      <c r="HYG342" s="429"/>
      <c r="HYH342" s="428"/>
      <c r="HYI342" s="430"/>
      <c r="HYJ342" s="431"/>
      <c r="HYK342" s="429"/>
      <c r="HYL342" s="428"/>
      <c r="HYM342" s="430"/>
      <c r="HYN342" s="431"/>
      <c r="HYO342" s="429"/>
      <c r="HYP342" s="428"/>
      <c r="HYQ342" s="430"/>
      <c r="HYR342" s="431"/>
      <c r="HYS342" s="429"/>
      <c r="HYT342" s="428"/>
      <c r="HYU342" s="430"/>
      <c r="HYV342" s="431"/>
      <c r="HYW342" s="429"/>
      <c r="HYX342" s="428"/>
      <c r="HYY342" s="430"/>
      <c r="HYZ342" s="431"/>
      <c r="HZA342" s="429"/>
      <c r="HZB342" s="428"/>
      <c r="HZC342" s="430"/>
      <c r="HZD342" s="431"/>
      <c r="HZE342" s="429"/>
      <c r="HZF342" s="428"/>
      <c r="HZG342" s="430"/>
      <c r="HZH342" s="431"/>
      <c r="HZI342" s="429"/>
      <c r="HZJ342" s="428"/>
      <c r="HZK342" s="430"/>
      <c r="HZL342" s="431"/>
      <c r="HZM342" s="429"/>
      <c r="HZN342" s="428"/>
      <c r="HZO342" s="430"/>
      <c r="HZP342" s="431"/>
      <c r="HZQ342" s="429"/>
      <c r="HZR342" s="428"/>
      <c r="HZS342" s="430"/>
      <c r="HZT342" s="431"/>
      <c r="HZU342" s="429"/>
      <c r="HZV342" s="428"/>
      <c r="HZW342" s="430"/>
      <c r="HZX342" s="431"/>
      <c r="HZY342" s="429"/>
      <c r="HZZ342" s="428"/>
      <c r="IAA342" s="430"/>
      <c r="IAB342" s="431"/>
      <c r="IAC342" s="429"/>
      <c r="IAD342" s="428"/>
      <c r="IAE342" s="430"/>
      <c r="IAF342" s="431"/>
      <c r="IAG342" s="429"/>
      <c r="IAH342" s="428"/>
      <c r="IAI342" s="430"/>
      <c r="IAJ342" s="431"/>
      <c r="IAK342" s="429"/>
      <c r="IAL342" s="428"/>
      <c r="IAM342" s="430"/>
      <c r="IAN342" s="431"/>
      <c r="IAO342" s="429"/>
      <c r="IAP342" s="428"/>
      <c r="IAQ342" s="430"/>
      <c r="IAR342" s="431"/>
      <c r="IAS342" s="429"/>
      <c r="IAT342" s="428"/>
      <c r="IAU342" s="430"/>
      <c r="IAV342" s="431"/>
      <c r="IAW342" s="429"/>
      <c r="IAX342" s="428"/>
      <c r="IAY342" s="430"/>
      <c r="IAZ342" s="431"/>
      <c r="IBA342" s="429"/>
      <c r="IBB342" s="428"/>
      <c r="IBC342" s="430"/>
      <c r="IBD342" s="431"/>
      <c r="IBE342" s="429"/>
      <c r="IBF342" s="428"/>
      <c r="IBG342" s="430"/>
      <c r="IBH342" s="431"/>
      <c r="IBI342" s="429"/>
      <c r="IBJ342" s="428"/>
      <c r="IBK342" s="430"/>
      <c r="IBL342" s="431"/>
      <c r="IBM342" s="429"/>
      <c r="IBN342" s="428"/>
      <c r="IBO342" s="430"/>
      <c r="IBP342" s="431"/>
      <c r="IBQ342" s="429"/>
      <c r="IBR342" s="428"/>
      <c r="IBS342" s="430"/>
      <c r="IBT342" s="431"/>
      <c r="IBU342" s="429"/>
      <c r="IBV342" s="428"/>
      <c r="IBW342" s="430"/>
      <c r="IBX342" s="431"/>
      <c r="IBY342" s="429"/>
      <c r="IBZ342" s="428"/>
      <c r="ICA342" s="430"/>
      <c r="ICB342" s="431"/>
      <c r="ICC342" s="429"/>
      <c r="ICD342" s="428"/>
      <c r="ICE342" s="430"/>
      <c r="ICF342" s="431"/>
      <c r="ICG342" s="429"/>
      <c r="ICH342" s="428"/>
      <c r="ICI342" s="430"/>
      <c r="ICJ342" s="431"/>
      <c r="ICK342" s="429"/>
      <c r="ICL342" s="428"/>
      <c r="ICM342" s="430"/>
      <c r="ICN342" s="431"/>
      <c r="ICO342" s="429"/>
      <c r="ICP342" s="428"/>
      <c r="ICQ342" s="430"/>
      <c r="ICR342" s="431"/>
      <c r="ICS342" s="429"/>
      <c r="ICT342" s="428"/>
      <c r="ICU342" s="430"/>
      <c r="ICV342" s="431"/>
      <c r="ICW342" s="429"/>
      <c r="ICX342" s="428"/>
      <c r="ICY342" s="430"/>
      <c r="ICZ342" s="431"/>
      <c r="IDA342" s="429"/>
      <c r="IDB342" s="428"/>
      <c r="IDC342" s="430"/>
      <c r="IDD342" s="431"/>
      <c r="IDE342" s="429"/>
      <c r="IDF342" s="428"/>
      <c r="IDG342" s="430"/>
      <c r="IDH342" s="431"/>
      <c r="IDI342" s="429"/>
      <c r="IDJ342" s="428"/>
      <c r="IDK342" s="430"/>
      <c r="IDL342" s="431"/>
      <c r="IDM342" s="429"/>
      <c r="IDN342" s="428"/>
      <c r="IDO342" s="430"/>
      <c r="IDP342" s="431"/>
      <c r="IDQ342" s="429"/>
      <c r="IDR342" s="428"/>
      <c r="IDS342" s="430"/>
      <c r="IDT342" s="431"/>
      <c r="IDU342" s="429"/>
      <c r="IDV342" s="428"/>
      <c r="IDW342" s="430"/>
      <c r="IDX342" s="431"/>
      <c r="IDY342" s="429"/>
      <c r="IDZ342" s="428"/>
      <c r="IEA342" s="430"/>
      <c r="IEB342" s="431"/>
      <c r="IEC342" s="429"/>
      <c r="IED342" s="428"/>
      <c r="IEE342" s="430"/>
      <c r="IEF342" s="431"/>
      <c r="IEG342" s="429"/>
      <c r="IEH342" s="428"/>
      <c r="IEI342" s="430"/>
      <c r="IEJ342" s="431"/>
      <c r="IEK342" s="429"/>
      <c r="IEL342" s="428"/>
      <c r="IEM342" s="430"/>
      <c r="IEN342" s="431"/>
      <c r="IEO342" s="429"/>
      <c r="IEP342" s="428"/>
      <c r="IEQ342" s="430"/>
      <c r="IER342" s="431"/>
      <c r="IES342" s="429"/>
      <c r="IET342" s="428"/>
      <c r="IEU342" s="430"/>
      <c r="IEV342" s="431"/>
      <c r="IEW342" s="429"/>
      <c r="IEX342" s="428"/>
      <c r="IEY342" s="430"/>
      <c r="IEZ342" s="431"/>
      <c r="IFA342" s="429"/>
      <c r="IFB342" s="428"/>
      <c r="IFC342" s="430"/>
      <c r="IFD342" s="431"/>
      <c r="IFE342" s="429"/>
      <c r="IFF342" s="428"/>
      <c r="IFG342" s="430"/>
      <c r="IFH342" s="431"/>
      <c r="IFI342" s="429"/>
      <c r="IFJ342" s="428"/>
      <c r="IFK342" s="430"/>
      <c r="IFL342" s="431"/>
      <c r="IFM342" s="429"/>
      <c r="IFN342" s="428"/>
      <c r="IFO342" s="430"/>
      <c r="IFP342" s="431"/>
      <c r="IFQ342" s="429"/>
      <c r="IFR342" s="428"/>
      <c r="IFS342" s="430"/>
      <c r="IFT342" s="431"/>
      <c r="IFU342" s="429"/>
      <c r="IFV342" s="428"/>
      <c r="IFW342" s="430"/>
      <c r="IFX342" s="431"/>
      <c r="IFY342" s="429"/>
      <c r="IFZ342" s="428"/>
      <c r="IGA342" s="430"/>
      <c r="IGB342" s="431"/>
      <c r="IGC342" s="429"/>
      <c r="IGD342" s="428"/>
      <c r="IGE342" s="430"/>
      <c r="IGF342" s="431"/>
      <c r="IGG342" s="429"/>
      <c r="IGH342" s="428"/>
      <c r="IGI342" s="430"/>
      <c r="IGJ342" s="431"/>
      <c r="IGK342" s="429"/>
      <c r="IGL342" s="428"/>
      <c r="IGM342" s="430"/>
      <c r="IGN342" s="431"/>
      <c r="IGO342" s="429"/>
      <c r="IGP342" s="428"/>
      <c r="IGQ342" s="430"/>
      <c r="IGR342" s="431"/>
      <c r="IGS342" s="429"/>
      <c r="IGT342" s="428"/>
      <c r="IGU342" s="430"/>
      <c r="IGV342" s="431"/>
      <c r="IGW342" s="429"/>
      <c r="IGX342" s="428"/>
      <c r="IGY342" s="430"/>
      <c r="IGZ342" s="431"/>
      <c r="IHA342" s="429"/>
      <c r="IHB342" s="428"/>
      <c r="IHC342" s="430"/>
      <c r="IHD342" s="431"/>
      <c r="IHE342" s="429"/>
      <c r="IHF342" s="428"/>
      <c r="IHG342" s="430"/>
      <c r="IHH342" s="431"/>
      <c r="IHI342" s="429"/>
      <c r="IHJ342" s="428"/>
      <c r="IHK342" s="430"/>
      <c r="IHL342" s="431"/>
      <c r="IHM342" s="429"/>
      <c r="IHN342" s="428"/>
      <c r="IHO342" s="430"/>
      <c r="IHP342" s="431"/>
      <c r="IHQ342" s="429"/>
      <c r="IHR342" s="428"/>
      <c r="IHS342" s="430"/>
      <c r="IHT342" s="431"/>
      <c r="IHU342" s="429"/>
      <c r="IHV342" s="428"/>
      <c r="IHW342" s="430"/>
      <c r="IHX342" s="431"/>
      <c r="IHY342" s="429"/>
      <c r="IHZ342" s="428"/>
      <c r="IIA342" s="430"/>
      <c r="IIB342" s="431"/>
      <c r="IIC342" s="429"/>
      <c r="IID342" s="428"/>
      <c r="IIE342" s="430"/>
      <c r="IIF342" s="431"/>
      <c r="IIG342" s="429"/>
      <c r="IIH342" s="428"/>
      <c r="III342" s="430"/>
      <c r="IIJ342" s="431"/>
      <c r="IIK342" s="429"/>
      <c r="IIL342" s="428"/>
      <c r="IIM342" s="430"/>
      <c r="IIN342" s="431"/>
      <c r="IIO342" s="429"/>
      <c r="IIP342" s="428"/>
      <c r="IIQ342" s="430"/>
      <c r="IIR342" s="431"/>
      <c r="IIS342" s="429"/>
      <c r="IIT342" s="428"/>
      <c r="IIU342" s="430"/>
      <c r="IIV342" s="431"/>
      <c r="IIW342" s="429"/>
      <c r="IIX342" s="428"/>
      <c r="IIY342" s="430"/>
      <c r="IIZ342" s="431"/>
      <c r="IJA342" s="429"/>
      <c r="IJB342" s="428"/>
      <c r="IJC342" s="430"/>
      <c r="IJD342" s="431"/>
      <c r="IJE342" s="429"/>
      <c r="IJF342" s="428"/>
      <c r="IJG342" s="430"/>
      <c r="IJH342" s="431"/>
      <c r="IJI342" s="429"/>
      <c r="IJJ342" s="428"/>
      <c r="IJK342" s="430"/>
      <c r="IJL342" s="431"/>
      <c r="IJM342" s="429"/>
      <c r="IJN342" s="428"/>
      <c r="IJO342" s="430"/>
      <c r="IJP342" s="431"/>
      <c r="IJQ342" s="429"/>
      <c r="IJR342" s="428"/>
      <c r="IJS342" s="430"/>
      <c r="IJT342" s="431"/>
      <c r="IJU342" s="429"/>
      <c r="IJV342" s="428"/>
      <c r="IJW342" s="430"/>
      <c r="IJX342" s="431"/>
      <c r="IJY342" s="429"/>
      <c r="IJZ342" s="428"/>
      <c r="IKA342" s="430"/>
      <c r="IKB342" s="431"/>
      <c r="IKC342" s="429"/>
      <c r="IKD342" s="428"/>
      <c r="IKE342" s="430"/>
      <c r="IKF342" s="431"/>
      <c r="IKG342" s="429"/>
      <c r="IKH342" s="428"/>
      <c r="IKI342" s="430"/>
      <c r="IKJ342" s="431"/>
      <c r="IKK342" s="429"/>
      <c r="IKL342" s="428"/>
      <c r="IKM342" s="430"/>
      <c r="IKN342" s="431"/>
      <c r="IKO342" s="429"/>
      <c r="IKP342" s="428"/>
      <c r="IKQ342" s="430"/>
      <c r="IKR342" s="431"/>
      <c r="IKS342" s="429"/>
      <c r="IKT342" s="428"/>
      <c r="IKU342" s="430"/>
      <c r="IKV342" s="431"/>
      <c r="IKW342" s="429"/>
      <c r="IKX342" s="428"/>
      <c r="IKY342" s="430"/>
      <c r="IKZ342" s="431"/>
      <c r="ILA342" s="429"/>
      <c r="ILB342" s="428"/>
      <c r="ILC342" s="430"/>
      <c r="ILD342" s="431"/>
      <c r="ILE342" s="429"/>
      <c r="ILF342" s="428"/>
      <c r="ILG342" s="430"/>
      <c r="ILH342" s="431"/>
      <c r="ILI342" s="429"/>
      <c r="ILJ342" s="428"/>
      <c r="ILK342" s="430"/>
      <c r="ILL342" s="431"/>
      <c r="ILM342" s="429"/>
      <c r="ILN342" s="428"/>
      <c r="ILO342" s="430"/>
      <c r="ILP342" s="431"/>
      <c r="ILQ342" s="429"/>
      <c r="ILR342" s="428"/>
      <c r="ILS342" s="430"/>
      <c r="ILT342" s="431"/>
      <c r="ILU342" s="429"/>
      <c r="ILV342" s="428"/>
      <c r="ILW342" s="430"/>
      <c r="ILX342" s="431"/>
      <c r="ILY342" s="429"/>
      <c r="ILZ342" s="428"/>
      <c r="IMA342" s="430"/>
      <c r="IMB342" s="431"/>
      <c r="IMC342" s="429"/>
      <c r="IMD342" s="428"/>
      <c r="IME342" s="430"/>
      <c r="IMF342" s="431"/>
      <c r="IMG342" s="429"/>
      <c r="IMH342" s="428"/>
      <c r="IMI342" s="430"/>
      <c r="IMJ342" s="431"/>
      <c r="IMK342" s="429"/>
      <c r="IML342" s="428"/>
      <c r="IMM342" s="430"/>
      <c r="IMN342" s="431"/>
      <c r="IMO342" s="429"/>
      <c r="IMP342" s="428"/>
      <c r="IMQ342" s="430"/>
      <c r="IMR342" s="431"/>
      <c r="IMS342" s="429"/>
      <c r="IMT342" s="428"/>
      <c r="IMU342" s="430"/>
      <c r="IMV342" s="431"/>
      <c r="IMW342" s="429"/>
      <c r="IMX342" s="428"/>
      <c r="IMY342" s="430"/>
      <c r="IMZ342" s="431"/>
      <c r="INA342" s="429"/>
      <c r="INB342" s="428"/>
      <c r="INC342" s="430"/>
      <c r="IND342" s="431"/>
      <c r="INE342" s="429"/>
      <c r="INF342" s="428"/>
      <c r="ING342" s="430"/>
      <c r="INH342" s="431"/>
      <c r="INI342" s="429"/>
      <c r="INJ342" s="428"/>
      <c r="INK342" s="430"/>
      <c r="INL342" s="431"/>
      <c r="INM342" s="429"/>
      <c r="INN342" s="428"/>
      <c r="INO342" s="430"/>
      <c r="INP342" s="431"/>
      <c r="INQ342" s="429"/>
      <c r="INR342" s="428"/>
      <c r="INS342" s="430"/>
      <c r="INT342" s="431"/>
      <c r="INU342" s="429"/>
      <c r="INV342" s="428"/>
      <c r="INW342" s="430"/>
      <c r="INX342" s="431"/>
      <c r="INY342" s="429"/>
      <c r="INZ342" s="428"/>
      <c r="IOA342" s="430"/>
      <c r="IOB342" s="431"/>
      <c r="IOC342" s="429"/>
      <c r="IOD342" s="428"/>
      <c r="IOE342" s="430"/>
      <c r="IOF342" s="431"/>
      <c r="IOG342" s="429"/>
      <c r="IOH342" s="428"/>
      <c r="IOI342" s="430"/>
      <c r="IOJ342" s="431"/>
      <c r="IOK342" s="429"/>
      <c r="IOL342" s="428"/>
      <c r="IOM342" s="430"/>
      <c r="ION342" s="431"/>
      <c r="IOO342" s="429"/>
      <c r="IOP342" s="428"/>
      <c r="IOQ342" s="430"/>
      <c r="IOR342" s="431"/>
      <c r="IOS342" s="429"/>
      <c r="IOT342" s="428"/>
      <c r="IOU342" s="430"/>
      <c r="IOV342" s="431"/>
      <c r="IOW342" s="429"/>
      <c r="IOX342" s="428"/>
      <c r="IOY342" s="430"/>
      <c r="IOZ342" s="431"/>
      <c r="IPA342" s="429"/>
      <c r="IPB342" s="428"/>
      <c r="IPC342" s="430"/>
      <c r="IPD342" s="431"/>
      <c r="IPE342" s="429"/>
      <c r="IPF342" s="428"/>
      <c r="IPG342" s="430"/>
      <c r="IPH342" s="431"/>
      <c r="IPI342" s="429"/>
      <c r="IPJ342" s="428"/>
      <c r="IPK342" s="430"/>
      <c r="IPL342" s="431"/>
      <c r="IPM342" s="429"/>
      <c r="IPN342" s="428"/>
      <c r="IPO342" s="430"/>
      <c r="IPP342" s="431"/>
      <c r="IPQ342" s="429"/>
      <c r="IPR342" s="428"/>
      <c r="IPS342" s="430"/>
      <c r="IPT342" s="431"/>
      <c r="IPU342" s="429"/>
      <c r="IPV342" s="428"/>
      <c r="IPW342" s="430"/>
      <c r="IPX342" s="431"/>
      <c r="IPY342" s="429"/>
      <c r="IPZ342" s="428"/>
      <c r="IQA342" s="430"/>
      <c r="IQB342" s="431"/>
      <c r="IQC342" s="429"/>
      <c r="IQD342" s="428"/>
      <c r="IQE342" s="430"/>
      <c r="IQF342" s="431"/>
      <c r="IQG342" s="429"/>
      <c r="IQH342" s="428"/>
      <c r="IQI342" s="430"/>
      <c r="IQJ342" s="431"/>
      <c r="IQK342" s="429"/>
      <c r="IQL342" s="428"/>
      <c r="IQM342" s="430"/>
      <c r="IQN342" s="431"/>
      <c r="IQO342" s="429"/>
      <c r="IQP342" s="428"/>
      <c r="IQQ342" s="430"/>
      <c r="IQR342" s="431"/>
      <c r="IQS342" s="429"/>
      <c r="IQT342" s="428"/>
      <c r="IQU342" s="430"/>
      <c r="IQV342" s="431"/>
      <c r="IQW342" s="429"/>
      <c r="IQX342" s="428"/>
      <c r="IQY342" s="430"/>
      <c r="IQZ342" s="431"/>
      <c r="IRA342" s="429"/>
      <c r="IRB342" s="428"/>
      <c r="IRC342" s="430"/>
      <c r="IRD342" s="431"/>
      <c r="IRE342" s="429"/>
      <c r="IRF342" s="428"/>
      <c r="IRG342" s="430"/>
      <c r="IRH342" s="431"/>
      <c r="IRI342" s="429"/>
      <c r="IRJ342" s="428"/>
      <c r="IRK342" s="430"/>
      <c r="IRL342" s="431"/>
      <c r="IRM342" s="429"/>
      <c r="IRN342" s="428"/>
      <c r="IRO342" s="430"/>
      <c r="IRP342" s="431"/>
      <c r="IRQ342" s="429"/>
      <c r="IRR342" s="428"/>
      <c r="IRS342" s="430"/>
      <c r="IRT342" s="431"/>
      <c r="IRU342" s="429"/>
      <c r="IRV342" s="428"/>
      <c r="IRW342" s="430"/>
      <c r="IRX342" s="431"/>
      <c r="IRY342" s="429"/>
      <c r="IRZ342" s="428"/>
      <c r="ISA342" s="430"/>
      <c r="ISB342" s="431"/>
      <c r="ISC342" s="429"/>
      <c r="ISD342" s="428"/>
      <c r="ISE342" s="430"/>
      <c r="ISF342" s="431"/>
      <c r="ISG342" s="429"/>
      <c r="ISH342" s="428"/>
      <c r="ISI342" s="430"/>
      <c r="ISJ342" s="431"/>
      <c r="ISK342" s="429"/>
      <c r="ISL342" s="428"/>
      <c r="ISM342" s="430"/>
      <c r="ISN342" s="431"/>
      <c r="ISO342" s="429"/>
      <c r="ISP342" s="428"/>
      <c r="ISQ342" s="430"/>
      <c r="ISR342" s="431"/>
      <c r="ISS342" s="429"/>
      <c r="IST342" s="428"/>
      <c r="ISU342" s="430"/>
      <c r="ISV342" s="431"/>
      <c r="ISW342" s="429"/>
      <c r="ISX342" s="428"/>
      <c r="ISY342" s="430"/>
      <c r="ISZ342" s="431"/>
      <c r="ITA342" s="429"/>
      <c r="ITB342" s="428"/>
      <c r="ITC342" s="430"/>
      <c r="ITD342" s="431"/>
      <c r="ITE342" s="429"/>
      <c r="ITF342" s="428"/>
      <c r="ITG342" s="430"/>
      <c r="ITH342" s="431"/>
      <c r="ITI342" s="429"/>
      <c r="ITJ342" s="428"/>
      <c r="ITK342" s="430"/>
      <c r="ITL342" s="431"/>
      <c r="ITM342" s="429"/>
      <c r="ITN342" s="428"/>
      <c r="ITO342" s="430"/>
      <c r="ITP342" s="431"/>
      <c r="ITQ342" s="429"/>
      <c r="ITR342" s="428"/>
      <c r="ITS342" s="430"/>
      <c r="ITT342" s="431"/>
      <c r="ITU342" s="429"/>
      <c r="ITV342" s="428"/>
      <c r="ITW342" s="430"/>
      <c r="ITX342" s="431"/>
      <c r="ITY342" s="429"/>
      <c r="ITZ342" s="428"/>
      <c r="IUA342" s="430"/>
      <c r="IUB342" s="431"/>
      <c r="IUC342" s="429"/>
      <c r="IUD342" s="428"/>
      <c r="IUE342" s="430"/>
      <c r="IUF342" s="431"/>
      <c r="IUG342" s="429"/>
      <c r="IUH342" s="428"/>
      <c r="IUI342" s="430"/>
      <c r="IUJ342" s="431"/>
      <c r="IUK342" s="429"/>
      <c r="IUL342" s="428"/>
      <c r="IUM342" s="430"/>
      <c r="IUN342" s="431"/>
      <c r="IUO342" s="429"/>
      <c r="IUP342" s="428"/>
      <c r="IUQ342" s="430"/>
      <c r="IUR342" s="431"/>
      <c r="IUS342" s="429"/>
      <c r="IUT342" s="428"/>
      <c r="IUU342" s="430"/>
      <c r="IUV342" s="431"/>
      <c r="IUW342" s="429"/>
      <c r="IUX342" s="428"/>
      <c r="IUY342" s="430"/>
      <c r="IUZ342" s="431"/>
      <c r="IVA342" s="429"/>
      <c r="IVB342" s="428"/>
      <c r="IVC342" s="430"/>
      <c r="IVD342" s="431"/>
      <c r="IVE342" s="429"/>
      <c r="IVF342" s="428"/>
      <c r="IVG342" s="430"/>
      <c r="IVH342" s="431"/>
      <c r="IVI342" s="429"/>
      <c r="IVJ342" s="428"/>
      <c r="IVK342" s="430"/>
      <c r="IVL342" s="431"/>
      <c r="IVM342" s="429"/>
      <c r="IVN342" s="428"/>
      <c r="IVO342" s="430"/>
      <c r="IVP342" s="431"/>
      <c r="IVQ342" s="429"/>
      <c r="IVR342" s="428"/>
      <c r="IVS342" s="430"/>
      <c r="IVT342" s="431"/>
      <c r="IVU342" s="429"/>
      <c r="IVV342" s="428"/>
      <c r="IVW342" s="430"/>
      <c r="IVX342" s="431"/>
      <c r="IVY342" s="429"/>
      <c r="IVZ342" s="428"/>
      <c r="IWA342" s="430"/>
      <c r="IWB342" s="431"/>
      <c r="IWC342" s="429"/>
      <c r="IWD342" s="428"/>
      <c r="IWE342" s="430"/>
      <c r="IWF342" s="431"/>
      <c r="IWG342" s="429"/>
      <c r="IWH342" s="428"/>
      <c r="IWI342" s="430"/>
      <c r="IWJ342" s="431"/>
      <c r="IWK342" s="429"/>
      <c r="IWL342" s="428"/>
      <c r="IWM342" s="430"/>
      <c r="IWN342" s="431"/>
      <c r="IWO342" s="429"/>
      <c r="IWP342" s="428"/>
      <c r="IWQ342" s="430"/>
      <c r="IWR342" s="431"/>
      <c r="IWS342" s="429"/>
      <c r="IWT342" s="428"/>
      <c r="IWU342" s="430"/>
      <c r="IWV342" s="431"/>
      <c r="IWW342" s="429"/>
      <c r="IWX342" s="428"/>
      <c r="IWY342" s="430"/>
      <c r="IWZ342" s="431"/>
      <c r="IXA342" s="429"/>
      <c r="IXB342" s="428"/>
      <c r="IXC342" s="430"/>
      <c r="IXD342" s="431"/>
      <c r="IXE342" s="429"/>
      <c r="IXF342" s="428"/>
      <c r="IXG342" s="430"/>
      <c r="IXH342" s="431"/>
      <c r="IXI342" s="429"/>
      <c r="IXJ342" s="428"/>
      <c r="IXK342" s="430"/>
      <c r="IXL342" s="431"/>
      <c r="IXM342" s="429"/>
      <c r="IXN342" s="428"/>
      <c r="IXO342" s="430"/>
      <c r="IXP342" s="431"/>
      <c r="IXQ342" s="429"/>
      <c r="IXR342" s="428"/>
      <c r="IXS342" s="430"/>
      <c r="IXT342" s="431"/>
      <c r="IXU342" s="429"/>
      <c r="IXV342" s="428"/>
      <c r="IXW342" s="430"/>
      <c r="IXX342" s="431"/>
      <c r="IXY342" s="429"/>
      <c r="IXZ342" s="428"/>
      <c r="IYA342" s="430"/>
      <c r="IYB342" s="431"/>
      <c r="IYC342" s="429"/>
      <c r="IYD342" s="428"/>
      <c r="IYE342" s="430"/>
      <c r="IYF342" s="431"/>
      <c r="IYG342" s="429"/>
      <c r="IYH342" s="428"/>
      <c r="IYI342" s="430"/>
      <c r="IYJ342" s="431"/>
      <c r="IYK342" s="429"/>
      <c r="IYL342" s="428"/>
      <c r="IYM342" s="430"/>
      <c r="IYN342" s="431"/>
      <c r="IYO342" s="429"/>
      <c r="IYP342" s="428"/>
      <c r="IYQ342" s="430"/>
      <c r="IYR342" s="431"/>
      <c r="IYS342" s="429"/>
      <c r="IYT342" s="428"/>
      <c r="IYU342" s="430"/>
      <c r="IYV342" s="431"/>
      <c r="IYW342" s="429"/>
      <c r="IYX342" s="428"/>
      <c r="IYY342" s="430"/>
      <c r="IYZ342" s="431"/>
      <c r="IZA342" s="429"/>
      <c r="IZB342" s="428"/>
      <c r="IZC342" s="430"/>
      <c r="IZD342" s="431"/>
      <c r="IZE342" s="429"/>
      <c r="IZF342" s="428"/>
      <c r="IZG342" s="430"/>
      <c r="IZH342" s="431"/>
      <c r="IZI342" s="429"/>
      <c r="IZJ342" s="428"/>
      <c r="IZK342" s="430"/>
      <c r="IZL342" s="431"/>
      <c r="IZM342" s="429"/>
      <c r="IZN342" s="428"/>
      <c r="IZO342" s="430"/>
      <c r="IZP342" s="431"/>
      <c r="IZQ342" s="429"/>
      <c r="IZR342" s="428"/>
      <c r="IZS342" s="430"/>
      <c r="IZT342" s="431"/>
      <c r="IZU342" s="429"/>
      <c r="IZV342" s="428"/>
      <c r="IZW342" s="430"/>
      <c r="IZX342" s="431"/>
      <c r="IZY342" s="429"/>
      <c r="IZZ342" s="428"/>
      <c r="JAA342" s="430"/>
      <c r="JAB342" s="431"/>
      <c r="JAC342" s="429"/>
      <c r="JAD342" s="428"/>
      <c r="JAE342" s="430"/>
      <c r="JAF342" s="431"/>
      <c r="JAG342" s="429"/>
      <c r="JAH342" s="428"/>
      <c r="JAI342" s="430"/>
      <c r="JAJ342" s="431"/>
      <c r="JAK342" s="429"/>
      <c r="JAL342" s="428"/>
      <c r="JAM342" s="430"/>
      <c r="JAN342" s="431"/>
      <c r="JAO342" s="429"/>
      <c r="JAP342" s="428"/>
      <c r="JAQ342" s="430"/>
      <c r="JAR342" s="431"/>
      <c r="JAS342" s="429"/>
      <c r="JAT342" s="428"/>
      <c r="JAU342" s="430"/>
      <c r="JAV342" s="431"/>
      <c r="JAW342" s="429"/>
      <c r="JAX342" s="428"/>
      <c r="JAY342" s="430"/>
      <c r="JAZ342" s="431"/>
      <c r="JBA342" s="429"/>
      <c r="JBB342" s="428"/>
      <c r="JBC342" s="430"/>
      <c r="JBD342" s="431"/>
      <c r="JBE342" s="429"/>
      <c r="JBF342" s="428"/>
      <c r="JBG342" s="430"/>
      <c r="JBH342" s="431"/>
      <c r="JBI342" s="429"/>
      <c r="JBJ342" s="428"/>
      <c r="JBK342" s="430"/>
      <c r="JBL342" s="431"/>
      <c r="JBM342" s="429"/>
      <c r="JBN342" s="428"/>
      <c r="JBO342" s="430"/>
      <c r="JBP342" s="431"/>
      <c r="JBQ342" s="429"/>
      <c r="JBR342" s="428"/>
      <c r="JBS342" s="430"/>
      <c r="JBT342" s="431"/>
      <c r="JBU342" s="429"/>
      <c r="JBV342" s="428"/>
      <c r="JBW342" s="430"/>
      <c r="JBX342" s="431"/>
      <c r="JBY342" s="429"/>
      <c r="JBZ342" s="428"/>
      <c r="JCA342" s="430"/>
      <c r="JCB342" s="431"/>
      <c r="JCC342" s="429"/>
      <c r="JCD342" s="428"/>
      <c r="JCE342" s="430"/>
      <c r="JCF342" s="431"/>
      <c r="JCG342" s="429"/>
      <c r="JCH342" s="428"/>
      <c r="JCI342" s="430"/>
      <c r="JCJ342" s="431"/>
      <c r="JCK342" s="429"/>
      <c r="JCL342" s="428"/>
      <c r="JCM342" s="430"/>
      <c r="JCN342" s="431"/>
      <c r="JCO342" s="429"/>
      <c r="JCP342" s="428"/>
      <c r="JCQ342" s="430"/>
      <c r="JCR342" s="431"/>
      <c r="JCS342" s="429"/>
      <c r="JCT342" s="428"/>
      <c r="JCU342" s="430"/>
      <c r="JCV342" s="431"/>
      <c r="JCW342" s="429"/>
      <c r="JCX342" s="428"/>
      <c r="JCY342" s="430"/>
      <c r="JCZ342" s="431"/>
      <c r="JDA342" s="429"/>
      <c r="JDB342" s="428"/>
      <c r="JDC342" s="430"/>
      <c r="JDD342" s="431"/>
      <c r="JDE342" s="429"/>
      <c r="JDF342" s="428"/>
      <c r="JDG342" s="430"/>
      <c r="JDH342" s="431"/>
      <c r="JDI342" s="429"/>
      <c r="JDJ342" s="428"/>
      <c r="JDK342" s="430"/>
      <c r="JDL342" s="431"/>
      <c r="JDM342" s="429"/>
      <c r="JDN342" s="428"/>
      <c r="JDO342" s="430"/>
      <c r="JDP342" s="431"/>
      <c r="JDQ342" s="429"/>
      <c r="JDR342" s="428"/>
      <c r="JDS342" s="430"/>
      <c r="JDT342" s="431"/>
      <c r="JDU342" s="429"/>
      <c r="JDV342" s="428"/>
      <c r="JDW342" s="430"/>
      <c r="JDX342" s="431"/>
      <c r="JDY342" s="429"/>
      <c r="JDZ342" s="428"/>
      <c r="JEA342" s="430"/>
      <c r="JEB342" s="431"/>
      <c r="JEC342" s="429"/>
      <c r="JED342" s="428"/>
      <c r="JEE342" s="430"/>
      <c r="JEF342" s="431"/>
      <c r="JEG342" s="429"/>
      <c r="JEH342" s="428"/>
      <c r="JEI342" s="430"/>
      <c r="JEJ342" s="431"/>
      <c r="JEK342" s="429"/>
      <c r="JEL342" s="428"/>
      <c r="JEM342" s="430"/>
      <c r="JEN342" s="431"/>
      <c r="JEO342" s="429"/>
      <c r="JEP342" s="428"/>
      <c r="JEQ342" s="430"/>
      <c r="JER342" s="431"/>
      <c r="JES342" s="429"/>
      <c r="JET342" s="428"/>
      <c r="JEU342" s="430"/>
      <c r="JEV342" s="431"/>
      <c r="JEW342" s="429"/>
      <c r="JEX342" s="428"/>
      <c r="JEY342" s="430"/>
      <c r="JEZ342" s="431"/>
      <c r="JFA342" s="429"/>
      <c r="JFB342" s="428"/>
      <c r="JFC342" s="430"/>
      <c r="JFD342" s="431"/>
      <c r="JFE342" s="429"/>
      <c r="JFF342" s="428"/>
      <c r="JFG342" s="430"/>
      <c r="JFH342" s="431"/>
      <c r="JFI342" s="429"/>
      <c r="JFJ342" s="428"/>
      <c r="JFK342" s="430"/>
      <c r="JFL342" s="431"/>
      <c r="JFM342" s="429"/>
      <c r="JFN342" s="428"/>
      <c r="JFO342" s="430"/>
      <c r="JFP342" s="431"/>
      <c r="JFQ342" s="429"/>
      <c r="JFR342" s="428"/>
      <c r="JFS342" s="430"/>
      <c r="JFT342" s="431"/>
      <c r="JFU342" s="429"/>
      <c r="JFV342" s="428"/>
      <c r="JFW342" s="430"/>
      <c r="JFX342" s="431"/>
      <c r="JFY342" s="429"/>
      <c r="JFZ342" s="428"/>
      <c r="JGA342" s="430"/>
      <c r="JGB342" s="431"/>
      <c r="JGC342" s="429"/>
      <c r="JGD342" s="428"/>
      <c r="JGE342" s="430"/>
      <c r="JGF342" s="431"/>
      <c r="JGG342" s="429"/>
      <c r="JGH342" s="428"/>
      <c r="JGI342" s="430"/>
      <c r="JGJ342" s="431"/>
      <c r="JGK342" s="429"/>
      <c r="JGL342" s="428"/>
      <c r="JGM342" s="430"/>
      <c r="JGN342" s="431"/>
      <c r="JGO342" s="429"/>
      <c r="JGP342" s="428"/>
      <c r="JGQ342" s="430"/>
      <c r="JGR342" s="431"/>
      <c r="JGS342" s="429"/>
      <c r="JGT342" s="428"/>
      <c r="JGU342" s="430"/>
      <c r="JGV342" s="431"/>
      <c r="JGW342" s="429"/>
      <c r="JGX342" s="428"/>
      <c r="JGY342" s="430"/>
      <c r="JGZ342" s="431"/>
      <c r="JHA342" s="429"/>
      <c r="JHB342" s="428"/>
      <c r="JHC342" s="430"/>
      <c r="JHD342" s="431"/>
      <c r="JHE342" s="429"/>
      <c r="JHF342" s="428"/>
      <c r="JHG342" s="430"/>
      <c r="JHH342" s="431"/>
      <c r="JHI342" s="429"/>
      <c r="JHJ342" s="428"/>
      <c r="JHK342" s="430"/>
      <c r="JHL342" s="431"/>
      <c r="JHM342" s="429"/>
      <c r="JHN342" s="428"/>
      <c r="JHO342" s="430"/>
      <c r="JHP342" s="431"/>
      <c r="JHQ342" s="429"/>
      <c r="JHR342" s="428"/>
      <c r="JHS342" s="430"/>
      <c r="JHT342" s="431"/>
      <c r="JHU342" s="429"/>
      <c r="JHV342" s="428"/>
      <c r="JHW342" s="430"/>
      <c r="JHX342" s="431"/>
      <c r="JHY342" s="429"/>
      <c r="JHZ342" s="428"/>
      <c r="JIA342" s="430"/>
      <c r="JIB342" s="431"/>
      <c r="JIC342" s="429"/>
      <c r="JID342" s="428"/>
      <c r="JIE342" s="430"/>
      <c r="JIF342" s="431"/>
      <c r="JIG342" s="429"/>
      <c r="JIH342" s="428"/>
      <c r="JII342" s="430"/>
      <c r="JIJ342" s="431"/>
      <c r="JIK342" s="429"/>
      <c r="JIL342" s="428"/>
      <c r="JIM342" s="430"/>
      <c r="JIN342" s="431"/>
      <c r="JIO342" s="429"/>
      <c r="JIP342" s="428"/>
      <c r="JIQ342" s="430"/>
      <c r="JIR342" s="431"/>
      <c r="JIS342" s="429"/>
      <c r="JIT342" s="428"/>
      <c r="JIU342" s="430"/>
      <c r="JIV342" s="431"/>
      <c r="JIW342" s="429"/>
      <c r="JIX342" s="428"/>
      <c r="JIY342" s="430"/>
      <c r="JIZ342" s="431"/>
      <c r="JJA342" s="429"/>
      <c r="JJB342" s="428"/>
      <c r="JJC342" s="430"/>
      <c r="JJD342" s="431"/>
      <c r="JJE342" s="429"/>
      <c r="JJF342" s="428"/>
      <c r="JJG342" s="430"/>
      <c r="JJH342" s="431"/>
      <c r="JJI342" s="429"/>
      <c r="JJJ342" s="428"/>
      <c r="JJK342" s="430"/>
      <c r="JJL342" s="431"/>
      <c r="JJM342" s="429"/>
      <c r="JJN342" s="428"/>
      <c r="JJO342" s="430"/>
      <c r="JJP342" s="431"/>
      <c r="JJQ342" s="429"/>
      <c r="JJR342" s="428"/>
      <c r="JJS342" s="430"/>
      <c r="JJT342" s="431"/>
      <c r="JJU342" s="429"/>
      <c r="JJV342" s="428"/>
      <c r="JJW342" s="430"/>
      <c r="JJX342" s="431"/>
      <c r="JJY342" s="429"/>
      <c r="JJZ342" s="428"/>
      <c r="JKA342" s="430"/>
      <c r="JKB342" s="431"/>
      <c r="JKC342" s="429"/>
      <c r="JKD342" s="428"/>
      <c r="JKE342" s="430"/>
      <c r="JKF342" s="431"/>
      <c r="JKG342" s="429"/>
      <c r="JKH342" s="428"/>
      <c r="JKI342" s="430"/>
      <c r="JKJ342" s="431"/>
      <c r="JKK342" s="429"/>
      <c r="JKL342" s="428"/>
      <c r="JKM342" s="430"/>
      <c r="JKN342" s="431"/>
      <c r="JKO342" s="429"/>
      <c r="JKP342" s="428"/>
      <c r="JKQ342" s="430"/>
      <c r="JKR342" s="431"/>
      <c r="JKS342" s="429"/>
      <c r="JKT342" s="428"/>
      <c r="JKU342" s="430"/>
      <c r="JKV342" s="431"/>
      <c r="JKW342" s="429"/>
      <c r="JKX342" s="428"/>
      <c r="JKY342" s="430"/>
      <c r="JKZ342" s="431"/>
      <c r="JLA342" s="429"/>
      <c r="JLB342" s="428"/>
      <c r="JLC342" s="430"/>
      <c r="JLD342" s="431"/>
      <c r="JLE342" s="429"/>
      <c r="JLF342" s="428"/>
      <c r="JLG342" s="430"/>
      <c r="JLH342" s="431"/>
      <c r="JLI342" s="429"/>
      <c r="JLJ342" s="428"/>
      <c r="JLK342" s="430"/>
      <c r="JLL342" s="431"/>
      <c r="JLM342" s="429"/>
      <c r="JLN342" s="428"/>
      <c r="JLO342" s="430"/>
      <c r="JLP342" s="431"/>
      <c r="JLQ342" s="429"/>
      <c r="JLR342" s="428"/>
      <c r="JLS342" s="430"/>
      <c r="JLT342" s="431"/>
      <c r="JLU342" s="429"/>
      <c r="JLV342" s="428"/>
      <c r="JLW342" s="430"/>
      <c r="JLX342" s="431"/>
      <c r="JLY342" s="429"/>
      <c r="JLZ342" s="428"/>
      <c r="JMA342" s="430"/>
      <c r="JMB342" s="431"/>
      <c r="JMC342" s="429"/>
      <c r="JMD342" s="428"/>
      <c r="JME342" s="430"/>
      <c r="JMF342" s="431"/>
      <c r="JMG342" s="429"/>
      <c r="JMH342" s="428"/>
      <c r="JMI342" s="430"/>
      <c r="JMJ342" s="431"/>
      <c r="JMK342" s="429"/>
      <c r="JML342" s="428"/>
      <c r="JMM342" s="430"/>
      <c r="JMN342" s="431"/>
      <c r="JMO342" s="429"/>
      <c r="JMP342" s="428"/>
      <c r="JMQ342" s="430"/>
      <c r="JMR342" s="431"/>
      <c r="JMS342" s="429"/>
      <c r="JMT342" s="428"/>
      <c r="JMU342" s="430"/>
      <c r="JMV342" s="431"/>
      <c r="JMW342" s="429"/>
      <c r="JMX342" s="428"/>
      <c r="JMY342" s="430"/>
      <c r="JMZ342" s="431"/>
      <c r="JNA342" s="429"/>
      <c r="JNB342" s="428"/>
      <c r="JNC342" s="430"/>
      <c r="JND342" s="431"/>
      <c r="JNE342" s="429"/>
      <c r="JNF342" s="428"/>
      <c r="JNG342" s="430"/>
      <c r="JNH342" s="431"/>
      <c r="JNI342" s="429"/>
      <c r="JNJ342" s="428"/>
      <c r="JNK342" s="430"/>
      <c r="JNL342" s="431"/>
      <c r="JNM342" s="429"/>
      <c r="JNN342" s="428"/>
      <c r="JNO342" s="430"/>
      <c r="JNP342" s="431"/>
      <c r="JNQ342" s="429"/>
      <c r="JNR342" s="428"/>
      <c r="JNS342" s="430"/>
      <c r="JNT342" s="431"/>
      <c r="JNU342" s="429"/>
      <c r="JNV342" s="428"/>
      <c r="JNW342" s="430"/>
      <c r="JNX342" s="431"/>
      <c r="JNY342" s="429"/>
      <c r="JNZ342" s="428"/>
      <c r="JOA342" s="430"/>
      <c r="JOB342" s="431"/>
      <c r="JOC342" s="429"/>
      <c r="JOD342" s="428"/>
      <c r="JOE342" s="430"/>
      <c r="JOF342" s="431"/>
      <c r="JOG342" s="429"/>
      <c r="JOH342" s="428"/>
      <c r="JOI342" s="430"/>
      <c r="JOJ342" s="431"/>
      <c r="JOK342" s="429"/>
      <c r="JOL342" s="428"/>
      <c r="JOM342" s="430"/>
      <c r="JON342" s="431"/>
      <c r="JOO342" s="429"/>
      <c r="JOP342" s="428"/>
      <c r="JOQ342" s="430"/>
      <c r="JOR342" s="431"/>
      <c r="JOS342" s="429"/>
      <c r="JOT342" s="428"/>
      <c r="JOU342" s="430"/>
      <c r="JOV342" s="431"/>
      <c r="JOW342" s="429"/>
      <c r="JOX342" s="428"/>
      <c r="JOY342" s="430"/>
      <c r="JOZ342" s="431"/>
      <c r="JPA342" s="429"/>
      <c r="JPB342" s="428"/>
      <c r="JPC342" s="430"/>
      <c r="JPD342" s="431"/>
      <c r="JPE342" s="429"/>
      <c r="JPF342" s="428"/>
      <c r="JPG342" s="430"/>
      <c r="JPH342" s="431"/>
      <c r="JPI342" s="429"/>
      <c r="JPJ342" s="428"/>
      <c r="JPK342" s="430"/>
      <c r="JPL342" s="431"/>
      <c r="JPM342" s="429"/>
      <c r="JPN342" s="428"/>
      <c r="JPO342" s="430"/>
      <c r="JPP342" s="431"/>
      <c r="JPQ342" s="429"/>
      <c r="JPR342" s="428"/>
      <c r="JPS342" s="430"/>
      <c r="JPT342" s="431"/>
      <c r="JPU342" s="429"/>
      <c r="JPV342" s="428"/>
      <c r="JPW342" s="430"/>
      <c r="JPX342" s="431"/>
      <c r="JPY342" s="429"/>
      <c r="JPZ342" s="428"/>
      <c r="JQA342" s="430"/>
      <c r="JQB342" s="431"/>
      <c r="JQC342" s="429"/>
      <c r="JQD342" s="428"/>
      <c r="JQE342" s="430"/>
      <c r="JQF342" s="431"/>
      <c r="JQG342" s="429"/>
      <c r="JQH342" s="428"/>
      <c r="JQI342" s="430"/>
      <c r="JQJ342" s="431"/>
      <c r="JQK342" s="429"/>
      <c r="JQL342" s="428"/>
      <c r="JQM342" s="430"/>
      <c r="JQN342" s="431"/>
      <c r="JQO342" s="429"/>
      <c r="JQP342" s="428"/>
      <c r="JQQ342" s="430"/>
      <c r="JQR342" s="431"/>
      <c r="JQS342" s="429"/>
      <c r="JQT342" s="428"/>
      <c r="JQU342" s="430"/>
      <c r="JQV342" s="431"/>
      <c r="JQW342" s="429"/>
      <c r="JQX342" s="428"/>
      <c r="JQY342" s="430"/>
      <c r="JQZ342" s="431"/>
      <c r="JRA342" s="429"/>
      <c r="JRB342" s="428"/>
      <c r="JRC342" s="430"/>
      <c r="JRD342" s="431"/>
      <c r="JRE342" s="429"/>
      <c r="JRF342" s="428"/>
      <c r="JRG342" s="430"/>
      <c r="JRH342" s="431"/>
      <c r="JRI342" s="429"/>
      <c r="JRJ342" s="428"/>
      <c r="JRK342" s="430"/>
      <c r="JRL342" s="431"/>
      <c r="JRM342" s="429"/>
      <c r="JRN342" s="428"/>
      <c r="JRO342" s="430"/>
      <c r="JRP342" s="431"/>
      <c r="JRQ342" s="429"/>
      <c r="JRR342" s="428"/>
      <c r="JRS342" s="430"/>
      <c r="JRT342" s="431"/>
      <c r="JRU342" s="429"/>
      <c r="JRV342" s="428"/>
      <c r="JRW342" s="430"/>
      <c r="JRX342" s="431"/>
      <c r="JRY342" s="429"/>
      <c r="JRZ342" s="428"/>
      <c r="JSA342" s="430"/>
      <c r="JSB342" s="431"/>
      <c r="JSC342" s="429"/>
      <c r="JSD342" s="428"/>
      <c r="JSE342" s="430"/>
      <c r="JSF342" s="431"/>
      <c r="JSG342" s="429"/>
      <c r="JSH342" s="428"/>
      <c r="JSI342" s="430"/>
      <c r="JSJ342" s="431"/>
      <c r="JSK342" s="429"/>
      <c r="JSL342" s="428"/>
      <c r="JSM342" s="430"/>
      <c r="JSN342" s="431"/>
      <c r="JSO342" s="429"/>
      <c r="JSP342" s="428"/>
      <c r="JSQ342" s="430"/>
      <c r="JSR342" s="431"/>
      <c r="JSS342" s="429"/>
      <c r="JST342" s="428"/>
      <c r="JSU342" s="430"/>
      <c r="JSV342" s="431"/>
      <c r="JSW342" s="429"/>
      <c r="JSX342" s="428"/>
      <c r="JSY342" s="430"/>
      <c r="JSZ342" s="431"/>
      <c r="JTA342" s="429"/>
      <c r="JTB342" s="428"/>
      <c r="JTC342" s="430"/>
      <c r="JTD342" s="431"/>
      <c r="JTE342" s="429"/>
      <c r="JTF342" s="428"/>
      <c r="JTG342" s="430"/>
      <c r="JTH342" s="431"/>
      <c r="JTI342" s="429"/>
      <c r="JTJ342" s="428"/>
      <c r="JTK342" s="430"/>
      <c r="JTL342" s="431"/>
      <c r="JTM342" s="429"/>
      <c r="JTN342" s="428"/>
      <c r="JTO342" s="430"/>
      <c r="JTP342" s="431"/>
      <c r="JTQ342" s="429"/>
      <c r="JTR342" s="428"/>
      <c r="JTS342" s="430"/>
      <c r="JTT342" s="431"/>
      <c r="JTU342" s="429"/>
      <c r="JTV342" s="428"/>
      <c r="JTW342" s="430"/>
      <c r="JTX342" s="431"/>
      <c r="JTY342" s="429"/>
      <c r="JTZ342" s="428"/>
      <c r="JUA342" s="430"/>
      <c r="JUB342" s="431"/>
      <c r="JUC342" s="429"/>
      <c r="JUD342" s="428"/>
      <c r="JUE342" s="430"/>
      <c r="JUF342" s="431"/>
      <c r="JUG342" s="429"/>
      <c r="JUH342" s="428"/>
      <c r="JUI342" s="430"/>
      <c r="JUJ342" s="431"/>
      <c r="JUK342" s="429"/>
      <c r="JUL342" s="428"/>
      <c r="JUM342" s="430"/>
      <c r="JUN342" s="431"/>
      <c r="JUO342" s="429"/>
      <c r="JUP342" s="428"/>
      <c r="JUQ342" s="430"/>
      <c r="JUR342" s="431"/>
      <c r="JUS342" s="429"/>
      <c r="JUT342" s="428"/>
      <c r="JUU342" s="430"/>
      <c r="JUV342" s="431"/>
      <c r="JUW342" s="429"/>
      <c r="JUX342" s="428"/>
      <c r="JUY342" s="430"/>
      <c r="JUZ342" s="431"/>
      <c r="JVA342" s="429"/>
      <c r="JVB342" s="428"/>
      <c r="JVC342" s="430"/>
      <c r="JVD342" s="431"/>
      <c r="JVE342" s="429"/>
      <c r="JVF342" s="428"/>
      <c r="JVG342" s="430"/>
      <c r="JVH342" s="431"/>
      <c r="JVI342" s="429"/>
      <c r="JVJ342" s="428"/>
      <c r="JVK342" s="430"/>
      <c r="JVL342" s="431"/>
      <c r="JVM342" s="429"/>
      <c r="JVN342" s="428"/>
      <c r="JVO342" s="430"/>
      <c r="JVP342" s="431"/>
      <c r="JVQ342" s="429"/>
      <c r="JVR342" s="428"/>
      <c r="JVS342" s="430"/>
      <c r="JVT342" s="431"/>
      <c r="JVU342" s="429"/>
      <c r="JVV342" s="428"/>
      <c r="JVW342" s="430"/>
      <c r="JVX342" s="431"/>
      <c r="JVY342" s="429"/>
      <c r="JVZ342" s="428"/>
      <c r="JWA342" s="430"/>
      <c r="JWB342" s="431"/>
      <c r="JWC342" s="429"/>
      <c r="JWD342" s="428"/>
      <c r="JWE342" s="430"/>
      <c r="JWF342" s="431"/>
      <c r="JWG342" s="429"/>
      <c r="JWH342" s="428"/>
      <c r="JWI342" s="430"/>
      <c r="JWJ342" s="431"/>
      <c r="JWK342" s="429"/>
      <c r="JWL342" s="428"/>
      <c r="JWM342" s="430"/>
      <c r="JWN342" s="431"/>
      <c r="JWO342" s="429"/>
      <c r="JWP342" s="428"/>
      <c r="JWQ342" s="430"/>
      <c r="JWR342" s="431"/>
      <c r="JWS342" s="429"/>
      <c r="JWT342" s="428"/>
      <c r="JWU342" s="430"/>
      <c r="JWV342" s="431"/>
      <c r="JWW342" s="429"/>
      <c r="JWX342" s="428"/>
      <c r="JWY342" s="430"/>
      <c r="JWZ342" s="431"/>
      <c r="JXA342" s="429"/>
      <c r="JXB342" s="428"/>
      <c r="JXC342" s="430"/>
      <c r="JXD342" s="431"/>
      <c r="JXE342" s="429"/>
      <c r="JXF342" s="428"/>
      <c r="JXG342" s="430"/>
      <c r="JXH342" s="431"/>
      <c r="JXI342" s="429"/>
      <c r="JXJ342" s="428"/>
      <c r="JXK342" s="430"/>
      <c r="JXL342" s="431"/>
      <c r="JXM342" s="429"/>
      <c r="JXN342" s="428"/>
      <c r="JXO342" s="430"/>
      <c r="JXP342" s="431"/>
      <c r="JXQ342" s="429"/>
      <c r="JXR342" s="428"/>
      <c r="JXS342" s="430"/>
      <c r="JXT342" s="431"/>
      <c r="JXU342" s="429"/>
      <c r="JXV342" s="428"/>
      <c r="JXW342" s="430"/>
      <c r="JXX342" s="431"/>
      <c r="JXY342" s="429"/>
      <c r="JXZ342" s="428"/>
      <c r="JYA342" s="430"/>
      <c r="JYB342" s="431"/>
      <c r="JYC342" s="429"/>
      <c r="JYD342" s="428"/>
      <c r="JYE342" s="430"/>
      <c r="JYF342" s="431"/>
      <c r="JYG342" s="429"/>
      <c r="JYH342" s="428"/>
      <c r="JYI342" s="430"/>
      <c r="JYJ342" s="431"/>
      <c r="JYK342" s="429"/>
      <c r="JYL342" s="428"/>
      <c r="JYM342" s="430"/>
      <c r="JYN342" s="431"/>
      <c r="JYO342" s="429"/>
      <c r="JYP342" s="428"/>
      <c r="JYQ342" s="430"/>
      <c r="JYR342" s="431"/>
      <c r="JYS342" s="429"/>
      <c r="JYT342" s="428"/>
      <c r="JYU342" s="430"/>
      <c r="JYV342" s="431"/>
      <c r="JYW342" s="429"/>
      <c r="JYX342" s="428"/>
      <c r="JYY342" s="430"/>
      <c r="JYZ342" s="431"/>
      <c r="JZA342" s="429"/>
      <c r="JZB342" s="428"/>
      <c r="JZC342" s="430"/>
      <c r="JZD342" s="431"/>
      <c r="JZE342" s="429"/>
      <c r="JZF342" s="428"/>
      <c r="JZG342" s="430"/>
      <c r="JZH342" s="431"/>
      <c r="JZI342" s="429"/>
      <c r="JZJ342" s="428"/>
      <c r="JZK342" s="430"/>
      <c r="JZL342" s="431"/>
      <c r="JZM342" s="429"/>
      <c r="JZN342" s="428"/>
      <c r="JZO342" s="430"/>
      <c r="JZP342" s="431"/>
      <c r="JZQ342" s="429"/>
      <c r="JZR342" s="428"/>
      <c r="JZS342" s="430"/>
      <c r="JZT342" s="431"/>
      <c r="JZU342" s="429"/>
      <c r="JZV342" s="428"/>
      <c r="JZW342" s="430"/>
      <c r="JZX342" s="431"/>
      <c r="JZY342" s="429"/>
      <c r="JZZ342" s="428"/>
      <c r="KAA342" s="430"/>
      <c r="KAB342" s="431"/>
      <c r="KAC342" s="429"/>
      <c r="KAD342" s="428"/>
      <c r="KAE342" s="430"/>
      <c r="KAF342" s="431"/>
      <c r="KAG342" s="429"/>
      <c r="KAH342" s="428"/>
      <c r="KAI342" s="430"/>
      <c r="KAJ342" s="431"/>
      <c r="KAK342" s="429"/>
      <c r="KAL342" s="428"/>
      <c r="KAM342" s="430"/>
      <c r="KAN342" s="431"/>
      <c r="KAO342" s="429"/>
      <c r="KAP342" s="428"/>
      <c r="KAQ342" s="430"/>
      <c r="KAR342" s="431"/>
      <c r="KAS342" s="429"/>
      <c r="KAT342" s="428"/>
      <c r="KAU342" s="430"/>
      <c r="KAV342" s="431"/>
      <c r="KAW342" s="429"/>
      <c r="KAX342" s="428"/>
      <c r="KAY342" s="430"/>
      <c r="KAZ342" s="431"/>
      <c r="KBA342" s="429"/>
      <c r="KBB342" s="428"/>
      <c r="KBC342" s="430"/>
      <c r="KBD342" s="431"/>
      <c r="KBE342" s="429"/>
      <c r="KBF342" s="428"/>
      <c r="KBG342" s="430"/>
      <c r="KBH342" s="431"/>
      <c r="KBI342" s="429"/>
      <c r="KBJ342" s="428"/>
      <c r="KBK342" s="430"/>
      <c r="KBL342" s="431"/>
      <c r="KBM342" s="429"/>
      <c r="KBN342" s="428"/>
      <c r="KBO342" s="430"/>
      <c r="KBP342" s="431"/>
      <c r="KBQ342" s="429"/>
      <c r="KBR342" s="428"/>
      <c r="KBS342" s="430"/>
      <c r="KBT342" s="431"/>
      <c r="KBU342" s="429"/>
      <c r="KBV342" s="428"/>
      <c r="KBW342" s="430"/>
      <c r="KBX342" s="431"/>
      <c r="KBY342" s="429"/>
      <c r="KBZ342" s="428"/>
      <c r="KCA342" s="430"/>
      <c r="KCB342" s="431"/>
      <c r="KCC342" s="429"/>
      <c r="KCD342" s="428"/>
      <c r="KCE342" s="430"/>
      <c r="KCF342" s="431"/>
      <c r="KCG342" s="429"/>
      <c r="KCH342" s="428"/>
      <c r="KCI342" s="430"/>
      <c r="KCJ342" s="431"/>
      <c r="KCK342" s="429"/>
      <c r="KCL342" s="428"/>
      <c r="KCM342" s="430"/>
      <c r="KCN342" s="431"/>
      <c r="KCO342" s="429"/>
      <c r="KCP342" s="428"/>
      <c r="KCQ342" s="430"/>
      <c r="KCR342" s="431"/>
      <c r="KCS342" s="429"/>
      <c r="KCT342" s="428"/>
      <c r="KCU342" s="430"/>
      <c r="KCV342" s="431"/>
      <c r="KCW342" s="429"/>
      <c r="KCX342" s="428"/>
      <c r="KCY342" s="430"/>
      <c r="KCZ342" s="431"/>
      <c r="KDA342" s="429"/>
      <c r="KDB342" s="428"/>
      <c r="KDC342" s="430"/>
      <c r="KDD342" s="431"/>
      <c r="KDE342" s="429"/>
      <c r="KDF342" s="428"/>
      <c r="KDG342" s="430"/>
      <c r="KDH342" s="431"/>
      <c r="KDI342" s="429"/>
      <c r="KDJ342" s="428"/>
      <c r="KDK342" s="430"/>
      <c r="KDL342" s="431"/>
      <c r="KDM342" s="429"/>
      <c r="KDN342" s="428"/>
      <c r="KDO342" s="430"/>
      <c r="KDP342" s="431"/>
      <c r="KDQ342" s="429"/>
      <c r="KDR342" s="428"/>
      <c r="KDS342" s="430"/>
      <c r="KDT342" s="431"/>
      <c r="KDU342" s="429"/>
      <c r="KDV342" s="428"/>
      <c r="KDW342" s="430"/>
      <c r="KDX342" s="431"/>
      <c r="KDY342" s="429"/>
      <c r="KDZ342" s="428"/>
      <c r="KEA342" s="430"/>
      <c r="KEB342" s="431"/>
      <c r="KEC342" s="429"/>
      <c r="KED342" s="428"/>
      <c r="KEE342" s="430"/>
      <c r="KEF342" s="431"/>
      <c r="KEG342" s="429"/>
      <c r="KEH342" s="428"/>
      <c r="KEI342" s="430"/>
      <c r="KEJ342" s="431"/>
      <c r="KEK342" s="429"/>
      <c r="KEL342" s="428"/>
      <c r="KEM342" s="430"/>
      <c r="KEN342" s="431"/>
      <c r="KEO342" s="429"/>
      <c r="KEP342" s="428"/>
      <c r="KEQ342" s="430"/>
      <c r="KER342" s="431"/>
      <c r="KES342" s="429"/>
      <c r="KET342" s="428"/>
      <c r="KEU342" s="430"/>
      <c r="KEV342" s="431"/>
      <c r="KEW342" s="429"/>
      <c r="KEX342" s="428"/>
      <c r="KEY342" s="430"/>
      <c r="KEZ342" s="431"/>
      <c r="KFA342" s="429"/>
      <c r="KFB342" s="428"/>
      <c r="KFC342" s="430"/>
      <c r="KFD342" s="431"/>
      <c r="KFE342" s="429"/>
      <c r="KFF342" s="428"/>
      <c r="KFG342" s="430"/>
      <c r="KFH342" s="431"/>
      <c r="KFI342" s="429"/>
      <c r="KFJ342" s="428"/>
      <c r="KFK342" s="430"/>
      <c r="KFL342" s="431"/>
      <c r="KFM342" s="429"/>
      <c r="KFN342" s="428"/>
      <c r="KFO342" s="430"/>
      <c r="KFP342" s="431"/>
      <c r="KFQ342" s="429"/>
      <c r="KFR342" s="428"/>
      <c r="KFS342" s="430"/>
      <c r="KFT342" s="431"/>
      <c r="KFU342" s="429"/>
      <c r="KFV342" s="428"/>
      <c r="KFW342" s="430"/>
      <c r="KFX342" s="431"/>
      <c r="KFY342" s="429"/>
      <c r="KFZ342" s="428"/>
      <c r="KGA342" s="430"/>
      <c r="KGB342" s="431"/>
      <c r="KGC342" s="429"/>
      <c r="KGD342" s="428"/>
      <c r="KGE342" s="430"/>
      <c r="KGF342" s="431"/>
      <c r="KGG342" s="429"/>
      <c r="KGH342" s="428"/>
      <c r="KGI342" s="430"/>
      <c r="KGJ342" s="431"/>
      <c r="KGK342" s="429"/>
      <c r="KGL342" s="428"/>
      <c r="KGM342" s="430"/>
      <c r="KGN342" s="431"/>
      <c r="KGO342" s="429"/>
      <c r="KGP342" s="428"/>
      <c r="KGQ342" s="430"/>
      <c r="KGR342" s="431"/>
      <c r="KGS342" s="429"/>
      <c r="KGT342" s="428"/>
      <c r="KGU342" s="430"/>
      <c r="KGV342" s="431"/>
      <c r="KGW342" s="429"/>
      <c r="KGX342" s="428"/>
      <c r="KGY342" s="430"/>
      <c r="KGZ342" s="431"/>
      <c r="KHA342" s="429"/>
      <c r="KHB342" s="428"/>
      <c r="KHC342" s="430"/>
      <c r="KHD342" s="431"/>
      <c r="KHE342" s="429"/>
      <c r="KHF342" s="428"/>
      <c r="KHG342" s="430"/>
      <c r="KHH342" s="431"/>
      <c r="KHI342" s="429"/>
      <c r="KHJ342" s="428"/>
      <c r="KHK342" s="430"/>
      <c r="KHL342" s="431"/>
      <c r="KHM342" s="429"/>
      <c r="KHN342" s="428"/>
      <c r="KHO342" s="430"/>
      <c r="KHP342" s="431"/>
      <c r="KHQ342" s="429"/>
      <c r="KHR342" s="428"/>
      <c r="KHS342" s="430"/>
      <c r="KHT342" s="431"/>
      <c r="KHU342" s="429"/>
      <c r="KHV342" s="428"/>
      <c r="KHW342" s="430"/>
      <c r="KHX342" s="431"/>
      <c r="KHY342" s="429"/>
      <c r="KHZ342" s="428"/>
      <c r="KIA342" s="430"/>
      <c r="KIB342" s="431"/>
      <c r="KIC342" s="429"/>
      <c r="KID342" s="428"/>
      <c r="KIE342" s="430"/>
      <c r="KIF342" s="431"/>
      <c r="KIG342" s="429"/>
      <c r="KIH342" s="428"/>
      <c r="KII342" s="430"/>
      <c r="KIJ342" s="431"/>
      <c r="KIK342" s="429"/>
      <c r="KIL342" s="428"/>
      <c r="KIM342" s="430"/>
      <c r="KIN342" s="431"/>
      <c r="KIO342" s="429"/>
      <c r="KIP342" s="428"/>
      <c r="KIQ342" s="430"/>
      <c r="KIR342" s="431"/>
      <c r="KIS342" s="429"/>
      <c r="KIT342" s="428"/>
      <c r="KIU342" s="430"/>
      <c r="KIV342" s="431"/>
      <c r="KIW342" s="429"/>
      <c r="KIX342" s="428"/>
      <c r="KIY342" s="430"/>
      <c r="KIZ342" s="431"/>
      <c r="KJA342" s="429"/>
      <c r="KJB342" s="428"/>
      <c r="KJC342" s="430"/>
      <c r="KJD342" s="431"/>
      <c r="KJE342" s="429"/>
      <c r="KJF342" s="428"/>
      <c r="KJG342" s="430"/>
      <c r="KJH342" s="431"/>
      <c r="KJI342" s="429"/>
      <c r="KJJ342" s="428"/>
      <c r="KJK342" s="430"/>
      <c r="KJL342" s="431"/>
      <c r="KJM342" s="429"/>
      <c r="KJN342" s="428"/>
      <c r="KJO342" s="430"/>
      <c r="KJP342" s="431"/>
      <c r="KJQ342" s="429"/>
      <c r="KJR342" s="428"/>
      <c r="KJS342" s="430"/>
      <c r="KJT342" s="431"/>
      <c r="KJU342" s="429"/>
      <c r="KJV342" s="428"/>
      <c r="KJW342" s="430"/>
      <c r="KJX342" s="431"/>
      <c r="KJY342" s="429"/>
      <c r="KJZ342" s="428"/>
      <c r="KKA342" s="430"/>
      <c r="KKB342" s="431"/>
      <c r="KKC342" s="429"/>
      <c r="KKD342" s="428"/>
      <c r="KKE342" s="430"/>
      <c r="KKF342" s="431"/>
      <c r="KKG342" s="429"/>
      <c r="KKH342" s="428"/>
      <c r="KKI342" s="430"/>
      <c r="KKJ342" s="431"/>
      <c r="KKK342" s="429"/>
      <c r="KKL342" s="428"/>
      <c r="KKM342" s="430"/>
      <c r="KKN342" s="431"/>
      <c r="KKO342" s="429"/>
      <c r="KKP342" s="428"/>
      <c r="KKQ342" s="430"/>
      <c r="KKR342" s="431"/>
      <c r="KKS342" s="429"/>
      <c r="KKT342" s="428"/>
      <c r="KKU342" s="430"/>
      <c r="KKV342" s="431"/>
      <c r="KKW342" s="429"/>
      <c r="KKX342" s="428"/>
      <c r="KKY342" s="430"/>
      <c r="KKZ342" s="431"/>
      <c r="KLA342" s="429"/>
      <c r="KLB342" s="428"/>
      <c r="KLC342" s="430"/>
      <c r="KLD342" s="431"/>
      <c r="KLE342" s="429"/>
      <c r="KLF342" s="428"/>
      <c r="KLG342" s="430"/>
      <c r="KLH342" s="431"/>
      <c r="KLI342" s="429"/>
      <c r="KLJ342" s="428"/>
      <c r="KLK342" s="430"/>
      <c r="KLL342" s="431"/>
      <c r="KLM342" s="429"/>
      <c r="KLN342" s="428"/>
      <c r="KLO342" s="430"/>
      <c r="KLP342" s="431"/>
      <c r="KLQ342" s="429"/>
      <c r="KLR342" s="428"/>
      <c r="KLS342" s="430"/>
      <c r="KLT342" s="431"/>
      <c r="KLU342" s="429"/>
      <c r="KLV342" s="428"/>
      <c r="KLW342" s="430"/>
      <c r="KLX342" s="431"/>
      <c r="KLY342" s="429"/>
      <c r="KLZ342" s="428"/>
      <c r="KMA342" s="430"/>
      <c r="KMB342" s="431"/>
      <c r="KMC342" s="429"/>
      <c r="KMD342" s="428"/>
      <c r="KME342" s="430"/>
      <c r="KMF342" s="431"/>
      <c r="KMG342" s="429"/>
      <c r="KMH342" s="428"/>
      <c r="KMI342" s="430"/>
      <c r="KMJ342" s="431"/>
      <c r="KMK342" s="429"/>
      <c r="KML342" s="428"/>
      <c r="KMM342" s="430"/>
      <c r="KMN342" s="431"/>
      <c r="KMO342" s="429"/>
      <c r="KMP342" s="428"/>
      <c r="KMQ342" s="430"/>
      <c r="KMR342" s="431"/>
      <c r="KMS342" s="429"/>
      <c r="KMT342" s="428"/>
      <c r="KMU342" s="430"/>
      <c r="KMV342" s="431"/>
      <c r="KMW342" s="429"/>
      <c r="KMX342" s="428"/>
      <c r="KMY342" s="430"/>
      <c r="KMZ342" s="431"/>
      <c r="KNA342" s="429"/>
      <c r="KNB342" s="428"/>
      <c r="KNC342" s="430"/>
      <c r="KND342" s="431"/>
      <c r="KNE342" s="429"/>
      <c r="KNF342" s="428"/>
      <c r="KNG342" s="430"/>
      <c r="KNH342" s="431"/>
      <c r="KNI342" s="429"/>
      <c r="KNJ342" s="428"/>
      <c r="KNK342" s="430"/>
      <c r="KNL342" s="431"/>
      <c r="KNM342" s="429"/>
      <c r="KNN342" s="428"/>
      <c r="KNO342" s="430"/>
      <c r="KNP342" s="431"/>
      <c r="KNQ342" s="429"/>
      <c r="KNR342" s="428"/>
      <c r="KNS342" s="430"/>
      <c r="KNT342" s="431"/>
      <c r="KNU342" s="429"/>
      <c r="KNV342" s="428"/>
      <c r="KNW342" s="430"/>
      <c r="KNX342" s="431"/>
      <c r="KNY342" s="429"/>
      <c r="KNZ342" s="428"/>
      <c r="KOA342" s="430"/>
      <c r="KOB342" s="431"/>
      <c r="KOC342" s="429"/>
      <c r="KOD342" s="428"/>
      <c r="KOE342" s="430"/>
      <c r="KOF342" s="431"/>
      <c r="KOG342" s="429"/>
      <c r="KOH342" s="428"/>
      <c r="KOI342" s="430"/>
      <c r="KOJ342" s="431"/>
      <c r="KOK342" s="429"/>
      <c r="KOL342" s="428"/>
      <c r="KOM342" s="430"/>
      <c r="KON342" s="431"/>
      <c r="KOO342" s="429"/>
      <c r="KOP342" s="428"/>
      <c r="KOQ342" s="430"/>
      <c r="KOR342" s="431"/>
      <c r="KOS342" s="429"/>
      <c r="KOT342" s="428"/>
      <c r="KOU342" s="430"/>
      <c r="KOV342" s="431"/>
      <c r="KOW342" s="429"/>
      <c r="KOX342" s="428"/>
      <c r="KOY342" s="430"/>
      <c r="KOZ342" s="431"/>
      <c r="KPA342" s="429"/>
      <c r="KPB342" s="428"/>
      <c r="KPC342" s="430"/>
      <c r="KPD342" s="431"/>
      <c r="KPE342" s="429"/>
      <c r="KPF342" s="428"/>
      <c r="KPG342" s="430"/>
      <c r="KPH342" s="431"/>
      <c r="KPI342" s="429"/>
      <c r="KPJ342" s="428"/>
      <c r="KPK342" s="430"/>
      <c r="KPL342" s="431"/>
      <c r="KPM342" s="429"/>
      <c r="KPN342" s="428"/>
      <c r="KPO342" s="430"/>
      <c r="KPP342" s="431"/>
      <c r="KPQ342" s="429"/>
      <c r="KPR342" s="428"/>
      <c r="KPS342" s="430"/>
      <c r="KPT342" s="431"/>
      <c r="KPU342" s="429"/>
      <c r="KPV342" s="428"/>
      <c r="KPW342" s="430"/>
      <c r="KPX342" s="431"/>
      <c r="KPY342" s="429"/>
      <c r="KPZ342" s="428"/>
      <c r="KQA342" s="430"/>
      <c r="KQB342" s="431"/>
      <c r="KQC342" s="429"/>
      <c r="KQD342" s="428"/>
      <c r="KQE342" s="430"/>
      <c r="KQF342" s="431"/>
      <c r="KQG342" s="429"/>
      <c r="KQH342" s="428"/>
      <c r="KQI342" s="430"/>
      <c r="KQJ342" s="431"/>
      <c r="KQK342" s="429"/>
      <c r="KQL342" s="428"/>
      <c r="KQM342" s="430"/>
      <c r="KQN342" s="431"/>
      <c r="KQO342" s="429"/>
      <c r="KQP342" s="428"/>
      <c r="KQQ342" s="430"/>
      <c r="KQR342" s="431"/>
      <c r="KQS342" s="429"/>
      <c r="KQT342" s="428"/>
      <c r="KQU342" s="430"/>
      <c r="KQV342" s="431"/>
      <c r="KQW342" s="429"/>
      <c r="KQX342" s="428"/>
      <c r="KQY342" s="430"/>
      <c r="KQZ342" s="431"/>
      <c r="KRA342" s="429"/>
      <c r="KRB342" s="428"/>
      <c r="KRC342" s="430"/>
      <c r="KRD342" s="431"/>
      <c r="KRE342" s="429"/>
      <c r="KRF342" s="428"/>
      <c r="KRG342" s="430"/>
      <c r="KRH342" s="431"/>
      <c r="KRI342" s="429"/>
      <c r="KRJ342" s="428"/>
      <c r="KRK342" s="430"/>
      <c r="KRL342" s="431"/>
      <c r="KRM342" s="429"/>
      <c r="KRN342" s="428"/>
      <c r="KRO342" s="430"/>
      <c r="KRP342" s="431"/>
      <c r="KRQ342" s="429"/>
      <c r="KRR342" s="428"/>
      <c r="KRS342" s="430"/>
      <c r="KRT342" s="431"/>
      <c r="KRU342" s="429"/>
      <c r="KRV342" s="428"/>
      <c r="KRW342" s="430"/>
      <c r="KRX342" s="431"/>
      <c r="KRY342" s="429"/>
      <c r="KRZ342" s="428"/>
      <c r="KSA342" s="430"/>
      <c r="KSB342" s="431"/>
      <c r="KSC342" s="429"/>
      <c r="KSD342" s="428"/>
      <c r="KSE342" s="430"/>
      <c r="KSF342" s="431"/>
      <c r="KSG342" s="429"/>
      <c r="KSH342" s="428"/>
      <c r="KSI342" s="430"/>
      <c r="KSJ342" s="431"/>
      <c r="KSK342" s="429"/>
      <c r="KSL342" s="428"/>
      <c r="KSM342" s="430"/>
      <c r="KSN342" s="431"/>
      <c r="KSO342" s="429"/>
      <c r="KSP342" s="428"/>
      <c r="KSQ342" s="430"/>
      <c r="KSR342" s="431"/>
      <c r="KSS342" s="429"/>
      <c r="KST342" s="428"/>
      <c r="KSU342" s="430"/>
      <c r="KSV342" s="431"/>
      <c r="KSW342" s="429"/>
      <c r="KSX342" s="428"/>
      <c r="KSY342" s="430"/>
      <c r="KSZ342" s="431"/>
      <c r="KTA342" s="429"/>
      <c r="KTB342" s="428"/>
      <c r="KTC342" s="430"/>
      <c r="KTD342" s="431"/>
      <c r="KTE342" s="429"/>
      <c r="KTF342" s="428"/>
      <c r="KTG342" s="430"/>
      <c r="KTH342" s="431"/>
      <c r="KTI342" s="429"/>
      <c r="KTJ342" s="428"/>
      <c r="KTK342" s="430"/>
      <c r="KTL342" s="431"/>
      <c r="KTM342" s="429"/>
      <c r="KTN342" s="428"/>
      <c r="KTO342" s="430"/>
      <c r="KTP342" s="431"/>
      <c r="KTQ342" s="429"/>
      <c r="KTR342" s="428"/>
      <c r="KTS342" s="430"/>
      <c r="KTT342" s="431"/>
      <c r="KTU342" s="429"/>
      <c r="KTV342" s="428"/>
      <c r="KTW342" s="430"/>
      <c r="KTX342" s="431"/>
      <c r="KTY342" s="429"/>
      <c r="KTZ342" s="428"/>
      <c r="KUA342" s="430"/>
      <c r="KUB342" s="431"/>
      <c r="KUC342" s="429"/>
      <c r="KUD342" s="428"/>
      <c r="KUE342" s="430"/>
      <c r="KUF342" s="431"/>
      <c r="KUG342" s="429"/>
      <c r="KUH342" s="428"/>
      <c r="KUI342" s="430"/>
      <c r="KUJ342" s="431"/>
      <c r="KUK342" s="429"/>
      <c r="KUL342" s="428"/>
      <c r="KUM342" s="430"/>
      <c r="KUN342" s="431"/>
      <c r="KUO342" s="429"/>
      <c r="KUP342" s="428"/>
      <c r="KUQ342" s="430"/>
      <c r="KUR342" s="431"/>
      <c r="KUS342" s="429"/>
      <c r="KUT342" s="428"/>
      <c r="KUU342" s="430"/>
      <c r="KUV342" s="431"/>
      <c r="KUW342" s="429"/>
      <c r="KUX342" s="428"/>
      <c r="KUY342" s="430"/>
      <c r="KUZ342" s="431"/>
      <c r="KVA342" s="429"/>
      <c r="KVB342" s="428"/>
      <c r="KVC342" s="430"/>
      <c r="KVD342" s="431"/>
      <c r="KVE342" s="429"/>
      <c r="KVF342" s="428"/>
      <c r="KVG342" s="430"/>
      <c r="KVH342" s="431"/>
      <c r="KVI342" s="429"/>
      <c r="KVJ342" s="428"/>
      <c r="KVK342" s="430"/>
      <c r="KVL342" s="431"/>
      <c r="KVM342" s="429"/>
      <c r="KVN342" s="428"/>
      <c r="KVO342" s="430"/>
      <c r="KVP342" s="431"/>
      <c r="KVQ342" s="429"/>
      <c r="KVR342" s="428"/>
      <c r="KVS342" s="430"/>
      <c r="KVT342" s="431"/>
      <c r="KVU342" s="429"/>
      <c r="KVV342" s="428"/>
      <c r="KVW342" s="430"/>
      <c r="KVX342" s="431"/>
      <c r="KVY342" s="429"/>
      <c r="KVZ342" s="428"/>
      <c r="KWA342" s="430"/>
      <c r="KWB342" s="431"/>
      <c r="KWC342" s="429"/>
      <c r="KWD342" s="428"/>
      <c r="KWE342" s="430"/>
      <c r="KWF342" s="431"/>
      <c r="KWG342" s="429"/>
      <c r="KWH342" s="428"/>
      <c r="KWI342" s="430"/>
      <c r="KWJ342" s="431"/>
      <c r="KWK342" s="429"/>
      <c r="KWL342" s="428"/>
      <c r="KWM342" s="430"/>
      <c r="KWN342" s="431"/>
      <c r="KWO342" s="429"/>
      <c r="KWP342" s="428"/>
      <c r="KWQ342" s="430"/>
      <c r="KWR342" s="431"/>
      <c r="KWS342" s="429"/>
      <c r="KWT342" s="428"/>
      <c r="KWU342" s="430"/>
      <c r="KWV342" s="431"/>
      <c r="KWW342" s="429"/>
      <c r="KWX342" s="428"/>
      <c r="KWY342" s="430"/>
      <c r="KWZ342" s="431"/>
      <c r="KXA342" s="429"/>
      <c r="KXB342" s="428"/>
      <c r="KXC342" s="430"/>
      <c r="KXD342" s="431"/>
      <c r="KXE342" s="429"/>
      <c r="KXF342" s="428"/>
      <c r="KXG342" s="430"/>
      <c r="KXH342" s="431"/>
      <c r="KXI342" s="429"/>
      <c r="KXJ342" s="428"/>
      <c r="KXK342" s="430"/>
      <c r="KXL342" s="431"/>
      <c r="KXM342" s="429"/>
      <c r="KXN342" s="428"/>
      <c r="KXO342" s="430"/>
      <c r="KXP342" s="431"/>
      <c r="KXQ342" s="429"/>
      <c r="KXR342" s="428"/>
      <c r="KXS342" s="430"/>
      <c r="KXT342" s="431"/>
      <c r="KXU342" s="429"/>
      <c r="KXV342" s="428"/>
      <c r="KXW342" s="430"/>
      <c r="KXX342" s="431"/>
      <c r="KXY342" s="429"/>
      <c r="KXZ342" s="428"/>
      <c r="KYA342" s="430"/>
      <c r="KYB342" s="431"/>
      <c r="KYC342" s="429"/>
      <c r="KYD342" s="428"/>
      <c r="KYE342" s="430"/>
      <c r="KYF342" s="431"/>
      <c r="KYG342" s="429"/>
      <c r="KYH342" s="428"/>
      <c r="KYI342" s="430"/>
      <c r="KYJ342" s="431"/>
      <c r="KYK342" s="429"/>
      <c r="KYL342" s="428"/>
      <c r="KYM342" s="430"/>
      <c r="KYN342" s="431"/>
      <c r="KYO342" s="429"/>
      <c r="KYP342" s="428"/>
      <c r="KYQ342" s="430"/>
      <c r="KYR342" s="431"/>
      <c r="KYS342" s="429"/>
      <c r="KYT342" s="428"/>
      <c r="KYU342" s="430"/>
      <c r="KYV342" s="431"/>
      <c r="KYW342" s="429"/>
      <c r="KYX342" s="428"/>
      <c r="KYY342" s="430"/>
      <c r="KYZ342" s="431"/>
      <c r="KZA342" s="429"/>
      <c r="KZB342" s="428"/>
      <c r="KZC342" s="430"/>
      <c r="KZD342" s="431"/>
      <c r="KZE342" s="429"/>
      <c r="KZF342" s="428"/>
      <c r="KZG342" s="430"/>
      <c r="KZH342" s="431"/>
      <c r="KZI342" s="429"/>
      <c r="KZJ342" s="428"/>
      <c r="KZK342" s="430"/>
      <c r="KZL342" s="431"/>
      <c r="KZM342" s="429"/>
      <c r="KZN342" s="428"/>
      <c r="KZO342" s="430"/>
      <c r="KZP342" s="431"/>
      <c r="KZQ342" s="429"/>
      <c r="KZR342" s="428"/>
      <c r="KZS342" s="430"/>
      <c r="KZT342" s="431"/>
      <c r="KZU342" s="429"/>
      <c r="KZV342" s="428"/>
      <c r="KZW342" s="430"/>
      <c r="KZX342" s="431"/>
      <c r="KZY342" s="429"/>
      <c r="KZZ342" s="428"/>
      <c r="LAA342" s="430"/>
      <c r="LAB342" s="431"/>
      <c r="LAC342" s="429"/>
      <c r="LAD342" s="428"/>
      <c r="LAE342" s="430"/>
      <c r="LAF342" s="431"/>
      <c r="LAG342" s="429"/>
      <c r="LAH342" s="428"/>
      <c r="LAI342" s="430"/>
      <c r="LAJ342" s="431"/>
      <c r="LAK342" s="429"/>
      <c r="LAL342" s="428"/>
      <c r="LAM342" s="430"/>
      <c r="LAN342" s="431"/>
      <c r="LAO342" s="429"/>
      <c r="LAP342" s="428"/>
      <c r="LAQ342" s="430"/>
      <c r="LAR342" s="431"/>
      <c r="LAS342" s="429"/>
      <c r="LAT342" s="428"/>
      <c r="LAU342" s="430"/>
      <c r="LAV342" s="431"/>
      <c r="LAW342" s="429"/>
      <c r="LAX342" s="428"/>
      <c r="LAY342" s="430"/>
      <c r="LAZ342" s="431"/>
      <c r="LBA342" s="429"/>
      <c r="LBB342" s="428"/>
      <c r="LBC342" s="430"/>
      <c r="LBD342" s="431"/>
      <c r="LBE342" s="429"/>
      <c r="LBF342" s="428"/>
      <c r="LBG342" s="430"/>
      <c r="LBH342" s="431"/>
      <c r="LBI342" s="429"/>
      <c r="LBJ342" s="428"/>
      <c r="LBK342" s="430"/>
      <c r="LBL342" s="431"/>
      <c r="LBM342" s="429"/>
      <c r="LBN342" s="428"/>
      <c r="LBO342" s="430"/>
      <c r="LBP342" s="431"/>
      <c r="LBQ342" s="429"/>
      <c r="LBR342" s="428"/>
      <c r="LBS342" s="430"/>
      <c r="LBT342" s="431"/>
      <c r="LBU342" s="429"/>
      <c r="LBV342" s="428"/>
      <c r="LBW342" s="430"/>
      <c r="LBX342" s="431"/>
      <c r="LBY342" s="429"/>
      <c r="LBZ342" s="428"/>
      <c r="LCA342" s="430"/>
      <c r="LCB342" s="431"/>
      <c r="LCC342" s="429"/>
      <c r="LCD342" s="428"/>
      <c r="LCE342" s="430"/>
      <c r="LCF342" s="431"/>
      <c r="LCG342" s="429"/>
      <c r="LCH342" s="428"/>
      <c r="LCI342" s="430"/>
      <c r="LCJ342" s="431"/>
      <c r="LCK342" s="429"/>
      <c r="LCL342" s="428"/>
      <c r="LCM342" s="430"/>
      <c r="LCN342" s="431"/>
      <c r="LCO342" s="429"/>
      <c r="LCP342" s="428"/>
      <c r="LCQ342" s="430"/>
      <c r="LCR342" s="431"/>
      <c r="LCS342" s="429"/>
      <c r="LCT342" s="428"/>
      <c r="LCU342" s="430"/>
      <c r="LCV342" s="431"/>
      <c r="LCW342" s="429"/>
      <c r="LCX342" s="428"/>
      <c r="LCY342" s="430"/>
      <c r="LCZ342" s="431"/>
      <c r="LDA342" s="429"/>
      <c r="LDB342" s="428"/>
      <c r="LDC342" s="430"/>
      <c r="LDD342" s="431"/>
      <c r="LDE342" s="429"/>
      <c r="LDF342" s="428"/>
      <c r="LDG342" s="430"/>
      <c r="LDH342" s="431"/>
      <c r="LDI342" s="429"/>
      <c r="LDJ342" s="428"/>
      <c r="LDK342" s="430"/>
      <c r="LDL342" s="431"/>
      <c r="LDM342" s="429"/>
      <c r="LDN342" s="428"/>
      <c r="LDO342" s="430"/>
      <c r="LDP342" s="431"/>
      <c r="LDQ342" s="429"/>
      <c r="LDR342" s="428"/>
      <c r="LDS342" s="430"/>
      <c r="LDT342" s="431"/>
      <c r="LDU342" s="429"/>
      <c r="LDV342" s="428"/>
      <c r="LDW342" s="430"/>
      <c r="LDX342" s="431"/>
      <c r="LDY342" s="429"/>
      <c r="LDZ342" s="428"/>
      <c r="LEA342" s="430"/>
      <c r="LEB342" s="431"/>
      <c r="LEC342" s="429"/>
      <c r="LED342" s="428"/>
      <c r="LEE342" s="430"/>
      <c r="LEF342" s="431"/>
      <c r="LEG342" s="429"/>
      <c r="LEH342" s="428"/>
      <c r="LEI342" s="430"/>
      <c r="LEJ342" s="431"/>
      <c r="LEK342" s="429"/>
      <c r="LEL342" s="428"/>
      <c r="LEM342" s="430"/>
      <c r="LEN342" s="431"/>
      <c r="LEO342" s="429"/>
      <c r="LEP342" s="428"/>
      <c r="LEQ342" s="430"/>
      <c r="LER342" s="431"/>
      <c r="LES342" s="429"/>
      <c r="LET342" s="428"/>
      <c r="LEU342" s="430"/>
      <c r="LEV342" s="431"/>
      <c r="LEW342" s="429"/>
      <c r="LEX342" s="428"/>
      <c r="LEY342" s="430"/>
      <c r="LEZ342" s="431"/>
      <c r="LFA342" s="429"/>
      <c r="LFB342" s="428"/>
      <c r="LFC342" s="430"/>
      <c r="LFD342" s="431"/>
      <c r="LFE342" s="429"/>
      <c r="LFF342" s="428"/>
      <c r="LFG342" s="430"/>
      <c r="LFH342" s="431"/>
      <c r="LFI342" s="429"/>
      <c r="LFJ342" s="428"/>
      <c r="LFK342" s="430"/>
      <c r="LFL342" s="431"/>
      <c r="LFM342" s="429"/>
      <c r="LFN342" s="428"/>
      <c r="LFO342" s="430"/>
      <c r="LFP342" s="431"/>
      <c r="LFQ342" s="429"/>
      <c r="LFR342" s="428"/>
      <c r="LFS342" s="430"/>
      <c r="LFT342" s="431"/>
      <c r="LFU342" s="429"/>
      <c r="LFV342" s="428"/>
      <c r="LFW342" s="430"/>
      <c r="LFX342" s="431"/>
      <c r="LFY342" s="429"/>
      <c r="LFZ342" s="428"/>
      <c r="LGA342" s="430"/>
      <c r="LGB342" s="431"/>
      <c r="LGC342" s="429"/>
      <c r="LGD342" s="428"/>
      <c r="LGE342" s="430"/>
      <c r="LGF342" s="431"/>
      <c r="LGG342" s="429"/>
      <c r="LGH342" s="428"/>
      <c r="LGI342" s="430"/>
      <c r="LGJ342" s="431"/>
      <c r="LGK342" s="429"/>
      <c r="LGL342" s="428"/>
      <c r="LGM342" s="430"/>
      <c r="LGN342" s="431"/>
      <c r="LGO342" s="429"/>
      <c r="LGP342" s="428"/>
      <c r="LGQ342" s="430"/>
      <c r="LGR342" s="431"/>
      <c r="LGS342" s="429"/>
      <c r="LGT342" s="428"/>
      <c r="LGU342" s="430"/>
      <c r="LGV342" s="431"/>
      <c r="LGW342" s="429"/>
      <c r="LGX342" s="428"/>
      <c r="LGY342" s="430"/>
      <c r="LGZ342" s="431"/>
      <c r="LHA342" s="429"/>
      <c r="LHB342" s="428"/>
      <c r="LHC342" s="430"/>
      <c r="LHD342" s="431"/>
      <c r="LHE342" s="429"/>
      <c r="LHF342" s="428"/>
      <c r="LHG342" s="430"/>
      <c r="LHH342" s="431"/>
      <c r="LHI342" s="429"/>
      <c r="LHJ342" s="428"/>
      <c r="LHK342" s="430"/>
      <c r="LHL342" s="431"/>
      <c r="LHM342" s="429"/>
      <c r="LHN342" s="428"/>
      <c r="LHO342" s="430"/>
      <c r="LHP342" s="431"/>
      <c r="LHQ342" s="429"/>
      <c r="LHR342" s="428"/>
      <c r="LHS342" s="430"/>
      <c r="LHT342" s="431"/>
      <c r="LHU342" s="429"/>
      <c r="LHV342" s="428"/>
      <c r="LHW342" s="430"/>
      <c r="LHX342" s="431"/>
      <c r="LHY342" s="429"/>
      <c r="LHZ342" s="428"/>
      <c r="LIA342" s="430"/>
      <c r="LIB342" s="431"/>
      <c r="LIC342" s="429"/>
      <c r="LID342" s="428"/>
      <c r="LIE342" s="430"/>
      <c r="LIF342" s="431"/>
      <c r="LIG342" s="429"/>
      <c r="LIH342" s="428"/>
      <c r="LII342" s="430"/>
      <c r="LIJ342" s="431"/>
      <c r="LIK342" s="429"/>
      <c r="LIL342" s="428"/>
      <c r="LIM342" s="430"/>
      <c r="LIN342" s="431"/>
      <c r="LIO342" s="429"/>
      <c r="LIP342" s="428"/>
      <c r="LIQ342" s="430"/>
      <c r="LIR342" s="431"/>
      <c r="LIS342" s="429"/>
      <c r="LIT342" s="428"/>
      <c r="LIU342" s="430"/>
      <c r="LIV342" s="431"/>
      <c r="LIW342" s="429"/>
      <c r="LIX342" s="428"/>
      <c r="LIY342" s="430"/>
      <c r="LIZ342" s="431"/>
      <c r="LJA342" s="429"/>
      <c r="LJB342" s="428"/>
      <c r="LJC342" s="430"/>
      <c r="LJD342" s="431"/>
      <c r="LJE342" s="429"/>
      <c r="LJF342" s="428"/>
      <c r="LJG342" s="430"/>
      <c r="LJH342" s="431"/>
      <c r="LJI342" s="429"/>
      <c r="LJJ342" s="428"/>
      <c r="LJK342" s="430"/>
      <c r="LJL342" s="431"/>
      <c r="LJM342" s="429"/>
      <c r="LJN342" s="428"/>
      <c r="LJO342" s="430"/>
      <c r="LJP342" s="431"/>
      <c r="LJQ342" s="429"/>
      <c r="LJR342" s="428"/>
      <c r="LJS342" s="430"/>
      <c r="LJT342" s="431"/>
      <c r="LJU342" s="429"/>
      <c r="LJV342" s="428"/>
      <c r="LJW342" s="430"/>
      <c r="LJX342" s="431"/>
      <c r="LJY342" s="429"/>
      <c r="LJZ342" s="428"/>
      <c r="LKA342" s="430"/>
      <c r="LKB342" s="431"/>
      <c r="LKC342" s="429"/>
      <c r="LKD342" s="428"/>
      <c r="LKE342" s="430"/>
      <c r="LKF342" s="431"/>
      <c r="LKG342" s="429"/>
      <c r="LKH342" s="428"/>
      <c r="LKI342" s="430"/>
      <c r="LKJ342" s="431"/>
      <c r="LKK342" s="429"/>
      <c r="LKL342" s="428"/>
      <c r="LKM342" s="430"/>
      <c r="LKN342" s="431"/>
      <c r="LKO342" s="429"/>
      <c r="LKP342" s="428"/>
      <c r="LKQ342" s="430"/>
      <c r="LKR342" s="431"/>
      <c r="LKS342" s="429"/>
      <c r="LKT342" s="428"/>
      <c r="LKU342" s="430"/>
      <c r="LKV342" s="431"/>
      <c r="LKW342" s="429"/>
      <c r="LKX342" s="428"/>
      <c r="LKY342" s="430"/>
      <c r="LKZ342" s="431"/>
      <c r="LLA342" s="429"/>
      <c r="LLB342" s="428"/>
      <c r="LLC342" s="430"/>
      <c r="LLD342" s="431"/>
      <c r="LLE342" s="429"/>
      <c r="LLF342" s="428"/>
      <c r="LLG342" s="430"/>
      <c r="LLH342" s="431"/>
      <c r="LLI342" s="429"/>
      <c r="LLJ342" s="428"/>
      <c r="LLK342" s="430"/>
      <c r="LLL342" s="431"/>
      <c r="LLM342" s="429"/>
      <c r="LLN342" s="428"/>
      <c r="LLO342" s="430"/>
      <c r="LLP342" s="431"/>
      <c r="LLQ342" s="429"/>
      <c r="LLR342" s="428"/>
      <c r="LLS342" s="430"/>
      <c r="LLT342" s="431"/>
      <c r="LLU342" s="429"/>
      <c r="LLV342" s="428"/>
      <c r="LLW342" s="430"/>
      <c r="LLX342" s="431"/>
      <c r="LLY342" s="429"/>
      <c r="LLZ342" s="428"/>
      <c r="LMA342" s="430"/>
      <c r="LMB342" s="431"/>
      <c r="LMC342" s="429"/>
      <c r="LMD342" s="428"/>
      <c r="LME342" s="430"/>
      <c r="LMF342" s="431"/>
      <c r="LMG342" s="429"/>
      <c r="LMH342" s="428"/>
      <c r="LMI342" s="430"/>
      <c r="LMJ342" s="431"/>
      <c r="LMK342" s="429"/>
      <c r="LML342" s="428"/>
      <c r="LMM342" s="430"/>
      <c r="LMN342" s="431"/>
      <c r="LMO342" s="429"/>
      <c r="LMP342" s="428"/>
      <c r="LMQ342" s="430"/>
      <c r="LMR342" s="431"/>
      <c r="LMS342" s="429"/>
      <c r="LMT342" s="428"/>
      <c r="LMU342" s="430"/>
      <c r="LMV342" s="431"/>
      <c r="LMW342" s="429"/>
      <c r="LMX342" s="428"/>
      <c r="LMY342" s="430"/>
      <c r="LMZ342" s="431"/>
      <c r="LNA342" s="429"/>
      <c r="LNB342" s="428"/>
      <c r="LNC342" s="430"/>
      <c r="LND342" s="431"/>
      <c r="LNE342" s="429"/>
      <c r="LNF342" s="428"/>
      <c r="LNG342" s="430"/>
      <c r="LNH342" s="431"/>
      <c r="LNI342" s="429"/>
      <c r="LNJ342" s="428"/>
      <c r="LNK342" s="430"/>
      <c r="LNL342" s="431"/>
      <c r="LNM342" s="429"/>
      <c r="LNN342" s="428"/>
      <c r="LNO342" s="430"/>
      <c r="LNP342" s="431"/>
      <c r="LNQ342" s="429"/>
      <c r="LNR342" s="428"/>
      <c r="LNS342" s="430"/>
      <c r="LNT342" s="431"/>
      <c r="LNU342" s="429"/>
      <c r="LNV342" s="428"/>
      <c r="LNW342" s="430"/>
      <c r="LNX342" s="431"/>
      <c r="LNY342" s="429"/>
      <c r="LNZ342" s="428"/>
      <c r="LOA342" s="430"/>
      <c r="LOB342" s="431"/>
      <c r="LOC342" s="429"/>
      <c r="LOD342" s="428"/>
      <c r="LOE342" s="430"/>
      <c r="LOF342" s="431"/>
      <c r="LOG342" s="429"/>
      <c r="LOH342" s="428"/>
      <c r="LOI342" s="430"/>
      <c r="LOJ342" s="431"/>
      <c r="LOK342" s="429"/>
      <c r="LOL342" s="428"/>
      <c r="LOM342" s="430"/>
      <c r="LON342" s="431"/>
      <c r="LOO342" s="429"/>
      <c r="LOP342" s="428"/>
      <c r="LOQ342" s="430"/>
      <c r="LOR342" s="431"/>
      <c r="LOS342" s="429"/>
      <c r="LOT342" s="428"/>
      <c r="LOU342" s="430"/>
      <c r="LOV342" s="431"/>
      <c r="LOW342" s="429"/>
      <c r="LOX342" s="428"/>
      <c r="LOY342" s="430"/>
      <c r="LOZ342" s="431"/>
      <c r="LPA342" s="429"/>
      <c r="LPB342" s="428"/>
      <c r="LPC342" s="430"/>
      <c r="LPD342" s="431"/>
      <c r="LPE342" s="429"/>
      <c r="LPF342" s="428"/>
      <c r="LPG342" s="430"/>
      <c r="LPH342" s="431"/>
      <c r="LPI342" s="429"/>
      <c r="LPJ342" s="428"/>
      <c r="LPK342" s="430"/>
      <c r="LPL342" s="431"/>
      <c r="LPM342" s="429"/>
      <c r="LPN342" s="428"/>
      <c r="LPO342" s="430"/>
      <c r="LPP342" s="431"/>
      <c r="LPQ342" s="429"/>
      <c r="LPR342" s="428"/>
      <c r="LPS342" s="430"/>
      <c r="LPT342" s="431"/>
      <c r="LPU342" s="429"/>
      <c r="LPV342" s="428"/>
      <c r="LPW342" s="430"/>
      <c r="LPX342" s="431"/>
      <c r="LPY342" s="429"/>
      <c r="LPZ342" s="428"/>
      <c r="LQA342" s="430"/>
      <c r="LQB342" s="431"/>
      <c r="LQC342" s="429"/>
      <c r="LQD342" s="428"/>
      <c r="LQE342" s="430"/>
      <c r="LQF342" s="431"/>
      <c r="LQG342" s="429"/>
      <c r="LQH342" s="428"/>
      <c r="LQI342" s="430"/>
      <c r="LQJ342" s="431"/>
      <c r="LQK342" s="429"/>
      <c r="LQL342" s="428"/>
      <c r="LQM342" s="430"/>
      <c r="LQN342" s="431"/>
      <c r="LQO342" s="429"/>
      <c r="LQP342" s="428"/>
      <c r="LQQ342" s="430"/>
      <c r="LQR342" s="431"/>
      <c r="LQS342" s="429"/>
      <c r="LQT342" s="428"/>
      <c r="LQU342" s="430"/>
      <c r="LQV342" s="431"/>
      <c r="LQW342" s="429"/>
      <c r="LQX342" s="428"/>
      <c r="LQY342" s="430"/>
      <c r="LQZ342" s="431"/>
      <c r="LRA342" s="429"/>
      <c r="LRB342" s="428"/>
      <c r="LRC342" s="430"/>
      <c r="LRD342" s="431"/>
      <c r="LRE342" s="429"/>
      <c r="LRF342" s="428"/>
      <c r="LRG342" s="430"/>
      <c r="LRH342" s="431"/>
      <c r="LRI342" s="429"/>
      <c r="LRJ342" s="428"/>
      <c r="LRK342" s="430"/>
      <c r="LRL342" s="431"/>
      <c r="LRM342" s="429"/>
      <c r="LRN342" s="428"/>
      <c r="LRO342" s="430"/>
      <c r="LRP342" s="431"/>
      <c r="LRQ342" s="429"/>
      <c r="LRR342" s="428"/>
      <c r="LRS342" s="430"/>
      <c r="LRT342" s="431"/>
      <c r="LRU342" s="429"/>
      <c r="LRV342" s="428"/>
      <c r="LRW342" s="430"/>
      <c r="LRX342" s="431"/>
      <c r="LRY342" s="429"/>
      <c r="LRZ342" s="428"/>
      <c r="LSA342" s="430"/>
      <c r="LSB342" s="431"/>
      <c r="LSC342" s="429"/>
      <c r="LSD342" s="428"/>
      <c r="LSE342" s="430"/>
      <c r="LSF342" s="431"/>
      <c r="LSG342" s="429"/>
      <c r="LSH342" s="428"/>
      <c r="LSI342" s="430"/>
      <c r="LSJ342" s="431"/>
      <c r="LSK342" s="429"/>
      <c r="LSL342" s="428"/>
      <c r="LSM342" s="430"/>
      <c r="LSN342" s="431"/>
      <c r="LSO342" s="429"/>
      <c r="LSP342" s="428"/>
      <c r="LSQ342" s="430"/>
      <c r="LSR342" s="431"/>
      <c r="LSS342" s="429"/>
      <c r="LST342" s="428"/>
      <c r="LSU342" s="430"/>
      <c r="LSV342" s="431"/>
      <c r="LSW342" s="429"/>
      <c r="LSX342" s="428"/>
      <c r="LSY342" s="430"/>
      <c r="LSZ342" s="431"/>
      <c r="LTA342" s="429"/>
      <c r="LTB342" s="428"/>
      <c r="LTC342" s="430"/>
      <c r="LTD342" s="431"/>
      <c r="LTE342" s="429"/>
      <c r="LTF342" s="428"/>
      <c r="LTG342" s="430"/>
      <c r="LTH342" s="431"/>
      <c r="LTI342" s="429"/>
      <c r="LTJ342" s="428"/>
      <c r="LTK342" s="430"/>
      <c r="LTL342" s="431"/>
      <c r="LTM342" s="429"/>
      <c r="LTN342" s="428"/>
      <c r="LTO342" s="430"/>
      <c r="LTP342" s="431"/>
      <c r="LTQ342" s="429"/>
      <c r="LTR342" s="428"/>
      <c r="LTS342" s="430"/>
      <c r="LTT342" s="431"/>
      <c r="LTU342" s="429"/>
      <c r="LTV342" s="428"/>
      <c r="LTW342" s="430"/>
      <c r="LTX342" s="431"/>
      <c r="LTY342" s="429"/>
      <c r="LTZ342" s="428"/>
      <c r="LUA342" s="430"/>
      <c r="LUB342" s="431"/>
      <c r="LUC342" s="429"/>
      <c r="LUD342" s="428"/>
      <c r="LUE342" s="430"/>
      <c r="LUF342" s="431"/>
      <c r="LUG342" s="429"/>
      <c r="LUH342" s="428"/>
      <c r="LUI342" s="430"/>
      <c r="LUJ342" s="431"/>
      <c r="LUK342" s="429"/>
      <c r="LUL342" s="428"/>
      <c r="LUM342" s="430"/>
      <c r="LUN342" s="431"/>
      <c r="LUO342" s="429"/>
      <c r="LUP342" s="428"/>
      <c r="LUQ342" s="430"/>
      <c r="LUR342" s="431"/>
      <c r="LUS342" s="429"/>
      <c r="LUT342" s="428"/>
      <c r="LUU342" s="430"/>
      <c r="LUV342" s="431"/>
      <c r="LUW342" s="429"/>
      <c r="LUX342" s="428"/>
      <c r="LUY342" s="430"/>
      <c r="LUZ342" s="431"/>
      <c r="LVA342" s="429"/>
      <c r="LVB342" s="428"/>
      <c r="LVC342" s="430"/>
      <c r="LVD342" s="431"/>
      <c r="LVE342" s="429"/>
      <c r="LVF342" s="428"/>
      <c r="LVG342" s="430"/>
      <c r="LVH342" s="431"/>
      <c r="LVI342" s="429"/>
      <c r="LVJ342" s="428"/>
      <c r="LVK342" s="430"/>
      <c r="LVL342" s="431"/>
      <c r="LVM342" s="429"/>
      <c r="LVN342" s="428"/>
      <c r="LVO342" s="430"/>
      <c r="LVP342" s="431"/>
      <c r="LVQ342" s="429"/>
      <c r="LVR342" s="428"/>
      <c r="LVS342" s="430"/>
      <c r="LVT342" s="431"/>
      <c r="LVU342" s="429"/>
      <c r="LVV342" s="428"/>
      <c r="LVW342" s="430"/>
      <c r="LVX342" s="431"/>
      <c r="LVY342" s="429"/>
      <c r="LVZ342" s="428"/>
      <c r="LWA342" s="430"/>
      <c r="LWB342" s="431"/>
      <c r="LWC342" s="429"/>
      <c r="LWD342" s="428"/>
      <c r="LWE342" s="430"/>
      <c r="LWF342" s="431"/>
      <c r="LWG342" s="429"/>
      <c r="LWH342" s="428"/>
      <c r="LWI342" s="430"/>
      <c r="LWJ342" s="431"/>
      <c r="LWK342" s="429"/>
      <c r="LWL342" s="428"/>
      <c r="LWM342" s="430"/>
      <c r="LWN342" s="431"/>
      <c r="LWO342" s="429"/>
      <c r="LWP342" s="428"/>
      <c r="LWQ342" s="430"/>
      <c r="LWR342" s="431"/>
      <c r="LWS342" s="429"/>
      <c r="LWT342" s="428"/>
      <c r="LWU342" s="430"/>
      <c r="LWV342" s="431"/>
      <c r="LWW342" s="429"/>
      <c r="LWX342" s="428"/>
      <c r="LWY342" s="430"/>
      <c r="LWZ342" s="431"/>
      <c r="LXA342" s="429"/>
      <c r="LXB342" s="428"/>
      <c r="LXC342" s="430"/>
      <c r="LXD342" s="431"/>
      <c r="LXE342" s="429"/>
      <c r="LXF342" s="428"/>
      <c r="LXG342" s="430"/>
      <c r="LXH342" s="431"/>
      <c r="LXI342" s="429"/>
      <c r="LXJ342" s="428"/>
      <c r="LXK342" s="430"/>
      <c r="LXL342" s="431"/>
      <c r="LXM342" s="429"/>
      <c r="LXN342" s="428"/>
      <c r="LXO342" s="430"/>
      <c r="LXP342" s="431"/>
      <c r="LXQ342" s="429"/>
      <c r="LXR342" s="428"/>
      <c r="LXS342" s="430"/>
      <c r="LXT342" s="431"/>
      <c r="LXU342" s="429"/>
      <c r="LXV342" s="428"/>
      <c r="LXW342" s="430"/>
      <c r="LXX342" s="431"/>
      <c r="LXY342" s="429"/>
      <c r="LXZ342" s="428"/>
      <c r="LYA342" s="430"/>
      <c r="LYB342" s="431"/>
      <c r="LYC342" s="429"/>
      <c r="LYD342" s="428"/>
      <c r="LYE342" s="430"/>
      <c r="LYF342" s="431"/>
      <c r="LYG342" s="429"/>
      <c r="LYH342" s="428"/>
      <c r="LYI342" s="430"/>
      <c r="LYJ342" s="431"/>
      <c r="LYK342" s="429"/>
      <c r="LYL342" s="428"/>
      <c r="LYM342" s="430"/>
      <c r="LYN342" s="431"/>
      <c r="LYO342" s="429"/>
      <c r="LYP342" s="428"/>
      <c r="LYQ342" s="430"/>
      <c r="LYR342" s="431"/>
      <c r="LYS342" s="429"/>
      <c r="LYT342" s="428"/>
      <c r="LYU342" s="430"/>
      <c r="LYV342" s="431"/>
      <c r="LYW342" s="429"/>
      <c r="LYX342" s="428"/>
      <c r="LYY342" s="430"/>
      <c r="LYZ342" s="431"/>
      <c r="LZA342" s="429"/>
      <c r="LZB342" s="428"/>
      <c r="LZC342" s="430"/>
      <c r="LZD342" s="431"/>
      <c r="LZE342" s="429"/>
      <c r="LZF342" s="428"/>
      <c r="LZG342" s="430"/>
      <c r="LZH342" s="431"/>
      <c r="LZI342" s="429"/>
      <c r="LZJ342" s="428"/>
      <c r="LZK342" s="430"/>
      <c r="LZL342" s="431"/>
      <c r="LZM342" s="429"/>
      <c r="LZN342" s="428"/>
      <c r="LZO342" s="430"/>
      <c r="LZP342" s="431"/>
      <c r="LZQ342" s="429"/>
      <c r="LZR342" s="428"/>
      <c r="LZS342" s="430"/>
      <c r="LZT342" s="431"/>
      <c r="LZU342" s="429"/>
      <c r="LZV342" s="428"/>
      <c r="LZW342" s="430"/>
      <c r="LZX342" s="431"/>
      <c r="LZY342" s="429"/>
      <c r="LZZ342" s="428"/>
      <c r="MAA342" s="430"/>
      <c r="MAB342" s="431"/>
      <c r="MAC342" s="429"/>
      <c r="MAD342" s="428"/>
      <c r="MAE342" s="430"/>
      <c r="MAF342" s="431"/>
      <c r="MAG342" s="429"/>
      <c r="MAH342" s="428"/>
      <c r="MAI342" s="430"/>
      <c r="MAJ342" s="431"/>
      <c r="MAK342" s="429"/>
      <c r="MAL342" s="428"/>
      <c r="MAM342" s="430"/>
      <c r="MAN342" s="431"/>
      <c r="MAO342" s="429"/>
      <c r="MAP342" s="428"/>
      <c r="MAQ342" s="430"/>
      <c r="MAR342" s="431"/>
      <c r="MAS342" s="429"/>
      <c r="MAT342" s="428"/>
      <c r="MAU342" s="430"/>
      <c r="MAV342" s="431"/>
      <c r="MAW342" s="429"/>
      <c r="MAX342" s="428"/>
      <c r="MAY342" s="430"/>
      <c r="MAZ342" s="431"/>
      <c r="MBA342" s="429"/>
      <c r="MBB342" s="428"/>
      <c r="MBC342" s="430"/>
      <c r="MBD342" s="431"/>
      <c r="MBE342" s="429"/>
      <c r="MBF342" s="428"/>
      <c r="MBG342" s="430"/>
      <c r="MBH342" s="431"/>
      <c r="MBI342" s="429"/>
      <c r="MBJ342" s="428"/>
      <c r="MBK342" s="430"/>
      <c r="MBL342" s="431"/>
      <c r="MBM342" s="429"/>
      <c r="MBN342" s="428"/>
      <c r="MBO342" s="430"/>
      <c r="MBP342" s="431"/>
      <c r="MBQ342" s="429"/>
      <c r="MBR342" s="428"/>
      <c r="MBS342" s="430"/>
      <c r="MBT342" s="431"/>
      <c r="MBU342" s="429"/>
      <c r="MBV342" s="428"/>
      <c r="MBW342" s="430"/>
      <c r="MBX342" s="431"/>
      <c r="MBY342" s="429"/>
      <c r="MBZ342" s="428"/>
      <c r="MCA342" s="430"/>
      <c r="MCB342" s="431"/>
      <c r="MCC342" s="429"/>
      <c r="MCD342" s="428"/>
      <c r="MCE342" s="430"/>
      <c r="MCF342" s="431"/>
      <c r="MCG342" s="429"/>
      <c r="MCH342" s="428"/>
      <c r="MCI342" s="430"/>
      <c r="MCJ342" s="431"/>
      <c r="MCK342" s="429"/>
      <c r="MCL342" s="428"/>
      <c r="MCM342" s="430"/>
      <c r="MCN342" s="431"/>
      <c r="MCO342" s="429"/>
      <c r="MCP342" s="428"/>
      <c r="MCQ342" s="430"/>
      <c r="MCR342" s="431"/>
      <c r="MCS342" s="429"/>
      <c r="MCT342" s="428"/>
      <c r="MCU342" s="430"/>
      <c r="MCV342" s="431"/>
      <c r="MCW342" s="429"/>
      <c r="MCX342" s="428"/>
      <c r="MCY342" s="430"/>
      <c r="MCZ342" s="431"/>
      <c r="MDA342" s="429"/>
      <c r="MDB342" s="428"/>
      <c r="MDC342" s="430"/>
      <c r="MDD342" s="431"/>
      <c r="MDE342" s="429"/>
      <c r="MDF342" s="428"/>
      <c r="MDG342" s="430"/>
      <c r="MDH342" s="431"/>
      <c r="MDI342" s="429"/>
      <c r="MDJ342" s="428"/>
      <c r="MDK342" s="430"/>
      <c r="MDL342" s="431"/>
      <c r="MDM342" s="429"/>
      <c r="MDN342" s="428"/>
      <c r="MDO342" s="430"/>
      <c r="MDP342" s="431"/>
      <c r="MDQ342" s="429"/>
      <c r="MDR342" s="428"/>
      <c r="MDS342" s="430"/>
      <c r="MDT342" s="431"/>
      <c r="MDU342" s="429"/>
      <c r="MDV342" s="428"/>
      <c r="MDW342" s="430"/>
      <c r="MDX342" s="431"/>
      <c r="MDY342" s="429"/>
      <c r="MDZ342" s="428"/>
      <c r="MEA342" s="430"/>
      <c r="MEB342" s="431"/>
      <c r="MEC342" s="429"/>
      <c r="MED342" s="428"/>
      <c r="MEE342" s="430"/>
      <c r="MEF342" s="431"/>
      <c r="MEG342" s="429"/>
      <c r="MEH342" s="428"/>
      <c r="MEI342" s="430"/>
      <c r="MEJ342" s="431"/>
      <c r="MEK342" s="429"/>
      <c r="MEL342" s="428"/>
      <c r="MEM342" s="430"/>
      <c r="MEN342" s="431"/>
      <c r="MEO342" s="429"/>
      <c r="MEP342" s="428"/>
      <c r="MEQ342" s="430"/>
      <c r="MER342" s="431"/>
      <c r="MES342" s="429"/>
      <c r="MET342" s="428"/>
      <c r="MEU342" s="430"/>
      <c r="MEV342" s="431"/>
      <c r="MEW342" s="429"/>
      <c r="MEX342" s="428"/>
      <c r="MEY342" s="430"/>
      <c r="MEZ342" s="431"/>
      <c r="MFA342" s="429"/>
      <c r="MFB342" s="428"/>
      <c r="MFC342" s="430"/>
      <c r="MFD342" s="431"/>
      <c r="MFE342" s="429"/>
      <c r="MFF342" s="428"/>
      <c r="MFG342" s="430"/>
      <c r="MFH342" s="431"/>
      <c r="MFI342" s="429"/>
      <c r="MFJ342" s="428"/>
      <c r="MFK342" s="430"/>
      <c r="MFL342" s="431"/>
      <c r="MFM342" s="429"/>
      <c r="MFN342" s="428"/>
      <c r="MFO342" s="430"/>
      <c r="MFP342" s="431"/>
      <c r="MFQ342" s="429"/>
      <c r="MFR342" s="428"/>
      <c r="MFS342" s="430"/>
      <c r="MFT342" s="431"/>
      <c r="MFU342" s="429"/>
      <c r="MFV342" s="428"/>
      <c r="MFW342" s="430"/>
      <c r="MFX342" s="431"/>
      <c r="MFY342" s="429"/>
      <c r="MFZ342" s="428"/>
      <c r="MGA342" s="430"/>
      <c r="MGB342" s="431"/>
      <c r="MGC342" s="429"/>
      <c r="MGD342" s="428"/>
      <c r="MGE342" s="430"/>
      <c r="MGF342" s="431"/>
      <c r="MGG342" s="429"/>
      <c r="MGH342" s="428"/>
      <c r="MGI342" s="430"/>
      <c r="MGJ342" s="431"/>
      <c r="MGK342" s="429"/>
      <c r="MGL342" s="428"/>
      <c r="MGM342" s="430"/>
      <c r="MGN342" s="431"/>
      <c r="MGO342" s="429"/>
      <c r="MGP342" s="428"/>
      <c r="MGQ342" s="430"/>
      <c r="MGR342" s="431"/>
      <c r="MGS342" s="429"/>
      <c r="MGT342" s="428"/>
      <c r="MGU342" s="430"/>
      <c r="MGV342" s="431"/>
      <c r="MGW342" s="429"/>
      <c r="MGX342" s="428"/>
      <c r="MGY342" s="430"/>
      <c r="MGZ342" s="431"/>
      <c r="MHA342" s="429"/>
      <c r="MHB342" s="428"/>
      <c r="MHC342" s="430"/>
      <c r="MHD342" s="431"/>
      <c r="MHE342" s="429"/>
      <c r="MHF342" s="428"/>
      <c r="MHG342" s="430"/>
      <c r="MHH342" s="431"/>
      <c r="MHI342" s="429"/>
      <c r="MHJ342" s="428"/>
      <c r="MHK342" s="430"/>
      <c r="MHL342" s="431"/>
      <c r="MHM342" s="429"/>
      <c r="MHN342" s="428"/>
      <c r="MHO342" s="430"/>
      <c r="MHP342" s="431"/>
      <c r="MHQ342" s="429"/>
      <c r="MHR342" s="428"/>
      <c r="MHS342" s="430"/>
      <c r="MHT342" s="431"/>
      <c r="MHU342" s="429"/>
      <c r="MHV342" s="428"/>
      <c r="MHW342" s="430"/>
      <c r="MHX342" s="431"/>
      <c r="MHY342" s="429"/>
      <c r="MHZ342" s="428"/>
      <c r="MIA342" s="430"/>
      <c r="MIB342" s="431"/>
      <c r="MIC342" s="429"/>
      <c r="MID342" s="428"/>
      <c r="MIE342" s="430"/>
      <c r="MIF342" s="431"/>
      <c r="MIG342" s="429"/>
      <c r="MIH342" s="428"/>
      <c r="MII342" s="430"/>
      <c r="MIJ342" s="431"/>
      <c r="MIK342" s="429"/>
      <c r="MIL342" s="428"/>
      <c r="MIM342" s="430"/>
      <c r="MIN342" s="431"/>
      <c r="MIO342" s="429"/>
      <c r="MIP342" s="428"/>
      <c r="MIQ342" s="430"/>
      <c r="MIR342" s="431"/>
      <c r="MIS342" s="429"/>
      <c r="MIT342" s="428"/>
      <c r="MIU342" s="430"/>
      <c r="MIV342" s="431"/>
      <c r="MIW342" s="429"/>
      <c r="MIX342" s="428"/>
      <c r="MIY342" s="430"/>
      <c r="MIZ342" s="431"/>
      <c r="MJA342" s="429"/>
      <c r="MJB342" s="428"/>
      <c r="MJC342" s="430"/>
      <c r="MJD342" s="431"/>
      <c r="MJE342" s="429"/>
      <c r="MJF342" s="428"/>
      <c r="MJG342" s="430"/>
      <c r="MJH342" s="431"/>
      <c r="MJI342" s="429"/>
      <c r="MJJ342" s="428"/>
      <c r="MJK342" s="430"/>
      <c r="MJL342" s="431"/>
      <c r="MJM342" s="429"/>
      <c r="MJN342" s="428"/>
      <c r="MJO342" s="430"/>
      <c r="MJP342" s="431"/>
      <c r="MJQ342" s="429"/>
      <c r="MJR342" s="428"/>
      <c r="MJS342" s="430"/>
      <c r="MJT342" s="431"/>
      <c r="MJU342" s="429"/>
      <c r="MJV342" s="428"/>
      <c r="MJW342" s="430"/>
      <c r="MJX342" s="431"/>
      <c r="MJY342" s="429"/>
      <c r="MJZ342" s="428"/>
      <c r="MKA342" s="430"/>
      <c r="MKB342" s="431"/>
      <c r="MKC342" s="429"/>
      <c r="MKD342" s="428"/>
      <c r="MKE342" s="430"/>
      <c r="MKF342" s="431"/>
      <c r="MKG342" s="429"/>
      <c r="MKH342" s="428"/>
      <c r="MKI342" s="430"/>
      <c r="MKJ342" s="431"/>
      <c r="MKK342" s="429"/>
      <c r="MKL342" s="428"/>
      <c r="MKM342" s="430"/>
      <c r="MKN342" s="431"/>
      <c r="MKO342" s="429"/>
      <c r="MKP342" s="428"/>
      <c r="MKQ342" s="430"/>
      <c r="MKR342" s="431"/>
      <c r="MKS342" s="429"/>
      <c r="MKT342" s="428"/>
      <c r="MKU342" s="430"/>
      <c r="MKV342" s="431"/>
      <c r="MKW342" s="429"/>
      <c r="MKX342" s="428"/>
      <c r="MKY342" s="430"/>
      <c r="MKZ342" s="431"/>
      <c r="MLA342" s="429"/>
      <c r="MLB342" s="428"/>
      <c r="MLC342" s="430"/>
      <c r="MLD342" s="431"/>
      <c r="MLE342" s="429"/>
      <c r="MLF342" s="428"/>
      <c r="MLG342" s="430"/>
      <c r="MLH342" s="431"/>
      <c r="MLI342" s="429"/>
      <c r="MLJ342" s="428"/>
      <c r="MLK342" s="430"/>
      <c r="MLL342" s="431"/>
      <c r="MLM342" s="429"/>
      <c r="MLN342" s="428"/>
      <c r="MLO342" s="430"/>
      <c r="MLP342" s="431"/>
      <c r="MLQ342" s="429"/>
      <c r="MLR342" s="428"/>
      <c r="MLS342" s="430"/>
      <c r="MLT342" s="431"/>
      <c r="MLU342" s="429"/>
      <c r="MLV342" s="428"/>
      <c r="MLW342" s="430"/>
      <c r="MLX342" s="431"/>
      <c r="MLY342" s="429"/>
      <c r="MLZ342" s="428"/>
      <c r="MMA342" s="430"/>
      <c r="MMB342" s="431"/>
      <c r="MMC342" s="429"/>
      <c r="MMD342" s="428"/>
      <c r="MME342" s="430"/>
      <c r="MMF342" s="431"/>
      <c r="MMG342" s="429"/>
      <c r="MMH342" s="428"/>
      <c r="MMI342" s="430"/>
      <c r="MMJ342" s="431"/>
      <c r="MMK342" s="429"/>
      <c r="MML342" s="428"/>
      <c r="MMM342" s="430"/>
      <c r="MMN342" s="431"/>
      <c r="MMO342" s="429"/>
      <c r="MMP342" s="428"/>
      <c r="MMQ342" s="430"/>
      <c r="MMR342" s="431"/>
      <c r="MMS342" s="429"/>
      <c r="MMT342" s="428"/>
      <c r="MMU342" s="430"/>
      <c r="MMV342" s="431"/>
      <c r="MMW342" s="429"/>
      <c r="MMX342" s="428"/>
      <c r="MMY342" s="430"/>
      <c r="MMZ342" s="431"/>
      <c r="MNA342" s="429"/>
      <c r="MNB342" s="428"/>
      <c r="MNC342" s="430"/>
      <c r="MND342" s="431"/>
      <c r="MNE342" s="429"/>
      <c r="MNF342" s="428"/>
      <c r="MNG342" s="430"/>
      <c r="MNH342" s="431"/>
      <c r="MNI342" s="429"/>
      <c r="MNJ342" s="428"/>
      <c r="MNK342" s="430"/>
      <c r="MNL342" s="431"/>
      <c r="MNM342" s="429"/>
      <c r="MNN342" s="428"/>
      <c r="MNO342" s="430"/>
      <c r="MNP342" s="431"/>
      <c r="MNQ342" s="429"/>
      <c r="MNR342" s="428"/>
      <c r="MNS342" s="430"/>
      <c r="MNT342" s="431"/>
      <c r="MNU342" s="429"/>
      <c r="MNV342" s="428"/>
      <c r="MNW342" s="430"/>
      <c r="MNX342" s="431"/>
      <c r="MNY342" s="429"/>
      <c r="MNZ342" s="428"/>
      <c r="MOA342" s="430"/>
      <c r="MOB342" s="431"/>
      <c r="MOC342" s="429"/>
      <c r="MOD342" s="428"/>
      <c r="MOE342" s="430"/>
      <c r="MOF342" s="431"/>
      <c r="MOG342" s="429"/>
      <c r="MOH342" s="428"/>
      <c r="MOI342" s="430"/>
      <c r="MOJ342" s="431"/>
      <c r="MOK342" s="429"/>
      <c r="MOL342" s="428"/>
      <c r="MOM342" s="430"/>
      <c r="MON342" s="431"/>
      <c r="MOO342" s="429"/>
      <c r="MOP342" s="428"/>
      <c r="MOQ342" s="430"/>
      <c r="MOR342" s="431"/>
      <c r="MOS342" s="429"/>
      <c r="MOT342" s="428"/>
      <c r="MOU342" s="430"/>
      <c r="MOV342" s="431"/>
      <c r="MOW342" s="429"/>
      <c r="MOX342" s="428"/>
      <c r="MOY342" s="430"/>
      <c r="MOZ342" s="431"/>
      <c r="MPA342" s="429"/>
      <c r="MPB342" s="428"/>
      <c r="MPC342" s="430"/>
      <c r="MPD342" s="431"/>
      <c r="MPE342" s="429"/>
      <c r="MPF342" s="428"/>
      <c r="MPG342" s="430"/>
      <c r="MPH342" s="431"/>
      <c r="MPI342" s="429"/>
      <c r="MPJ342" s="428"/>
      <c r="MPK342" s="430"/>
      <c r="MPL342" s="431"/>
      <c r="MPM342" s="429"/>
      <c r="MPN342" s="428"/>
      <c r="MPO342" s="430"/>
      <c r="MPP342" s="431"/>
      <c r="MPQ342" s="429"/>
      <c r="MPR342" s="428"/>
      <c r="MPS342" s="430"/>
      <c r="MPT342" s="431"/>
      <c r="MPU342" s="429"/>
      <c r="MPV342" s="428"/>
      <c r="MPW342" s="430"/>
      <c r="MPX342" s="431"/>
      <c r="MPY342" s="429"/>
      <c r="MPZ342" s="428"/>
      <c r="MQA342" s="430"/>
      <c r="MQB342" s="431"/>
      <c r="MQC342" s="429"/>
      <c r="MQD342" s="428"/>
      <c r="MQE342" s="430"/>
      <c r="MQF342" s="431"/>
      <c r="MQG342" s="429"/>
      <c r="MQH342" s="428"/>
      <c r="MQI342" s="430"/>
      <c r="MQJ342" s="431"/>
      <c r="MQK342" s="429"/>
      <c r="MQL342" s="428"/>
      <c r="MQM342" s="430"/>
      <c r="MQN342" s="431"/>
      <c r="MQO342" s="429"/>
      <c r="MQP342" s="428"/>
      <c r="MQQ342" s="430"/>
      <c r="MQR342" s="431"/>
      <c r="MQS342" s="429"/>
      <c r="MQT342" s="428"/>
      <c r="MQU342" s="430"/>
      <c r="MQV342" s="431"/>
      <c r="MQW342" s="429"/>
      <c r="MQX342" s="428"/>
      <c r="MQY342" s="430"/>
      <c r="MQZ342" s="431"/>
      <c r="MRA342" s="429"/>
      <c r="MRB342" s="428"/>
      <c r="MRC342" s="430"/>
      <c r="MRD342" s="431"/>
      <c r="MRE342" s="429"/>
      <c r="MRF342" s="428"/>
      <c r="MRG342" s="430"/>
      <c r="MRH342" s="431"/>
      <c r="MRI342" s="429"/>
      <c r="MRJ342" s="428"/>
      <c r="MRK342" s="430"/>
      <c r="MRL342" s="431"/>
      <c r="MRM342" s="429"/>
      <c r="MRN342" s="428"/>
      <c r="MRO342" s="430"/>
      <c r="MRP342" s="431"/>
      <c r="MRQ342" s="429"/>
      <c r="MRR342" s="428"/>
      <c r="MRS342" s="430"/>
      <c r="MRT342" s="431"/>
      <c r="MRU342" s="429"/>
      <c r="MRV342" s="428"/>
      <c r="MRW342" s="430"/>
      <c r="MRX342" s="431"/>
      <c r="MRY342" s="429"/>
      <c r="MRZ342" s="428"/>
      <c r="MSA342" s="430"/>
      <c r="MSB342" s="431"/>
      <c r="MSC342" s="429"/>
      <c r="MSD342" s="428"/>
      <c r="MSE342" s="430"/>
      <c r="MSF342" s="431"/>
      <c r="MSG342" s="429"/>
      <c r="MSH342" s="428"/>
      <c r="MSI342" s="430"/>
      <c r="MSJ342" s="431"/>
      <c r="MSK342" s="429"/>
      <c r="MSL342" s="428"/>
      <c r="MSM342" s="430"/>
      <c r="MSN342" s="431"/>
      <c r="MSO342" s="429"/>
      <c r="MSP342" s="428"/>
      <c r="MSQ342" s="430"/>
      <c r="MSR342" s="431"/>
      <c r="MSS342" s="429"/>
      <c r="MST342" s="428"/>
      <c r="MSU342" s="430"/>
      <c r="MSV342" s="431"/>
      <c r="MSW342" s="429"/>
      <c r="MSX342" s="428"/>
      <c r="MSY342" s="430"/>
      <c r="MSZ342" s="431"/>
      <c r="MTA342" s="429"/>
      <c r="MTB342" s="428"/>
      <c r="MTC342" s="430"/>
      <c r="MTD342" s="431"/>
      <c r="MTE342" s="429"/>
      <c r="MTF342" s="428"/>
      <c r="MTG342" s="430"/>
      <c r="MTH342" s="431"/>
      <c r="MTI342" s="429"/>
      <c r="MTJ342" s="428"/>
      <c r="MTK342" s="430"/>
      <c r="MTL342" s="431"/>
      <c r="MTM342" s="429"/>
      <c r="MTN342" s="428"/>
      <c r="MTO342" s="430"/>
      <c r="MTP342" s="431"/>
      <c r="MTQ342" s="429"/>
      <c r="MTR342" s="428"/>
      <c r="MTS342" s="430"/>
      <c r="MTT342" s="431"/>
      <c r="MTU342" s="429"/>
      <c r="MTV342" s="428"/>
      <c r="MTW342" s="430"/>
      <c r="MTX342" s="431"/>
      <c r="MTY342" s="429"/>
      <c r="MTZ342" s="428"/>
      <c r="MUA342" s="430"/>
      <c r="MUB342" s="431"/>
      <c r="MUC342" s="429"/>
      <c r="MUD342" s="428"/>
      <c r="MUE342" s="430"/>
      <c r="MUF342" s="431"/>
      <c r="MUG342" s="429"/>
      <c r="MUH342" s="428"/>
      <c r="MUI342" s="430"/>
      <c r="MUJ342" s="431"/>
      <c r="MUK342" s="429"/>
      <c r="MUL342" s="428"/>
      <c r="MUM342" s="430"/>
      <c r="MUN342" s="431"/>
      <c r="MUO342" s="429"/>
      <c r="MUP342" s="428"/>
      <c r="MUQ342" s="430"/>
      <c r="MUR342" s="431"/>
      <c r="MUS342" s="429"/>
      <c r="MUT342" s="428"/>
      <c r="MUU342" s="430"/>
      <c r="MUV342" s="431"/>
      <c r="MUW342" s="429"/>
      <c r="MUX342" s="428"/>
      <c r="MUY342" s="430"/>
      <c r="MUZ342" s="431"/>
      <c r="MVA342" s="429"/>
      <c r="MVB342" s="428"/>
      <c r="MVC342" s="430"/>
      <c r="MVD342" s="431"/>
      <c r="MVE342" s="429"/>
      <c r="MVF342" s="428"/>
      <c r="MVG342" s="430"/>
      <c r="MVH342" s="431"/>
      <c r="MVI342" s="429"/>
      <c r="MVJ342" s="428"/>
      <c r="MVK342" s="430"/>
      <c r="MVL342" s="431"/>
      <c r="MVM342" s="429"/>
      <c r="MVN342" s="428"/>
      <c r="MVO342" s="430"/>
      <c r="MVP342" s="431"/>
      <c r="MVQ342" s="429"/>
      <c r="MVR342" s="428"/>
      <c r="MVS342" s="430"/>
      <c r="MVT342" s="431"/>
      <c r="MVU342" s="429"/>
      <c r="MVV342" s="428"/>
      <c r="MVW342" s="430"/>
      <c r="MVX342" s="431"/>
      <c r="MVY342" s="429"/>
      <c r="MVZ342" s="428"/>
      <c r="MWA342" s="430"/>
      <c r="MWB342" s="431"/>
      <c r="MWC342" s="429"/>
      <c r="MWD342" s="428"/>
      <c r="MWE342" s="430"/>
      <c r="MWF342" s="431"/>
      <c r="MWG342" s="429"/>
      <c r="MWH342" s="428"/>
      <c r="MWI342" s="430"/>
      <c r="MWJ342" s="431"/>
      <c r="MWK342" s="429"/>
      <c r="MWL342" s="428"/>
      <c r="MWM342" s="430"/>
      <c r="MWN342" s="431"/>
      <c r="MWO342" s="429"/>
      <c r="MWP342" s="428"/>
      <c r="MWQ342" s="430"/>
      <c r="MWR342" s="431"/>
      <c r="MWS342" s="429"/>
      <c r="MWT342" s="428"/>
      <c r="MWU342" s="430"/>
      <c r="MWV342" s="431"/>
      <c r="MWW342" s="429"/>
      <c r="MWX342" s="428"/>
      <c r="MWY342" s="430"/>
      <c r="MWZ342" s="431"/>
      <c r="MXA342" s="429"/>
      <c r="MXB342" s="428"/>
      <c r="MXC342" s="430"/>
      <c r="MXD342" s="431"/>
      <c r="MXE342" s="429"/>
      <c r="MXF342" s="428"/>
      <c r="MXG342" s="430"/>
      <c r="MXH342" s="431"/>
      <c r="MXI342" s="429"/>
      <c r="MXJ342" s="428"/>
      <c r="MXK342" s="430"/>
      <c r="MXL342" s="431"/>
      <c r="MXM342" s="429"/>
      <c r="MXN342" s="428"/>
      <c r="MXO342" s="430"/>
      <c r="MXP342" s="431"/>
      <c r="MXQ342" s="429"/>
      <c r="MXR342" s="428"/>
      <c r="MXS342" s="430"/>
      <c r="MXT342" s="431"/>
      <c r="MXU342" s="429"/>
      <c r="MXV342" s="428"/>
      <c r="MXW342" s="430"/>
      <c r="MXX342" s="431"/>
      <c r="MXY342" s="429"/>
      <c r="MXZ342" s="428"/>
      <c r="MYA342" s="430"/>
      <c r="MYB342" s="431"/>
      <c r="MYC342" s="429"/>
      <c r="MYD342" s="428"/>
      <c r="MYE342" s="430"/>
      <c r="MYF342" s="431"/>
      <c r="MYG342" s="429"/>
      <c r="MYH342" s="428"/>
      <c r="MYI342" s="430"/>
      <c r="MYJ342" s="431"/>
      <c r="MYK342" s="429"/>
      <c r="MYL342" s="428"/>
      <c r="MYM342" s="430"/>
      <c r="MYN342" s="431"/>
      <c r="MYO342" s="429"/>
      <c r="MYP342" s="428"/>
      <c r="MYQ342" s="430"/>
      <c r="MYR342" s="431"/>
      <c r="MYS342" s="429"/>
      <c r="MYT342" s="428"/>
      <c r="MYU342" s="430"/>
      <c r="MYV342" s="431"/>
      <c r="MYW342" s="429"/>
      <c r="MYX342" s="428"/>
      <c r="MYY342" s="430"/>
      <c r="MYZ342" s="431"/>
      <c r="MZA342" s="429"/>
      <c r="MZB342" s="428"/>
      <c r="MZC342" s="430"/>
      <c r="MZD342" s="431"/>
      <c r="MZE342" s="429"/>
      <c r="MZF342" s="428"/>
      <c r="MZG342" s="430"/>
      <c r="MZH342" s="431"/>
      <c r="MZI342" s="429"/>
      <c r="MZJ342" s="428"/>
      <c r="MZK342" s="430"/>
      <c r="MZL342" s="431"/>
      <c r="MZM342" s="429"/>
      <c r="MZN342" s="428"/>
      <c r="MZO342" s="430"/>
      <c r="MZP342" s="431"/>
      <c r="MZQ342" s="429"/>
      <c r="MZR342" s="428"/>
      <c r="MZS342" s="430"/>
      <c r="MZT342" s="431"/>
      <c r="MZU342" s="429"/>
      <c r="MZV342" s="428"/>
      <c r="MZW342" s="430"/>
      <c r="MZX342" s="431"/>
      <c r="MZY342" s="429"/>
      <c r="MZZ342" s="428"/>
      <c r="NAA342" s="430"/>
      <c r="NAB342" s="431"/>
      <c r="NAC342" s="429"/>
      <c r="NAD342" s="428"/>
      <c r="NAE342" s="430"/>
      <c r="NAF342" s="431"/>
      <c r="NAG342" s="429"/>
      <c r="NAH342" s="428"/>
      <c r="NAI342" s="430"/>
      <c r="NAJ342" s="431"/>
      <c r="NAK342" s="429"/>
      <c r="NAL342" s="428"/>
      <c r="NAM342" s="430"/>
      <c r="NAN342" s="431"/>
      <c r="NAO342" s="429"/>
      <c r="NAP342" s="428"/>
      <c r="NAQ342" s="430"/>
      <c r="NAR342" s="431"/>
      <c r="NAS342" s="429"/>
      <c r="NAT342" s="428"/>
      <c r="NAU342" s="430"/>
      <c r="NAV342" s="431"/>
      <c r="NAW342" s="429"/>
      <c r="NAX342" s="428"/>
      <c r="NAY342" s="430"/>
      <c r="NAZ342" s="431"/>
      <c r="NBA342" s="429"/>
      <c r="NBB342" s="428"/>
      <c r="NBC342" s="430"/>
      <c r="NBD342" s="431"/>
      <c r="NBE342" s="429"/>
      <c r="NBF342" s="428"/>
      <c r="NBG342" s="430"/>
      <c r="NBH342" s="431"/>
      <c r="NBI342" s="429"/>
      <c r="NBJ342" s="428"/>
      <c r="NBK342" s="430"/>
      <c r="NBL342" s="431"/>
      <c r="NBM342" s="429"/>
      <c r="NBN342" s="428"/>
      <c r="NBO342" s="430"/>
      <c r="NBP342" s="431"/>
      <c r="NBQ342" s="429"/>
      <c r="NBR342" s="428"/>
      <c r="NBS342" s="430"/>
      <c r="NBT342" s="431"/>
      <c r="NBU342" s="429"/>
      <c r="NBV342" s="428"/>
      <c r="NBW342" s="430"/>
      <c r="NBX342" s="431"/>
      <c r="NBY342" s="429"/>
      <c r="NBZ342" s="428"/>
      <c r="NCA342" s="430"/>
      <c r="NCB342" s="431"/>
      <c r="NCC342" s="429"/>
      <c r="NCD342" s="428"/>
      <c r="NCE342" s="430"/>
      <c r="NCF342" s="431"/>
      <c r="NCG342" s="429"/>
      <c r="NCH342" s="428"/>
      <c r="NCI342" s="430"/>
      <c r="NCJ342" s="431"/>
      <c r="NCK342" s="429"/>
      <c r="NCL342" s="428"/>
      <c r="NCM342" s="430"/>
      <c r="NCN342" s="431"/>
      <c r="NCO342" s="429"/>
      <c r="NCP342" s="428"/>
      <c r="NCQ342" s="430"/>
      <c r="NCR342" s="431"/>
      <c r="NCS342" s="429"/>
      <c r="NCT342" s="428"/>
      <c r="NCU342" s="430"/>
      <c r="NCV342" s="431"/>
      <c r="NCW342" s="429"/>
      <c r="NCX342" s="428"/>
      <c r="NCY342" s="430"/>
      <c r="NCZ342" s="431"/>
      <c r="NDA342" s="429"/>
      <c r="NDB342" s="428"/>
      <c r="NDC342" s="430"/>
      <c r="NDD342" s="431"/>
      <c r="NDE342" s="429"/>
      <c r="NDF342" s="428"/>
      <c r="NDG342" s="430"/>
      <c r="NDH342" s="431"/>
      <c r="NDI342" s="429"/>
      <c r="NDJ342" s="428"/>
      <c r="NDK342" s="430"/>
      <c r="NDL342" s="431"/>
      <c r="NDM342" s="429"/>
      <c r="NDN342" s="428"/>
      <c r="NDO342" s="430"/>
      <c r="NDP342" s="431"/>
      <c r="NDQ342" s="429"/>
      <c r="NDR342" s="428"/>
      <c r="NDS342" s="430"/>
      <c r="NDT342" s="431"/>
      <c r="NDU342" s="429"/>
      <c r="NDV342" s="428"/>
      <c r="NDW342" s="430"/>
      <c r="NDX342" s="431"/>
      <c r="NDY342" s="429"/>
      <c r="NDZ342" s="428"/>
      <c r="NEA342" s="430"/>
      <c r="NEB342" s="431"/>
      <c r="NEC342" s="429"/>
      <c r="NED342" s="428"/>
      <c r="NEE342" s="430"/>
      <c r="NEF342" s="431"/>
      <c r="NEG342" s="429"/>
      <c r="NEH342" s="428"/>
      <c r="NEI342" s="430"/>
      <c r="NEJ342" s="431"/>
      <c r="NEK342" s="429"/>
      <c r="NEL342" s="428"/>
      <c r="NEM342" s="430"/>
      <c r="NEN342" s="431"/>
      <c r="NEO342" s="429"/>
      <c r="NEP342" s="428"/>
      <c r="NEQ342" s="430"/>
      <c r="NER342" s="431"/>
      <c r="NES342" s="429"/>
      <c r="NET342" s="428"/>
      <c r="NEU342" s="430"/>
      <c r="NEV342" s="431"/>
      <c r="NEW342" s="429"/>
      <c r="NEX342" s="428"/>
      <c r="NEY342" s="430"/>
      <c r="NEZ342" s="431"/>
      <c r="NFA342" s="429"/>
      <c r="NFB342" s="428"/>
      <c r="NFC342" s="430"/>
      <c r="NFD342" s="431"/>
      <c r="NFE342" s="429"/>
      <c r="NFF342" s="428"/>
      <c r="NFG342" s="430"/>
      <c r="NFH342" s="431"/>
      <c r="NFI342" s="429"/>
      <c r="NFJ342" s="428"/>
      <c r="NFK342" s="430"/>
      <c r="NFL342" s="431"/>
      <c r="NFM342" s="429"/>
      <c r="NFN342" s="428"/>
      <c r="NFO342" s="430"/>
      <c r="NFP342" s="431"/>
      <c r="NFQ342" s="429"/>
      <c r="NFR342" s="428"/>
      <c r="NFS342" s="430"/>
      <c r="NFT342" s="431"/>
      <c r="NFU342" s="429"/>
      <c r="NFV342" s="428"/>
      <c r="NFW342" s="430"/>
      <c r="NFX342" s="431"/>
      <c r="NFY342" s="429"/>
      <c r="NFZ342" s="428"/>
      <c r="NGA342" s="430"/>
      <c r="NGB342" s="431"/>
      <c r="NGC342" s="429"/>
      <c r="NGD342" s="428"/>
      <c r="NGE342" s="430"/>
      <c r="NGF342" s="431"/>
      <c r="NGG342" s="429"/>
      <c r="NGH342" s="428"/>
      <c r="NGI342" s="430"/>
      <c r="NGJ342" s="431"/>
      <c r="NGK342" s="429"/>
      <c r="NGL342" s="428"/>
      <c r="NGM342" s="430"/>
      <c r="NGN342" s="431"/>
      <c r="NGO342" s="429"/>
      <c r="NGP342" s="428"/>
      <c r="NGQ342" s="430"/>
      <c r="NGR342" s="431"/>
      <c r="NGS342" s="429"/>
      <c r="NGT342" s="428"/>
      <c r="NGU342" s="430"/>
      <c r="NGV342" s="431"/>
      <c r="NGW342" s="429"/>
      <c r="NGX342" s="428"/>
      <c r="NGY342" s="430"/>
      <c r="NGZ342" s="431"/>
      <c r="NHA342" s="429"/>
      <c r="NHB342" s="428"/>
      <c r="NHC342" s="430"/>
      <c r="NHD342" s="431"/>
      <c r="NHE342" s="429"/>
      <c r="NHF342" s="428"/>
      <c r="NHG342" s="430"/>
      <c r="NHH342" s="431"/>
      <c r="NHI342" s="429"/>
      <c r="NHJ342" s="428"/>
      <c r="NHK342" s="430"/>
      <c r="NHL342" s="431"/>
      <c r="NHM342" s="429"/>
      <c r="NHN342" s="428"/>
      <c r="NHO342" s="430"/>
      <c r="NHP342" s="431"/>
      <c r="NHQ342" s="429"/>
      <c r="NHR342" s="428"/>
      <c r="NHS342" s="430"/>
      <c r="NHT342" s="431"/>
      <c r="NHU342" s="429"/>
      <c r="NHV342" s="428"/>
      <c r="NHW342" s="430"/>
      <c r="NHX342" s="431"/>
      <c r="NHY342" s="429"/>
      <c r="NHZ342" s="428"/>
      <c r="NIA342" s="430"/>
      <c r="NIB342" s="431"/>
      <c r="NIC342" s="429"/>
      <c r="NID342" s="428"/>
      <c r="NIE342" s="430"/>
      <c r="NIF342" s="431"/>
      <c r="NIG342" s="429"/>
      <c r="NIH342" s="428"/>
      <c r="NII342" s="430"/>
      <c r="NIJ342" s="431"/>
      <c r="NIK342" s="429"/>
      <c r="NIL342" s="428"/>
      <c r="NIM342" s="430"/>
      <c r="NIN342" s="431"/>
      <c r="NIO342" s="429"/>
      <c r="NIP342" s="428"/>
      <c r="NIQ342" s="430"/>
      <c r="NIR342" s="431"/>
      <c r="NIS342" s="429"/>
      <c r="NIT342" s="428"/>
      <c r="NIU342" s="430"/>
      <c r="NIV342" s="431"/>
      <c r="NIW342" s="429"/>
      <c r="NIX342" s="428"/>
      <c r="NIY342" s="430"/>
      <c r="NIZ342" s="431"/>
      <c r="NJA342" s="429"/>
      <c r="NJB342" s="428"/>
      <c r="NJC342" s="430"/>
      <c r="NJD342" s="431"/>
      <c r="NJE342" s="429"/>
      <c r="NJF342" s="428"/>
      <c r="NJG342" s="430"/>
      <c r="NJH342" s="431"/>
      <c r="NJI342" s="429"/>
      <c r="NJJ342" s="428"/>
      <c r="NJK342" s="430"/>
      <c r="NJL342" s="431"/>
      <c r="NJM342" s="429"/>
      <c r="NJN342" s="428"/>
      <c r="NJO342" s="430"/>
      <c r="NJP342" s="431"/>
      <c r="NJQ342" s="429"/>
      <c r="NJR342" s="428"/>
      <c r="NJS342" s="430"/>
      <c r="NJT342" s="431"/>
      <c r="NJU342" s="429"/>
      <c r="NJV342" s="428"/>
      <c r="NJW342" s="430"/>
      <c r="NJX342" s="431"/>
      <c r="NJY342" s="429"/>
      <c r="NJZ342" s="428"/>
      <c r="NKA342" s="430"/>
      <c r="NKB342" s="431"/>
      <c r="NKC342" s="429"/>
      <c r="NKD342" s="428"/>
      <c r="NKE342" s="430"/>
      <c r="NKF342" s="431"/>
      <c r="NKG342" s="429"/>
      <c r="NKH342" s="428"/>
      <c r="NKI342" s="430"/>
      <c r="NKJ342" s="431"/>
      <c r="NKK342" s="429"/>
      <c r="NKL342" s="428"/>
      <c r="NKM342" s="430"/>
      <c r="NKN342" s="431"/>
      <c r="NKO342" s="429"/>
      <c r="NKP342" s="428"/>
      <c r="NKQ342" s="430"/>
      <c r="NKR342" s="431"/>
      <c r="NKS342" s="429"/>
      <c r="NKT342" s="428"/>
      <c r="NKU342" s="430"/>
      <c r="NKV342" s="431"/>
      <c r="NKW342" s="429"/>
      <c r="NKX342" s="428"/>
      <c r="NKY342" s="430"/>
      <c r="NKZ342" s="431"/>
      <c r="NLA342" s="429"/>
      <c r="NLB342" s="428"/>
      <c r="NLC342" s="430"/>
      <c r="NLD342" s="431"/>
      <c r="NLE342" s="429"/>
      <c r="NLF342" s="428"/>
      <c r="NLG342" s="430"/>
      <c r="NLH342" s="431"/>
      <c r="NLI342" s="429"/>
      <c r="NLJ342" s="428"/>
      <c r="NLK342" s="430"/>
      <c r="NLL342" s="431"/>
      <c r="NLM342" s="429"/>
      <c r="NLN342" s="428"/>
      <c r="NLO342" s="430"/>
      <c r="NLP342" s="431"/>
      <c r="NLQ342" s="429"/>
      <c r="NLR342" s="428"/>
      <c r="NLS342" s="430"/>
      <c r="NLT342" s="431"/>
      <c r="NLU342" s="429"/>
      <c r="NLV342" s="428"/>
      <c r="NLW342" s="430"/>
      <c r="NLX342" s="431"/>
      <c r="NLY342" s="429"/>
      <c r="NLZ342" s="428"/>
      <c r="NMA342" s="430"/>
      <c r="NMB342" s="431"/>
      <c r="NMC342" s="429"/>
      <c r="NMD342" s="428"/>
      <c r="NME342" s="430"/>
      <c r="NMF342" s="431"/>
      <c r="NMG342" s="429"/>
      <c r="NMH342" s="428"/>
      <c r="NMI342" s="430"/>
      <c r="NMJ342" s="431"/>
      <c r="NMK342" s="429"/>
      <c r="NML342" s="428"/>
      <c r="NMM342" s="430"/>
      <c r="NMN342" s="431"/>
      <c r="NMO342" s="429"/>
      <c r="NMP342" s="428"/>
      <c r="NMQ342" s="430"/>
      <c r="NMR342" s="431"/>
      <c r="NMS342" s="429"/>
      <c r="NMT342" s="428"/>
      <c r="NMU342" s="430"/>
      <c r="NMV342" s="431"/>
      <c r="NMW342" s="429"/>
      <c r="NMX342" s="428"/>
      <c r="NMY342" s="430"/>
      <c r="NMZ342" s="431"/>
      <c r="NNA342" s="429"/>
      <c r="NNB342" s="428"/>
      <c r="NNC342" s="430"/>
      <c r="NND342" s="431"/>
      <c r="NNE342" s="429"/>
      <c r="NNF342" s="428"/>
      <c r="NNG342" s="430"/>
      <c r="NNH342" s="431"/>
      <c r="NNI342" s="429"/>
      <c r="NNJ342" s="428"/>
      <c r="NNK342" s="430"/>
      <c r="NNL342" s="431"/>
      <c r="NNM342" s="429"/>
      <c r="NNN342" s="428"/>
      <c r="NNO342" s="430"/>
      <c r="NNP342" s="431"/>
      <c r="NNQ342" s="429"/>
      <c r="NNR342" s="428"/>
      <c r="NNS342" s="430"/>
      <c r="NNT342" s="431"/>
      <c r="NNU342" s="429"/>
      <c r="NNV342" s="428"/>
      <c r="NNW342" s="430"/>
      <c r="NNX342" s="431"/>
      <c r="NNY342" s="429"/>
      <c r="NNZ342" s="428"/>
      <c r="NOA342" s="430"/>
      <c r="NOB342" s="431"/>
      <c r="NOC342" s="429"/>
      <c r="NOD342" s="428"/>
      <c r="NOE342" s="430"/>
      <c r="NOF342" s="431"/>
      <c r="NOG342" s="429"/>
      <c r="NOH342" s="428"/>
      <c r="NOI342" s="430"/>
      <c r="NOJ342" s="431"/>
      <c r="NOK342" s="429"/>
      <c r="NOL342" s="428"/>
      <c r="NOM342" s="430"/>
      <c r="NON342" s="431"/>
      <c r="NOO342" s="429"/>
      <c r="NOP342" s="428"/>
      <c r="NOQ342" s="430"/>
      <c r="NOR342" s="431"/>
      <c r="NOS342" s="429"/>
      <c r="NOT342" s="428"/>
      <c r="NOU342" s="430"/>
      <c r="NOV342" s="431"/>
      <c r="NOW342" s="429"/>
      <c r="NOX342" s="428"/>
      <c r="NOY342" s="430"/>
      <c r="NOZ342" s="431"/>
      <c r="NPA342" s="429"/>
      <c r="NPB342" s="428"/>
      <c r="NPC342" s="430"/>
      <c r="NPD342" s="431"/>
      <c r="NPE342" s="429"/>
      <c r="NPF342" s="428"/>
      <c r="NPG342" s="430"/>
      <c r="NPH342" s="431"/>
      <c r="NPI342" s="429"/>
      <c r="NPJ342" s="428"/>
      <c r="NPK342" s="430"/>
      <c r="NPL342" s="431"/>
      <c r="NPM342" s="429"/>
      <c r="NPN342" s="428"/>
      <c r="NPO342" s="430"/>
      <c r="NPP342" s="431"/>
      <c r="NPQ342" s="429"/>
      <c r="NPR342" s="428"/>
      <c r="NPS342" s="430"/>
      <c r="NPT342" s="431"/>
      <c r="NPU342" s="429"/>
      <c r="NPV342" s="428"/>
      <c r="NPW342" s="430"/>
      <c r="NPX342" s="431"/>
      <c r="NPY342" s="429"/>
      <c r="NPZ342" s="428"/>
      <c r="NQA342" s="430"/>
      <c r="NQB342" s="431"/>
      <c r="NQC342" s="429"/>
      <c r="NQD342" s="428"/>
      <c r="NQE342" s="430"/>
      <c r="NQF342" s="431"/>
      <c r="NQG342" s="429"/>
      <c r="NQH342" s="428"/>
      <c r="NQI342" s="430"/>
      <c r="NQJ342" s="431"/>
      <c r="NQK342" s="429"/>
      <c r="NQL342" s="428"/>
      <c r="NQM342" s="430"/>
      <c r="NQN342" s="431"/>
      <c r="NQO342" s="429"/>
      <c r="NQP342" s="428"/>
      <c r="NQQ342" s="430"/>
      <c r="NQR342" s="431"/>
      <c r="NQS342" s="429"/>
      <c r="NQT342" s="428"/>
      <c r="NQU342" s="430"/>
      <c r="NQV342" s="431"/>
      <c r="NQW342" s="429"/>
      <c r="NQX342" s="428"/>
      <c r="NQY342" s="430"/>
      <c r="NQZ342" s="431"/>
      <c r="NRA342" s="429"/>
      <c r="NRB342" s="428"/>
      <c r="NRC342" s="430"/>
      <c r="NRD342" s="431"/>
      <c r="NRE342" s="429"/>
      <c r="NRF342" s="428"/>
      <c r="NRG342" s="430"/>
      <c r="NRH342" s="431"/>
      <c r="NRI342" s="429"/>
      <c r="NRJ342" s="428"/>
      <c r="NRK342" s="430"/>
      <c r="NRL342" s="431"/>
      <c r="NRM342" s="429"/>
      <c r="NRN342" s="428"/>
      <c r="NRO342" s="430"/>
      <c r="NRP342" s="431"/>
      <c r="NRQ342" s="429"/>
      <c r="NRR342" s="428"/>
      <c r="NRS342" s="430"/>
      <c r="NRT342" s="431"/>
      <c r="NRU342" s="429"/>
      <c r="NRV342" s="428"/>
      <c r="NRW342" s="430"/>
      <c r="NRX342" s="431"/>
      <c r="NRY342" s="429"/>
      <c r="NRZ342" s="428"/>
      <c r="NSA342" s="430"/>
      <c r="NSB342" s="431"/>
      <c r="NSC342" s="429"/>
      <c r="NSD342" s="428"/>
      <c r="NSE342" s="430"/>
      <c r="NSF342" s="431"/>
      <c r="NSG342" s="429"/>
      <c r="NSH342" s="428"/>
      <c r="NSI342" s="430"/>
      <c r="NSJ342" s="431"/>
      <c r="NSK342" s="429"/>
      <c r="NSL342" s="428"/>
      <c r="NSM342" s="430"/>
      <c r="NSN342" s="431"/>
      <c r="NSO342" s="429"/>
      <c r="NSP342" s="428"/>
      <c r="NSQ342" s="430"/>
      <c r="NSR342" s="431"/>
      <c r="NSS342" s="429"/>
      <c r="NST342" s="428"/>
      <c r="NSU342" s="430"/>
      <c r="NSV342" s="431"/>
      <c r="NSW342" s="429"/>
      <c r="NSX342" s="428"/>
      <c r="NSY342" s="430"/>
      <c r="NSZ342" s="431"/>
      <c r="NTA342" s="429"/>
      <c r="NTB342" s="428"/>
      <c r="NTC342" s="430"/>
      <c r="NTD342" s="431"/>
      <c r="NTE342" s="429"/>
      <c r="NTF342" s="428"/>
      <c r="NTG342" s="430"/>
      <c r="NTH342" s="431"/>
      <c r="NTI342" s="429"/>
      <c r="NTJ342" s="428"/>
      <c r="NTK342" s="430"/>
      <c r="NTL342" s="431"/>
      <c r="NTM342" s="429"/>
      <c r="NTN342" s="428"/>
      <c r="NTO342" s="430"/>
      <c r="NTP342" s="431"/>
      <c r="NTQ342" s="429"/>
      <c r="NTR342" s="428"/>
      <c r="NTS342" s="430"/>
      <c r="NTT342" s="431"/>
      <c r="NTU342" s="429"/>
      <c r="NTV342" s="428"/>
      <c r="NTW342" s="430"/>
      <c r="NTX342" s="431"/>
      <c r="NTY342" s="429"/>
      <c r="NTZ342" s="428"/>
      <c r="NUA342" s="430"/>
      <c r="NUB342" s="431"/>
      <c r="NUC342" s="429"/>
      <c r="NUD342" s="428"/>
      <c r="NUE342" s="430"/>
      <c r="NUF342" s="431"/>
      <c r="NUG342" s="429"/>
      <c r="NUH342" s="428"/>
      <c r="NUI342" s="430"/>
      <c r="NUJ342" s="431"/>
      <c r="NUK342" s="429"/>
      <c r="NUL342" s="428"/>
      <c r="NUM342" s="430"/>
      <c r="NUN342" s="431"/>
      <c r="NUO342" s="429"/>
      <c r="NUP342" s="428"/>
      <c r="NUQ342" s="430"/>
      <c r="NUR342" s="431"/>
      <c r="NUS342" s="429"/>
      <c r="NUT342" s="428"/>
      <c r="NUU342" s="430"/>
      <c r="NUV342" s="431"/>
      <c r="NUW342" s="429"/>
      <c r="NUX342" s="428"/>
      <c r="NUY342" s="430"/>
      <c r="NUZ342" s="431"/>
      <c r="NVA342" s="429"/>
      <c r="NVB342" s="428"/>
      <c r="NVC342" s="430"/>
      <c r="NVD342" s="431"/>
      <c r="NVE342" s="429"/>
      <c r="NVF342" s="428"/>
      <c r="NVG342" s="430"/>
      <c r="NVH342" s="431"/>
      <c r="NVI342" s="429"/>
      <c r="NVJ342" s="428"/>
      <c r="NVK342" s="430"/>
      <c r="NVL342" s="431"/>
      <c r="NVM342" s="429"/>
      <c r="NVN342" s="428"/>
      <c r="NVO342" s="430"/>
      <c r="NVP342" s="431"/>
      <c r="NVQ342" s="429"/>
      <c r="NVR342" s="428"/>
      <c r="NVS342" s="430"/>
      <c r="NVT342" s="431"/>
      <c r="NVU342" s="429"/>
      <c r="NVV342" s="428"/>
      <c r="NVW342" s="430"/>
      <c r="NVX342" s="431"/>
      <c r="NVY342" s="429"/>
      <c r="NVZ342" s="428"/>
      <c r="NWA342" s="430"/>
      <c r="NWB342" s="431"/>
      <c r="NWC342" s="429"/>
      <c r="NWD342" s="428"/>
      <c r="NWE342" s="430"/>
      <c r="NWF342" s="431"/>
      <c r="NWG342" s="429"/>
      <c r="NWH342" s="428"/>
      <c r="NWI342" s="430"/>
      <c r="NWJ342" s="431"/>
      <c r="NWK342" s="429"/>
      <c r="NWL342" s="428"/>
      <c r="NWM342" s="430"/>
      <c r="NWN342" s="431"/>
      <c r="NWO342" s="429"/>
      <c r="NWP342" s="428"/>
      <c r="NWQ342" s="430"/>
      <c r="NWR342" s="431"/>
      <c r="NWS342" s="429"/>
      <c r="NWT342" s="428"/>
      <c r="NWU342" s="430"/>
      <c r="NWV342" s="431"/>
      <c r="NWW342" s="429"/>
      <c r="NWX342" s="428"/>
      <c r="NWY342" s="430"/>
      <c r="NWZ342" s="431"/>
      <c r="NXA342" s="429"/>
      <c r="NXB342" s="428"/>
      <c r="NXC342" s="430"/>
      <c r="NXD342" s="431"/>
      <c r="NXE342" s="429"/>
      <c r="NXF342" s="428"/>
      <c r="NXG342" s="430"/>
      <c r="NXH342" s="431"/>
      <c r="NXI342" s="429"/>
      <c r="NXJ342" s="428"/>
      <c r="NXK342" s="430"/>
      <c r="NXL342" s="431"/>
      <c r="NXM342" s="429"/>
      <c r="NXN342" s="428"/>
      <c r="NXO342" s="430"/>
      <c r="NXP342" s="431"/>
      <c r="NXQ342" s="429"/>
      <c r="NXR342" s="428"/>
      <c r="NXS342" s="430"/>
      <c r="NXT342" s="431"/>
      <c r="NXU342" s="429"/>
      <c r="NXV342" s="428"/>
      <c r="NXW342" s="430"/>
      <c r="NXX342" s="431"/>
      <c r="NXY342" s="429"/>
      <c r="NXZ342" s="428"/>
      <c r="NYA342" s="430"/>
      <c r="NYB342" s="431"/>
      <c r="NYC342" s="429"/>
      <c r="NYD342" s="428"/>
      <c r="NYE342" s="430"/>
      <c r="NYF342" s="431"/>
      <c r="NYG342" s="429"/>
      <c r="NYH342" s="428"/>
      <c r="NYI342" s="430"/>
      <c r="NYJ342" s="431"/>
      <c r="NYK342" s="429"/>
      <c r="NYL342" s="428"/>
      <c r="NYM342" s="430"/>
      <c r="NYN342" s="431"/>
      <c r="NYO342" s="429"/>
      <c r="NYP342" s="428"/>
      <c r="NYQ342" s="430"/>
      <c r="NYR342" s="431"/>
      <c r="NYS342" s="429"/>
      <c r="NYT342" s="428"/>
      <c r="NYU342" s="430"/>
      <c r="NYV342" s="431"/>
      <c r="NYW342" s="429"/>
      <c r="NYX342" s="428"/>
      <c r="NYY342" s="430"/>
      <c r="NYZ342" s="431"/>
      <c r="NZA342" s="429"/>
      <c r="NZB342" s="428"/>
      <c r="NZC342" s="430"/>
      <c r="NZD342" s="431"/>
      <c r="NZE342" s="429"/>
      <c r="NZF342" s="428"/>
      <c r="NZG342" s="430"/>
      <c r="NZH342" s="431"/>
      <c r="NZI342" s="429"/>
      <c r="NZJ342" s="428"/>
      <c r="NZK342" s="430"/>
      <c r="NZL342" s="431"/>
      <c r="NZM342" s="429"/>
      <c r="NZN342" s="428"/>
      <c r="NZO342" s="430"/>
      <c r="NZP342" s="431"/>
      <c r="NZQ342" s="429"/>
      <c r="NZR342" s="428"/>
      <c r="NZS342" s="430"/>
      <c r="NZT342" s="431"/>
      <c r="NZU342" s="429"/>
      <c r="NZV342" s="428"/>
      <c r="NZW342" s="430"/>
      <c r="NZX342" s="431"/>
      <c r="NZY342" s="429"/>
      <c r="NZZ342" s="428"/>
      <c r="OAA342" s="430"/>
      <c r="OAB342" s="431"/>
      <c r="OAC342" s="429"/>
      <c r="OAD342" s="428"/>
      <c r="OAE342" s="430"/>
      <c r="OAF342" s="431"/>
      <c r="OAG342" s="429"/>
      <c r="OAH342" s="428"/>
      <c r="OAI342" s="430"/>
      <c r="OAJ342" s="431"/>
      <c r="OAK342" s="429"/>
      <c r="OAL342" s="428"/>
      <c r="OAM342" s="430"/>
      <c r="OAN342" s="431"/>
      <c r="OAO342" s="429"/>
      <c r="OAP342" s="428"/>
      <c r="OAQ342" s="430"/>
      <c r="OAR342" s="431"/>
      <c r="OAS342" s="429"/>
      <c r="OAT342" s="428"/>
      <c r="OAU342" s="430"/>
      <c r="OAV342" s="431"/>
      <c r="OAW342" s="429"/>
      <c r="OAX342" s="428"/>
      <c r="OAY342" s="430"/>
      <c r="OAZ342" s="431"/>
      <c r="OBA342" s="429"/>
      <c r="OBB342" s="428"/>
      <c r="OBC342" s="430"/>
      <c r="OBD342" s="431"/>
      <c r="OBE342" s="429"/>
      <c r="OBF342" s="428"/>
      <c r="OBG342" s="430"/>
      <c r="OBH342" s="431"/>
      <c r="OBI342" s="429"/>
      <c r="OBJ342" s="428"/>
      <c r="OBK342" s="430"/>
      <c r="OBL342" s="431"/>
      <c r="OBM342" s="429"/>
      <c r="OBN342" s="428"/>
      <c r="OBO342" s="430"/>
      <c r="OBP342" s="431"/>
      <c r="OBQ342" s="429"/>
      <c r="OBR342" s="428"/>
      <c r="OBS342" s="430"/>
      <c r="OBT342" s="431"/>
      <c r="OBU342" s="429"/>
      <c r="OBV342" s="428"/>
      <c r="OBW342" s="430"/>
      <c r="OBX342" s="431"/>
      <c r="OBY342" s="429"/>
      <c r="OBZ342" s="428"/>
      <c r="OCA342" s="430"/>
      <c r="OCB342" s="431"/>
      <c r="OCC342" s="429"/>
      <c r="OCD342" s="428"/>
      <c r="OCE342" s="430"/>
      <c r="OCF342" s="431"/>
      <c r="OCG342" s="429"/>
      <c r="OCH342" s="428"/>
      <c r="OCI342" s="430"/>
      <c r="OCJ342" s="431"/>
      <c r="OCK342" s="429"/>
      <c r="OCL342" s="428"/>
      <c r="OCM342" s="430"/>
      <c r="OCN342" s="431"/>
      <c r="OCO342" s="429"/>
      <c r="OCP342" s="428"/>
      <c r="OCQ342" s="430"/>
      <c r="OCR342" s="431"/>
      <c r="OCS342" s="429"/>
      <c r="OCT342" s="428"/>
      <c r="OCU342" s="430"/>
      <c r="OCV342" s="431"/>
      <c r="OCW342" s="429"/>
      <c r="OCX342" s="428"/>
      <c r="OCY342" s="430"/>
      <c r="OCZ342" s="431"/>
      <c r="ODA342" s="429"/>
      <c r="ODB342" s="428"/>
      <c r="ODC342" s="430"/>
      <c r="ODD342" s="431"/>
      <c r="ODE342" s="429"/>
      <c r="ODF342" s="428"/>
      <c r="ODG342" s="430"/>
      <c r="ODH342" s="431"/>
      <c r="ODI342" s="429"/>
      <c r="ODJ342" s="428"/>
      <c r="ODK342" s="430"/>
      <c r="ODL342" s="431"/>
      <c r="ODM342" s="429"/>
      <c r="ODN342" s="428"/>
      <c r="ODO342" s="430"/>
      <c r="ODP342" s="431"/>
      <c r="ODQ342" s="429"/>
      <c r="ODR342" s="428"/>
      <c r="ODS342" s="430"/>
      <c r="ODT342" s="431"/>
      <c r="ODU342" s="429"/>
      <c r="ODV342" s="428"/>
      <c r="ODW342" s="430"/>
      <c r="ODX342" s="431"/>
      <c r="ODY342" s="429"/>
      <c r="ODZ342" s="428"/>
      <c r="OEA342" s="430"/>
      <c r="OEB342" s="431"/>
      <c r="OEC342" s="429"/>
      <c r="OED342" s="428"/>
      <c r="OEE342" s="430"/>
      <c r="OEF342" s="431"/>
      <c r="OEG342" s="429"/>
      <c r="OEH342" s="428"/>
      <c r="OEI342" s="430"/>
      <c r="OEJ342" s="431"/>
      <c r="OEK342" s="429"/>
      <c r="OEL342" s="428"/>
      <c r="OEM342" s="430"/>
      <c r="OEN342" s="431"/>
      <c r="OEO342" s="429"/>
      <c r="OEP342" s="428"/>
      <c r="OEQ342" s="430"/>
      <c r="OER342" s="431"/>
      <c r="OES342" s="429"/>
      <c r="OET342" s="428"/>
      <c r="OEU342" s="430"/>
      <c r="OEV342" s="431"/>
      <c r="OEW342" s="429"/>
      <c r="OEX342" s="428"/>
      <c r="OEY342" s="430"/>
      <c r="OEZ342" s="431"/>
      <c r="OFA342" s="429"/>
      <c r="OFB342" s="428"/>
      <c r="OFC342" s="430"/>
      <c r="OFD342" s="431"/>
      <c r="OFE342" s="429"/>
      <c r="OFF342" s="428"/>
      <c r="OFG342" s="430"/>
      <c r="OFH342" s="431"/>
      <c r="OFI342" s="429"/>
      <c r="OFJ342" s="428"/>
      <c r="OFK342" s="430"/>
      <c r="OFL342" s="431"/>
      <c r="OFM342" s="429"/>
      <c r="OFN342" s="428"/>
      <c r="OFO342" s="430"/>
      <c r="OFP342" s="431"/>
      <c r="OFQ342" s="429"/>
      <c r="OFR342" s="428"/>
      <c r="OFS342" s="430"/>
      <c r="OFT342" s="431"/>
      <c r="OFU342" s="429"/>
      <c r="OFV342" s="428"/>
      <c r="OFW342" s="430"/>
      <c r="OFX342" s="431"/>
      <c r="OFY342" s="429"/>
      <c r="OFZ342" s="428"/>
      <c r="OGA342" s="430"/>
      <c r="OGB342" s="431"/>
      <c r="OGC342" s="429"/>
      <c r="OGD342" s="428"/>
      <c r="OGE342" s="430"/>
      <c r="OGF342" s="431"/>
      <c r="OGG342" s="429"/>
      <c r="OGH342" s="428"/>
      <c r="OGI342" s="430"/>
      <c r="OGJ342" s="431"/>
      <c r="OGK342" s="429"/>
      <c r="OGL342" s="428"/>
      <c r="OGM342" s="430"/>
      <c r="OGN342" s="431"/>
      <c r="OGO342" s="429"/>
      <c r="OGP342" s="428"/>
      <c r="OGQ342" s="430"/>
      <c r="OGR342" s="431"/>
      <c r="OGS342" s="429"/>
      <c r="OGT342" s="428"/>
      <c r="OGU342" s="430"/>
      <c r="OGV342" s="431"/>
      <c r="OGW342" s="429"/>
      <c r="OGX342" s="428"/>
      <c r="OGY342" s="430"/>
      <c r="OGZ342" s="431"/>
      <c r="OHA342" s="429"/>
      <c r="OHB342" s="428"/>
      <c r="OHC342" s="430"/>
      <c r="OHD342" s="431"/>
      <c r="OHE342" s="429"/>
      <c r="OHF342" s="428"/>
      <c r="OHG342" s="430"/>
      <c r="OHH342" s="431"/>
      <c r="OHI342" s="429"/>
      <c r="OHJ342" s="428"/>
      <c r="OHK342" s="430"/>
      <c r="OHL342" s="431"/>
      <c r="OHM342" s="429"/>
      <c r="OHN342" s="428"/>
      <c r="OHO342" s="430"/>
      <c r="OHP342" s="431"/>
      <c r="OHQ342" s="429"/>
      <c r="OHR342" s="428"/>
      <c r="OHS342" s="430"/>
      <c r="OHT342" s="431"/>
      <c r="OHU342" s="429"/>
      <c r="OHV342" s="428"/>
      <c r="OHW342" s="430"/>
      <c r="OHX342" s="431"/>
      <c r="OHY342" s="429"/>
      <c r="OHZ342" s="428"/>
      <c r="OIA342" s="430"/>
      <c r="OIB342" s="431"/>
      <c r="OIC342" s="429"/>
      <c r="OID342" s="428"/>
      <c r="OIE342" s="430"/>
      <c r="OIF342" s="431"/>
      <c r="OIG342" s="429"/>
      <c r="OIH342" s="428"/>
      <c r="OII342" s="430"/>
      <c r="OIJ342" s="431"/>
      <c r="OIK342" s="429"/>
      <c r="OIL342" s="428"/>
      <c r="OIM342" s="430"/>
      <c r="OIN342" s="431"/>
      <c r="OIO342" s="429"/>
      <c r="OIP342" s="428"/>
      <c r="OIQ342" s="430"/>
      <c r="OIR342" s="431"/>
      <c r="OIS342" s="429"/>
      <c r="OIT342" s="428"/>
      <c r="OIU342" s="430"/>
      <c r="OIV342" s="431"/>
      <c r="OIW342" s="429"/>
      <c r="OIX342" s="428"/>
      <c r="OIY342" s="430"/>
      <c r="OIZ342" s="431"/>
      <c r="OJA342" s="429"/>
      <c r="OJB342" s="428"/>
      <c r="OJC342" s="430"/>
      <c r="OJD342" s="431"/>
      <c r="OJE342" s="429"/>
      <c r="OJF342" s="428"/>
      <c r="OJG342" s="430"/>
      <c r="OJH342" s="431"/>
      <c r="OJI342" s="429"/>
      <c r="OJJ342" s="428"/>
      <c r="OJK342" s="430"/>
      <c r="OJL342" s="431"/>
      <c r="OJM342" s="429"/>
      <c r="OJN342" s="428"/>
      <c r="OJO342" s="430"/>
      <c r="OJP342" s="431"/>
      <c r="OJQ342" s="429"/>
      <c r="OJR342" s="428"/>
      <c r="OJS342" s="430"/>
      <c r="OJT342" s="431"/>
      <c r="OJU342" s="429"/>
      <c r="OJV342" s="428"/>
      <c r="OJW342" s="430"/>
      <c r="OJX342" s="431"/>
      <c r="OJY342" s="429"/>
      <c r="OJZ342" s="428"/>
      <c r="OKA342" s="430"/>
      <c r="OKB342" s="431"/>
      <c r="OKC342" s="429"/>
      <c r="OKD342" s="428"/>
      <c r="OKE342" s="430"/>
      <c r="OKF342" s="431"/>
      <c r="OKG342" s="429"/>
      <c r="OKH342" s="428"/>
      <c r="OKI342" s="430"/>
      <c r="OKJ342" s="431"/>
      <c r="OKK342" s="429"/>
      <c r="OKL342" s="428"/>
      <c r="OKM342" s="430"/>
      <c r="OKN342" s="431"/>
      <c r="OKO342" s="429"/>
      <c r="OKP342" s="428"/>
      <c r="OKQ342" s="430"/>
      <c r="OKR342" s="431"/>
      <c r="OKS342" s="429"/>
      <c r="OKT342" s="428"/>
      <c r="OKU342" s="430"/>
      <c r="OKV342" s="431"/>
      <c r="OKW342" s="429"/>
      <c r="OKX342" s="428"/>
      <c r="OKY342" s="430"/>
      <c r="OKZ342" s="431"/>
      <c r="OLA342" s="429"/>
      <c r="OLB342" s="428"/>
      <c r="OLC342" s="430"/>
      <c r="OLD342" s="431"/>
      <c r="OLE342" s="429"/>
      <c r="OLF342" s="428"/>
      <c r="OLG342" s="430"/>
      <c r="OLH342" s="431"/>
      <c r="OLI342" s="429"/>
      <c r="OLJ342" s="428"/>
      <c r="OLK342" s="430"/>
      <c r="OLL342" s="431"/>
      <c r="OLM342" s="429"/>
      <c r="OLN342" s="428"/>
      <c r="OLO342" s="430"/>
      <c r="OLP342" s="431"/>
      <c r="OLQ342" s="429"/>
      <c r="OLR342" s="428"/>
      <c r="OLS342" s="430"/>
      <c r="OLT342" s="431"/>
      <c r="OLU342" s="429"/>
      <c r="OLV342" s="428"/>
      <c r="OLW342" s="430"/>
      <c r="OLX342" s="431"/>
      <c r="OLY342" s="429"/>
      <c r="OLZ342" s="428"/>
      <c r="OMA342" s="430"/>
      <c r="OMB342" s="431"/>
      <c r="OMC342" s="429"/>
      <c r="OMD342" s="428"/>
      <c r="OME342" s="430"/>
      <c r="OMF342" s="431"/>
      <c r="OMG342" s="429"/>
      <c r="OMH342" s="428"/>
      <c r="OMI342" s="430"/>
      <c r="OMJ342" s="431"/>
      <c r="OMK342" s="429"/>
      <c r="OML342" s="428"/>
      <c r="OMM342" s="430"/>
      <c r="OMN342" s="431"/>
      <c r="OMO342" s="429"/>
      <c r="OMP342" s="428"/>
      <c r="OMQ342" s="430"/>
      <c r="OMR342" s="431"/>
      <c r="OMS342" s="429"/>
      <c r="OMT342" s="428"/>
      <c r="OMU342" s="430"/>
      <c r="OMV342" s="431"/>
      <c r="OMW342" s="429"/>
      <c r="OMX342" s="428"/>
      <c r="OMY342" s="430"/>
      <c r="OMZ342" s="431"/>
      <c r="ONA342" s="429"/>
      <c r="ONB342" s="428"/>
      <c r="ONC342" s="430"/>
      <c r="OND342" s="431"/>
      <c r="ONE342" s="429"/>
      <c r="ONF342" s="428"/>
      <c r="ONG342" s="430"/>
      <c r="ONH342" s="431"/>
      <c r="ONI342" s="429"/>
      <c r="ONJ342" s="428"/>
      <c r="ONK342" s="430"/>
      <c r="ONL342" s="431"/>
      <c r="ONM342" s="429"/>
      <c r="ONN342" s="428"/>
      <c r="ONO342" s="430"/>
      <c r="ONP342" s="431"/>
      <c r="ONQ342" s="429"/>
      <c r="ONR342" s="428"/>
      <c r="ONS342" s="430"/>
      <c r="ONT342" s="431"/>
      <c r="ONU342" s="429"/>
      <c r="ONV342" s="428"/>
      <c r="ONW342" s="430"/>
      <c r="ONX342" s="431"/>
      <c r="ONY342" s="429"/>
      <c r="ONZ342" s="428"/>
      <c r="OOA342" s="430"/>
      <c r="OOB342" s="431"/>
      <c r="OOC342" s="429"/>
      <c r="OOD342" s="428"/>
      <c r="OOE342" s="430"/>
      <c r="OOF342" s="431"/>
      <c r="OOG342" s="429"/>
      <c r="OOH342" s="428"/>
      <c r="OOI342" s="430"/>
      <c r="OOJ342" s="431"/>
      <c r="OOK342" s="429"/>
      <c r="OOL342" s="428"/>
      <c r="OOM342" s="430"/>
      <c r="OON342" s="431"/>
      <c r="OOO342" s="429"/>
      <c r="OOP342" s="428"/>
      <c r="OOQ342" s="430"/>
      <c r="OOR342" s="431"/>
      <c r="OOS342" s="429"/>
      <c r="OOT342" s="428"/>
      <c r="OOU342" s="430"/>
      <c r="OOV342" s="431"/>
      <c r="OOW342" s="429"/>
      <c r="OOX342" s="428"/>
      <c r="OOY342" s="430"/>
      <c r="OOZ342" s="431"/>
      <c r="OPA342" s="429"/>
      <c r="OPB342" s="428"/>
      <c r="OPC342" s="430"/>
      <c r="OPD342" s="431"/>
      <c r="OPE342" s="429"/>
      <c r="OPF342" s="428"/>
      <c r="OPG342" s="430"/>
      <c r="OPH342" s="431"/>
      <c r="OPI342" s="429"/>
      <c r="OPJ342" s="428"/>
      <c r="OPK342" s="430"/>
      <c r="OPL342" s="431"/>
      <c r="OPM342" s="429"/>
      <c r="OPN342" s="428"/>
      <c r="OPO342" s="430"/>
      <c r="OPP342" s="431"/>
      <c r="OPQ342" s="429"/>
      <c r="OPR342" s="428"/>
      <c r="OPS342" s="430"/>
      <c r="OPT342" s="431"/>
      <c r="OPU342" s="429"/>
      <c r="OPV342" s="428"/>
      <c r="OPW342" s="430"/>
      <c r="OPX342" s="431"/>
      <c r="OPY342" s="429"/>
      <c r="OPZ342" s="428"/>
      <c r="OQA342" s="430"/>
      <c r="OQB342" s="431"/>
      <c r="OQC342" s="429"/>
      <c r="OQD342" s="428"/>
      <c r="OQE342" s="430"/>
      <c r="OQF342" s="431"/>
      <c r="OQG342" s="429"/>
      <c r="OQH342" s="428"/>
      <c r="OQI342" s="430"/>
      <c r="OQJ342" s="431"/>
      <c r="OQK342" s="429"/>
      <c r="OQL342" s="428"/>
      <c r="OQM342" s="430"/>
      <c r="OQN342" s="431"/>
      <c r="OQO342" s="429"/>
      <c r="OQP342" s="428"/>
      <c r="OQQ342" s="430"/>
      <c r="OQR342" s="431"/>
      <c r="OQS342" s="429"/>
      <c r="OQT342" s="428"/>
      <c r="OQU342" s="430"/>
      <c r="OQV342" s="431"/>
      <c r="OQW342" s="429"/>
      <c r="OQX342" s="428"/>
      <c r="OQY342" s="430"/>
      <c r="OQZ342" s="431"/>
      <c r="ORA342" s="429"/>
      <c r="ORB342" s="428"/>
      <c r="ORC342" s="430"/>
      <c r="ORD342" s="431"/>
      <c r="ORE342" s="429"/>
      <c r="ORF342" s="428"/>
      <c r="ORG342" s="430"/>
      <c r="ORH342" s="431"/>
      <c r="ORI342" s="429"/>
      <c r="ORJ342" s="428"/>
      <c r="ORK342" s="430"/>
      <c r="ORL342" s="431"/>
      <c r="ORM342" s="429"/>
      <c r="ORN342" s="428"/>
      <c r="ORO342" s="430"/>
      <c r="ORP342" s="431"/>
      <c r="ORQ342" s="429"/>
      <c r="ORR342" s="428"/>
      <c r="ORS342" s="430"/>
      <c r="ORT342" s="431"/>
      <c r="ORU342" s="429"/>
      <c r="ORV342" s="428"/>
      <c r="ORW342" s="430"/>
      <c r="ORX342" s="431"/>
      <c r="ORY342" s="429"/>
      <c r="ORZ342" s="428"/>
      <c r="OSA342" s="430"/>
      <c r="OSB342" s="431"/>
      <c r="OSC342" s="429"/>
      <c r="OSD342" s="428"/>
      <c r="OSE342" s="430"/>
      <c r="OSF342" s="431"/>
      <c r="OSG342" s="429"/>
      <c r="OSH342" s="428"/>
      <c r="OSI342" s="430"/>
      <c r="OSJ342" s="431"/>
      <c r="OSK342" s="429"/>
      <c r="OSL342" s="428"/>
      <c r="OSM342" s="430"/>
      <c r="OSN342" s="431"/>
      <c r="OSO342" s="429"/>
      <c r="OSP342" s="428"/>
      <c r="OSQ342" s="430"/>
      <c r="OSR342" s="431"/>
      <c r="OSS342" s="429"/>
      <c r="OST342" s="428"/>
      <c r="OSU342" s="430"/>
      <c r="OSV342" s="431"/>
      <c r="OSW342" s="429"/>
      <c r="OSX342" s="428"/>
      <c r="OSY342" s="430"/>
      <c r="OSZ342" s="431"/>
      <c r="OTA342" s="429"/>
      <c r="OTB342" s="428"/>
      <c r="OTC342" s="430"/>
      <c r="OTD342" s="431"/>
      <c r="OTE342" s="429"/>
      <c r="OTF342" s="428"/>
      <c r="OTG342" s="430"/>
      <c r="OTH342" s="431"/>
      <c r="OTI342" s="429"/>
      <c r="OTJ342" s="428"/>
      <c r="OTK342" s="430"/>
      <c r="OTL342" s="431"/>
      <c r="OTM342" s="429"/>
      <c r="OTN342" s="428"/>
      <c r="OTO342" s="430"/>
      <c r="OTP342" s="431"/>
      <c r="OTQ342" s="429"/>
      <c r="OTR342" s="428"/>
      <c r="OTS342" s="430"/>
      <c r="OTT342" s="431"/>
      <c r="OTU342" s="429"/>
      <c r="OTV342" s="428"/>
      <c r="OTW342" s="430"/>
      <c r="OTX342" s="431"/>
      <c r="OTY342" s="429"/>
      <c r="OTZ342" s="428"/>
      <c r="OUA342" s="430"/>
      <c r="OUB342" s="431"/>
      <c r="OUC342" s="429"/>
      <c r="OUD342" s="428"/>
      <c r="OUE342" s="430"/>
      <c r="OUF342" s="431"/>
      <c r="OUG342" s="429"/>
      <c r="OUH342" s="428"/>
      <c r="OUI342" s="430"/>
      <c r="OUJ342" s="431"/>
      <c r="OUK342" s="429"/>
      <c r="OUL342" s="428"/>
      <c r="OUM342" s="430"/>
      <c r="OUN342" s="431"/>
      <c r="OUO342" s="429"/>
      <c r="OUP342" s="428"/>
      <c r="OUQ342" s="430"/>
      <c r="OUR342" s="431"/>
      <c r="OUS342" s="429"/>
      <c r="OUT342" s="428"/>
      <c r="OUU342" s="430"/>
      <c r="OUV342" s="431"/>
      <c r="OUW342" s="429"/>
      <c r="OUX342" s="428"/>
      <c r="OUY342" s="430"/>
      <c r="OUZ342" s="431"/>
      <c r="OVA342" s="429"/>
      <c r="OVB342" s="428"/>
      <c r="OVC342" s="430"/>
      <c r="OVD342" s="431"/>
      <c r="OVE342" s="429"/>
      <c r="OVF342" s="428"/>
      <c r="OVG342" s="430"/>
      <c r="OVH342" s="431"/>
      <c r="OVI342" s="429"/>
      <c r="OVJ342" s="428"/>
      <c r="OVK342" s="430"/>
      <c r="OVL342" s="431"/>
      <c r="OVM342" s="429"/>
      <c r="OVN342" s="428"/>
      <c r="OVO342" s="430"/>
      <c r="OVP342" s="431"/>
      <c r="OVQ342" s="429"/>
      <c r="OVR342" s="428"/>
      <c r="OVS342" s="430"/>
      <c r="OVT342" s="431"/>
      <c r="OVU342" s="429"/>
      <c r="OVV342" s="428"/>
      <c r="OVW342" s="430"/>
      <c r="OVX342" s="431"/>
      <c r="OVY342" s="429"/>
      <c r="OVZ342" s="428"/>
      <c r="OWA342" s="430"/>
      <c r="OWB342" s="431"/>
      <c r="OWC342" s="429"/>
      <c r="OWD342" s="428"/>
      <c r="OWE342" s="430"/>
      <c r="OWF342" s="431"/>
      <c r="OWG342" s="429"/>
      <c r="OWH342" s="428"/>
      <c r="OWI342" s="430"/>
      <c r="OWJ342" s="431"/>
      <c r="OWK342" s="429"/>
      <c r="OWL342" s="428"/>
      <c r="OWM342" s="430"/>
      <c r="OWN342" s="431"/>
      <c r="OWO342" s="429"/>
      <c r="OWP342" s="428"/>
      <c r="OWQ342" s="430"/>
      <c r="OWR342" s="431"/>
      <c r="OWS342" s="429"/>
      <c r="OWT342" s="428"/>
      <c r="OWU342" s="430"/>
      <c r="OWV342" s="431"/>
      <c r="OWW342" s="429"/>
      <c r="OWX342" s="428"/>
      <c r="OWY342" s="430"/>
      <c r="OWZ342" s="431"/>
      <c r="OXA342" s="429"/>
      <c r="OXB342" s="428"/>
      <c r="OXC342" s="430"/>
      <c r="OXD342" s="431"/>
      <c r="OXE342" s="429"/>
      <c r="OXF342" s="428"/>
      <c r="OXG342" s="430"/>
      <c r="OXH342" s="431"/>
      <c r="OXI342" s="429"/>
      <c r="OXJ342" s="428"/>
      <c r="OXK342" s="430"/>
      <c r="OXL342" s="431"/>
      <c r="OXM342" s="429"/>
      <c r="OXN342" s="428"/>
      <c r="OXO342" s="430"/>
      <c r="OXP342" s="431"/>
      <c r="OXQ342" s="429"/>
      <c r="OXR342" s="428"/>
      <c r="OXS342" s="430"/>
      <c r="OXT342" s="431"/>
      <c r="OXU342" s="429"/>
      <c r="OXV342" s="428"/>
      <c r="OXW342" s="430"/>
      <c r="OXX342" s="431"/>
      <c r="OXY342" s="429"/>
      <c r="OXZ342" s="428"/>
      <c r="OYA342" s="430"/>
      <c r="OYB342" s="431"/>
      <c r="OYC342" s="429"/>
      <c r="OYD342" s="428"/>
      <c r="OYE342" s="430"/>
      <c r="OYF342" s="431"/>
      <c r="OYG342" s="429"/>
      <c r="OYH342" s="428"/>
      <c r="OYI342" s="430"/>
      <c r="OYJ342" s="431"/>
      <c r="OYK342" s="429"/>
      <c r="OYL342" s="428"/>
      <c r="OYM342" s="430"/>
      <c r="OYN342" s="431"/>
      <c r="OYO342" s="429"/>
      <c r="OYP342" s="428"/>
      <c r="OYQ342" s="430"/>
      <c r="OYR342" s="431"/>
      <c r="OYS342" s="429"/>
      <c r="OYT342" s="428"/>
      <c r="OYU342" s="430"/>
      <c r="OYV342" s="431"/>
      <c r="OYW342" s="429"/>
      <c r="OYX342" s="428"/>
      <c r="OYY342" s="430"/>
      <c r="OYZ342" s="431"/>
      <c r="OZA342" s="429"/>
      <c r="OZB342" s="428"/>
      <c r="OZC342" s="430"/>
      <c r="OZD342" s="431"/>
      <c r="OZE342" s="429"/>
      <c r="OZF342" s="428"/>
      <c r="OZG342" s="430"/>
      <c r="OZH342" s="431"/>
      <c r="OZI342" s="429"/>
      <c r="OZJ342" s="428"/>
      <c r="OZK342" s="430"/>
      <c r="OZL342" s="431"/>
      <c r="OZM342" s="429"/>
      <c r="OZN342" s="428"/>
      <c r="OZO342" s="430"/>
      <c r="OZP342" s="431"/>
      <c r="OZQ342" s="429"/>
      <c r="OZR342" s="428"/>
      <c r="OZS342" s="430"/>
      <c r="OZT342" s="431"/>
      <c r="OZU342" s="429"/>
      <c r="OZV342" s="428"/>
      <c r="OZW342" s="430"/>
      <c r="OZX342" s="431"/>
      <c r="OZY342" s="429"/>
      <c r="OZZ342" s="428"/>
      <c r="PAA342" s="430"/>
      <c r="PAB342" s="431"/>
      <c r="PAC342" s="429"/>
      <c r="PAD342" s="428"/>
      <c r="PAE342" s="430"/>
      <c r="PAF342" s="431"/>
      <c r="PAG342" s="429"/>
      <c r="PAH342" s="428"/>
      <c r="PAI342" s="430"/>
      <c r="PAJ342" s="431"/>
      <c r="PAK342" s="429"/>
      <c r="PAL342" s="428"/>
      <c r="PAM342" s="430"/>
      <c r="PAN342" s="431"/>
      <c r="PAO342" s="429"/>
      <c r="PAP342" s="428"/>
      <c r="PAQ342" s="430"/>
      <c r="PAR342" s="431"/>
      <c r="PAS342" s="429"/>
      <c r="PAT342" s="428"/>
      <c r="PAU342" s="430"/>
      <c r="PAV342" s="431"/>
      <c r="PAW342" s="429"/>
      <c r="PAX342" s="428"/>
      <c r="PAY342" s="430"/>
      <c r="PAZ342" s="431"/>
      <c r="PBA342" s="429"/>
      <c r="PBB342" s="428"/>
      <c r="PBC342" s="430"/>
      <c r="PBD342" s="431"/>
      <c r="PBE342" s="429"/>
      <c r="PBF342" s="428"/>
      <c r="PBG342" s="430"/>
      <c r="PBH342" s="431"/>
      <c r="PBI342" s="429"/>
      <c r="PBJ342" s="428"/>
      <c r="PBK342" s="430"/>
      <c r="PBL342" s="431"/>
      <c r="PBM342" s="429"/>
      <c r="PBN342" s="428"/>
      <c r="PBO342" s="430"/>
      <c r="PBP342" s="431"/>
      <c r="PBQ342" s="429"/>
      <c r="PBR342" s="428"/>
      <c r="PBS342" s="430"/>
      <c r="PBT342" s="431"/>
      <c r="PBU342" s="429"/>
      <c r="PBV342" s="428"/>
      <c r="PBW342" s="430"/>
      <c r="PBX342" s="431"/>
      <c r="PBY342" s="429"/>
      <c r="PBZ342" s="428"/>
      <c r="PCA342" s="430"/>
      <c r="PCB342" s="431"/>
      <c r="PCC342" s="429"/>
      <c r="PCD342" s="428"/>
      <c r="PCE342" s="430"/>
      <c r="PCF342" s="431"/>
      <c r="PCG342" s="429"/>
      <c r="PCH342" s="428"/>
      <c r="PCI342" s="430"/>
      <c r="PCJ342" s="431"/>
      <c r="PCK342" s="429"/>
      <c r="PCL342" s="428"/>
      <c r="PCM342" s="430"/>
      <c r="PCN342" s="431"/>
      <c r="PCO342" s="429"/>
      <c r="PCP342" s="428"/>
      <c r="PCQ342" s="430"/>
      <c r="PCR342" s="431"/>
      <c r="PCS342" s="429"/>
      <c r="PCT342" s="428"/>
      <c r="PCU342" s="430"/>
      <c r="PCV342" s="431"/>
      <c r="PCW342" s="429"/>
      <c r="PCX342" s="428"/>
      <c r="PCY342" s="430"/>
      <c r="PCZ342" s="431"/>
      <c r="PDA342" s="429"/>
      <c r="PDB342" s="428"/>
      <c r="PDC342" s="430"/>
      <c r="PDD342" s="431"/>
      <c r="PDE342" s="429"/>
      <c r="PDF342" s="428"/>
      <c r="PDG342" s="430"/>
      <c r="PDH342" s="431"/>
      <c r="PDI342" s="429"/>
      <c r="PDJ342" s="428"/>
      <c r="PDK342" s="430"/>
      <c r="PDL342" s="431"/>
      <c r="PDM342" s="429"/>
      <c r="PDN342" s="428"/>
      <c r="PDO342" s="430"/>
      <c r="PDP342" s="431"/>
      <c r="PDQ342" s="429"/>
      <c r="PDR342" s="428"/>
      <c r="PDS342" s="430"/>
      <c r="PDT342" s="431"/>
      <c r="PDU342" s="429"/>
      <c r="PDV342" s="428"/>
      <c r="PDW342" s="430"/>
      <c r="PDX342" s="431"/>
      <c r="PDY342" s="429"/>
      <c r="PDZ342" s="428"/>
      <c r="PEA342" s="430"/>
      <c r="PEB342" s="431"/>
      <c r="PEC342" s="429"/>
      <c r="PED342" s="428"/>
      <c r="PEE342" s="430"/>
      <c r="PEF342" s="431"/>
      <c r="PEG342" s="429"/>
      <c r="PEH342" s="428"/>
      <c r="PEI342" s="430"/>
      <c r="PEJ342" s="431"/>
      <c r="PEK342" s="429"/>
      <c r="PEL342" s="428"/>
      <c r="PEM342" s="430"/>
      <c r="PEN342" s="431"/>
      <c r="PEO342" s="429"/>
      <c r="PEP342" s="428"/>
      <c r="PEQ342" s="430"/>
      <c r="PER342" s="431"/>
      <c r="PES342" s="429"/>
      <c r="PET342" s="428"/>
      <c r="PEU342" s="430"/>
      <c r="PEV342" s="431"/>
      <c r="PEW342" s="429"/>
      <c r="PEX342" s="428"/>
      <c r="PEY342" s="430"/>
      <c r="PEZ342" s="431"/>
      <c r="PFA342" s="429"/>
      <c r="PFB342" s="428"/>
      <c r="PFC342" s="430"/>
      <c r="PFD342" s="431"/>
      <c r="PFE342" s="429"/>
      <c r="PFF342" s="428"/>
      <c r="PFG342" s="430"/>
      <c r="PFH342" s="431"/>
      <c r="PFI342" s="429"/>
      <c r="PFJ342" s="428"/>
      <c r="PFK342" s="430"/>
      <c r="PFL342" s="431"/>
      <c r="PFM342" s="429"/>
      <c r="PFN342" s="428"/>
      <c r="PFO342" s="430"/>
      <c r="PFP342" s="431"/>
      <c r="PFQ342" s="429"/>
      <c r="PFR342" s="428"/>
      <c r="PFS342" s="430"/>
      <c r="PFT342" s="431"/>
      <c r="PFU342" s="429"/>
      <c r="PFV342" s="428"/>
      <c r="PFW342" s="430"/>
      <c r="PFX342" s="431"/>
      <c r="PFY342" s="429"/>
      <c r="PFZ342" s="428"/>
      <c r="PGA342" s="430"/>
      <c r="PGB342" s="431"/>
      <c r="PGC342" s="429"/>
      <c r="PGD342" s="428"/>
      <c r="PGE342" s="430"/>
      <c r="PGF342" s="431"/>
      <c r="PGG342" s="429"/>
      <c r="PGH342" s="428"/>
      <c r="PGI342" s="430"/>
      <c r="PGJ342" s="431"/>
      <c r="PGK342" s="429"/>
      <c r="PGL342" s="428"/>
      <c r="PGM342" s="430"/>
      <c r="PGN342" s="431"/>
      <c r="PGO342" s="429"/>
      <c r="PGP342" s="428"/>
      <c r="PGQ342" s="430"/>
      <c r="PGR342" s="431"/>
      <c r="PGS342" s="429"/>
      <c r="PGT342" s="428"/>
      <c r="PGU342" s="430"/>
      <c r="PGV342" s="431"/>
      <c r="PGW342" s="429"/>
      <c r="PGX342" s="428"/>
      <c r="PGY342" s="430"/>
      <c r="PGZ342" s="431"/>
      <c r="PHA342" s="429"/>
      <c r="PHB342" s="428"/>
      <c r="PHC342" s="430"/>
      <c r="PHD342" s="431"/>
      <c r="PHE342" s="429"/>
      <c r="PHF342" s="428"/>
      <c r="PHG342" s="430"/>
      <c r="PHH342" s="431"/>
      <c r="PHI342" s="429"/>
      <c r="PHJ342" s="428"/>
      <c r="PHK342" s="430"/>
      <c r="PHL342" s="431"/>
      <c r="PHM342" s="429"/>
      <c r="PHN342" s="428"/>
      <c r="PHO342" s="430"/>
      <c r="PHP342" s="431"/>
      <c r="PHQ342" s="429"/>
      <c r="PHR342" s="428"/>
      <c r="PHS342" s="430"/>
      <c r="PHT342" s="431"/>
      <c r="PHU342" s="429"/>
      <c r="PHV342" s="428"/>
      <c r="PHW342" s="430"/>
      <c r="PHX342" s="431"/>
      <c r="PHY342" s="429"/>
      <c r="PHZ342" s="428"/>
      <c r="PIA342" s="430"/>
      <c r="PIB342" s="431"/>
      <c r="PIC342" s="429"/>
      <c r="PID342" s="428"/>
      <c r="PIE342" s="430"/>
      <c r="PIF342" s="431"/>
      <c r="PIG342" s="429"/>
      <c r="PIH342" s="428"/>
      <c r="PII342" s="430"/>
      <c r="PIJ342" s="431"/>
      <c r="PIK342" s="429"/>
      <c r="PIL342" s="428"/>
      <c r="PIM342" s="430"/>
      <c r="PIN342" s="431"/>
      <c r="PIO342" s="429"/>
      <c r="PIP342" s="428"/>
      <c r="PIQ342" s="430"/>
      <c r="PIR342" s="431"/>
      <c r="PIS342" s="429"/>
      <c r="PIT342" s="428"/>
      <c r="PIU342" s="430"/>
      <c r="PIV342" s="431"/>
      <c r="PIW342" s="429"/>
      <c r="PIX342" s="428"/>
      <c r="PIY342" s="430"/>
      <c r="PIZ342" s="431"/>
      <c r="PJA342" s="429"/>
      <c r="PJB342" s="428"/>
      <c r="PJC342" s="430"/>
      <c r="PJD342" s="431"/>
      <c r="PJE342" s="429"/>
      <c r="PJF342" s="428"/>
      <c r="PJG342" s="430"/>
      <c r="PJH342" s="431"/>
      <c r="PJI342" s="429"/>
      <c r="PJJ342" s="428"/>
      <c r="PJK342" s="430"/>
      <c r="PJL342" s="431"/>
      <c r="PJM342" s="429"/>
      <c r="PJN342" s="428"/>
      <c r="PJO342" s="430"/>
      <c r="PJP342" s="431"/>
      <c r="PJQ342" s="429"/>
      <c r="PJR342" s="428"/>
      <c r="PJS342" s="430"/>
      <c r="PJT342" s="431"/>
      <c r="PJU342" s="429"/>
      <c r="PJV342" s="428"/>
      <c r="PJW342" s="430"/>
      <c r="PJX342" s="431"/>
      <c r="PJY342" s="429"/>
      <c r="PJZ342" s="428"/>
      <c r="PKA342" s="430"/>
      <c r="PKB342" s="431"/>
      <c r="PKC342" s="429"/>
      <c r="PKD342" s="428"/>
      <c r="PKE342" s="430"/>
      <c r="PKF342" s="431"/>
      <c r="PKG342" s="429"/>
      <c r="PKH342" s="428"/>
      <c r="PKI342" s="430"/>
      <c r="PKJ342" s="431"/>
      <c r="PKK342" s="429"/>
      <c r="PKL342" s="428"/>
      <c r="PKM342" s="430"/>
      <c r="PKN342" s="431"/>
      <c r="PKO342" s="429"/>
      <c r="PKP342" s="428"/>
      <c r="PKQ342" s="430"/>
      <c r="PKR342" s="431"/>
      <c r="PKS342" s="429"/>
      <c r="PKT342" s="428"/>
      <c r="PKU342" s="430"/>
      <c r="PKV342" s="431"/>
      <c r="PKW342" s="429"/>
      <c r="PKX342" s="428"/>
      <c r="PKY342" s="430"/>
      <c r="PKZ342" s="431"/>
      <c r="PLA342" s="429"/>
      <c r="PLB342" s="428"/>
      <c r="PLC342" s="430"/>
      <c r="PLD342" s="431"/>
      <c r="PLE342" s="429"/>
      <c r="PLF342" s="428"/>
      <c r="PLG342" s="430"/>
      <c r="PLH342" s="431"/>
      <c r="PLI342" s="429"/>
      <c r="PLJ342" s="428"/>
      <c r="PLK342" s="430"/>
      <c r="PLL342" s="431"/>
      <c r="PLM342" s="429"/>
      <c r="PLN342" s="428"/>
      <c r="PLO342" s="430"/>
      <c r="PLP342" s="431"/>
      <c r="PLQ342" s="429"/>
      <c r="PLR342" s="428"/>
      <c r="PLS342" s="430"/>
      <c r="PLT342" s="431"/>
      <c r="PLU342" s="429"/>
      <c r="PLV342" s="428"/>
      <c r="PLW342" s="430"/>
      <c r="PLX342" s="431"/>
      <c r="PLY342" s="429"/>
      <c r="PLZ342" s="428"/>
      <c r="PMA342" s="430"/>
      <c r="PMB342" s="431"/>
      <c r="PMC342" s="429"/>
      <c r="PMD342" s="428"/>
      <c r="PME342" s="430"/>
      <c r="PMF342" s="431"/>
      <c r="PMG342" s="429"/>
      <c r="PMH342" s="428"/>
      <c r="PMI342" s="430"/>
      <c r="PMJ342" s="431"/>
      <c r="PMK342" s="429"/>
      <c r="PML342" s="428"/>
      <c r="PMM342" s="430"/>
      <c r="PMN342" s="431"/>
      <c r="PMO342" s="429"/>
      <c r="PMP342" s="428"/>
      <c r="PMQ342" s="430"/>
      <c r="PMR342" s="431"/>
      <c r="PMS342" s="429"/>
      <c r="PMT342" s="428"/>
      <c r="PMU342" s="430"/>
      <c r="PMV342" s="431"/>
      <c r="PMW342" s="429"/>
      <c r="PMX342" s="428"/>
      <c r="PMY342" s="430"/>
      <c r="PMZ342" s="431"/>
      <c r="PNA342" s="429"/>
      <c r="PNB342" s="428"/>
      <c r="PNC342" s="430"/>
      <c r="PND342" s="431"/>
      <c r="PNE342" s="429"/>
      <c r="PNF342" s="428"/>
      <c r="PNG342" s="430"/>
      <c r="PNH342" s="431"/>
      <c r="PNI342" s="429"/>
      <c r="PNJ342" s="428"/>
      <c r="PNK342" s="430"/>
      <c r="PNL342" s="431"/>
      <c r="PNM342" s="429"/>
      <c r="PNN342" s="428"/>
      <c r="PNO342" s="430"/>
      <c r="PNP342" s="431"/>
      <c r="PNQ342" s="429"/>
      <c r="PNR342" s="428"/>
      <c r="PNS342" s="430"/>
      <c r="PNT342" s="431"/>
      <c r="PNU342" s="429"/>
      <c r="PNV342" s="428"/>
      <c r="PNW342" s="430"/>
      <c r="PNX342" s="431"/>
      <c r="PNY342" s="429"/>
      <c r="PNZ342" s="428"/>
      <c r="POA342" s="430"/>
      <c r="POB342" s="431"/>
      <c r="POC342" s="429"/>
      <c r="POD342" s="428"/>
      <c r="POE342" s="430"/>
      <c r="POF342" s="431"/>
      <c r="POG342" s="429"/>
      <c r="POH342" s="428"/>
      <c r="POI342" s="430"/>
      <c r="POJ342" s="431"/>
      <c r="POK342" s="429"/>
      <c r="POL342" s="428"/>
      <c r="POM342" s="430"/>
      <c r="PON342" s="431"/>
      <c r="POO342" s="429"/>
      <c r="POP342" s="428"/>
      <c r="POQ342" s="430"/>
      <c r="POR342" s="431"/>
      <c r="POS342" s="429"/>
      <c r="POT342" s="428"/>
      <c r="POU342" s="430"/>
      <c r="POV342" s="431"/>
      <c r="POW342" s="429"/>
      <c r="POX342" s="428"/>
      <c r="POY342" s="430"/>
      <c r="POZ342" s="431"/>
      <c r="PPA342" s="429"/>
      <c r="PPB342" s="428"/>
      <c r="PPC342" s="430"/>
      <c r="PPD342" s="431"/>
      <c r="PPE342" s="429"/>
      <c r="PPF342" s="428"/>
      <c r="PPG342" s="430"/>
      <c r="PPH342" s="431"/>
      <c r="PPI342" s="429"/>
      <c r="PPJ342" s="428"/>
      <c r="PPK342" s="430"/>
      <c r="PPL342" s="431"/>
      <c r="PPM342" s="429"/>
      <c r="PPN342" s="428"/>
      <c r="PPO342" s="430"/>
      <c r="PPP342" s="431"/>
      <c r="PPQ342" s="429"/>
      <c r="PPR342" s="428"/>
      <c r="PPS342" s="430"/>
      <c r="PPT342" s="431"/>
      <c r="PPU342" s="429"/>
      <c r="PPV342" s="428"/>
      <c r="PPW342" s="430"/>
      <c r="PPX342" s="431"/>
      <c r="PPY342" s="429"/>
      <c r="PPZ342" s="428"/>
      <c r="PQA342" s="430"/>
      <c r="PQB342" s="431"/>
      <c r="PQC342" s="429"/>
      <c r="PQD342" s="428"/>
      <c r="PQE342" s="430"/>
      <c r="PQF342" s="431"/>
      <c r="PQG342" s="429"/>
      <c r="PQH342" s="428"/>
      <c r="PQI342" s="430"/>
      <c r="PQJ342" s="431"/>
      <c r="PQK342" s="429"/>
      <c r="PQL342" s="428"/>
      <c r="PQM342" s="430"/>
      <c r="PQN342" s="431"/>
      <c r="PQO342" s="429"/>
      <c r="PQP342" s="428"/>
      <c r="PQQ342" s="430"/>
      <c r="PQR342" s="431"/>
      <c r="PQS342" s="429"/>
      <c r="PQT342" s="428"/>
      <c r="PQU342" s="430"/>
      <c r="PQV342" s="431"/>
      <c r="PQW342" s="429"/>
      <c r="PQX342" s="428"/>
      <c r="PQY342" s="430"/>
      <c r="PQZ342" s="431"/>
      <c r="PRA342" s="429"/>
      <c r="PRB342" s="428"/>
      <c r="PRC342" s="430"/>
      <c r="PRD342" s="431"/>
      <c r="PRE342" s="429"/>
      <c r="PRF342" s="428"/>
      <c r="PRG342" s="430"/>
      <c r="PRH342" s="431"/>
      <c r="PRI342" s="429"/>
      <c r="PRJ342" s="428"/>
      <c r="PRK342" s="430"/>
      <c r="PRL342" s="431"/>
      <c r="PRM342" s="429"/>
      <c r="PRN342" s="428"/>
      <c r="PRO342" s="430"/>
      <c r="PRP342" s="431"/>
      <c r="PRQ342" s="429"/>
      <c r="PRR342" s="428"/>
      <c r="PRS342" s="430"/>
      <c r="PRT342" s="431"/>
      <c r="PRU342" s="429"/>
      <c r="PRV342" s="428"/>
      <c r="PRW342" s="430"/>
      <c r="PRX342" s="431"/>
      <c r="PRY342" s="429"/>
      <c r="PRZ342" s="428"/>
      <c r="PSA342" s="430"/>
      <c r="PSB342" s="431"/>
      <c r="PSC342" s="429"/>
      <c r="PSD342" s="428"/>
      <c r="PSE342" s="430"/>
      <c r="PSF342" s="431"/>
      <c r="PSG342" s="429"/>
      <c r="PSH342" s="428"/>
      <c r="PSI342" s="430"/>
      <c r="PSJ342" s="431"/>
      <c r="PSK342" s="429"/>
      <c r="PSL342" s="428"/>
      <c r="PSM342" s="430"/>
      <c r="PSN342" s="431"/>
      <c r="PSO342" s="429"/>
      <c r="PSP342" s="428"/>
      <c r="PSQ342" s="430"/>
      <c r="PSR342" s="431"/>
      <c r="PSS342" s="429"/>
      <c r="PST342" s="428"/>
      <c r="PSU342" s="430"/>
      <c r="PSV342" s="431"/>
      <c r="PSW342" s="429"/>
      <c r="PSX342" s="428"/>
      <c r="PSY342" s="430"/>
      <c r="PSZ342" s="431"/>
      <c r="PTA342" s="429"/>
      <c r="PTB342" s="428"/>
      <c r="PTC342" s="430"/>
      <c r="PTD342" s="431"/>
      <c r="PTE342" s="429"/>
      <c r="PTF342" s="428"/>
      <c r="PTG342" s="430"/>
      <c r="PTH342" s="431"/>
      <c r="PTI342" s="429"/>
      <c r="PTJ342" s="428"/>
      <c r="PTK342" s="430"/>
      <c r="PTL342" s="431"/>
      <c r="PTM342" s="429"/>
      <c r="PTN342" s="428"/>
      <c r="PTO342" s="430"/>
      <c r="PTP342" s="431"/>
      <c r="PTQ342" s="429"/>
      <c r="PTR342" s="428"/>
      <c r="PTS342" s="430"/>
      <c r="PTT342" s="431"/>
      <c r="PTU342" s="429"/>
      <c r="PTV342" s="428"/>
      <c r="PTW342" s="430"/>
      <c r="PTX342" s="431"/>
      <c r="PTY342" s="429"/>
      <c r="PTZ342" s="428"/>
      <c r="PUA342" s="430"/>
      <c r="PUB342" s="431"/>
      <c r="PUC342" s="429"/>
      <c r="PUD342" s="428"/>
      <c r="PUE342" s="430"/>
      <c r="PUF342" s="431"/>
      <c r="PUG342" s="429"/>
      <c r="PUH342" s="428"/>
      <c r="PUI342" s="430"/>
      <c r="PUJ342" s="431"/>
      <c r="PUK342" s="429"/>
      <c r="PUL342" s="428"/>
      <c r="PUM342" s="430"/>
      <c r="PUN342" s="431"/>
      <c r="PUO342" s="429"/>
      <c r="PUP342" s="428"/>
      <c r="PUQ342" s="430"/>
      <c r="PUR342" s="431"/>
      <c r="PUS342" s="429"/>
      <c r="PUT342" s="428"/>
      <c r="PUU342" s="430"/>
      <c r="PUV342" s="431"/>
      <c r="PUW342" s="429"/>
      <c r="PUX342" s="428"/>
      <c r="PUY342" s="430"/>
      <c r="PUZ342" s="431"/>
      <c r="PVA342" s="429"/>
      <c r="PVB342" s="428"/>
      <c r="PVC342" s="430"/>
      <c r="PVD342" s="431"/>
      <c r="PVE342" s="429"/>
      <c r="PVF342" s="428"/>
      <c r="PVG342" s="430"/>
      <c r="PVH342" s="431"/>
      <c r="PVI342" s="429"/>
      <c r="PVJ342" s="428"/>
      <c r="PVK342" s="430"/>
      <c r="PVL342" s="431"/>
      <c r="PVM342" s="429"/>
      <c r="PVN342" s="428"/>
      <c r="PVO342" s="430"/>
      <c r="PVP342" s="431"/>
      <c r="PVQ342" s="429"/>
      <c r="PVR342" s="428"/>
      <c r="PVS342" s="430"/>
      <c r="PVT342" s="431"/>
      <c r="PVU342" s="429"/>
      <c r="PVV342" s="428"/>
      <c r="PVW342" s="430"/>
      <c r="PVX342" s="431"/>
      <c r="PVY342" s="429"/>
      <c r="PVZ342" s="428"/>
      <c r="PWA342" s="430"/>
      <c r="PWB342" s="431"/>
      <c r="PWC342" s="429"/>
      <c r="PWD342" s="428"/>
      <c r="PWE342" s="430"/>
      <c r="PWF342" s="431"/>
      <c r="PWG342" s="429"/>
      <c r="PWH342" s="428"/>
      <c r="PWI342" s="430"/>
      <c r="PWJ342" s="431"/>
      <c r="PWK342" s="429"/>
      <c r="PWL342" s="428"/>
      <c r="PWM342" s="430"/>
      <c r="PWN342" s="431"/>
      <c r="PWO342" s="429"/>
      <c r="PWP342" s="428"/>
      <c r="PWQ342" s="430"/>
      <c r="PWR342" s="431"/>
      <c r="PWS342" s="429"/>
      <c r="PWT342" s="428"/>
      <c r="PWU342" s="430"/>
      <c r="PWV342" s="431"/>
      <c r="PWW342" s="429"/>
      <c r="PWX342" s="428"/>
      <c r="PWY342" s="430"/>
      <c r="PWZ342" s="431"/>
      <c r="PXA342" s="429"/>
      <c r="PXB342" s="428"/>
      <c r="PXC342" s="430"/>
      <c r="PXD342" s="431"/>
      <c r="PXE342" s="429"/>
      <c r="PXF342" s="428"/>
      <c r="PXG342" s="430"/>
      <c r="PXH342" s="431"/>
      <c r="PXI342" s="429"/>
      <c r="PXJ342" s="428"/>
      <c r="PXK342" s="430"/>
      <c r="PXL342" s="431"/>
      <c r="PXM342" s="429"/>
      <c r="PXN342" s="428"/>
      <c r="PXO342" s="430"/>
      <c r="PXP342" s="431"/>
      <c r="PXQ342" s="429"/>
      <c r="PXR342" s="428"/>
      <c r="PXS342" s="430"/>
      <c r="PXT342" s="431"/>
      <c r="PXU342" s="429"/>
      <c r="PXV342" s="428"/>
      <c r="PXW342" s="430"/>
      <c r="PXX342" s="431"/>
      <c r="PXY342" s="429"/>
      <c r="PXZ342" s="428"/>
      <c r="PYA342" s="430"/>
      <c r="PYB342" s="431"/>
      <c r="PYC342" s="429"/>
      <c r="PYD342" s="428"/>
      <c r="PYE342" s="430"/>
      <c r="PYF342" s="431"/>
      <c r="PYG342" s="429"/>
      <c r="PYH342" s="428"/>
      <c r="PYI342" s="430"/>
      <c r="PYJ342" s="431"/>
      <c r="PYK342" s="429"/>
      <c r="PYL342" s="428"/>
      <c r="PYM342" s="430"/>
      <c r="PYN342" s="431"/>
      <c r="PYO342" s="429"/>
      <c r="PYP342" s="428"/>
      <c r="PYQ342" s="430"/>
      <c r="PYR342" s="431"/>
      <c r="PYS342" s="429"/>
      <c r="PYT342" s="428"/>
      <c r="PYU342" s="430"/>
      <c r="PYV342" s="431"/>
      <c r="PYW342" s="429"/>
      <c r="PYX342" s="428"/>
      <c r="PYY342" s="430"/>
      <c r="PYZ342" s="431"/>
      <c r="PZA342" s="429"/>
      <c r="PZB342" s="428"/>
      <c r="PZC342" s="430"/>
      <c r="PZD342" s="431"/>
      <c r="PZE342" s="429"/>
      <c r="PZF342" s="428"/>
      <c r="PZG342" s="430"/>
      <c r="PZH342" s="431"/>
      <c r="PZI342" s="429"/>
      <c r="PZJ342" s="428"/>
      <c r="PZK342" s="430"/>
      <c r="PZL342" s="431"/>
      <c r="PZM342" s="429"/>
      <c r="PZN342" s="428"/>
      <c r="PZO342" s="430"/>
      <c r="PZP342" s="431"/>
      <c r="PZQ342" s="429"/>
      <c r="PZR342" s="428"/>
      <c r="PZS342" s="430"/>
      <c r="PZT342" s="431"/>
      <c r="PZU342" s="429"/>
      <c r="PZV342" s="428"/>
      <c r="PZW342" s="430"/>
      <c r="PZX342" s="431"/>
      <c r="PZY342" s="429"/>
      <c r="PZZ342" s="428"/>
      <c r="QAA342" s="430"/>
      <c r="QAB342" s="431"/>
      <c r="QAC342" s="429"/>
      <c r="QAD342" s="428"/>
      <c r="QAE342" s="430"/>
      <c r="QAF342" s="431"/>
      <c r="QAG342" s="429"/>
      <c r="QAH342" s="428"/>
      <c r="QAI342" s="430"/>
      <c r="QAJ342" s="431"/>
      <c r="QAK342" s="429"/>
      <c r="QAL342" s="428"/>
      <c r="QAM342" s="430"/>
      <c r="QAN342" s="431"/>
      <c r="QAO342" s="429"/>
      <c r="QAP342" s="428"/>
      <c r="QAQ342" s="430"/>
      <c r="QAR342" s="431"/>
      <c r="QAS342" s="429"/>
      <c r="QAT342" s="428"/>
      <c r="QAU342" s="430"/>
      <c r="QAV342" s="431"/>
      <c r="QAW342" s="429"/>
      <c r="QAX342" s="428"/>
      <c r="QAY342" s="430"/>
      <c r="QAZ342" s="431"/>
      <c r="QBA342" s="429"/>
      <c r="QBB342" s="428"/>
      <c r="QBC342" s="430"/>
      <c r="QBD342" s="431"/>
      <c r="QBE342" s="429"/>
      <c r="QBF342" s="428"/>
      <c r="QBG342" s="430"/>
      <c r="QBH342" s="431"/>
      <c r="QBI342" s="429"/>
      <c r="QBJ342" s="428"/>
      <c r="QBK342" s="430"/>
      <c r="QBL342" s="431"/>
      <c r="QBM342" s="429"/>
      <c r="QBN342" s="428"/>
      <c r="QBO342" s="430"/>
      <c r="QBP342" s="431"/>
      <c r="QBQ342" s="429"/>
      <c r="QBR342" s="428"/>
      <c r="QBS342" s="430"/>
      <c r="QBT342" s="431"/>
      <c r="QBU342" s="429"/>
      <c r="QBV342" s="428"/>
      <c r="QBW342" s="430"/>
      <c r="QBX342" s="431"/>
      <c r="QBY342" s="429"/>
      <c r="QBZ342" s="428"/>
      <c r="QCA342" s="430"/>
      <c r="QCB342" s="431"/>
      <c r="QCC342" s="429"/>
      <c r="QCD342" s="428"/>
      <c r="QCE342" s="430"/>
      <c r="QCF342" s="431"/>
      <c r="QCG342" s="429"/>
      <c r="QCH342" s="428"/>
      <c r="QCI342" s="430"/>
      <c r="QCJ342" s="431"/>
      <c r="QCK342" s="429"/>
      <c r="QCL342" s="428"/>
      <c r="QCM342" s="430"/>
      <c r="QCN342" s="431"/>
      <c r="QCO342" s="429"/>
      <c r="QCP342" s="428"/>
      <c r="QCQ342" s="430"/>
      <c r="QCR342" s="431"/>
      <c r="QCS342" s="429"/>
      <c r="QCT342" s="428"/>
      <c r="QCU342" s="430"/>
      <c r="QCV342" s="431"/>
      <c r="QCW342" s="429"/>
      <c r="QCX342" s="428"/>
      <c r="QCY342" s="430"/>
      <c r="QCZ342" s="431"/>
      <c r="QDA342" s="429"/>
      <c r="QDB342" s="428"/>
      <c r="QDC342" s="430"/>
      <c r="QDD342" s="431"/>
      <c r="QDE342" s="429"/>
      <c r="QDF342" s="428"/>
      <c r="QDG342" s="430"/>
      <c r="QDH342" s="431"/>
      <c r="QDI342" s="429"/>
      <c r="QDJ342" s="428"/>
      <c r="QDK342" s="430"/>
      <c r="QDL342" s="431"/>
      <c r="QDM342" s="429"/>
      <c r="QDN342" s="428"/>
      <c r="QDO342" s="430"/>
      <c r="QDP342" s="431"/>
      <c r="QDQ342" s="429"/>
      <c r="QDR342" s="428"/>
      <c r="QDS342" s="430"/>
      <c r="QDT342" s="431"/>
      <c r="QDU342" s="429"/>
      <c r="QDV342" s="428"/>
      <c r="QDW342" s="430"/>
      <c r="QDX342" s="431"/>
      <c r="QDY342" s="429"/>
      <c r="QDZ342" s="428"/>
      <c r="QEA342" s="430"/>
      <c r="QEB342" s="431"/>
      <c r="QEC342" s="429"/>
      <c r="QED342" s="428"/>
      <c r="QEE342" s="430"/>
      <c r="QEF342" s="431"/>
      <c r="QEG342" s="429"/>
      <c r="QEH342" s="428"/>
      <c r="QEI342" s="430"/>
      <c r="QEJ342" s="431"/>
      <c r="QEK342" s="429"/>
      <c r="QEL342" s="428"/>
      <c r="QEM342" s="430"/>
      <c r="QEN342" s="431"/>
      <c r="QEO342" s="429"/>
      <c r="QEP342" s="428"/>
      <c r="QEQ342" s="430"/>
      <c r="QER342" s="431"/>
      <c r="QES342" s="429"/>
      <c r="QET342" s="428"/>
      <c r="QEU342" s="430"/>
      <c r="QEV342" s="431"/>
      <c r="QEW342" s="429"/>
      <c r="QEX342" s="428"/>
      <c r="QEY342" s="430"/>
      <c r="QEZ342" s="431"/>
      <c r="QFA342" s="429"/>
      <c r="QFB342" s="428"/>
      <c r="QFC342" s="430"/>
      <c r="QFD342" s="431"/>
      <c r="QFE342" s="429"/>
      <c r="QFF342" s="428"/>
      <c r="QFG342" s="430"/>
      <c r="QFH342" s="431"/>
      <c r="QFI342" s="429"/>
      <c r="QFJ342" s="428"/>
      <c r="QFK342" s="430"/>
      <c r="QFL342" s="431"/>
      <c r="QFM342" s="429"/>
      <c r="QFN342" s="428"/>
      <c r="QFO342" s="430"/>
      <c r="QFP342" s="431"/>
      <c r="QFQ342" s="429"/>
      <c r="QFR342" s="428"/>
      <c r="QFS342" s="430"/>
      <c r="QFT342" s="431"/>
      <c r="QFU342" s="429"/>
      <c r="QFV342" s="428"/>
      <c r="QFW342" s="430"/>
      <c r="QFX342" s="431"/>
      <c r="QFY342" s="429"/>
      <c r="QFZ342" s="428"/>
      <c r="QGA342" s="430"/>
      <c r="QGB342" s="431"/>
      <c r="QGC342" s="429"/>
      <c r="QGD342" s="428"/>
      <c r="QGE342" s="430"/>
      <c r="QGF342" s="431"/>
      <c r="QGG342" s="429"/>
      <c r="QGH342" s="428"/>
      <c r="QGI342" s="430"/>
      <c r="QGJ342" s="431"/>
      <c r="QGK342" s="429"/>
      <c r="QGL342" s="428"/>
      <c r="QGM342" s="430"/>
      <c r="QGN342" s="431"/>
      <c r="QGO342" s="429"/>
      <c r="QGP342" s="428"/>
      <c r="QGQ342" s="430"/>
      <c r="QGR342" s="431"/>
      <c r="QGS342" s="429"/>
      <c r="QGT342" s="428"/>
      <c r="QGU342" s="430"/>
      <c r="QGV342" s="431"/>
      <c r="QGW342" s="429"/>
      <c r="QGX342" s="428"/>
      <c r="QGY342" s="430"/>
      <c r="QGZ342" s="431"/>
      <c r="QHA342" s="429"/>
      <c r="QHB342" s="428"/>
      <c r="QHC342" s="430"/>
      <c r="QHD342" s="431"/>
      <c r="QHE342" s="429"/>
      <c r="QHF342" s="428"/>
      <c r="QHG342" s="430"/>
      <c r="QHH342" s="431"/>
      <c r="QHI342" s="429"/>
      <c r="QHJ342" s="428"/>
      <c r="QHK342" s="430"/>
      <c r="QHL342" s="431"/>
      <c r="QHM342" s="429"/>
      <c r="QHN342" s="428"/>
      <c r="QHO342" s="430"/>
      <c r="QHP342" s="431"/>
      <c r="QHQ342" s="429"/>
      <c r="QHR342" s="428"/>
      <c r="QHS342" s="430"/>
      <c r="QHT342" s="431"/>
      <c r="QHU342" s="429"/>
      <c r="QHV342" s="428"/>
      <c r="QHW342" s="430"/>
      <c r="QHX342" s="431"/>
      <c r="QHY342" s="429"/>
      <c r="QHZ342" s="428"/>
      <c r="QIA342" s="430"/>
      <c r="QIB342" s="431"/>
      <c r="QIC342" s="429"/>
      <c r="QID342" s="428"/>
      <c r="QIE342" s="430"/>
      <c r="QIF342" s="431"/>
      <c r="QIG342" s="429"/>
      <c r="QIH342" s="428"/>
      <c r="QII342" s="430"/>
      <c r="QIJ342" s="431"/>
      <c r="QIK342" s="429"/>
      <c r="QIL342" s="428"/>
      <c r="QIM342" s="430"/>
      <c r="QIN342" s="431"/>
      <c r="QIO342" s="429"/>
      <c r="QIP342" s="428"/>
      <c r="QIQ342" s="430"/>
      <c r="QIR342" s="431"/>
      <c r="QIS342" s="429"/>
      <c r="QIT342" s="428"/>
      <c r="QIU342" s="430"/>
      <c r="QIV342" s="431"/>
      <c r="QIW342" s="429"/>
      <c r="QIX342" s="428"/>
      <c r="QIY342" s="430"/>
      <c r="QIZ342" s="431"/>
      <c r="QJA342" s="429"/>
      <c r="QJB342" s="428"/>
      <c r="QJC342" s="430"/>
      <c r="QJD342" s="431"/>
      <c r="QJE342" s="429"/>
      <c r="QJF342" s="428"/>
      <c r="QJG342" s="430"/>
      <c r="QJH342" s="431"/>
      <c r="QJI342" s="429"/>
      <c r="QJJ342" s="428"/>
      <c r="QJK342" s="430"/>
      <c r="QJL342" s="431"/>
      <c r="QJM342" s="429"/>
      <c r="QJN342" s="428"/>
      <c r="QJO342" s="430"/>
      <c r="QJP342" s="431"/>
      <c r="QJQ342" s="429"/>
      <c r="QJR342" s="428"/>
      <c r="QJS342" s="430"/>
      <c r="QJT342" s="431"/>
      <c r="QJU342" s="429"/>
      <c r="QJV342" s="428"/>
      <c r="QJW342" s="430"/>
      <c r="QJX342" s="431"/>
      <c r="QJY342" s="429"/>
      <c r="QJZ342" s="428"/>
      <c r="QKA342" s="430"/>
      <c r="QKB342" s="431"/>
      <c r="QKC342" s="429"/>
      <c r="QKD342" s="428"/>
      <c r="QKE342" s="430"/>
      <c r="QKF342" s="431"/>
      <c r="QKG342" s="429"/>
      <c r="QKH342" s="428"/>
      <c r="QKI342" s="430"/>
      <c r="QKJ342" s="431"/>
      <c r="QKK342" s="429"/>
      <c r="QKL342" s="428"/>
      <c r="QKM342" s="430"/>
      <c r="QKN342" s="431"/>
      <c r="QKO342" s="429"/>
      <c r="QKP342" s="428"/>
      <c r="QKQ342" s="430"/>
      <c r="QKR342" s="431"/>
      <c r="QKS342" s="429"/>
      <c r="QKT342" s="428"/>
      <c r="QKU342" s="430"/>
      <c r="QKV342" s="431"/>
      <c r="QKW342" s="429"/>
      <c r="QKX342" s="428"/>
      <c r="QKY342" s="430"/>
      <c r="QKZ342" s="431"/>
      <c r="QLA342" s="429"/>
      <c r="QLB342" s="428"/>
      <c r="QLC342" s="430"/>
      <c r="QLD342" s="431"/>
      <c r="QLE342" s="429"/>
      <c r="QLF342" s="428"/>
      <c r="QLG342" s="430"/>
      <c r="QLH342" s="431"/>
      <c r="QLI342" s="429"/>
      <c r="QLJ342" s="428"/>
      <c r="QLK342" s="430"/>
      <c r="QLL342" s="431"/>
      <c r="QLM342" s="429"/>
      <c r="QLN342" s="428"/>
      <c r="QLO342" s="430"/>
      <c r="QLP342" s="431"/>
      <c r="QLQ342" s="429"/>
      <c r="QLR342" s="428"/>
      <c r="QLS342" s="430"/>
      <c r="QLT342" s="431"/>
      <c r="QLU342" s="429"/>
      <c r="QLV342" s="428"/>
      <c r="QLW342" s="430"/>
      <c r="QLX342" s="431"/>
      <c r="QLY342" s="429"/>
      <c r="QLZ342" s="428"/>
      <c r="QMA342" s="430"/>
      <c r="QMB342" s="431"/>
      <c r="QMC342" s="429"/>
      <c r="QMD342" s="428"/>
      <c r="QME342" s="430"/>
      <c r="QMF342" s="431"/>
      <c r="QMG342" s="429"/>
      <c r="QMH342" s="428"/>
      <c r="QMI342" s="430"/>
      <c r="QMJ342" s="431"/>
      <c r="QMK342" s="429"/>
      <c r="QML342" s="428"/>
      <c r="QMM342" s="430"/>
      <c r="QMN342" s="431"/>
      <c r="QMO342" s="429"/>
      <c r="QMP342" s="428"/>
      <c r="QMQ342" s="430"/>
      <c r="QMR342" s="431"/>
      <c r="QMS342" s="429"/>
      <c r="QMT342" s="428"/>
      <c r="QMU342" s="430"/>
      <c r="QMV342" s="431"/>
      <c r="QMW342" s="429"/>
      <c r="QMX342" s="428"/>
      <c r="QMY342" s="430"/>
      <c r="QMZ342" s="431"/>
      <c r="QNA342" s="429"/>
      <c r="QNB342" s="428"/>
      <c r="QNC342" s="430"/>
      <c r="QND342" s="431"/>
      <c r="QNE342" s="429"/>
      <c r="QNF342" s="428"/>
      <c r="QNG342" s="430"/>
      <c r="QNH342" s="431"/>
      <c r="QNI342" s="429"/>
      <c r="QNJ342" s="428"/>
      <c r="QNK342" s="430"/>
      <c r="QNL342" s="431"/>
      <c r="QNM342" s="429"/>
      <c r="QNN342" s="428"/>
      <c r="QNO342" s="430"/>
      <c r="QNP342" s="431"/>
      <c r="QNQ342" s="429"/>
      <c r="QNR342" s="428"/>
      <c r="QNS342" s="430"/>
      <c r="QNT342" s="431"/>
      <c r="QNU342" s="429"/>
      <c r="QNV342" s="428"/>
      <c r="QNW342" s="430"/>
      <c r="QNX342" s="431"/>
      <c r="QNY342" s="429"/>
      <c r="QNZ342" s="428"/>
      <c r="QOA342" s="430"/>
      <c r="QOB342" s="431"/>
      <c r="QOC342" s="429"/>
      <c r="QOD342" s="428"/>
      <c r="QOE342" s="430"/>
      <c r="QOF342" s="431"/>
      <c r="QOG342" s="429"/>
      <c r="QOH342" s="428"/>
      <c r="QOI342" s="430"/>
      <c r="QOJ342" s="431"/>
      <c r="QOK342" s="429"/>
      <c r="QOL342" s="428"/>
      <c r="QOM342" s="430"/>
      <c r="QON342" s="431"/>
      <c r="QOO342" s="429"/>
      <c r="QOP342" s="428"/>
      <c r="QOQ342" s="430"/>
      <c r="QOR342" s="431"/>
      <c r="QOS342" s="429"/>
      <c r="QOT342" s="428"/>
      <c r="QOU342" s="430"/>
      <c r="QOV342" s="431"/>
      <c r="QOW342" s="429"/>
      <c r="QOX342" s="428"/>
      <c r="QOY342" s="430"/>
      <c r="QOZ342" s="431"/>
      <c r="QPA342" s="429"/>
      <c r="QPB342" s="428"/>
      <c r="QPC342" s="430"/>
      <c r="QPD342" s="431"/>
      <c r="QPE342" s="429"/>
      <c r="QPF342" s="428"/>
      <c r="QPG342" s="430"/>
      <c r="QPH342" s="431"/>
      <c r="QPI342" s="429"/>
      <c r="QPJ342" s="428"/>
      <c r="QPK342" s="430"/>
      <c r="QPL342" s="431"/>
      <c r="QPM342" s="429"/>
      <c r="QPN342" s="428"/>
      <c r="QPO342" s="430"/>
      <c r="QPP342" s="431"/>
      <c r="QPQ342" s="429"/>
      <c r="QPR342" s="428"/>
      <c r="QPS342" s="430"/>
      <c r="QPT342" s="431"/>
      <c r="QPU342" s="429"/>
      <c r="QPV342" s="428"/>
      <c r="QPW342" s="430"/>
      <c r="QPX342" s="431"/>
      <c r="QPY342" s="429"/>
      <c r="QPZ342" s="428"/>
      <c r="QQA342" s="430"/>
      <c r="QQB342" s="431"/>
      <c r="QQC342" s="429"/>
      <c r="QQD342" s="428"/>
      <c r="QQE342" s="430"/>
      <c r="QQF342" s="431"/>
      <c r="QQG342" s="429"/>
      <c r="QQH342" s="428"/>
      <c r="QQI342" s="430"/>
      <c r="QQJ342" s="431"/>
      <c r="QQK342" s="429"/>
      <c r="QQL342" s="428"/>
      <c r="QQM342" s="430"/>
      <c r="QQN342" s="431"/>
      <c r="QQO342" s="429"/>
      <c r="QQP342" s="428"/>
      <c r="QQQ342" s="430"/>
      <c r="QQR342" s="431"/>
      <c r="QQS342" s="429"/>
      <c r="QQT342" s="428"/>
      <c r="QQU342" s="430"/>
      <c r="QQV342" s="431"/>
      <c r="QQW342" s="429"/>
      <c r="QQX342" s="428"/>
      <c r="QQY342" s="430"/>
      <c r="QQZ342" s="431"/>
      <c r="QRA342" s="429"/>
      <c r="QRB342" s="428"/>
      <c r="QRC342" s="430"/>
      <c r="QRD342" s="431"/>
      <c r="QRE342" s="429"/>
      <c r="QRF342" s="428"/>
      <c r="QRG342" s="430"/>
      <c r="QRH342" s="431"/>
      <c r="QRI342" s="429"/>
      <c r="QRJ342" s="428"/>
      <c r="QRK342" s="430"/>
      <c r="QRL342" s="431"/>
      <c r="QRM342" s="429"/>
      <c r="QRN342" s="428"/>
      <c r="QRO342" s="430"/>
      <c r="QRP342" s="431"/>
      <c r="QRQ342" s="429"/>
      <c r="QRR342" s="428"/>
      <c r="QRS342" s="430"/>
      <c r="QRT342" s="431"/>
      <c r="QRU342" s="429"/>
      <c r="QRV342" s="428"/>
      <c r="QRW342" s="430"/>
      <c r="QRX342" s="431"/>
      <c r="QRY342" s="429"/>
      <c r="QRZ342" s="428"/>
      <c r="QSA342" s="430"/>
      <c r="QSB342" s="431"/>
      <c r="QSC342" s="429"/>
      <c r="QSD342" s="428"/>
      <c r="QSE342" s="430"/>
      <c r="QSF342" s="431"/>
      <c r="QSG342" s="429"/>
      <c r="QSH342" s="428"/>
      <c r="QSI342" s="430"/>
      <c r="QSJ342" s="431"/>
      <c r="QSK342" s="429"/>
      <c r="QSL342" s="428"/>
      <c r="QSM342" s="430"/>
      <c r="QSN342" s="431"/>
      <c r="QSO342" s="429"/>
      <c r="QSP342" s="428"/>
      <c r="QSQ342" s="430"/>
      <c r="QSR342" s="431"/>
      <c r="QSS342" s="429"/>
      <c r="QST342" s="428"/>
      <c r="QSU342" s="430"/>
      <c r="QSV342" s="431"/>
      <c r="QSW342" s="429"/>
      <c r="QSX342" s="428"/>
      <c r="QSY342" s="430"/>
      <c r="QSZ342" s="431"/>
      <c r="QTA342" s="429"/>
      <c r="QTB342" s="428"/>
      <c r="QTC342" s="430"/>
      <c r="QTD342" s="431"/>
      <c r="QTE342" s="429"/>
      <c r="QTF342" s="428"/>
      <c r="QTG342" s="430"/>
      <c r="QTH342" s="431"/>
      <c r="QTI342" s="429"/>
      <c r="QTJ342" s="428"/>
      <c r="QTK342" s="430"/>
      <c r="QTL342" s="431"/>
      <c r="QTM342" s="429"/>
      <c r="QTN342" s="428"/>
      <c r="QTO342" s="430"/>
      <c r="QTP342" s="431"/>
      <c r="QTQ342" s="429"/>
      <c r="QTR342" s="428"/>
      <c r="QTS342" s="430"/>
      <c r="QTT342" s="431"/>
      <c r="QTU342" s="429"/>
      <c r="QTV342" s="428"/>
      <c r="QTW342" s="430"/>
      <c r="QTX342" s="431"/>
      <c r="QTY342" s="429"/>
      <c r="QTZ342" s="428"/>
      <c r="QUA342" s="430"/>
      <c r="QUB342" s="431"/>
      <c r="QUC342" s="429"/>
      <c r="QUD342" s="428"/>
      <c r="QUE342" s="430"/>
      <c r="QUF342" s="431"/>
      <c r="QUG342" s="429"/>
      <c r="QUH342" s="428"/>
      <c r="QUI342" s="430"/>
      <c r="QUJ342" s="431"/>
      <c r="QUK342" s="429"/>
      <c r="QUL342" s="428"/>
      <c r="QUM342" s="430"/>
      <c r="QUN342" s="431"/>
      <c r="QUO342" s="429"/>
      <c r="QUP342" s="428"/>
      <c r="QUQ342" s="430"/>
      <c r="QUR342" s="431"/>
      <c r="QUS342" s="429"/>
      <c r="QUT342" s="428"/>
      <c r="QUU342" s="430"/>
      <c r="QUV342" s="431"/>
      <c r="QUW342" s="429"/>
      <c r="QUX342" s="428"/>
      <c r="QUY342" s="430"/>
      <c r="QUZ342" s="431"/>
      <c r="QVA342" s="429"/>
      <c r="QVB342" s="428"/>
      <c r="QVC342" s="430"/>
      <c r="QVD342" s="431"/>
      <c r="QVE342" s="429"/>
      <c r="QVF342" s="428"/>
      <c r="QVG342" s="430"/>
      <c r="QVH342" s="431"/>
      <c r="QVI342" s="429"/>
      <c r="QVJ342" s="428"/>
      <c r="QVK342" s="430"/>
      <c r="QVL342" s="431"/>
      <c r="QVM342" s="429"/>
      <c r="QVN342" s="428"/>
      <c r="QVO342" s="430"/>
      <c r="QVP342" s="431"/>
      <c r="QVQ342" s="429"/>
      <c r="QVR342" s="428"/>
      <c r="QVS342" s="430"/>
      <c r="QVT342" s="431"/>
      <c r="QVU342" s="429"/>
      <c r="QVV342" s="428"/>
      <c r="QVW342" s="430"/>
      <c r="QVX342" s="431"/>
      <c r="QVY342" s="429"/>
      <c r="QVZ342" s="428"/>
      <c r="QWA342" s="430"/>
      <c r="QWB342" s="431"/>
      <c r="QWC342" s="429"/>
      <c r="QWD342" s="428"/>
      <c r="QWE342" s="430"/>
      <c r="QWF342" s="431"/>
      <c r="QWG342" s="429"/>
      <c r="QWH342" s="428"/>
      <c r="QWI342" s="430"/>
      <c r="QWJ342" s="431"/>
      <c r="QWK342" s="429"/>
      <c r="QWL342" s="428"/>
      <c r="QWM342" s="430"/>
      <c r="QWN342" s="431"/>
      <c r="QWO342" s="429"/>
      <c r="QWP342" s="428"/>
      <c r="QWQ342" s="430"/>
      <c r="QWR342" s="431"/>
      <c r="QWS342" s="429"/>
      <c r="QWT342" s="428"/>
      <c r="QWU342" s="430"/>
      <c r="QWV342" s="431"/>
      <c r="QWW342" s="429"/>
      <c r="QWX342" s="428"/>
      <c r="QWY342" s="430"/>
      <c r="QWZ342" s="431"/>
      <c r="QXA342" s="429"/>
      <c r="QXB342" s="428"/>
      <c r="QXC342" s="430"/>
      <c r="QXD342" s="431"/>
      <c r="QXE342" s="429"/>
      <c r="QXF342" s="428"/>
      <c r="QXG342" s="430"/>
      <c r="QXH342" s="431"/>
      <c r="QXI342" s="429"/>
      <c r="QXJ342" s="428"/>
      <c r="QXK342" s="430"/>
      <c r="QXL342" s="431"/>
      <c r="QXM342" s="429"/>
      <c r="QXN342" s="428"/>
      <c r="QXO342" s="430"/>
      <c r="QXP342" s="431"/>
      <c r="QXQ342" s="429"/>
      <c r="QXR342" s="428"/>
      <c r="QXS342" s="430"/>
      <c r="QXT342" s="431"/>
      <c r="QXU342" s="429"/>
      <c r="QXV342" s="428"/>
      <c r="QXW342" s="430"/>
      <c r="QXX342" s="431"/>
      <c r="QXY342" s="429"/>
      <c r="QXZ342" s="428"/>
      <c r="QYA342" s="430"/>
      <c r="QYB342" s="431"/>
      <c r="QYC342" s="429"/>
      <c r="QYD342" s="428"/>
      <c r="QYE342" s="430"/>
      <c r="QYF342" s="431"/>
      <c r="QYG342" s="429"/>
      <c r="QYH342" s="428"/>
      <c r="QYI342" s="430"/>
      <c r="QYJ342" s="431"/>
      <c r="QYK342" s="429"/>
      <c r="QYL342" s="428"/>
      <c r="QYM342" s="430"/>
      <c r="QYN342" s="431"/>
      <c r="QYO342" s="429"/>
      <c r="QYP342" s="428"/>
      <c r="QYQ342" s="430"/>
      <c r="QYR342" s="431"/>
      <c r="QYS342" s="429"/>
      <c r="QYT342" s="428"/>
      <c r="QYU342" s="430"/>
      <c r="QYV342" s="431"/>
      <c r="QYW342" s="429"/>
      <c r="QYX342" s="428"/>
      <c r="QYY342" s="430"/>
      <c r="QYZ342" s="431"/>
      <c r="QZA342" s="429"/>
      <c r="QZB342" s="428"/>
      <c r="QZC342" s="430"/>
      <c r="QZD342" s="431"/>
      <c r="QZE342" s="429"/>
      <c r="QZF342" s="428"/>
      <c r="QZG342" s="430"/>
      <c r="QZH342" s="431"/>
      <c r="QZI342" s="429"/>
      <c r="QZJ342" s="428"/>
      <c r="QZK342" s="430"/>
      <c r="QZL342" s="431"/>
      <c r="QZM342" s="429"/>
      <c r="QZN342" s="428"/>
      <c r="QZO342" s="430"/>
      <c r="QZP342" s="431"/>
      <c r="QZQ342" s="429"/>
      <c r="QZR342" s="428"/>
      <c r="QZS342" s="430"/>
      <c r="QZT342" s="431"/>
      <c r="QZU342" s="429"/>
      <c r="QZV342" s="428"/>
      <c r="QZW342" s="430"/>
      <c r="QZX342" s="431"/>
      <c r="QZY342" s="429"/>
      <c r="QZZ342" s="428"/>
      <c r="RAA342" s="430"/>
      <c r="RAB342" s="431"/>
      <c r="RAC342" s="429"/>
      <c r="RAD342" s="428"/>
      <c r="RAE342" s="430"/>
      <c r="RAF342" s="431"/>
      <c r="RAG342" s="429"/>
      <c r="RAH342" s="428"/>
      <c r="RAI342" s="430"/>
      <c r="RAJ342" s="431"/>
      <c r="RAK342" s="429"/>
      <c r="RAL342" s="428"/>
      <c r="RAM342" s="430"/>
      <c r="RAN342" s="431"/>
      <c r="RAO342" s="429"/>
      <c r="RAP342" s="428"/>
      <c r="RAQ342" s="430"/>
      <c r="RAR342" s="431"/>
      <c r="RAS342" s="429"/>
      <c r="RAT342" s="428"/>
      <c r="RAU342" s="430"/>
      <c r="RAV342" s="431"/>
      <c r="RAW342" s="429"/>
      <c r="RAX342" s="428"/>
      <c r="RAY342" s="430"/>
      <c r="RAZ342" s="431"/>
      <c r="RBA342" s="429"/>
      <c r="RBB342" s="428"/>
      <c r="RBC342" s="430"/>
      <c r="RBD342" s="431"/>
      <c r="RBE342" s="429"/>
      <c r="RBF342" s="428"/>
      <c r="RBG342" s="430"/>
      <c r="RBH342" s="431"/>
      <c r="RBI342" s="429"/>
      <c r="RBJ342" s="428"/>
      <c r="RBK342" s="430"/>
      <c r="RBL342" s="431"/>
      <c r="RBM342" s="429"/>
      <c r="RBN342" s="428"/>
      <c r="RBO342" s="430"/>
      <c r="RBP342" s="431"/>
      <c r="RBQ342" s="429"/>
      <c r="RBR342" s="428"/>
      <c r="RBS342" s="430"/>
      <c r="RBT342" s="431"/>
      <c r="RBU342" s="429"/>
      <c r="RBV342" s="428"/>
      <c r="RBW342" s="430"/>
      <c r="RBX342" s="431"/>
      <c r="RBY342" s="429"/>
      <c r="RBZ342" s="428"/>
      <c r="RCA342" s="430"/>
      <c r="RCB342" s="431"/>
      <c r="RCC342" s="429"/>
      <c r="RCD342" s="428"/>
      <c r="RCE342" s="430"/>
      <c r="RCF342" s="431"/>
      <c r="RCG342" s="429"/>
      <c r="RCH342" s="428"/>
      <c r="RCI342" s="430"/>
      <c r="RCJ342" s="431"/>
      <c r="RCK342" s="429"/>
      <c r="RCL342" s="428"/>
      <c r="RCM342" s="430"/>
      <c r="RCN342" s="431"/>
      <c r="RCO342" s="429"/>
      <c r="RCP342" s="428"/>
      <c r="RCQ342" s="430"/>
      <c r="RCR342" s="431"/>
      <c r="RCS342" s="429"/>
      <c r="RCT342" s="428"/>
      <c r="RCU342" s="430"/>
      <c r="RCV342" s="431"/>
      <c r="RCW342" s="429"/>
      <c r="RCX342" s="428"/>
      <c r="RCY342" s="430"/>
      <c r="RCZ342" s="431"/>
      <c r="RDA342" s="429"/>
      <c r="RDB342" s="428"/>
      <c r="RDC342" s="430"/>
      <c r="RDD342" s="431"/>
      <c r="RDE342" s="429"/>
      <c r="RDF342" s="428"/>
      <c r="RDG342" s="430"/>
      <c r="RDH342" s="431"/>
      <c r="RDI342" s="429"/>
      <c r="RDJ342" s="428"/>
      <c r="RDK342" s="430"/>
      <c r="RDL342" s="431"/>
      <c r="RDM342" s="429"/>
      <c r="RDN342" s="428"/>
      <c r="RDO342" s="430"/>
      <c r="RDP342" s="431"/>
      <c r="RDQ342" s="429"/>
      <c r="RDR342" s="428"/>
      <c r="RDS342" s="430"/>
      <c r="RDT342" s="431"/>
      <c r="RDU342" s="429"/>
      <c r="RDV342" s="428"/>
      <c r="RDW342" s="430"/>
      <c r="RDX342" s="431"/>
      <c r="RDY342" s="429"/>
      <c r="RDZ342" s="428"/>
      <c r="REA342" s="430"/>
      <c r="REB342" s="431"/>
      <c r="REC342" s="429"/>
      <c r="RED342" s="428"/>
      <c r="REE342" s="430"/>
      <c r="REF342" s="431"/>
      <c r="REG342" s="429"/>
      <c r="REH342" s="428"/>
      <c r="REI342" s="430"/>
      <c r="REJ342" s="431"/>
      <c r="REK342" s="429"/>
      <c r="REL342" s="428"/>
      <c r="REM342" s="430"/>
      <c r="REN342" s="431"/>
      <c r="REO342" s="429"/>
      <c r="REP342" s="428"/>
      <c r="REQ342" s="430"/>
      <c r="RER342" s="431"/>
      <c r="RES342" s="429"/>
      <c r="RET342" s="428"/>
      <c r="REU342" s="430"/>
      <c r="REV342" s="431"/>
      <c r="REW342" s="429"/>
      <c r="REX342" s="428"/>
      <c r="REY342" s="430"/>
      <c r="REZ342" s="431"/>
      <c r="RFA342" s="429"/>
      <c r="RFB342" s="428"/>
      <c r="RFC342" s="430"/>
      <c r="RFD342" s="431"/>
      <c r="RFE342" s="429"/>
      <c r="RFF342" s="428"/>
      <c r="RFG342" s="430"/>
      <c r="RFH342" s="431"/>
      <c r="RFI342" s="429"/>
      <c r="RFJ342" s="428"/>
      <c r="RFK342" s="430"/>
      <c r="RFL342" s="431"/>
      <c r="RFM342" s="429"/>
      <c r="RFN342" s="428"/>
      <c r="RFO342" s="430"/>
      <c r="RFP342" s="431"/>
      <c r="RFQ342" s="429"/>
      <c r="RFR342" s="428"/>
      <c r="RFS342" s="430"/>
      <c r="RFT342" s="431"/>
      <c r="RFU342" s="429"/>
      <c r="RFV342" s="428"/>
      <c r="RFW342" s="430"/>
      <c r="RFX342" s="431"/>
      <c r="RFY342" s="429"/>
      <c r="RFZ342" s="428"/>
      <c r="RGA342" s="430"/>
      <c r="RGB342" s="431"/>
      <c r="RGC342" s="429"/>
      <c r="RGD342" s="428"/>
      <c r="RGE342" s="430"/>
      <c r="RGF342" s="431"/>
      <c r="RGG342" s="429"/>
      <c r="RGH342" s="428"/>
      <c r="RGI342" s="430"/>
      <c r="RGJ342" s="431"/>
      <c r="RGK342" s="429"/>
      <c r="RGL342" s="428"/>
      <c r="RGM342" s="430"/>
      <c r="RGN342" s="431"/>
      <c r="RGO342" s="429"/>
      <c r="RGP342" s="428"/>
      <c r="RGQ342" s="430"/>
      <c r="RGR342" s="431"/>
      <c r="RGS342" s="429"/>
      <c r="RGT342" s="428"/>
      <c r="RGU342" s="430"/>
      <c r="RGV342" s="431"/>
      <c r="RGW342" s="429"/>
      <c r="RGX342" s="428"/>
      <c r="RGY342" s="430"/>
      <c r="RGZ342" s="431"/>
      <c r="RHA342" s="429"/>
      <c r="RHB342" s="428"/>
      <c r="RHC342" s="430"/>
      <c r="RHD342" s="431"/>
      <c r="RHE342" s="429"/>
      <c r="RHF342" s="428"/>
      <c r="RHG342" s="430"/>
      <c r="RHH342" s="431"/>
      <c r="RHI342" s="429"/>
      <c r="RHJ342" s="428"/>
      <c r="RHK342" s="430"/>
      <c r="RHL342" s="431"/>
      <c r="RHM342" s="429"/>
      <c r="RHN342" s="428"/>
      <c r="RHO342" s="430"/>
      <c r="RHP342" s="431"/>
      <c r="RHQ342" s="429"/>
      <c r="RHR342" s="428"/>
      <c r="RHS342" s="430"/>
      <c r="RHT342" s="431"/>
      <c r="RHU342" s="429"/>
      <c r="RHV342" s="428"/>
      <c r="RHW342" s="430"/>
      <c r="RHX342" s="431"/>
      <c r="RHY342" s="429"/>
      <c r="RHZ342" s="428"/>
      <c r="RIA342" s="430"/>
      <c r="RIB342" s="431"/>
      <c r="RIC342" s="429"/>
      <c r="RID342" s="428"/>
      <c r="RIE342" s="430"/>
      <c r="RIF342" s="431"/>
      <c r="RIG342" s="429"/>
      <c r="RIH342" s="428"/>
      <c r="RII342" s="430"/>
      <c r="RIJ342" s="431"/>
      <c r="RIK342" s="429"/>
      <c r="RIL342" s="428"/>
      <c r="RIM342" s="430"/>
      <c r="RIN342" s="431"/>
      <c r="RIO342" s="429"/>
      <c r="RIP342" s="428"/>
      <c r="RIQ342" s="430"/>
      <c r="RIR342" s="431"/>
      <c r="RIS342" s="429"/>
      <c r="RIT342" s="428"/>
      <c r="RIU342" s="430"/>
      <c r="RIV342" s="431"/>
      <c r="RIW342" s="429"/>
      <c r="RIX342" s="428"/>
      <c r="RIY342" s="430"/>
      <c r="RIZ342" s="431"/>
      <c r="RJA342" s="429"/>
      <c r="RJB342" s="428"/>
      <c r="RJC342" s="430"/>
      <c r="RJD342" s="431"/>
      <c r="RJE342" s="429"/>
      <c r="RJF342" s="428"/>
      <c r="RJG342" s="430"/>
      <c r="RJH342" s="431"/>
      <c r="RJI342" s="429"/>
      <c r="RJJ342" s="428"/>
      <c r="RJK342" s="430"/>
      <c r="RJL342" s="431"/>
      <c r="RJM342" s="429"/>
      <c r="RJN342" s="428"/>
      <c r="RJO342" s="430"/>
      <c r="RJP342" s="431"/>
      <c r="RJQ342" s="429"/>
      <c r="RJR342" s="428"/>
      <c r="RJS342" s="430"/>
      <c r="RJT342" s="431"/>
      <c r="RJU342" s="429"/>
      <c r="RJV342" s="428"/>
      <c r="RJW342" s="430"/>
      <c r="RJX342" s="431"/>
      <c r="RJY342" s="429"/>
      <c r="RJZ342" s="428"/>
      <c r="RKA342" s="430"/>
      <c r="RKB342" s="431"/>
      <c r="RKC342" s="429"/>
      <c r="RKD342" s="428"/>
      <c r="RKE342" s="430"/>
      <c r="RKF342" s="431"/>
      <c r="RKG342" s="429"/>
      <c r="RKH342" s="428"/>
      <c r="RKI342" s="430"/>
      <c r="RKJ342" s="431"/>
      <c r="RKK342" s="429"/>
      <c r="RKL342" s="428"/>
      <c r="RKM342" s="430"/>
      <c r="RKN342" s="431"/>
      <c r="RKO342" s="429"/>
      <c r="RKP342" s="428"/>
      <c r="RKQ342" s="430"/>
      <c r="RKR342" s="431"/>
      <c r="RKS342" s="429"/>
      <c r="RKT342" s="428"/>
      <c r="RKU342" s="430"/>
      <c r="RKV342" s="431"/>
      <c r="RKW342" s="429"/>
      <c r="RKX342" s="428"/>
      <c r="RKY342" s="430"/>
      <c r="RKZ342" s="431"/>
      <c r="RLA342" s="429"/>
      <c r="RLB342" s="428"/>
      <c r="RLC342" s="430"/>
      <c r="RLD342" s="431"/>
      <c r="RLE342" s="429"/>
      <c r="RLF342" s="428"/>
      <c r="RLG342" s="430"/>
      <c r="RLH342" s="431"/>
      <c r="RLI342" s="429"/>
      <c r="RLJ342" s="428"/>
      <c r="RLK342" s="430"/>
      <c r="RLL342" s="431"/>
      <c r="RLM342" s="429"/>
      <c r="RLN342" s="428"/>
      <c r="RLO342" s="430"/>
      <c r="RLP342" s="431"/>
      <c r="RLQ342" s="429"/>
      <c r="RLR342" s="428"/>
      <c r="RLS342" s="430"/>
      <c r="RLT342" s="431"/>
      <c r="RLU342" s="429"/>
      <c r="RLV342" s="428"/>
      <c r="RLW342" s="430"/>
      <c r="RLX342" s="431"/>
      <c r="RLY342" s="429"/>
      <c r="RLZ342" s="428"/>
      <c r="RMA342" s="430"/>
      <c r="RMB342" s="431"/>
      <c r="RMC342" s="429"/>
      <c r="RMD342" s="428"/>
      <c r="RME342" s="430"/>
      <c r="RMF342" s="431"/>
      <c r="RMG342" s="429"/>
      <c r="RMH342" s="428"/>
      <c r="RMI342" s="430"/>
      <c r="RMJ342" s="431"/>
      <c r="RMK342" s="429"/>
      <c r="RML342" s="428"/>
      <c r="RMM342" s="430"/>
      <c r="RMN342" s="431"/>
      <c r="RMO342" s="429"/>
      <c r="RMP342" s="428"/>
      <c r="RMQ342" s="430"/>
      <c r="RMR342" s="431"/>
      <c r="RMS342" s="429"/>
      <c r="RMT342" s="428"/>
      <c r="RMU342" s="430"/>
      <c r="RMV342" s="431"/>
      <c r="RMW342" s="429"/>
      <c r="RMX342" s="428"/>
      <c r="RMY342" s="430"/>
      <c r="RMZ342" s="431"/>
      <c r="RNA342" s="429"/>
      <c r="RNB342" s="428"/>
      <c r="RNC342" s="430"/>
      <c r="RND342" s="431"/>
      <c r="RNE342" s="429"/>
      <c r="RNF342" s="428"/>
      <c r="RNG342" s="430"/>
      <c r="RNH342" s="431"/>
      <c r="RNI342" s="429"/>
      <c r="RNJ342" s="428"/>
      <c r="RNK342" s="430"/>
      <c r="RNL342" s="431"/>
      <c r="RNM342" s="429"/>
      <c r="RNN342" s="428"/>
      <c r="RNO342" s="430"/>
      <c r="RNP342" s="431"/>
      <c r="RNQ342" s="429"/>
      <c r="RNR342" s="428"/>
      <c r="RNS342" s="430"/>
      <c r="RNT342" s="431"/>
      <c r="RNU342" s="429"/>
      <c r="RNV342" s="428"/>
      <c r="RNW342" s="430"/>
      <c r="RNX342" s="431"/>
      <c r="RNY342" s="429"/>
      <c r="RNZ342" s="428"/>
      <c r="ROA342" s="430"/>
      <c r="ROB342" s="431"/>
      <c r="ROC342" s="429"/>
      <c r="ROD342" s="428"/>
      <c r="ROE342" s="430"/>
      <c r="ROF342" s="431"/>
      <c r="ROG342" s="429"/>
      <c r="ROH342" s="428"/>
      <c r="ROI342" s="430"/>
      <c r="ROJ342" s="431"/>
      <c r="ROK342" s="429"/>
      <c r="ROL342" s="428"/>
      <c r="ROM342" s="430"/>
      <c r="RON342" s="431"/>
      <c r="ROO342" s="429"/>
      <c r="ROP342" s="428"/>
      <c r="ROQ342" s="430"/>
      <c r="ROR342" s="431"/>
      <c r="ROS342" s="429"/>
      <c r="ROT342" s="428"/>
      <c r="ROU342" s="430"/>
      <c r="ROV342" s="431"/>
      <c r="ROW342" s="429"/>
      <c r="ROX342" s="428"/>
      <c r="ROY342" s="430"/>
      <c r="ROZ342" s="431"/>
      <c r="RPA342" s="429"/>
      <c r="RPB342" s="428"/>
      <c r="RPC342" s="430"/>
      <c r="RPD342" s="431"/>
      <c r="RPE342" s="429"/>
      <c r="RPF342" s="428"/>
      <c r="RPG342" s="430"/>
      <c r="RPH342" s="431"/>
      <c r="RPI342" s="429"/>
      <c r="RPJ342" s="428"/>
      <c r="RPK342" s="430"/>
      <c r="RPL342" s="431"/>
      <c r="RPM342" s="429"/>
      <c r="RPN342" s="428"/>
      <c r="RPO342" s="430"/>
      <c r="RPP342" s="431"/>
      <c r="RPQ342" s="429"/>
      <c r="RPR342" s="428"/>
      <c r="RPS342" s="430"/>
      <c r="RPT342" s="431"/>
      <c r="RPU342" s="429"/>
      <c r="RPV342" s="428"/>
      <c r="RPW342" s="430"/>
      <c r="RPX342" s="431"/>
      <c r="RPY342" s="429"/>
      <c r="RPZ342" s="428"/>
      <c r="RQA342" s="430"/>
      <c r="RQB342" s="431"/>
      <c r="RQC342" s="429"/>
      <c r="RQD342" s="428"/>
      <c r="RQE342" s="430"/>
      <c r="RQF342" s="431"/>
      <c r="RQG342" s="429"/>
      <c r="RQH342" s="428"/>
      <c r="RQI342" s="430"/>
      <c r="RQJ342" s="431"/>
      <c r="RQK342" s="429"/>
      <c r="RQL342" s="428"/>
      <c r="RQM342" s="430"/>
      <c r="RQN342" s="431"/>
      <c r="RQO342" s="429"/>
      <c r="RQP342" s="428"/>
      <c r="RQQ342" s="430"/>
      <c r="RQR342" s="431"/>
      <c r="RQS342" s="429"/>
      <c r="RQT342" s="428"/>
      <c r="RQU342" s="430"/>
      <c r="RQV342" s="431"/>
      <c r="RQW342" s="429"/>
      <c r="RQX342" s="428"/>
      <c r="RQY342" s="430"/>
      <c r="RQZ342" s="431"/>
      <c r="RRA342" s="429"/>
      <c r="RRB342" s="428"/>
      <c r="RRC342" s="430"/>
      <c r="RRD342" s="431"/>
      <c r="RRE342" s="429"/>
      <c r="RRF342" s="428"/>
      <c r="RRG342" s="430"/>
      <c r="RRH342" s="431"/>
      <c r="RRI342" s="429"/>
      <c r="RRJ342" s="428"/>
      <c r="RRK342" s="430"/>
      <c r="RRL342" s="431"/>
      <c r="RRM342" s="429"/>
      <c r="RRN342" s="428"/>
      <c r="RRO342" s="430"/>
      <c r="RRP342" s="431"/>
      <c r="RRQ342" s="429"/>
      <c r="RRR342" s="428"/>
      <c r="RRS342" s="430"/>
      <c r="RRT342" s="431"/>
      <c r="RRU342" s="429"/>
      <c r="RRV342" s="428"/>
      <c r="RRW342" s="430"/>
      <c r="RRX342" s="431"/>
      <c r="RRY342" s="429"/>
      <c r="RRZ342" s="428"/>
      <c r="RSA342" s="430"/>
      <c r="RSB342" s="431"/>
      <c r="RSC342" s="429"/>
      <c r="RSD342" s="428"/>
      <c r="RSE342" s="430"/>
      <c r="RSF342" s="431"/>
      <c r="RSG342" s="429"/>
      <c r="RSH342" s="428"/>
      <c r="RSI342" s="430"/>
      <c r="RSJ342" s="431"/>
      <c r="RSK342" s="429"/>
      <c r="RSL342" s="428"/>
      <c r="RSM342" s="430"/>
      <c r="RSN342" s="431"/>
      <c r="RSO342" s="429"/>
      <c r="RSP342" s="428"/>
      <c r="RSQ342" s="430"/>
      <c r="RSR342" s="431"/>
      <c r="RSS342" s="429"/>
      <c r="RST342" s="428"/>
      <c r="RSU342" s="430"/>
      <c r="RSV342" s="431"/>
      <c r="RSW342" s="429"/>
      <c r="RSX342" s="428"/>
      <c r="RSY342" s="430"/>
      <c r="RSZ342" s="431"/>
      <c r="RTA342" s="429"/>
      <c r="RTB342" s="428"/>
      <c r="RTC342" s="430"/>
      <c r="RTD342" s="431"/>
      <c r="RTE342" s="429"/>
      <c r="RTF342" s="428"/>
      <c r="RTG342" s="430"/>
      <c r="RTH342" s="431"/>
      <c r="RTI342" s="429"/>
      <c r="RTJ342" s="428"/>
      <c r="RTK342" s="430"/>
      <c r="RTL342" s="431"/>
      <c r="RTM342" s="429"/>
      <c r="RTN342" s="428"/>
      <c r="RTO342" s="430"/>
      <c r="RTP342" s="431"/>
      <c r="RTQ342" s="429"/>
      <c r="RTR342" s="428"/>
      <c r="RTS342" s="430"/>
      <c r="RTT342" s="431"/>
      <c r="RTU342" s="429"/>
      <c r="RTV342" s="428"/>
      <c r="RTW342" s="430"/>
      <c r="RTX342" s="431"/>
      <c r="RTY342" s="429"/>
      <c r="RTZ342" s="428"/>
      <c r="RUA342" s="430"/>
      <c r="RUB342" s="431"/>
      <c r="RUC342" s="429"/>
      <c r="RUD342" s="428"/>
      <c r="RUE342" s="430"/>
      <c r="RUF342" s="431"/>
      <c r="RUG342" s="429"/>
      <c r="RUH342" s="428"/>
      <c r="RUI342" s="430"/>
      <c r="RUJ342" s="431"/>
      <c r="RUK342" s="429"/>
      <c r="RUL342" s="428"/>
      <c r="RUM342" s="430"/>
      <c r="RUN342" s="431"/>
      <c r="RUO342" s="429"/>
      <c r="RUP342" s="428"/>
      <c r="RUQ342" s="430"/>
      <c r="RUR342" s="431"/>
      <c r="RUS342" s="429"/>
      <c r="RUT342" s="428"/>
      <c r="RUU342" s="430"/>
      <c r="RUV342" s="431"/>
      <c r="RUW342" s="429"/>
      <c r="RUX342" s="428"/>
      <c r="RUY342" s="430"/>
      <c r="RUZ342" s="431"/>
      <c r="RVA342" s="429"/>
      <c r="RVB342" s="428"/>
      <c r="RVC342" s="430"/>
      <c r="RVD342" s="431"/>
      <c r="RVE342" s="429"/>
      <c r="RVF342" s="428"/>
      <c r="RVG342" s="430"/>
      <c r="RVH342" s="431"/>
      <c r="RVI342" s="429"/>
      <c r="RVJ342" s="428"/>
      <c r="RVK342" s="430"/>
      <c r="RVL342" s="431"/>
      <c r="RVM342" s="429"/>
      <c r="RVN342" s="428"/>
      <c r="RVO342" s="430"/>
      <c r="RVP342" s="431"/>
      <c r="RVQ342" s="429"/>
      <c r="RVR342" s="428"/>
      <c r="RVS342" s="430"/>
      <c r="RVT342" s="431"/>
      <c r="RVU342" s="429"/>
      <c r="RVV342" s="428"/>
      <c r="RVW342" s="430"/>
      <c r="RVX342" s="431"/>
      <c r="RVY342" s="429"/>
      <c r="RVZ342" s="428"/>
      <c r="RWA342" s="430"/>
      <c r="RWB342" s="431"/>
      <c r="RWC342" s="429"/>
      <c r="RWD342" s="428"/>
      <c r="RWE342" s="430"/>
      <c r="RWF342" s="431"/>
      <c r="RWG342" s="429"/>
      <c r="RWH342" s="428"/>
      <c r="RWI342" s="430"/>
      <c r="RWJ342" s="431"/>
      <c r="RWK342" s="429"/>
      <c r="RWL342" s="428"/>
      <c r="RWM342" s="430"/>
      <c r="RWN342" s="431"/>
      <c r="RWO342" s="429"/>
      <c r="RWP342" s="428"/>
      <c r="RWQ342" s="430"/>
      <c r="RWR342" s="431"/>
      <c r="RWS342" s="429"/>
      <c r="RWT342" s="428"/>
      <c r="RWU342" s="430"/>
      <c r="RWV342" s="431"/>
      <c r="RWW342" s="429"/>
      <c r="RWX342" s="428"/>
      <c r="RWY342" s="430"/>
      <c r="RWZ342" s="431"/>
      <c r="RXA342" s="429"/>
      <c r="RXB342" s="428"/>
      <c r="RXC342" s="430"/>
      <c r="RXD342" s="431"/>
      <c r="RXE342" s="429"/>
      <c r="RXF342" s="428"/>
      <c r="RXG342" s="430"/>
      <c r="RXH342" s="431"/>
      <c r="RXI342" s="429"/>
      <c r="RXJ342" s="428"/>
      <c r="RXK342" s="430"/>
      <c r="RXL342" s="431"/>
      <c r="RXM342" s="429"/>
      <c r="RXN342" s="428"/>
      <c r="RXO342" s="430"/>
      <c r="RXP342" s="431"/>
      <c r="RXQ342" s="429"/>
      <c r="RXR342" s="428"/>
      <c r="RXS342" s="430"/>
      <c r="RXT342" s="431"/>
      <c r="RXU342" s="429"/>
      <c r="RXV342" s="428"/>
      <c r="RXW342" s="430"/>
      <c r="RXX342" s="431"/>
      <c r="RXY342" s="429"/>
      <c r="RXZ342" s="428"/>
      <c r="RYA342" s="430"/>
      <c r="RYB342" s="431"/>
      <c r="RYC342" s="429"/>
      <c r="RYD342" s="428"/>
      <c r="RYE342" s="430"/>
      <c r="RYF342" s="431"/>
      <c r="RYG342" s="429"/>
      <c r="RYH342" s="428"/>
      <c r="RYI342" s="430"/>
      <c r="RYJ342" s="431"/>
      <c r="RYK342" s="429"/>
      <c r="RYL342" s="428"/>
      <c r="RYM342" s="430"/>
      <c r="RYN342" s="431"/>
      <c r="RYO342" s="429"/>
      <c r="RYP342" s="428"/>
      <c r="RYQ342" s="430"/>
      <c r="RYR342" s="431"/>
      <c r="RYS342" s="429"/>
      <c r="RYT342" s="428"/>
      <c r="RYU342" s="430"/>
      <c r="RYV342" s="431"/>
      <c r="RYW342" s="429"/>
      <c r="RYX342" s="428"/>
      <c r="RYY342" s="430"/>
      <c r="RYZ342" s="431"/>
      <c r="RZA342" s="429"/>
      <c r="RZB342" s="428"/>
      <c r="RZC342" s="430"/>
      <c r="RZD342" s="431"/>
      <c r="RZE342" s="429"/>
      <c r="RZF342" s="428"/>
      <c r="RZG342" s="430"/>
      <c r="RZH342" s="431"/>
      <c r="RZI342" s="429"/>
      <c r="RZJ342" s="428"/>
      <c r="RZK342" s="430"/>
      <c r="RZL342" s="431"/>
      <c r="RZM342" s="429"/>
      <c r="RZN342" s="428"/>
      <c r="RZO342" s="430"/>
      <c r="RZP342" s="431"/>
      <c r="RZQ342" s="429"/>
      <c r="RZR342" s="428"/>
      <c r="RZS342" s="430"/>
      <c r="RZT342" s="431"/>
      <c r="RZU342" s="429"/>
      <c r="RZV342" s="428"/>
      <c r="RZW342" s="430"/>
      <c r="RZX342" s="431"/>
      <c r="RZY342" s="429"/>
      <c r="RZZ342" s="428"/>
      <c r="SAA342" s="430"/>
      <c r="SAB342" s="431"/>
      <c r="SAC342" s="429"/>
      <c r="SAD342" s="428"/>
      <c r="SAE342" s="430"/>
      <c r="SAF342" s="431"/>
      <c r="SAG342" s="429"/>
      <c r="SAH342" s="428"/>
      <c r="SAI342" s="430"/>
      <c r="SAJ342" s="431"/>
      <c r="SAK342" s="429"/>
      <c r="SAL342" s="428"/>
      <c r="SAM342" s="430"/>
      <c r="SAN342" s="431"/>
      <c r="SAO342" s="429"/>
      <c r="SAP342" s="428"/>
      <c r="SAQ342" s="430"/>
      <c r="SAR342" s="431"/>
      <c r="SAS342" s="429"/>
      <c r="SAT342" s="428"/>
      <c r="SAU342" s="430"/>
      <c r="SAV342" s="431"/>
      <c r="SAW342" s="429"/>
      <c r="SAX342" s="428"/>
      <c r="SAY342" s="430"/>
      <c r="SAZ342" s="431"/>
      <c r="SBA342" s="429"/>
      <c r="SBB342" s="428"/>
      <c r="SBC342" s="430"/>
      <c r="SBD342" s="431"/>
      <c r="SBE342" s="429"/>
      <c r="SBF342" s="428"/>
      <c r="SBG342" s="430"/>
      <c r="SBH342" s="431"/>
      <c r="SBI342" s="429"/>
      <c r="SBJ342" s="428"/>
      <c r="SBK342" s="430"/>
      <c r="SBL342" s="431"/>
      <c r="SBM342" s="429"/>
      <c r="SBN342" s="428"/>
      <c r="SBO342" s="430"/>
      <c r="SBP342" s="431"/>
      <c r="SBQ342" s="429"/>
      <c r="SBR342" s="428"/>
      <c r="SBS342" s="430"/>
      <c r="SBT342" s="431"/>
      <c r="SBU342" s="429"/>
      <c r="SBV342" s="428"/>
      <c r="SBW342" s="430"/>
      <c r="SBX342" s="431"/>
      <c r="SBY342" s="429"/>
      <c r="SBZ342" s="428"/>
      <c r="SCA342" s="430"/>
      <c r="SCB342" s="431"/>
      <c r="SCC342" s="429"/>
      <c r="SCD342" s="428"/>
      <c r="SCE342" s="430"/>
      <c r="SCF342" s="431"/>
      <c r="SCG342" s="429"/>
      <c r="SCH342" s="428"/>
      <c r="SCI342" s="430"/>
      <c r="SCJ342" s="431"/>
      <c r="SCK342" s="429"/>
      <c r="SCL342" s="428"/>
      <c r="SCM342" s="430"/>
      <c r="SCN342" s="431"/>
      <c r="SCO342" s="429"/>
      <c r="SCP342" s="428"/>
      <c r="SCQ342" s="430"/>
      <c r="SCR342" s="431"/>
      <c r="SCS342" s="429"/>
      <c r="SCT342" s="428"/>
      <c r="SCU342" s="430"/>
      <c r="SCV342" s="431"/>
      <c r="SCW342" s="429"/>
      <c r="SCX342" s="428"/>
      <c r="SCY342" s="430"/>
      <c r="SCZ342" s="431"/>
      <c r="SDA342" s="429"/>
      <c r="SDB342" s="428"/>
      <c r="SDC342" s="430"/>
      <c r="SDD342" s="431"/>
      <c r="SDE342" s="429"/>
      <c r="SDF342" s="428"/>
      <c r="SDG342" s="430"/>
      <c r="SDH342" s="431"/>
      <c r="SDI342" s="429"/>
      <c r="SDJ342" s="428"/>
      <c r="SDK342" s="430"/>
      <c r="SDL342" s="431"/>
      <c r="SDM342" s="429"/>
      <c r="SDN342" s="428"/>
      <c r="SDO342" s="430"/>
      <c r="SDP342" s="431"/>
      <c r="SDQ342" s="429"/>
      <c r="SDR342" s="428"/>
      <c r="SDS342" s="430"/>
      <c r="SDT342" s="431"/>
      <c r="SDU342" s="429"/>
      <c r="SDV342" s="428"/>
      <c r="SDW342" s="430"/>
      <c r="SDX342" s="431"/>
      <c r="SDY342" s="429"/>
      <c r="SDZ342" s="428"/>
      <c r="SEA342" s="430"/>
      <c r="SEB342" s="431"/>
      <c r="SEC342" s="429"/>
      <c r="SED342" s="428"/>
      <c r="SEE342" s="430"/>
      <c r="SEF342" s="431"/>
      <c r="SEG342" s="429"/>
      <c r="SEH342" s="428"/>
      <c r="SEI342" s="430"/>
      <c r="SEJ342" s="431"/>
      <c r="SEK342" s="429"/>
      <c r="SEL342" s="428"/>
      <c r="SEM342" s="430"/>
      <c r="SEN342" s="431"/>
      <c r="SEO342" s="429"/>
      <c r="SEP342" s="428"/>
      <c r="SEQ342" s="430"/>
      <c r="SER342" s="431"/>
      <c r="SES342" s="429"/>
      <c r="SET342" s="428"/>
      <c r="SEU342" s="430"/>
      <c r="SEV342" s="431"/>
      <c r="SEW342" s="429"/>
      <c r="SEX342" s="428"/>
      <c r="SEY342" s="430"/>
      <c r="SEZ342" s="431"/>
      <c r="SFA342" s="429"/>
      <c r="SFB342" s="428"/>
      <c r="SFC342" s="430"/>
      <c r="SFD342" s="431"/>
      <c r="SFE342" s="429"/>
      <c r="SFF342" s="428"/>
      <c r="SFG342" s="430"/>
      <c r="SFH342" s="431"/>
      <c r="SFI342" s="429"/>
      <c r="SFJ342" s="428"/>
      <c r="SFK342" s="430"/>
      <c r="SFL342" s="431"/>
      <c r="SFM342" s="429"/>
      <c r="SFN342" s="428"/>
      <c r="SFO342" s="430"/>
      <c r="SFP342" s="431"/>
      <c r="SFQ342" s="429"/>
      <c r="SFR342" s="428"/>
      <c r="SFS342" s="430"/>
      <c r="SFT342" s="431"/>
      <c r="SFU342" s="429"/>
      <c r="SFV342" s="428"/>
      <c r="SFW342" s="430"/>
      <c r="SFX342" s="431"/>
      <c r="SFY342" s="429"/>
      <c r="SFZ342" s="428"/>
      <c r="SGA342" s="430"/>
      <c r="SGB342" s="431"/>
      <c r="SGC342" s="429"/>
      <c r="SGD342" s="428"/>
      <c r="SGE342" s="430"/>
      <c r="SGF342" s="431"/>
      <c r="SGG342" s="429"/>
      <c r="SGH342" s="428"/>
      <c r="SGI342" s="430"/>
      <c r="SGJ342" s="431"/>
      <c r="SGK342" s="429"/>
      <c r="SGL342" s="428"/>
      <c r="SGM342" s="430"/>
      <c r="SGN342" s="431"/>
      <c r="SGO342" s="429"/>
      <c r="SGP342" s="428"/>
      <c r="SGQ342" s="430"/>
      <c r="SGR342" s="431"/>
      <c r="SGS342" s="429"/>
      <c r="SGT342" s="428"/>
      <c r="SGU342" s="430"/>
      <c r="SGV342" s="431"/>
      <c r="SGW342" s="429"/>
      <c r="SGX342" s="428"/>
      <c r="SGY342" s="430"/>
      <c r="SGZ342" s="431"/>
      <c r="SHA342" s="429"/>
      <c r="SHB342" s="428"/>
      <c r="SHC342" s="430"/>
      <c r="SHD342" s="431"/>
      <c r="SHE342" s="429"/>
      <c r="SHF342" s="428"/>
      <c r="SHG342" s="430"/>
      <c r="SHH342" s="431"/>
      <c r="SHI342" s="429"/>
      <c r="SHJ342" s="428"/>
      <c r="SHK342" s="430"/>
      <c r="SHL342" s="431"/>
      <c r="SHM342" s="429"/>
      <c r="SHN342" s="428"/>
      <c r="SHO342" s="430"/>
      <c r="SHP342" s="431"/>
      <c r="SHQ342" s="429"/>
      <c r="SHR342" s="428"/>
      <c r="SHS342" s="430"/>
      <c r="SHT342" s="431"/>
      <c r="SHU342" s="429"/>
      <c r="SHV342" s="428"/>
      <c r="SHW342" s="430"/>
      <c r="SHX342" s="431"/>
      <c r="SHY342" s="429"/>
      <c r="SHZ342" s="428"/>
      <c r="SIA342" s="430"/>
      <c r="SIB342" s="431"/>
      <c r="SIC342" s="429"/>
      <c r="SID342" s="428"/>
      <c r="SIE342" s="430"/>
      <c r="SIF342" s="431"/>
      <c r="SIG342" s="429"/>
      <c r="SIH342" s="428"/>
      <c r="SII342" s="430"/>
      <c r="SIJ342" s="431"/>
      <c r="SIK342" s="429"/>
      <c r="SIL342" s="428"/>
      <c r="SIM342" s="430"/>
      <c r="SIN342" s="431"/>
      <c r="SIO342" s="429"/>
      <c r="SIP342" s="428"/>
      <c r="SIQ342" s="430"/>
      <c r="SIR342" s="431"/>
      <c r="SIS342" s="429"/>
      <c r="SIT342" s="428"/>
      <c r="SIU342" s="430"/>
      <c r="SIV342" s="431"/>
      <c r="SIW342" s="429"/>
      <c r="SIX342" s="428"/>
      <c r="SIY342" s="430"/>
      <c r="SIZ342" s="431"/>
      <c r="SJA342" s="429"/>
      <c r="SJB342" s="428"/>
      <c r="SJC342" s="430"/>
      <c r="SJD342" s="431"/>
      <c r="SJE342" s="429"/>
      <c r="SJF342" s="428"/>
      <c r="SJG342" s="430"/>
      <c r="SJH342" s="431"/>
      <c r="SJI342" s="429"/>
      <c r="SJJ342" s="428"/>
      <c r="SJK342" s="430"/>
      <c r="SJL342" s="431"/>
      <c r="SJM342" s="429"/>
      <c r="SJN342" s="428"/>
      <c r="SJO342" s="430"/>
      <c r="SJP342" s="431"/>
      <c r="SJQ342" s="429"/>
      <c r="SJR342" s="428"/>
      <c r="SJS342" s="430"/>
      <c r="SJT342" s="431"/>
      <c r="SJU342" s="429"/>
      <c r="SJV342" s="428"/>
      <c r="SJW342" s="430"/>
      <c r="SJX342" s="431"/>
      <c r="SJY342" s="429"/>
      <c r="SJZ342" s="428"/>
      <c r="SKA342" s="430"/>
      <c r="SKB342" s="431"/>
      <c r="SKC342" s="429"/>
      <c r="SKD342" s="428"/>
      <c r="SKE342" s="430"/>
      <c r="SKF342" s="431"/>
      <c r="SKG342" s="429"/>
      <c r="SKH342" s="428"/>
      <c r="SKI342" s="430"/>
      <c r="SKJ342" s="431"/>
      <c r="SKK342" s="429"/>
      <c r="SKL342" s="428"/>
      <c r="SKM342" s="430"/>
      <c r="SKN342" s="431"/>
      <c r="SKO342" s="429"/>
      <c r="SKP342" s="428"/>
      <c r="SKQ342" s="430"/>
      <c r="SKR342" s="431"/>
      <c r="SKS342" s="429"/>
      <c r="SKT342" s="428"/>
      <c r="SKU342" s="430"/>
      <c r="SKV342" s="431"/>
      <c r="SKW342" s="429"/>
      <c r="SKX342" s="428"/>
      <c r="SKY342" s="430"/>
      <c r="SKZ342" s="431"/>
      <c r="SLA342" s="429"/>
      <c r="SLB342" s="428"/>
      <c r="SLC342" s="430"/>
      <c r="SLD342" s="431"/>
      <c r="SLE342" s="429"/>
      <c r="SLF342" s="428"/>
      <c r="SLG342" s="430"/>
      <c r="SLH342" s="431"/>
      <c r="SLI342" s="429"/>
      <c r="SLJ342" s="428"/>
      <c r="SLK342" s="430"/>
      <c r="SLL342" s="431"/>
      <c r="SLM342" s="429"/>
      <c r="SLN342" s="428"/>
      <c r="SLO342" s="430"/>
      <c r="SLP342" s="431"/>
      <c r="SLQ342" s="429"/>
      <c r="SLR342" s="428"/>
      <c r="SLS342" s="430"/>
      <c r="SLT342" s="431"/>
      <c r="SLU342" s="429"/>
      <c r="SLV342" s="428"/>
      <c r="SLW342" s="430"/>
      <c r="SLX342" s="431"/>
      <c r="SLY342" s="429"/>
      <c r="SLZ342" s="428"/>
      <c r="SMA342" s="430"/>
      <c r="SMB342" s="431"/>
      <c r="SMC342" s="429"/>
      <c r="SMD342" s="428"/>
      <c r="SME342" s="430"/>
      <c r="SMF342" s="431"/>
      <c r="SMG342" s="429"/>
      <c r="SMH342" s="428"/>
      <c r="SMI342" s="430"/>
      <c r="SMJ342" s="431"/>
      <c r="SMK342" s="429"/>
      <c r="SML342" s="428"/>
      <c r="SMM342" s="430"/>
      <c r="SMN342" s="431"/>
      <c r="SMO342" s="429"/>
      <c r="SMP342" s="428"/>
      <c r="SMQ342" s="430"/>
      <c r="SMR342" s="431"/>
      <c r="SMS342" s="429"/>
      <c r="SMT342" s="428"/>
      <c r="SMU342" s="430"/>
      <c r="SMV342" s="431"/>
      <c r="SMW342" s="429"/>
      <c r="SMX342" s="428"/>
      <c r="SMY342" s="430"/>
      <c r="SMZ342" s="431"/>
      <c r="SNA342" s="429"/>
      <c r="SNB342" s="428"/>
      <c r="SNC342" s="430"/>
      <c r="SND342" s="431"/>
      <c r="SNE342" s="429"/>
      <c r="SNF342" s="428"/>
      <c r="SNG342" s="430"/>
      <c r="SNH342" s="431"/>
      <c r="SNI342" s="429"/>
      <c r="SNJ342" s="428"/>
      <c r="SNK342" s="430"/>
      <c r="SNL342" s="431"/>
      <c r="SNM342" s="429"/>
      <c r="SNN342" s="428"/>
      <c r="SNO342" s="430"/>
      <c r="SNP342" s="431"/>
      <c r="SNQ342" s="429"/>
      <c r="SNR342" s="428"/>
      <c r="SNS342" s="430"/>
      <c r="SNT342" s="431"/>
      <c r="SNU342" s="429"/>
      <c r="SNV342" s="428"/>
      <c r="SNW342" s="430"/>
      <c r="SNX342" s="431"/>
      <c r="SNY342" s="429"/>
      <c r="SNZ342" s="428"/>
      <c r="SOA342" s="430"/>
      <c r="SOB342" s="431"/>
      <c r="SOC342" s="429"/>
      <c r="SOD342" s="428"/>
      <c r="SOE342" s="430"/>
      <c r="SOF342" s="431"/>
      <c r="SOG342" s="429"/>
      <c r="SOH342" s="428"/>
      <c r="SOI342" s="430"/>
      <c r="SOJ342" s="431"/>
      <c r="SOK342" s="429"/>
      <c r="SOL342" s="428"/>
      <c r="SOM342" s="430"/>
      <c r="SON342" s="431"/>
      <c r="SOO342" s="429"/>
      <c r="SOP342" s="428"/>
      <c r="SOQ342" s="430"/>
      <c r="SOR342" s="431"/>
      <c r="SOS342" s="429"/>
      <c r="SOT342" s="428"/>
      <c r="SOU342" s="430"/>
      <c r="SOV342" s="431"/>
      <c r="SOW342" s="429"/>
      <c r="SOX342" s="428"/>
      <c r="SOY342" s="430"/>
      <c r="SOZ342" s="431"/>
      <c r="SPA342" s="429"/>
      <c r="SPB342" s="428"/>
      <c r="SPC342" s="430"/>
      <c r="SPD342" s="431"/>
      <c r="SPE342" s="429"/>
      <c r="SPF342" s="428"/>
      <c r="SPG342" s="430"/>
      <c r="SPH342" s="431"/>
      <c r="SPI342" s="429"/>
      <c r="SPJ342" s="428"/>
      <c r="SPK342" s="430"/>
      <c r="SPL342" s="431"/>
      <c r="SPM342" s="429"/>
      <c r="SPN342" s="428"/>
      <c r="SPO342" s="430"/>
      <c r="SPP342" s="431"/>
      <c r="SPQ342" s="429"/>
      <c r="SPR342" s="428"/>
      <c r="SPS342" s="430"/>
      <c r="SPT342" s="431"/>
      <c r="SPU342" s="429"/>
      <c r="SPV342" s="428"/>
      <c r="SPW342" s="430"/>
      <c r="SPX342" s="431"/>
      <c r="SPY342" s="429"/>
      <c r="SPZ342" s="428"/>
      <c r="SQA342" s="430"/>
      <c r="SQB342" s="431"/>
      <c r="SQC342" s="429"/>
      <c r="SQD342" s="428"/>
      <c r="SQE342" s="430"/>
      <c r="SQF342" s="431"/>
      <c r="SQG342" s="429"/>
      <c r="SQH342" s="428"/>
      <c r="SQI342" s="430"/>
      <c r="SQJ342" s="431"/>
      <c r="SQK342" s="429"/>
      <c r="SQL342" s="428"/>
      <c r="SQM342" s="430"/>
      <c r="SQN342" s="431"/>
      <c r="SQO342" s="429"/>
      <c r="SQP342" s="428"/>
      <c r="SQQ342" s="430"/>
      <c r="SQR342" s="431"/>
      <c r="SQS342" s="429"/>
      <c r="SQT342" s="428"/>
      <c r="SQU342" s="430"/>
      <c r="SQV342" s="431"/>
      <c r="SQW342" s="429"/>
      <c r="SQX342" s="428"/>
      <c r="SQY342" s="430"/>
      <c r="SQZ342" s="431"/>
      <c r="SRA342" s="429"/>
      <c r="SRB342" s="428"/>
      <c r="SRC342" s="430"/>
      <c r="SRD342" s="431"/>
      <c r="SRE342" s="429"/>
      <c r="SRF342" s="428"/>
      <c r="SRG342" s="430"/>
      <c r="SRH342" s="431"/>
      <c r="SRI342" s="429"/>
      <c r="SRJ342" s="428"/>
      <c r="SRK342" s="430"/>
      <c r="SRL342" s="431"/>
      <c r="SRM342" s="429"/>
      <c r="SRN342" s="428"/>
      <c r="SRO342" s="430"/>
      <c r="SRP342" s="431"/>
      <c r="SRQ342" s="429"/>
      <c r="SRR342" s="428"/>
      <c r="SRS342" s="430"/>
      <c r="SRT342" s="431"/>
      <c r="SRU342" s="429"/>
      <c r="SRV342" s="428"/>
      <c r="SRW342" s="430"/>
      <c r="SRX342" s="431"/>
      <c r="SRY342" s="429"/>
      <c r="SRZ342" s="428"/>
      <c r="SSA342" s="430"/>
      <c r="SSB342" s="431"/>
      <c r="SSC342" s="429"/>
      <c r="SSD342" s="428"/>
      <c r="SSE342" s="430"/>
      <c r="SSF342" s="431"/>
      <c r="SSG342" s="429"/>
      <c r="SSH342" s="428"/>
      <c r="SSI342" s="430"/>
      <c r="SSJ342" s="431"/>
      <c r="SSK342" s="429"/>
      <c r="SSL342" s="428"/>
      <c r="SSM342" s="430"/>
      <c r="SSN342" s="431"/>
      <c r="SSO342" s="429"/>
      <c r="SSP342" s="428"/>
      <c r="SSQ342" s="430"/>
      <c r="SSR342" s="431"/>
      <c r="SSS342" s="429"/>
      <c r="SST342" s="428"/>
      <c r="SSU342" s="430"/>
      <c r="SSV342" s="431"/>
      <c r="SSW342" s="429"/>
      <c r="SSX342" s="428"/>
      <c r="SSY342" s="430"/>
      <c r="SSZ342" s="431"/>
      <c r="STA342" s="429"/>
      <c r="STB342" s="428"/>
      <c r="STC342" s="430"/>
      <c r="STD342" s="431"/>
      <c r="STE342" s="429"/>
      <c r="STF342" s="428"/>
      <c r="STG342" s="430"/>
      <c r="STH342" s="431"/>
      <c r="STI342" s="429"/>
      <c r="STJ342" s="428"/>
      <c r="STK342" s="430"/>
      <c r="STL342" s="431"/>
      <c r="STM342" s="429"/>
      <c r="STN342" s="428"/>
      <c r="STO342" s="430"/>
      <c r="STP342" s="431"/>
      <c r="STQ342" s="429"/>
      <c r="STR342" s="428"/>
      <c r="STS342" s="430"/>
      <c r="STT342" s="431"/>
      <c r="STU342" s="429"/>
      <c r="STV342" s="428"/>
      <c r="STW342" s="430"/>
      <c r="STX342" s="431"/>
      <c r="STY342" s="429"/>
      <c r="STZ342" s="428"/>
      <c r="SUA342" s="430"/>
      <c r="SUB342" s="431"/>
      <c r="SUC342" s="429"/>
      <c r="SUD342" s="428"/>
      <c r="SUE342" s="430"/>
      <c r="SUF342" s="431"/>
      <c r="SUG342" s="429"/>
      <c r="SUH342" s="428"/>
      <c r="SUI342" s="430"/>
      <c r="SUJ342" s="431"/>
      <c r="SUK342" s="429"/>
      <c r="SUL342" s="428"/>
      <c r="SUM342" s="430"/>
      <c r="SUN342" s="431"/>
      <c r="SUO342" s="429"/>
      <c r="SUP342" s="428"/>
      <c r="SUQ342" s="430"/>
      <c r="SUR342" s="431"/>
      <c r="SUS342" s="429"/>
      <c r="SUT342" s="428"/>
      <c r="SUU342" s="430"/>
      <c r="SUV342" s="431"/>
      <c r="SUW342" s="429"/>
      <c r="SUX342" s="428"/>
      <c r="SUY342" s="430"/>
      <c r="SUZ342" s="431"/>
      <c r="SVA342" s="429"/>
      <c r="SVB342" s="428"/>
      <c r="SVC342" s="430"/>
      <c r="SVD342" s="431"/>
      <c r="SVE342" s="429"/>
      <c r="SVF342" s="428"/>
      <c r="SVG342" s="430"/>
      <c r="SVH342" s="431"/>
      <c r="SVI342" s="429"/>
      <c r="SVJ342" s="428"/>
      <c r="SVK342" s="430"/>
      <c r="SVL342" s="431"/>
      <c r="SVM342" s="429"/>
      <c r="SVN342" s="428"/>
      <c r="SVO342" s="430"/>
      <c r="SVP342" s="431"/>
      <c r="SVQ342" s="429"/>
      <c r="SVR342" s="428"/>
      <c r="SVS342" s="430"/>
      <c r="SVT342" s="431"/>
      <c r="SVU342" s="429"/>
      <c r="SVV342" s="428"/>
      <c r="SVW342" s="430"/>
      <c r="SVX342" s="431"/>
      <c r="SVY342" s="429"/>
      <c r="SVZ342" s="428"/>
      <c r="SWA342" s="430"/>
      <c r="SWB342" s="431"/>
      <c r="SWC342" s="429"/>
      <c r="SWD342" s="428"/>
      <c r="SWE342" s="430"/>
      <c r="SWF342" s="431"/>
      <c r="SWG342" s="429"/>
      <c r="SWH342" s="428"/>
      <c r="SWI342" s="430"/>
      <c r="SWJ342" s="431"/>
      <c r="SWK342" s="429"/>
      <c r="SWL342" s="428"/>
      <c r="SWM342" s="430"/>
      <c r="SWN342" s="431"/>
      <c r="SWO342" s="429"/>
      <c r="SWP342" s="428"/>
      <c r="SWQ342" s="430"/>
      <c r="SWR342" s="431"/>
      <c r="SWS342" s="429"/>
      <c r="SWT342" s="428"/>
      <c r="SWU342" s="430"/>
      <c r="SWV342" s="431"/>
      <c r="SWW342" s="429"/>
      <c r="SWX342" s="428"/>
      <c r="SWY342" s="430"/>
      <c r="SWZ342" s="431"/>
      <c r="SXA342" s="429"/>
      <c r="SXB342" s="428"/>
      <c r="SXC342" s="430"/>
      <c r="SXD342" s="431"/>
      <c r="SXE342" s="429"/>
      <c r="SXF342" s="428"/>
      <c r="SXG342" s="430"/>
      <c r="SXH342" s="431"/>
      <c r="SXI342" s="429"/>
      <c r="SXJ342" s="428"/>
      <c r="SXK342" s="430"/>
      <c r="SXL342" s="431"/>
      <c r="SXM342" s="429"/>
      <c r="SXN342" s="428"/>
      <c r="SXO342" s="430"/>
      <c r="SXP342" s="431"/>
      <c r="SXQ342" s="429"/>
      <c r="SXR342" s="428"/>
      <c r="SXS342" s="430"/>
      <c r="SXT342" s="431"/>
      <c r="SXU342" s="429"/>
      <c r="SXV342" s="428"/>
      <c r="SXW342" s="430"/>
      <c r="SXX342" s="431"/>
      <c r="SXY342" s="429"/>
      <c r="SXZ342" s="428"/>
      <c r="SYA342" s="430"/>
      <c r="SYB342" s="431"/>
      <c r="SYC342" s="429"/>
      <c r="SYD342" s="428"/>
      <c r="SYE342" s="430"/>
      <c r="SYF342" s="431"/>
      <c r="SYG342" s="429"/>
      <c r="SYH342" s="428"/>
      <c r="SYI342" s="430"/>
      <c r="SYJ342" s="431"/>
      <c r="SYK342" s="429"/>
      <c r="SYL342" s="428"/>
      <c r="SYM342" s="430"/>
      <c r="SYN342" s="431"/>
      <c r="SYO342" s="429"/>
      <c r="SYP342" s="428"/>
      <c r="SYQ342" s="430"/>
      <c r="SYR342" s="431"/>
      <c r="SYS342" s="429"/>
      <c r="SYT342" s="428"/>
      <c r="SYU342" s="430"/>
      <c r="SYV342" s="431"/>
      <c r="SYW342" s="429"/>
      <c r="SYX342" s="428"/>
      <c r="SYY342" s="430"/>
      <c r="SYZ342" s="431"/>
      <c r="SZA342" s="429"/>
      <c r="SZB342" s="428"/>
      <c r="SZC342" s="430"/>
      <c r="SZD342" s="431"/>
      <c r="SZE342" s="429"/>
      <c r="SZF342" s="428"/>
      <c r="SZG342" s="430"/>
      <c r="SZH342" s="431"/>
      <c r="SZI342" s="429"/>
      <c r="SZJ342" s="428"/>
      <c r="SZK342" s="430"/>
      <c r="SZL342" s="431"/>
      <c r="SZM342" s="429"/>
      <c r="SZN342" s="428"/>
      <c r="SZO342" s="430"/>
      <c r="SZP342" s="431"/>
      <c r="SZQ342" s="429"/>
      <c r="SZR342" s="428"/>
      <c r="SZS342" s="430"/>
      <c r="SZT342" s="431"/>
      <c r="SZU342" s="429"/>
      <c r="SZV342" s="428"/>
      <c r="SZW342" s="430"/>
      <c r="SZX342" s="431"/>
      <c r="SZY342" s="429"/>
      <c r="SZZ342" s="428"/>
      <c r="TAA342" s="430"/>
      <c r="TAB342" s="431"/>
      <c r="TAC342" s="429"/>
      <c r="TAD342" s="428"/>
      <c r="TAE342" s="430"/>
      <c r="TAF342" s="431"/>
      <c r="TAG342" s="429"/>
      <c r="TAH342" s="428"/>
      <c r="TAI342" s="430"/>
      <c r="TAJ342" s="431"/>
      <c r="TAK342" s="429"/>
      <c r="TAL342" s="428"/>
      <c r="TAM342" s="430"/>
      <c r="TAN342" s="431"/>
      <c r="TAO342" s="429"/>
      <c r="TAP342" s="428"/>
      <c r="TAQ342" s="430"/>
      <c r="TAR342" s="431"/>
      <c r="TAS342" s="429"/>
      <c r="TAT342" s="428"/>
      <c r="TAU342" s="430"/>
      <c r="TAV342" s="431"/>
      <c r="TAW342" s="429"/>
      <c r="TAX342" s="428"/>
      <c r="TAY342" s="430"/>
      <c r="TAZ342" s="431"/>
      <c r="TBA342" s="429"/>
      <c r="TBB342" s="428"/>
      <c r="TBC342" s="430"/>
      <c r="TBD342" s="431"/>
      <c r="TBE342" s="429"/>
      <c r="TBF342" s="428"/>
      <c r="TBG342" s="430"/>
      <c r="TBH342" s="431"/>
      <c r="TBI342" s="429"/>
      <c r="TBJ342" s="428"/>
      <c r="TBK342" s="430"/>
      <c r="TBL342" s="431"/>
      <c r="TBM342" s="429"/>
      <c r="TBN342" s="428"/>
      <c r="TBO342" s="430"/>
      <c r="TBP342" s="431"/>
      <c r="TBQ342" s="429"/>
      <c r="TBR342" s="428"/>
      <c r="TBS342" s="430"/>
      <c r="TBT342" s="431"/>
      <c r="TBU342" s="429"/>
      <c r="TBV342" s="428"/>
      <c r="TBW342" s="430"/>
      <c r="TBX342" s="431"/>
      <c r="TBY342" s="429"/>
      <c r="TBZ342" s="428"/>
      <c r="TCA342" s="430"/>
      <c r="TCB342" s="431"/>
      <c r="TCC342" s="429"/>
      <c r="TCD342" s="428"/>
      <c r="TCE342" s="430"/>
      <c r="TCF342" s="431"/>
      <c r="TCG342" s="429"/>
      <c r="TCH342" s="428"/>
      <c r="TCI342" s="430"/>
      <c r="TCJ342" s="431"/>
      <c r="TCK342" s="429"/>
      <c r="TCL342" s="428"/>
      <c r="TCM342" s="430"/>
      <c r="TCN342" s="431"/>
      <c r="TCO342" s="429"/>
      <c r="TCP342" s="428"/>
      <c r="TCQ342" s="430"/>
      <c r="TCR342" s="431"/>
      <c r="TCS342" s="429"/>
      <c r="TCT342" s="428"/>
      <c r="TCU342" s="430"/>
      <c r="TCV342" s="431"/>
      <c r="TCW342" s="429"/>
      <c r="TCX342" s="428"/>
      <c r="TCY342" s="430"/>
      <c r="TCZ342" s="431"/>
      <c r="TDA342" s="429"/>
      <c r="TDB342" s="428"/>
      <c r="TDC342" s="430"/>
      <c r="TDD342" s="431"/>
      <c r="TDE342" s="429"/>
      <c r="TDF342" s="428"/>
      <c r="TDG342" s="430"/>
      <c r="TDH342" s="431"/>
      <c r="TDI342" s="429"/>
      <c r="TDJ342" s="428"/>
      <c r="TDK342" s="430"/>
      <c r="TDL342" s="431"/>
      <c r="TDM342" s="429"/>
      <c r="TDN342" s="428"/>
      <c r="TDO342" s="430"/>
      <c r="TDP342" s="431"/>
      <c r="TDQ342" s="429"/>
      <c r="TDR342" s="428"/>
      <c r="TDS342" s="430"/>
      <c r="TDT342" s="431"/>
      <c r="TDU342" s="429"/>
      <c r="TDV342" s="428"/>
      <c r="TDW342" s="430"/>
      <c r="TDX342" s="431"/>
      <c r="TDY342" s="429"/>
      <c r="TDZ342" s="428"/>
      <c r="TEA342" s="430"/>
      <c r="TEB342" s="431"/>
      <c r="TEC342" s="429"/>
      <c r="TED342" s="428"/>
      <c r="TEE342" s="430"/>
      <c r="TEF342" s="431"/>
      <c r="TEG342" s="429"/>
      <c r="TEH342" s="428"/>
      <c r="TEI342" s="430"/>
      <c r="TEJ342" s="431"/>
      <c r="TEK342" s="429"/>
      <c r="TEL342" s="428"/>
      <c r="TEM342" s="430"/>
      <c r="TEN342" s="431"/>
      <c r="TEO342" s="429"/>
      <c r="TEP342" s="428"/>
      <c r="TEQ342" s="430"/>
      <c r="TER342" s="431"/>
      <c r="TES342" s="429"/>
      <c r="TET342" s="428"/>
      <c r="TEU342" s="430"/>
      <c r="TEV342" s="431"/>
      <c r="TEW342" s="429"/>
      <c r="TEX342" s="428"/>
      <c r="TEY342" s="430"/>
      <c r="TEZ342" s="431"/>
      <c r="TFA342" s="429"/>
      <c r="TFB342" s="428"/>
      <c r="TFC342" s="430"/>
      <c r="TFD342" s="431"/>
      <c r="TFE342" s="429"/>
      <c r="TFF342" s="428"/>
      <c r="TFG342" s="430"/>
      <c r="TFH342" s="431"/>
      <c r="TFI342" s="429"/>
      <c r="TFJ342" s="428"/>
      <c r="TFK342" s="430"/>
      <c r="TFL342" s="431"/>
      <c r="TFM342" s="429"/>
      <c r="TFN342" s="428"/>
      <c r="TFO342" s="430"/>
      <c r="TFP342" s="431"/>
      <c r="TFQ342" s="429"/>
      <c r="TFR342" s="428"/>
      <c r="TFS342" s="430"/>
      <c r="TFT342" s="431"/>
      <c r="TFU342" s="429"/>
      <c r="TFV342" s="428"/>
      <c r="TFW342" s="430"/>
      <c r="TFX342" s="431"/>
      <c r="TFY342" s="429"/>
      <c r="TFZ342" s="428"/>
      <c r="TGA342" s="430"/>
      <c r="TGB342" s="431"/>
      <c r="TGC342" s="429"/>
      <c r="TGD342" s="428"/>
      <c r="TGE342" s="430"/>
      <c r="TGF342" s="431"/>
      <c r="TGG342" s="429"/>
      <c r="TGH342" s="428"/>
      <c r="TGI342" s="430"/>
      <c r="TGJ342" s="431"/>
      <c r="TGK342" s="429"/>
      <c r="TGL342" s="428"/>
      <c r="TGM342" s="430"/>
      <c r="TGN342" s="431"/>
      <c r="TGO342" s="429"/>
      <c r="TGP342" s="428"/>
      <c r="TGQ342" s="430"/>
      <c r="TGR342" s="431"/>
      <c r="TGS342" s="429"/>
      <c r="TGT342" s="428"/>
      <c r="TGU342" s="430"/>
      <c r="TGV342" s="431"/>
      <c r="TGW342" s="429"/>
      <c r="TGX342" s="428"/>
      <c r="TGY342" s="430"/>
      <c r="TGZ342" s="431"/>
      <c r="THA342" s="429"/>
      <c r="THB342" s="428"/>
      <c r="THC342" s="430"/>
      <c r="THD342" s="431"/>
      <c r="THE342" s="429"/>
      <c r="THF342" s="428"/>
      <c r="THG342" s="430"/>
      <c r="THH342" s="431"/>
      <c r="THI342" s="429"/>
      <c r="THJ342" s="428"/>
      <c r="THK342" s="430"/>
      <c r="THL342" s="431"/>
      <c r="THM342" s="429"/>
      <c r="THN342" s="428"/>
      <c r="THO342" s="430"/>
      <c r="THP342" s="431"/>
      <c r="THQ342" s="429"/>
      <c r="THR342" s="428"/>
      <c r="THS342" s="430"/>
      <c r="THT342" s="431"/>
      <c r="THU342" s="429"/>
      <c r="THV342" s="428"/>
      <c r="THW342" s="430"/>
      <c r="THX342" s="431"/>
      <c r="THY342" s="429"/>
      <c r="THZ342" s="428"/>
      <c r="TIA342" s="430"/>
      <c r="TIB342" s="431"/>
      <c r="TIC342" s="429"/>
      <c r="TID342" s="428"/>
      <c r="TIE342" s="430"/>
      <c r="TIF342" s="431"/>
      <c r="TIG342" s="429"/>
      <c r="TIH342" s="428"/>
      <c r="TII342" s="430"/>
      <c r="TIJ342" s="431"/>
      <c r="TIK342" s="429"/>
      <c r="TIL342" s="428"/>
      <c r="TIM342" s="430"/>
      <c r="TIN342" s="431"/>
      <c r="TIO342" s="429"/>
      <c r="TIP342" s="428"/>
      <c r="TIQ342" s="430"/>
      <c r="TIR342" s="431"/>
      <c r="TIS342" s="429"/>
      <c r="TIT342" s="428"/>
      <c r="TIU342" s="430"/>
      <c r="TIV342" s="431"/>
      <c r="TIW342" s="429"/>
      <c r="TIX342" s="428"/>
      <c r="TIY342" s="430"/>
      <c r="TIZ342" s="431"/>
      <c r="TJA342" s="429"/>
      <c r="TJB342" s="428"/>
      <c r="TJC342" s="430"/>
      <c r="TJD342" s="431"/>
      <c r="TJE342" s="429"/>
      <c r="TJF342" s="428"/>
      <c r="TJG342" s="430"/>
      <c r="TJH342" s="431"/>
      <c r="TJI342" s="429"/>
      <c r="TJJ342" s="428"/>
      <c r="TJK342" s="430"/>
      <c r="TJL342" s="431"/>
      <c r="TJM342" s="429"/>
      <c r="TJN342" s="428"/>
      <c r="TJO342" s="430"/>
      <c r="TJP342" s="431"/>
      <c r="TJQ342" s="429"/>
      <c r="TJR342" s="428"/>
      <c r="TJS342" s="430"/>
      <c r="TJT342" s="431"/>
      <c r="TJU342" s="429"/>
      <c r="TJV342" s="428"/>
      <c r="TJW342" s="430"/>
      <c r="TJX342" s="431"/>
      <c r="TJY342" s="429"/>
      <c r="TJZ342" s="428"/>
      <c r="TKA342" s="430"/>
      <c r="TKB342" s="431"/>
      <c r="TKC342" s="429"/>
      <c r="TKD342" s="428"/>
      <c r="TKE342" s="430"/>
      <c r="TKF342" s="431"/>
      <c r="TKG342" s="429"/>
      <c r="TKH342" s="428"/>
      <c r="TKI342" s="430"/>
      <c r="TKJ342" s="431"/>
      <c r="TKK342" s="429"/>
      <c r="TKL342" s="428"/>
      <c r="TKM342" s="430"/>
      <c r="TKN342" s="431"/>
      <c r="TKO342" s="429"/>
      <c r="TKP342" s="428"/>
      <c r="TKQ342" s="430"/>
      <c r="TKR342" s="431"/>
      <c r="TKS342" s="429"/>
      <c r="TKT342" s="428"/>
      <c r="TKU342" s="430"/>
      <c r="TKV342" s="431"/>
      <c r="TKW342" s="429"/>
      <c r="TKX342" s="428"/>
      <c r="TKY342" s="430"/>
      <c r="TKZ342" s="431"/>
      <c r="TLA342" s="429"/>
      <c r="TLB342" s="428"/>
      <c r="TLC342" s="430"/>
      <c r="TLD342" s="431"/>
      <c r="TLE342" s="429"/>
      <c r="TLF342" s="428"/>
      <c r="TLG342" s="430"/>
      <c r="TLH342" s="431"/>
      <c r="TLI342" s="429"/>
      <c r="TLJ342" s="428"/>
      <c r="TLK342" s="430"/>
      <c r="TLL342" s="431"/>
      <c r="TLM342" s="429"/>
      <c r="TLN342" s="428"/>
      <c r="TLO342" s="430"/>
      <c r="TLP342" s="431"/>
      <c r="TLQ342" s="429"/>
      <c r="TLR342" s="428"/>
      <c r="TLS342" s="430"/>
      <c r="TLT342" s="431"/>
      <c r="TLU342" s="429"/>
      <c r="TLV342" s="428"/>
      <c r="TLW342" s="430"/>
      <c r="TLX342" s="431"/>
      <c r="TLY342" s="429"/>
      <c r="TLZ342" s="428"/>
      <c r="TMA342" s="430"/>
      <c r="TMB342" s="431"/>
      <c r="TMC342" s="429"/>
      <c r="TMD342" s="428"/>
      <c r="TME342" s="430"/>
      <c r="TMF342" s="431"/>
      <c r="TMG342" s="429"/>
      <c r="TMH342" s="428"/>
      <c r="TMI342" s="430"/>
      <c r="TMJ342" s="431"/>
      <c r="TMK342" s="429"/>
      <c r="TML342" s="428"/>
      <c r="TMM342" s="430"/>
      <c r="TMN342" s="431"/>
      <c r="TMO342" s="429"/>
      <c r="TMP342" s="428"/>
      <c r="TMQ342" s="430"/>
      <c r="TMR342" s="431"/>
      <c r="TMS342" s="429"/>
      <c r="TMT342" s="428"/>
      <c r="TMU342" s="430"/>
      <c r="TMV342" s="431"/>
      <c r="TMW342" s="429"/>
      <c r="TMX342" s="428"/>
      <c r="TMY342" s="430"/>
      <c r="TMZ342" s="431"/>
      <c r="TNA342" s="429"/>
      <c r="TNB342" s="428"/>
      <c r="TNC342" s="430"/>
      <c r="TND342" s="431"/>
      <c r="TNE342" s="429"/>
      <c r="TNF342" s="428"/>
      <c r="TNG342" s="430"/>
      <c r="TNH342" s="431"/>
      <c r="TNI342" s="429"/>
      <c r="TNJ342" s="428"/>
      <c r="TNK342" s="430"/>
      <c r="TNL342" s="431"/>
      <c r="TNM342" s="429"/>
      <c r="TNN342" s="428"/>
      <c r="TNO342" s="430"/>
      <c r="TNP342" s="431"/>
      <c r="TNQ342" s="429"/>
      <c r="TNR342" s="428"/>
      <c r="TNS342" s="430"/>
      <c r="TNT342" s="431"/>
      <c r="TNU342" s="429"/>
      <c r="TNV342" s="428"/>
      <c r="TNW342" s="430"/>
      <c r="TNX342" s="431"/>
      <c r="TNY342" s="429"/>
      <c r="TNZ342" s="428"/>
      <c r="TOA342" s="430"/>
      <c r="TOB342" s="431"/>
      <c r="TOC342" s="429"/>
      <c r="TOD342" s="428"/>
      <c r="TOE342" s="430"/>
      <c r="TOF342" s="431"/>
      <c r="TOG342" s="429"/>
      <c r="TOH342" s="428"/>
      <c r="TOI342" s="430"/>
      <c r="TOJ342" s="431"/>
      <c r="TOK342" s="429"/>
      <c r="TOL342" s="428"/>
      <c r="TOM342" s="430"/>
      <c r="TON342" s="431"/>
      <c r="TOO342" s="429"/>
      <c r="TOP342" s="428"/>
      <c r="TOQ342" s="430"/>
      <c r="TOR342" s="431"/>
      <c r="TOS342" s="429"/>
      <c r="TOT342" s="428"/>
      <c r="TOU342" s="430"/>
      <c r="TOV342" s="431"/>
      <c r="TOW342" s="429"/>
      <c r="TOX342" s="428"/>
      <c r="TOY342" s="430"/>
      <c r="TOZ342" s="431"/>
      <c r="TPA342" s="429"/>
      <c r="TPB342" s="428"/>
      <c r="TPC342" s="430"/>
      <c r="TPD342" s="431"/>
      <c r="TPE342" s="429"/>
      <c r="TPF342" s="428"/>
      <c r="TPG342" s="430"/>
      <c r="TPH342" s="431"/>
      <c r="TPI342" s="429"/>
      <c r="TPJ342" s="428"/>
      <c r="TPK342" s="430"/>
      <c r="TPL342" s="431"/>
      <c r="TPM342" s="429"/>
      <c r="TPN342" s="428"/>
      <c r="TPO342" s="430"/>
      <c r="TPP342" s="431"/>
      <c r="TPQ342" s="429"/>
      <c r="TPR342" s="428"/>
      <c r="TPS342" s="430"/>
      <c r="TPT342" s="431"/>
      <c r="TPU342" s="429"/>
      <c r="TPV342" s="428"/>
      <c r="TPW342" s="430"/>
      <c r="TPX342" s="431"/>
      <c r="TPY342" s="429"/>
      <c r="TPZ342" s="428"/>
      <c r="TQA342" s="430"/>
      <c r="TQB342" s="431"/>
      <c r="TQC342" s="429"/>
      <c r="TQD342" s="428"/>
      <c r="TQE342" s="430"/>
      <c r="TQF342" s="431"/>
      <c r="TQG342" s="429"/>
      <c r="TQH342" s="428"/>
      <c r="TQI342" s="430"/>
      <c r="TQJ342" s="431"/>
      <c r="TQK342" s="429"/>
      <c r="TQL342" s="428"/>
      <c r="TQM342" s="430"/>
      <c r="TQN342" s="431"/>
      <c r="TQO342" s="429"/>
      <c r="TQP342" s="428"/>
      <c r="TQQ342" s="430"/>
      <c r="TQR342" s="431"/>
      <c r="TQS342" s="429"/>
      <c r="TQT342" s="428"/>
      <c r="TQU342" s="430"/>
      <c r="TQV342" s="431"/>
      <c r="TQW342" s="429"/>
      <c r="TQX342" s="428"/>
      <c r="TQY342" s="430"/>
      <c r="TQZ342" s="431"/>
      <c r="TRA342" s="429"/>
      <c r="TRB342" s="428"/>
      <c r="TRC342" s="430"/>
      <c r="TRD342" s="431"/>
      <c r="TRE342" s="429"/>
      <c r="TRF342" s="428"/>
      <c r="TRG342" s="430"/>
      <c r="TRH342" s="431"/>
      <c r="TRI342" s="429"/>
      <c r="TRJ342" s="428"/>
      <c r="TRK342" s="430"/>
      <c r="TRL342" s="431"/>
      <c r="TRM342" s="429"/>
      <c r="TRN342" s="428"/>
      <c r="TRO342" s="430"/>
      <c r="TRP342" s="431"/>
      <c r="TRQ342" s="429"/>
      <c r="TRR342" s="428"/>
      <c r="TRS342" s="430"/>
      <c r="TRT342" s="431"/>
      <c r="TRU342" s="429"/>
      <c r="TRV342" s="428"/>
      <c r="TRW342" s="430"/>
      <c r="TRX342" s="431"/>
      <c r="TRY342" s="429"/>
      <c r="TRZ342" s="428"/>
      <c r="TSA342" s="430"/>
      <c r="TSB342" s="431"/>
      <c r="TSC342" s="429"/>
      <c r="TSD342" s="428"/>
      <c r="TSE342" s="430"/>
      <c r="TSF342" s="431"/>
      <c r="TSG342" s="429"/>
      <c r="TSH342" s="428"/>
      <c r="TSI342" s="430"/>
      <c r="TSJ342" s="431"/>
      <c r="TSK342" s="429"/>
      <c r="TSL342" s="428"/>
      <c r="TSM342" s="430"/>
      <c r="TSN342" s="431"/>
      <c r="TSO342" s="429"/>
      <c r="TSP342" s="428"/>
      <c r="TSQ342" s="430"/>
      <c r="TSR342" s="431"/>
      <c r="TSS342" s="429"/>
      <c r="TST342" s="428"/>
      <c r="TSU342" s="430"/>
      <c r="TSV342" s="431"/>
      <c r="TSW342" s="429"/>
      <c r="TSX342" s="428"/>
      <c r="TSY342" s="430"/>
      <c r="TSZ342" s="431"/>
      <c r="TTA342" s="429"/>
      <c r="TTB342" s="428"/>
      <c r="TTC342" s="430"/>
      <c r="TTD342" s="431"/>
      <c r="TTE342" s="429"/>
      <c r="TTF342" s="428"/>
      <c r="TTG342" s="430"/>
      <c r="TTH342" s="431"/>
      <c r="TTI342" s="429"/>
      <c r="TTJ342" s="428"/>
      <c r="TTK342" s="430"/>
      <c r="TTL342" s="431"/>
      <c r="TTM342" s="429"/>
      <c r="TTN342" s="428"/>
      <c r="TTO342" s="430"/>
      <c r="TTP342" s="431"/>
      <c r="TTQ342" s="429"/>
      <c r="TTR342" s="428"/>
      <c r="TTS342" s="430"/>
      <c r="TTT342" s="431"/>
      <c r="TTU342" s="429"/>
      <c r="TTV342" s="428"/>
      <c r="TTW342" s="430"/>
      <c r="TTX342" s="431"/>
      <c r="TTY342" s="429"/>
      <c r="TTZ342" s="428"/>
      <c r="TUA342" s="430"/>
      <c r="TUB342" s="431"/>
      <c r="TUC342" s="429"/>
      <c r="TUD342" s="428"/>
      <c r="TUE342" s="430"/>
      <c r="TUF342" s="431"/>
      <c r="TUG342" s="429"/>
      <c r="TUH342" s="428"/>
      <c r="TUI342" s="430"/>
      <c r="TUJ342" s="431"/>
      <c r="TUK342" s="429"/>
      <c r="TUL342" s="428"/>
      <c r="TUM342" s="430"/>
      <c r="TUN342" s="431"/>
      <c r="TUO342" s="429"/>
      <c r="TUP342" s="428"/>
      <c r="TUQ342" s="430"/>
      <c r="TUR342" s="431"/>
      <c r="TUS342" s="429"/>
      <c r="TUT342" s="428"/>
      <c r="TUU342" s="430"/>
      <c r="TUV342" s="431"/>
      <c r="TUW342" s="429"/>
      <c r="TUX342" s="428"/>
      <c r="TUY342" s="430"/>
      <c r="TUZ342" s="431"/>
      <c r="TVA342" s="429"/>
      <c r="TVB342" s="428"/>
      <c r="TVC342" s="430"/>
      <c r="TVD342" s="431"/>
      <c r="TVE342" s="429"/>
      <c r="TVF342" s="428"/>
      <c r="TVG342" s="430"/>
      <c r="TVH342" s="431"/>
      <c r="TVI342" s="429"/>
      <c r="TVJ342" s="428"/>
      <c r="TVK342" s="430"/>
      <c r="TVL342" s="431"/>
      <c r="TVM342" s="429"/>
      <c r="TVN342" s="428"/>
      <c r="TVO342" s="430"/>
      <c r="TVP342" s="431"/>
      <c r="TVQ342" s="429"/>
      <c r="TVR342" s="428"/>
      <c r="TVS342" s="430"/>
      <c r="TVT342" s="431"/>
      <c r="TVU342" s="429"/>
      <c r="TVV342" s="428"/>
      <c r="TVW342" s="430"/>
      <c r="TVX342" s="431"/>
      <c r="TVY342" s="429"/>
      <c r="TVZ342" s="428"/>
      <c r="TWA342" s="430"/>
      <c r="TWB342" s="431"/>
      <c r="TWC342" s="429"/>
      <c r="TWD342" s="428"/>
      <c r="TWE342" s="430"/>
      <c r="TWF342" s="431"/>
      <c r="TWG342" s="429"/>
      <c r="TWH342" s="428"/>
      <c r="TWI342" s="430"/>
      <c r="TWJ342" s="431"/>
      <c r="TWK342" s="429"/>
      <c r="TWL342" s="428"/>
      <c r="TWM342" s="430"/>
      <c r="TWN342" s="431"/>
      <c r="TWO342" s="429"/>
      <c r="TWP342" s="428"/>
      <c r="TWQ342" s="430"/>
      <c r="TWR342" s="431"/>
      <c r="TWS342" s="429"/>
      <c r="TWT342" s="428"/>
      <c r="TWU342" s="430"/>
      <c r="TWV342" s="431"/>
      <c r="TWW342" s="429"/>
      <c r="TWX342" s="428"/>
      <c r="TWY342" s="430"/>
      <c r="TWZ342" s="431"/>
      <c r="TXA342" s="429"/>
      <c r="TXB342" s="428"/>
      <c r="TXC342" s="430"/>
      <c r="TXD342" s="431"/>
      <c r="TXE342" s="429"/>
      <c r="TXF342" s="428"/>
      <c r="TXG342" s="430"/>
      <c r="TXH342" s="431"/>
      <c r="TXI342" s="429"/>
      <c r="TXJ342" s="428"/>
      <c r="TXK342" s="430"/>
      <c r="TXL342" s="431"/>
      <c r="TXM342" s="429"/>
      <c r="TXN342" s="428"/>
      <c r="TXO342" s="430"/>
      <c r="TXP342" s="431"/>
      <c r="TXQ342" s="429"/>
      <c r="TXR342" s="428"/>
      <c r="TXS342" s="430"/>
      <c r="TXT342" s="431"/>
      <c r="TXU342" s="429"/>
      <c r="TXV342" s="428"/>
      <c r="TXW342" s="430"/>
      <c r="TXX342" s="431"/>
      <c r="TXY342" s="429"/>
      <c r="TXZ342" s="428"/>
      <c r="TYA342" s="430"/>
      <c r="TYB342" s="431"/>
      <c r="TYC342" s="429"/>
      <c r="TYD342" s="428"/>
      <c r="TYE342" s="430"/>
      <c r="TYF342" s="431"/>
      <c r="TYG342" s="429"/>
      <c r="TYH342" s="428"/>
      <c r="TYI342" s="430"/>
      <c r="TYJ342" s="431"/>
      <c r="TYK342" s="429"/>
      <c r="TYL342" s="428"/>
      <c r="TYM342" s="430"/>
      <c r="TYN342" s="431"/>
      <c r="TYO342" s="429"/>
      <c r="TYP342" s="428"/>
      <c r="TYQ342" s="430"/>
      <c r="TYR342" s="431"/>
      <c r="TYS342" s="429"/>
      <c r="TYT342" s="428"/>
      <c r="TYU342" s="430"/>
      <c r="TYV342" s="431"/>
      <c r="TYW342" s="429"/>
      <c r="TYX342" s="428"/>
      <c r="TYY342" s="430"/>
      <c r="TYZ342" s="431"/>
      <c r="TZA342" s="429"/>
      <c r="TZB342" s="428"/>
      <c r="TZC342" s="430"/>
      <c r="TZD342" s="431"/>
      <c r="TZE342" s="429"/>
      <c r="TZF342" s="428"/>
      <c r="TZG342" s="430"/>
      <c r="TZH342" s="431"/>
      <c r="TZI342" s="429"/>
      <c r="TZJ342" s="428"/>
      <c r="TZK342" s="430"/>
      <c r="TZL342" s="431"/>
      <c r="TZM342" s="429"/>
      <c r="TZN342" s="428"/>
      <c r="TZO342" s="430"/>
      <c r="TZP342" s="431"/>
      <c r="TZQ342" s="429"/>
      <c r="TZR342" s="428"/>
      <c r="TZS342" s="430"/>
      <c r="TZT342" s="431"/>
      <c r="TZU342" s="429"/>
      <c r="TZV342" s="428"/>
      <c r="TZW342" s="430"/>
      <c r="TZX342" s="431"/>
      <c r="TZY342" s="429"/>
      <c r="TZZ342" s="428"/>
      <c r="UAA342" s="430"/>
      <c r="UAB342" s="431"/>
      <c r="UAC342" s="429"/>
      <c r="UAD342" s="428"/>
      <c r="UAE342" s="430"/>
      <c r="UAF342" s="431"/>
      <c r="UAG342" s="429"/>
      <c r="UAH342" s="428"/>
      <c r="UAI342" s="430"/>
      <c r="UAJ342" s="431"/>
      <c r="UAK342" s="429"/>
      <c r="UAL342" s="428"/>
      <c r="UAM342" s="430"/>
      <c r="UAN342" s="431"/>
      <c r="UAO342" s="429"/>
      <c r="UAP342" s="428"/>
      <c r="UAQ342" s="430"/>
      <c r="UAR342" s="431"/>
      <c r="UAS342" s="429"/>
      <c r="UAT342" s="428"/>
      <c r="UAU342" s="430"/>
      <c r="UAV342" s="431"/>
      <c r="UAW342" s="429"/>
      <c r="UAX342" s="428"/>
      <c r="UAY342" s="430"/>
      <c r="UAZ342" s="431"/>
      <c r="UBA342" s="429"/>
      <c r="UBB342" s="428"/>
      <c r="UBC342" s="430"/>
      <c r="UBD342" s="431"/>
      <c r="UBE342" s="429"/>
      <c r="UBF342" s="428"/>
      <c r="UBG342" s="430"/>
      <c r="UBH342" s="431"/>
      <c r="UBI342" s="429"/>
      <c r="UBJ342" s="428"/>
      <c r="UBK342" s="430"/>
      <c r="UBL342" s="431"/>
      <c r="UBM342" s="429"/>
      <c r="UBN342" s="428"/>
      <c r="UBO342" s="430"/>
      <c r="UBP342" s="431"/>
      <c r="UBQ342" s="429"/>
      <c r="UBR342" s="428"/>
      <c r="UBS342" s="430"/>
      <c r="UBT342" s="431"/>
      <c r="UBU342" s="429"/>
      <c r="UBV342" s="428"/>
      <c r="UBW342" s="430"/>
      <c r="UBX342" s="431"/>
      <c r="UBY342" s="429"/>
      <c r="UBZ342" s="428"/>
      <c r="UCA342" s="430"/>
      <c r="UCB342" s="431"/>
      <c r="UCC342" s="429"/>
      <c r="UCD342" s="428"/>
      <c r="UCE342" s="430"/>
      <c r="UCF342" s="431"/>
      <c r="UCG342" s="429"/>
      <c r="UCH342" s="428"/>
      <c r="UCI342" s="430"/>
      <c r="UCJ342" s="431"/>
      <c r="UCK342" s="429"/>
      <c r="UCL342" s="428"/>
      <c r="UCM342" s="430"/>
      <c r="UCN342" s="431"/>
      <c r="UCO342" s="429"/>
      <c r="UCP342" s="428"/>
      <c r="UCQ342" s="430"/>
      <c r="UCR342" s="431"/>
      <c r="UCS342" s="429"/>
      <c r="UCT342" s="428"/>
      <c r="UCU342" s="430"/>
      <c r="UCV342" s="431"/>
      <c r="UCW342" s="429"/>
      <c r="UCX342" s="428"/>
      <c r="UCY342" s="430"/>
      <c r="UCZ342" s="431"/>
      <c r="UDA342" s="429"/>
      <c r="UDB342" s="428"/>
      <c r="UDC342" s="430"/>
      <c r="UDD342" s="431"/>
      <c r="UDE342" s="429"/>
      <c r="UDF342" s="428"/>
      <c r="UDG342" s="430"/>
      <c r="UDH342" s="431"/>
      <c r="UDI342" s="429"/>
      <c r="UDJ342" s="428"/>
      <c r="UDK342" s="430"/>
      <c r="UDL342" s="431"/>
      <c r="UDM342" s="429"/>
      <c r="UDN342" s="428"/>
      <c r="UDO342" s="430"/>
      <c r="UDP342" s="431"/>
      <c r="UDQ342" s="429"/>
      <c r="UDR342" s="428"/>
      <c r="UDS342" s="430"/>
      <c r="UDT342" s="431"/>
      <c r="UDU342" s="429"/>
      <c r="UDV342" s="428"/>
      <c r="UDW342" s="430"/>
      <c r="UDX342" s="431"/>
      <c r="UDY342" s="429"/>
      <c r="UDZ342" s="428"/>
      <c r="UEA342" s="430"/>
      <c r="UEB342" s="431"/>
      <c r="UEC342" s="429"/>
      <c r="UED342" s="428"/>
      <c r="UEE342" s="430"/>
      <c r="UEF342" s="431"/>
      <c r="UEG342" s="429"/>
      <c r="UEH342" s="428"/>
      <c r="UEI342" s="430"/>
      <c r="UEJ342" s="431"/>
      <c r="UEK342" s="429"/>
      <c r="UEL342" s="428"/>
      <c r="UEM342" s="430"/>
      <c r="UEN342" s="431"/>
      <c r="UEO342" s="429"/>
      <c r="UEP342" s="428"/>
      <c r="UEQ342" s="430"/>
      <c r="UER342" s="431"/>
      <c r="UES342" s="429"/>
      <c r="UET342" s="428"/>
      <c r="UEU342" s="430"/>
      <c r="UEV342" s="431"/>
      <c r="UEW342" s="429"/>
      <c r="UEX342" s="428"/>
      <c r="UEY342" s="430"/>
      <c r="UEZ342" s="431"/>
      <c r="UFA342" s="429"/>
      <c r="UFB342" s="428"/>
      <c r="UFC342" s="430"/>
      <c r="UFD342" s="431"/>
      <c r="UFE342" s="429"/>
      <c r="UFF342" s="428"/>
      <c r="UFG342" s="430"/>
      <c r="UFH342" s="431"/>
      <c r="UFI342" s="429"/>
      <c r="UFJ342" s="428"/>
      <c r="UFK342" s="430"/>
      <c r="UFL342" s="431"/>
      <c r="UFM342" s="429"/>
      <c r="UFN342" s="428"/>
      <c r="UFO342" s="430"/>
      <c r="UFP342" s="431"/>
      <c r="UFQ342" s="429"/>
      <c r="UFR342" s="428"/>
      <c r="UFS342" s="430"/>
      <c r="UFT342" s="431"/>
      <c r="UFU342" s="429"/>
      <c r="UFV342" s="428"/>
      <c r="UFW342" s="430"/>
      <c r="UFX342" s="431"/>
      <c r="UFY342" s="429"/>
      <c r="UFZ342" s="428"/>
      <c r="UGA342" s="430"/>
      <c r="UGB342" s="431"/>
      <c r="UGC342" s="429"/>
      <c r="UGD342" s="428"/>
      <c r="UGE342" s="430"/>
      <c r="UGF342" s="431"/>
      <c r="UGG342" s="429"/>
      <c r="UGH342" s="428"/>
      <c r="UGI342" s="430"/>
      <c r="UGJ342" s="431"/>
      <c r="UGK342" s="429"/>
      <c r="UGL342" s="428"/>
      <c r="UGM342" s="430"/>
      <c r="UGN342" s="431"/>
      <c r="UGO342" s="429"/>
      <c r="UGP342" s="428"/>
      <c r="UGQ342" s="430"/>
      <c r="UGR342" s="431"/>
      <c r="UGS342" s="429"/>
      <c r="UGT342" s="428"/>
      <c r="UGU342" s="430"/>
      <c r="UGV342" s="431"/>
      <c r="UGW342" s="429"/>
      <c r="UGX342" s="428"/>
      <c r="UGY342" s="430"/>
      <c r="UGZ342" s="431"/>
      <c r="UHA342" s="429"/>
      <c r="UHB342" s="428"/>
      <c r="UHC342" s="430"/>
      <c r="UHD342" s="431"/>
      <c r="UHE342" s="429"/>
      <c r="UHF342" s="428"/>
      <c r="UHG342" s="430"/>
      <c r="UHH342" s="431"/>
      <c r="UHI342" s="429"/>
      <c r="UHJ342" s="428"/>
      <c r="UHK342" s="430"/>
      <c r="UHL342" s="431"/>
      <c r="UHM342" s="429"/>
      <c r="UHN342" s="428"/>
      <c r="UHO342" s="430"/>
      <c r="UHP342" s="431"/>
      <c r="UHQ342" s="429"/>
      <c r="UHR342" s="428"/>
      <c r="UHS342" s="430"/>
      <c r="UHT342" s="431"/>
      <c r="UHU342" s="429"/>
      <c r="UHV342" s="428"/>
      <c r="UHW342" s="430"/>
      <c r="UHX342" s="431"/>
      <c r="UHY342" s="429"/>
      <c r="UHZ342" s="428"/>
      <c r="UIA342" s="430"/>
      <c r="UIB342" s="431"/>
      <c r="UIC342" s="429"/>
      <c r="UID342" s="428"/>
      <c r="UIE342" s="430"/>
      <c r="UIF342" s="431"/>
      <c r="UIG342" s="429"/>
      <c r="UIH342" s="428"/>
      <c r="UII342" s="430"/>
      <c r="UIJ342" s="431"/>
      <c r="UIK342" s="429"/>
      <c r="UIL342" s="428"/>
      <c r="UIM342" s="430"/>
      <c r="UIN342" s="431"/>
      <c r="UIO342" s="429"/>
      <c r="UIP342" s="428"/>
      <c r="UIQ342" s="430"/>
      <c r="UIR342" s="431"/>
      <c r="UIS342" s="429"/>
      <c r="UIT342" s="428"/>
      <c r="UIU342" s="430"/>
      <c r="UIV342" s="431"/>
      <c r="UIW342" s="429"/>
      <c r="UIX342" s="428"/>
      <c r="UIY342" s="430"/>
      <c r="UIZ342" s="431"/>
      <c r="UJA342" s="429"/>
      <c r="UJB342" s="428"/>
      <c r="UJC342" s="430"/>
      <c r="UJD342" s="431"/>
      <c r="UJE342" s="429"/>
      <c r="UJF342" s="428"/>
      <c r="UJG342" s="430"/>
      <c r="UJH342" s="431"/>
      <c r="UJI342" s="429"/>
      <c r="UJJ342" s="428"/>
      <c r="UJK342" s="430"/>
      <c r="UJL342" s="431"/>
      <c r="UJM342" s="429"/>
      <c r="UJN342" s="428"/>
      <c r="UJO342" s="430"/>
      <c r="UJP342" s="431"/>
      <c r="UJQ342" s="429"/>
      <c r="UJR342" s="428"/>
      <c r="UJS342" s="430"/>
      <c r="UJT342" s="431"/>
      <c r="UJU342" s="429"/>
      <c r="UJV342" s="428"/>
      <c r="UJW342" s="430"/>
      <c r="UJX342" s="431"/>
      <c r="UJY342" s="429"/>
      <c r="UJZ342" s="428"/>
      <c r="UKA342" s="430"/>
      <c r="UKB342" s="431"/>
      <c r="UKC342" s="429"/>
      <c r="UKD342" s="428"/>
      <c r="UKE342" s="430"/>
      <c r="UKF342" s="431"/>
      <c r="UKG342" s="429"/>
      <c r="UKH342" s="428"/>
      <c r="UKI342" s="430"/>
      <c r="UKJ342" s="431"/>
      <c r="UKK342" s="429"/>
      <c r="UKL342" s="428"/>
      <c r="UKM342" s="430"/>
      <c r="UKN342" s="431"/>
      <c r="UKO342" s="429"/>
      <c r="UKP342" s="428"/>
      <c r="UKQ342" s="430"/>
      <c r="UKR342" s="431"/>
      <c r="UKS342" s="429"/>
      <c r="UKT342" s="428"/>
      <c r="UKU342" s="430"/>
      <c r="UKV342" s="431"/>
      <c r="UKW342" s="429"/>
      <c r="UKX342" s="428"/>
      <c r="UKY342" s="430"/>
      <c r="UKZ342" s="431"/>
      <c r="ULA342" s="429"/>
      <c r="ULB342" s="428"/>
      <c r="ULC342" s="430"/>
      <c r="ULD342" s="431"/>
      <c r="ULE342" s="429"/>
      <c r="ULF342" s="428"/>
      <c r="ULG342" s="430"/>
      <c r="ULH342" s="431"/>
      <c r="ULI342" s="429"/>
      <c r="ULJ342" s="428"/>
      <c r="ULK342" s="430"/>
      <c r="ULL342" s="431"/>
      <c r="ULM342" s="429"/>
      <c r="ULN342" s="428"/>
      <c r="ULO342" s="430"/>
      <c r="ULP342" s="431"/>
      <c r="ULQ342" s="429"/>
      <c r="ULR342" s="428"/>
      <c r="ULS342" s="430"/>
      <c r="ULT342" s="431"/>
      <c r="ULU342" s="429"/>
      <c r="ULV342" s="428"/>
      <c r="ULW342" s="430"/>
      <c r="ULX342" s="431"/>
      <c r="ULY342" s="429"/>
      <c r="ULZ342" s="428"/>
      <c r="UMA342" s="430"/>
      <c r="UMB342" s="431"/>
      <c r="UMC342" s="429"/>
      <c r="UMD342" s="428"/>
      <c r="UME342" s="430"/>
      <c r="UMF342" s="431"/>
      <c r="UMG342" s="429"/>
      <c r="UMH342" s="428"/>
      <c r="UMI342" s="430"/>
      <c r="UMJ342" s="431"/>
      <c r="UMK342" s="429"/>
      <c r="UML342" s="428"/>
      <c r="UMM342" s="430"/>
      <c r="UMN342" s="431"/>
      <c r="UMO342" s="429"/>
      <c r="UMP342" s="428"/>
      <c r="UMQ342" s="430"/>
      <c r="UMR342" s="431"/>
      <c r="UMS342" s="429"/>
      <c r="UMT342" s="428"/>
      <c r="UMU342" s="430"/>
      <c r="UMV342" s="431"/>
      <c r="UMW342" s="429"/>
      <c r="UMX342" s="428"/>
      <c r="UMY342" s="430"/>
      <c r="UMZ342" s="431"/>
      <c r="UNA342" s="429"/>
      <c r="UNB342" s="428"/>
      <c r="UNC342" s="430"/>
      <c r="UND342" s="431"/>
      <c r="UNE342" s="429"/>
      <c r="UNF342" s="428"/>
      <c r="UNG342" s="430"/>
      <c r="UNH342" s="431"/>
      <c r="UNI342" s="429"/>
      <c r="UNJ342" s="428"/>
      <c r="UNK342" s="430"/>
      <c r="UNL342" s="431"/>
      <c r="UNM342" s="429"/>
      <c r="UNN342" s="428"/>
      <c r="UNO342" s="430"/>
      <c r="UNP342" s="431"/>
      <c r="UNQ342" s="429"/>
      <c r="UNR342" s="428"/>
      <c r="UNS342" s="430"/>
      <c r="UNT342" s="431"/>
      <c r="UNU342" s="429"/>
      <c r="UNV342" s="428"/>
      <c r="UNW342" s="430"/>
      <c r="UNX342" s="431"/>
      <c r="UNY342" s="429"/>
      <c r="UNZ342" s="428"/>
      <c r="UOA342" s="430"/>
      <c r="UOB342" s="431"/>
      <c r="UOC342" s="429"/>
      <c r="UOD342" s="428"/>
      <c r="UOE342" s="430"/>
      <c r="UOF342" s="431"/>
      <c r="UOG342" s="429"/>
      <c r="UOH342" s="428"/>
      <c r="UOI342" s="430"/>
      <c r="UOJ342" s="431"/>
      <c r="UOK342" s="429"/>
      <c r="UOL342" s="428"/>
      <c r="UOM342" s="430"/>
      <c r="UON342" s="431"/>
      <c r="UOO342" s="429"/>
      <c r="UOP342" s="428"/>
      <c r="UOQ342" s="430"/>
      <c r="UOR342" s="431"/>
      <c r="UOS342" s="429"/>
      <c r="UOT342" s="428"/>
      <c r="UOU342" s="430"/>
      <c r="UOV342" s="431"/>
      <c r="UOW342" s="429"/>
      <c r="UOX342" s="428"/>
      <c r="UOY342" s="430"/>
      <c r="UOZ342" s="431"/>
      <c r="UPA342" s="429"/>
      <c r="UPB342" s="428"/>
      <c r="UPC342" s="430"/>
      <c r="UPD342" s="431"/>
      <c r="UPE342" s="429"/>
      <c r="UPF342" s="428"/>
      <c r="UPG342" s="430"/>
      <c r="UPH342" s="431"/>
      <c r="UPI342" s="429"/>
      <c r="UPJ342" s="428"/>
      <c r="UPK342" s="430"/>
      <c r="UPL342" s="431"/>
      <c r="UPM342" s="429"/>
      <c r="UPN342" s="428"/>
      <c r="UPO342" s="430"/>
      <c r="UPP342" s="431"/>
      <c r="UPQ342" s="429"/>
      <c r="UPR342" s="428"/>
      <c r="UPS342" s="430"/>
      <c r="UPT342" s="431"/>
      <c r="UPU342" s="429"/>
      <c r="UPV342" s="428"/>
      <c r="UPW342" s="430"/>
      <c r="UPX342" s="431"/>
      <c r="UPY342" s="429"/>
      <c r="UPZ342" s="428"/>
      <c r="UQA342" s="430"/>
      <c r="UQB342" s="431"/>
      <c r="UQC342" s="429"/>
      <c r="UQD342" s="428"/>
      <c r="UQE342" s="430"/>
      <c r="UQF342" s="431"/>
      <c r="UQG342" s="429"/>
      <c r="UQH342" s="428"/>
      <c r="UQI342" s="430"/>
      <c r="UQJ342" s="431"/>
      <c r="UQK342" s="429"/>
      <c r="UQL342" s="428"/>
      <c r="UQM342" s="430"/>
      <c r="UQN342" s="431"/>
      <c r="UQO342" s="429"/>
      <c r="UQP342" s="428"/>
      <c r="UQQ342" s="430"/>
      <c r="UQR342" s="431"/>
      <c r="UQS342" s="429"/>
      <c r="UQT342" s="428"/>
      <c r="UQU342" s="430"/>
      <c r="UQV342" s="431"/>
      <c r="UQW342" s="429"/>
      <c r="UQX342" s="428"/>
      <c r="UQY342" s="430"/>
      <c r="UQZ342" s="431"/>
      <c r="URA342" s="429"/>
      <c r="URB342" s="428"/>
      <c r="URC342" s="430"/>
      <c r="URD342" s="431"/>
      <c r="URE342" s="429"/>
      <c r="URF342" s="428"/>
      <c r="URG342" s="430"/>
      <c r="URH342" s="431"/>
      <c r="URI342" s="429"/>
      <c r="URJ342" s="428"/>
      <c r="URK342" s="430"/>
      <c r="URL342" s="431"/>
      <c r="URM342" s="429"/>
      <c r="URN342" s="428"/>
      <c r="URO342" s="430"/>
      <c r="URP342" s="431"/>
      <c r="URQ342" s="429"/>
      <c r="URR342" s="428"/>
      <c r="URS342" s="430"/>
      <c r="URT342" s="431"/>
      <c r="URU342" s="429"/>
      <c r="URV342" s="428"/>
      <c r="URW342" s="430"/>
      <c r="URX342" s="431"/>
      <c r="URY342" s="429"/>
      <c r="URZ342" s="428"/>
      <c r="USA342" s="430"/>
      <c r="USB342" s="431"/>
      <c r="USC342" s="429"/>
      <c r="USD342" s="428"/>
      <c r="USE342" s="430"/>
      <c r="USF342" s="431"/>
      <c r="USG342" s="429"/>
      <c r="USH342" s="428"/>
      <c r="USI342" s="430"/>
      <c r="USJ342" s="431"/>
      <c r="USK342" s="429"/>
      <c r="USL342" s="428"/>
      <c r="USM342" s="430"/>
      <c r="USN342" s="431"/>
      <c r="USO342" s="429"/>
      <c r="USP342" s="428"/>
      <c r="USQ342" s="430"/>
      <c r="USR342" s="431"/>
      <c r="USS342" s="429"/>
      <c r="UST342" s="428"/>
      <c r="USU342" s="430"/>
      <c r="USV342" s="431"/>
      <c r="USW342" s="429"/>
      <c r="USX342" s="428"/>
      <c r="USY342" s="430"/>
      <c r="USZ342" s="431"/>
      <c r="UTA342" s="429"/>
      <c r="UTB342" s="428"/>
      <c r="UTC342" s="430"/>
      <c r="UTD342" s="431"/>
      <c r="UTE342" s="429"/>
      <c r="UTF342" s="428"/>
      <c r="UTG342" s="430"/>
      <c r="UTH342" s="431"/>
      <c r="UTI342" s="429"/>
      <c r="UTJ342" s="428"/>
      <c r="UTK342" s="430"/>
      <c r="UTL342" s="431"/>
      <c r="UTM342" s="429"/>
      <c r="UTN342" s="428"/>
      <c r="UTO342" s="430"/>
      <c r="UTP342" s="431"/>
      <c r="UTQ342" s="429"/>
      <c r="UTR342" s="428"/>
      <c r="UTS342" s="430"/>
      <c r="UTT342" s="431"/>
      <c r="UTU342" s="429"/>
      <c r="UTV342" s="428"/>
      <c r="UTW342" s="430"/>
      <c r="UTX342" s="431"/>
      <c r="UTY342" s="429"/>
      <c r="UTZ342" s="428"/>
      <c r="UUA342" s="430"/>
      <c r="UUB342" s="431"/>
      <c r="UUC342" s="429"/>
      <c r="UUD342" s="428"/>
      <c r="UUE342" s="430"/>
      <c r="UUF342" s="431"/>
      <c r="UUG342" s="429"/>
      <c r="UUH342" s="428"/>
      <c r="UUI342" s="430"/>
      <c r="UUJ342" s="431"/>
      <c r="UUK342" s="429"/>
      <c r="UUL342" s="428"/>
      <c r="UUM342" s="430"/>
      <c r="UUN342" s="431"/>
      <c r="UUO342" s="429"/>
      <c r="UUP342" s="428"/>
      <c r="UUQ342" s="430"/>
      <c r="UUR342" s="431"/>
      <c r="UUS342" s="429"/>
      <c r="UUT342" s="428"/>
      <c r="UUU342" s="430"/>
      <c r="UUV342" s="431"/>
      <c r="UUW342" s="429"/>
      <c r="UUX342" s="428"/>
      <c r="UUY342" s="430"/>
      <c r="UUZ342" s="431"/>
      <c r="UVA342" s="429"/>
      <c r="UVB342" s="428"/>
      <c r="UVC342" s="430"/>
      <c r="UVD342" s="431"/>
      <c r="UVE342" s="429"/>
      <c r="UVF342" s="428"/>
      <c r="UVG342" s="430"/>
      <c r="UVH342" s="431"/>
      <c r="UVI342" s="429"/>
      <c r="UVJ342" s="428"/>
      <c r="UVK342" s="430"/>
      <c r="UVL342" s="431"/>
      <c r="UVM342" s="429"/>
      <c r="UVN342" s="428"/>
      <c r="UVO342" s="430"/>
      <c r="UVP342" s="431"/>
      <c r="UVQ342" s="429"/>
      <c r="UVR342" s="428"/>
      <c r="UVS342" s="430"/>
      <c r="UVT342" s="431"/>
      <c r="UVU342" s="429"/>
      <c r="UVV342" s="428"/>
      <c r="UVW342" s="430"/>
      <c r="UVX342" s="431"/>
      <c r="UVY342" s="429"/>
      <c r="UVZ342" s="428"/>
      <c r="UWA342" s="430"/>
      <c r="UWB342" s="431"/>
      <c r="UWC342" s="429"/>
      <c r="UWD342" s="428"/>
      <c r="UWE342" s="430"/>
      <c r="UWF342" s="431"/>
      <c r="UWG342" s="429"/>
      <c r="UWH342" s="428"/>
      <c r="UWI342" s="430"/>
      <c r="UWJ342" s="431"/>
      <c r="UWK342" s="429"/>
      <c r="UWL342" s="428"/>
      <c r="UWM342" s="430"/>
      <c r="UWN342" s="431"/>
      <c r="UWO342" s="429"/>
      <c r="UWP342" s="428"/>
      <c r="UWQ342" s="430"/>
      <c r="UWR342" s="431"/>
      <c r="UWS342" s="429"/>
      <c r="UWT342" s="428"/>
      <c r="UWU342" s="430"/>
      <c r="UWV342" s="431"/>
      <c r="UWW342" s="429"/>
      <c r="UWX342" s="428"/>
      <c r="UWY342" s="430"/>
      <c r="UWZ342" s="431"/>
      <c r="UXA342" s="429"/>
      <c r="UXB342" s="428"/>
      <c r="UXC342" s="430"/>
      <c r="UXD342" s="431"/>
      <c r="UXE342" s="429"/>
      <c r="UXF342" s="428"/>
      <c r="UXG342" s="430"/>
      <c r="UXH342" s="431"/>
      <c r="UXI342" s="429"/>
      <c r="UXJ342" s="428"/>
      <c r="UXK342" s="430"/>
      <c r="UXL342" s="431"/>
      <c r="UXM342" s="429"/>
      <c r="UXN342" s="428"/>
      <c r="UXO342" s="430"/>
      <c r="UXP342" s="431"/>
      <c r="UXQ342" s="429"/>
      <c r="UXR342" s="428"/>
      <c r="UXS342" s="430"/>
      <c r="UXT342" s="431"/>
      <c r="UXU342" s="429"/>
      <c r="UXV342" s="428"/>
      <c r="UXW342" s="430"/>
      <c r="UXX342" s="431"/>
      <c r="UXY342" s="429"/>
      <c r="UXZ342" s="428"/>
      <c r="UYA342" s="430"/>
      <c r="UYB342" s="431"/>
      <c r="UYC342" s="429"/>
      <c r="UYD342" s="428"/>
      <c r="UYE342" s="430"/>
      <c r="UYF342" s="431"/>
      <c r="UYG342" s="429"/>
      <c r="UYH342" s="428"/>
      <c r="UYI342" s="430"/>
      <c r="UYJ342" s="431"/>
      <c r="UYK342" s="429"/>
      <c r="UYL342" s="428"/>
      <c r="UYM342" s="430"/>
      <c r="UYN342" s="431"/>
      <c r="UYO342" s="429"/>
      <c r="UYP342" s="428"/>
      <c r="UYQ342" s="430"/>
      <c r="UYR342" s="431"/>
      <c r="UYS342" s="429"/>
      <c r="UYT342" s="428"/>
      <c r="UYU342" s="430"/>
      <c r="UYV342" s="431"/>
      <c r="UYW342" s="429"/>
      <c r="UYX342" s="428"/>
      <c r="UYY342" s="430"/>
      <c r="UYZ342" s="431"/>
      <c r="UZA342" s="429"/>
      <c r="UZB342" s="428"/>
      <c r="UZC342" s="430"/>
      <c r="UZD342" s="431"/>
      <c r="UZE342" s="429"/>
      <c r="UZF342" s="428"/>
      <c r="UZG342" s="430"/>
      <c r="UZH342" s="431"/>
      <c r="UZI342" s="429"/>
      <c r="UZJ342" s="428"/>
      <c r="UZK342" s="430"/>
      <c r="UZL342" s="431"/>
      <c r="UZM342" s="429"/>
      <c r="UZN342" s="428"/>
      <c r="UZO342" s="430"/>
      <c r="UZP342" s="431"/>
      <c r="UZQ342" s="429"/>
      <c r="UZR342" s="428"/>
      <c r="UZS342" s="430"/>
      <c r="UZT342" s="431"/>
      <c r="UZU342" s="429"/>
      <c r="UZV342" s="428"/>
      <c r="UZW342" s="430"/>
      <c r="UZX342" s="431"/>
      <c r="UZY342" s="429"/>
      <c r="UZZ342" s="428"/>
      <c r="VAA342" s="430"/>
      <c r="VAB342" s="431"/>
      <c r="VAC342" s="429"/>
      <c r="VAD342" s="428"/>
      <c r="VAE342" s="430"/>
      <c r="VAF342" s="431"/>
      <c r="VAG342" s="429"/>
      <c r="VAH342" s="428"/>
      <c r="VAI342" s="430"/>
      <c r="VAJ342" s="431"/>
      <c r="VAK342" s="429"/>
      <c r="VAL342" s="428"/>
      <c r="VAM342" s="430"/>
      <c r="VAN342" s="431"/>
      <c r="VAO342" s="429"/>
      <c r="VAP342" s="428"/>
      <c r="VAQ342" s="430"/>
      <c r="VAR342" s="431"/>
      <c r="VAS342" s="429"/>
      <c r="VAT342" s="428"/>
      <c r="VAU342" s="430"/>
      <c r="VAV342" s="431"/>
      <c r="VAW342" s="429"/>
      <c r="VAX342" s="428"/>
      <c r="VAY342" s="430"/>
      <c r="VAZ342" s="431"/>
      <c r="VBA342" s="429"/>
      <c r="VBB342" s="428"/>
      <c r="VBC342" s="430"/>
      <c r="VBD342" s="431"/>
      <c r="VBE342" s="429"/>
      <c r="VBF342" s="428"/>
      <c r="VBG342" s="430"/>
      <c r="VBH342" s="431"/>
      <c r="VBI342" s="429"/>
      <c r="VBJ342" s="428"/>
      <c r="VBK342" s="430"/>
      <c r="VBL342" s="431"/>
      <c r="VBM342" s="429"/>
      <c r="VBN342" s="428"/>
      <c r="VBO342" s="430"/>
      <c r="VBP342" s="431"/>
      <c r="VBQ342" s="429"/>
      <c r="VBR342" s="428"/>
      <c r="VBS342" s="430"/>
      <c r="VBT342" s="431"/>
      <c r="VBU342" s="429"/>
      <c r="VBV342" s="428"/>
      <c r="VBW342" s="430"/>
      <c r="VBX342" s="431"/>
      <c r="VBY342" s="429"/>
      <c r="VBZ342" s="428"/>
      <c r="VCA342" s="430"/>
      <c r="VCB342" s="431"/>
      <c r="VCC342" s="429"/>
      <c r="VCD342" s="428"/>
      <c r="VCE342" s="430"/>
      <c r="VCF342" s="431"/>
      <c r="VCG342" s="429"/>
      <c r="VCH342" s="428"/>
      <c r="VCI342" s="430"/>
      <c r="VCJ342" s="431"/>
      <c r="VCK342" s="429"/>
      <c r="VCL342" s="428"/>
      <c r="VCM342" s="430"/>
      <c r="VCN342" s="431"/>
      <c r="VCO342" s="429"/>
      <c r="VCP342" s="428"/>
      <c r="VCQ342" s="430"/>
      <c r="VCR342" s="431"/>
      <c r="VCS342" s="429"/>
      <c r="VCT342" s="428"/>
      <c r="VCU342" s="430"/>
      <c r="VCV342" s="431"/>
      <c r="VCW342" s="429"/>
      <c r="VCX342" s="428"/>
      <c r="VCY342" s="430"/>
      <c r="VCZ342" s="431"/>
      <c r="VDA342" s="429"/>
      <c r="VDB342" s="428"/>
      <c r="VDC342" s="430"/>
      <c r="VDD342" s="431"/>
      <c r="VDE342" s="429"/>
      <c r="VDF342" s="428"/>
      <c r="VDG342" s="430"/>
      <c r="VDH342" s="431"/>
      <c r="VDI342" s="429"/>
      <c r="VDJ342" s="428"/>
      <c r="VDK342" s="430"/>
      <c r="VDL342" s="431"/>
      <c r="VDM342" s="429"/>
      <c r="VDN342" s="428"/>
      <c r="VDO342" s="430"/>
      <c r="VDP342" s="431"/>
      <c r="VDQ342" s="429"/>
      <c r="VDR342" s="428"/>
      <c r="VDS342" s="430"/>
      <c r="VDT342" s="431"/>
      <c r="VDU342" s="429"/>
      <c r="VDV342" s="428"/>
      <c r="VDW342" s="430"/>
      <c r="VDX342" s="431"/>
      <c r="VDY342" s="429"/>
      <c r="VDZ342" s="428"/>
      <c r="VEA342" s="430"/>
      <c r="VEB342" s="431"/>
      <c r="VEC342" s="429"/>
      <c r="VED342" s="428"/>
      <c r="VEE342" s="430"/>
      <c r="VEF342" s="431"/>
      <c r="VEG342" s="429"/>
      <c r="VEH342" s="428"/>
      <c r="VEI342" s="430"/>
      <c r="VEJ342" s="431"/>
      <c r="VEK342" s="429"/>
      <c r="VEL342" s="428"/>
      <c r="VEM342" s="430"/>
      <c r="VEN342" s="431"/>
      <c r="VEO342" s="429"/>
      <c r="VEP342" s="428"/>
      <c r="VEQ342" s="430"/>
      <c r="VER342" s="431"/>
      <c r="VES342" s="429"/>
      <c r="VET342" s="428"/>
      <c r="VEU342" s="430"/>
      <c r="VEV342" s="431"/>
      <c r="VEW342" s="429"/>
      <c r="VEX342" s="428"/>
      <c r="VEY342" s="430"/>
      <c r="VEZ342" s="431"/>
      <c r="VFA342" s="429"/>
      <c r="VFB342" s="428"/>
      <c r="VFC342" s="430"/>
      <c r="VFD342" s="431"/>
      <c r="VFE342" s="429"/>
      <c r="VFF342" s="428"/>
      <c r="VFG342" s="430"/>
      <c r="VFH342" s="431"/>
      <c r="VFI342" s="429"/>
      <c r="VFJ342" s="428"/>
      <c r="VFK342" s="430"/>
      <c r="VFL342" s="431"/>
      <c r="VFM342" s="429"/>
      <c r="VFN342" s="428"/>
      <c r="VFO342" s="430"/>
      <c r="VFP342" s="431"/>
      <c r="VFQ342" s="429"/>
      <c r="VFR342" s="428"/>
      <c r="VFS342" s="430"/>
      <c r="VFT342" s="431"/>
      <c r="VFU342" s="429"/>
      <c r="VFV342" s="428"/>
      <c r="VFW342" s="430"/>
      <c r="VFX342" s="431"/>
      <c r="VFY342" s="429"/>
      <c r="VFZ342" s="428"/>
      <c r="VGA342" s="430"/>
      <c r="VGB342" s="431"/>
      <c r="VGC342" s="429"/>
      <c r="VGD342" s="428"/>
      <c r="VGE342" s="430"/>
      <c r="VGF342" s="431"/>
      <c r="VGG342" s="429"/>
      <c r="VGH342" s="428"/>
      <c r="VGI342" s="430"/>
      <c r="VGJ342" s="431"/>
      <c r="VGK342" s="429"/>
      <c r="VGL342" s="428"/>
      <c r="VGM342" s="430"/>
      <c r="VGN342" s="431"/>
      <c r="VGO342" s="429"/>
      <c r="VGP342" s="428"/>
      <c r="VGQ342" s="430"/>
      <c r="VGR342" s="431"/>
      <c r="VGS342" s="429"/>
      <c r="VGT342" s="428"/>
      <c r="VGU342" s="430"/>
      <c r="VGV342" s="431"/>
      <c r="VGW342" s="429"/>
      <c r="VGX342" s="428"/>
      <c r="VGY342" s="430"/>
      <c r="VGZ342" s="431"/>
      <c r="VHA342" s="429"/>
      <c r="VHB342" s="428"/>
      <c r="VHC342" s="430"/>
      <c r="VHD342" s="431"/>
      <c r="VHE342" s="429"/>
      <c r="VHF342" s="428"/>
      <c r="VHG342" s="430"/>
      <c r="VHH342" s="431"/>
      <c r="VHI342" s="429"/>
      <c r="VHJ342" s="428"/>
      <c r="VHK342" s="430"/>
      <c r="VHL342" s="431"/>
      <c r="VHM342" s="429"/>
      <c r="VHN342" s="428"/>
      <c r="VHO342" s="430"/>
      <c r="VHP342" s="431"/>
      <c r="VHQ342" s="429"/>
      <c r="VHR342" s="428"/>
      <c r="VHS342" s="430"/>
      <c r="VHT342" s="431"/>
      <c r="VHU342" s="429"/>
      <c r="VHV342" s="428"/>
      <c r="VHW342" s="430"/>
      <c r="VHX342" s="431"/>
      <c r="VHY342" s="429"/>
      <c r="VHZ342" s="428"/>
      <c r="VIA342" s="430"/>
      <c r="VIB342" s="431"/>
      <c r="VIC342" s="429"/>
      <c r="VID342" s="428"/>
      <c r="VIE342" s="430"/>
      <c r="VIF342" s="431"/>
      <c r="VIG342" s="429"/>
      <c r="VIH342" s="428"/>
      <c r="VII342" s="430"/>
      <c r="VIJ342" s="431"/>
      <c r="VIK342" s="429"/>
      <c r="VIL342" s="428"/>
      <c r="VIM342" s="430"/>
      <c r="VIN342" s="431"/>
      <c r="VIO342" s="429"/>
      <c r="VIP342" s="428"/>
      <c r="VIQ342" s="430"/>
      <c r="VIR342" s="431"/>
      <c r="VIS342" s="429"/>
      <c r="VIT342" s="428"/>
      <c r="VIU342" s="430"/>
      <c r="VIV342" s="431"/>
      <c r="VIW342" s="429"/>
      <c r="VIX342" s="428"/>
      <c r="VIY342" s="430"/>
      <c r="VIZ342" s="431"/>
      <c r="VJA342" s="429"/>
      <c r="VJB342" s="428"/>
      <c r="VJC342" s="430"/>
      <c r="VJD342" s="431"/>
      <c r="VJE342" s="429"/>
      <c r="VJF342" s="428"/>
      <c r="VJG342" s="430"/>
      <c r="VJH342" s="431"/>
      <c r="VJI342" s="429"/>
      <c r="VJJ342" s="428"/>
      <c r="VJK342" s="430"/>
      <c r="VJL342" s="431"/>
      <c r="VJM342" s="429"/>
      <c r="VJN342" s="428"/>
      <c r="VJO342" s="430"/>
      <c r="VJP342" s="431"/>
      <c r="VJQ342" s="429"/>
      <c r="VJR342" s="428"/>
      <c r="VJS342" s="430"/>
      <c r="VJT342" s="431"/>
      <c r="VJU342" s="429"/>
      <c r="VJV342" s="428"/>
      <c r="VJW342" s="430"/>
      <c r="VJX342" s="431"/>
      <c r="VJY342" s="429"/>
      <c r="VJZ342" s="428"/>
      <c r="VKA342" s="430"/>
      <c r="VKB342" s="431"/>
      <c r="VKC342" s="429"/>
      <c r="VKD342" s="428"/>
      <c r="VKE342" s="430"/>
      <c r="VKF342" s="431"/>
      <c r="VKG342" s="429"/>
      <c r="VKH342" s="428"/>
      <c r="VKI342" s="430"/>
      <c r="VKJ342" s="431"/>
      <c r="VKK342" s="429"/>
      <c r="VKL342" s="428"/>
      <c r="VKM342" s="430"/>
      <c r="VKN342" s="431"/>
      <c r="VKO342" s="429"/>
      <c r="VKP342" s="428"/>
      <c r="VKQ342" s="430"/>
      <c r="VKR342" s="431"/>
      <c r="VKS342" s="429"/>
      <c r="VKT342" s="428"/>
      <c r="VKU342" s="430"/>
      <c r="VKV342" s="431"/>
      <c r="VKW342" s="429"/>
      <c r="VKX342" s="428"/>
      <c r="VKY342" s="430"/>
      <c r="VKZ342" s="431"/>
      <c r="VLA342" s="429"/>
      <c r="VLB342" s="428"/>
      <c r="VLC342" s="430"/>
      <c r="VLD342" s="431"/>
      <c r="VLE342" s="429"/>
      <c r="VLF342" s="428"/>
      <c r="VLG342" s="430"/>
      <c r="VLH342" s="431"/>
      <c r="VLI342" s="429"/>
      <c r="VLJ342" s="428"/>
      <c r="VLK342" s="430"/>
      <c r="VLL342" s="431"/>
      <c r="VLM342" s="429"/>
      <c r="VLN342" s="428"/>
      <c r="VLO342" s="430"/>
      <c r="VLP342" s="431"/>
      <c r="VLQ342" s="429"/>
      <c r="VLR342" s="428"/>
      <c r="VLS342" s="430"/>
      <c r="VLT342" s="431"/>
      <c r="VLU342" s="429"/>
      <c r="VLV342" s="428"/>
      <c r="VLW342" s="430"/>
      <c r="VLX342" s="431"/>
      <c r="VLY342" s="429"/>
      <c r="VLZ342" s="428"/>
      <c r="VMA342" s="430"/>
      <c r="VMB342" s="431"/>
      <c r="VMC342" s="429"/>
      <c r="VMD342" s="428"/>
      <c r="VME342" s="430"/>
      <c r="VMF342" s="431"/>
      <c r="VMG342" s="429"/>
      <c r="VMH342" s="428"/>
      <c r="VMI342" s="430"/>
      <c r="VMJ342" s="431"/>
      <c r="VMK342" s="429"/>
      <c r="VML342" s="428"/>
      <c r="VMM342" s="430"/>
      <c r="VMN342" s="431"/>
      <c r="VMO342" s="429"/>
      <c r="VMP342" s="428"/>
      <c r="VMQ342" s="430"/>
      <c r="VMR342" s="431"/>
      <c r="VMS342" s="429"/>
      <c r="VMT342" s="428"/>
      <c r="VMU342" s="430"/>
      <c r="VMV342" s="431"/>
      <c r="VMW342" s="429"/>
      <c r="VMX342" s="428"/>
      <c r="VMY342" s="430"/>
      <c r="VMZ342" s="431"/>
      <c r="VNA342" s="429"/>
      <c r="VNB342" s="428"/>
      <c r="VNC342" s="430"/>
      <c r="VND342" s="431"/>
      <c r="VNE342" s="429"/>
      <c r="VNF342" s="428"/>
      <c r="VNG342" s="430"/>
      <c r="VNH342" s="431"/>
      <c r="VNI342" s="429"/>
      <c r="VNJ342" s="428"/>
      <c r="VNK342" s="430"/>
      <c r="VNL342" s="431"/>
      <c r="VNM342" s="429"/>
      <c r="VNN342" s="428"/>
      <c r="VNO342" s="430"/>
      <c r="VNP342" s="431"/>
      <c r="VNQ342" s="429"/>
      <c r="VNR342" s="428"/>
      <c r="VNS342" s="430"/>
      <c r="VNT342" s="431"/>
      <c r="VNU342" s="429"/>
      <c r="VNV342" s="428"/>
      <c r="VNW342" s="430"/>
      <c r="VNX342" s="431"/>
      <c r="VNY342" s="429"/>
      <c r="VNZ342" s="428"/>
      <c r="VOA342" s="430"/>
      <c r="VOB342" s="431"/>
      <c r="VOC342" s="429"/>
      <c r="VOD342" s="428"/>
      <c r="VOE342" s="430"/>
      <c r="VOF342" s="431"/>
      <c r="VOG342" s="429"/>
      <c r="VOH342" s="428"/>
      <c r="VOI342" s="430"/>
      <c r="VOJ342" s="431"/>
      <c r="VOK342" s="429"/>
      <c r="VOL342" s="428"/>
      <c r="VOM342" s="430"/>
      <c r="VON342" s="431"/>
      <c r="VOO342" s="429"/>
      <c r="VOP342" s="428"/>
      <c r="VOQ342" s="430"/>
      <c r="VOR342" s="431"/>
      <c r="VOS342" s="429"/>
      <c r="VOT342" s="428"/>
      <c r="VOU342" s="430"/>
      <c r="VOV342" s="431"/>
      <c r="VOW342" s="429"/>
      <c r="VOX342" s="428"/>
      <c r="VOY342" s="430"/>
      <c r="VOZ342" s="431"/>
      <c r="VPA342" s="429"/>
      <c r="VPB342" s="428"/>
      <c r="VPC342" s="430"/>
      <c r="VPD342" s="431"/>
      <c r="VPE342" s="429"/>
      <c r="VPF342" s="428"/>
      <c r="VPG342" s="430"/>
      <c r="VPH342" s="431"/>
      <c r="VPI342" s="429"/>
      <c r="VPJ342" s="428"/>
      <c r="VPK342" s="430"/>
      <c r="VPL342" s="431"/>
      <c r="VPM342" s="429"/>
      <c r="VPN342" s="428"/>
      <c r="VPO342" s="430"/>
      <c r="VPP342" s="431"/>
      <c r="VPQ342" s="429"/>
      <c r="VPR342" s="428"/>
      <c r="VPS342" s="430"/>
      <c r="VPT342" s="431"/>
      <c r="VPU342" s="429"/>
      <c r="VPV342" s="428"/>
      <c r="VPW342" s="430"/>
      <c r="VPX342" s="431"/>
      <c r="VPY342" s="429"/>
      <c r="VPZ342" s="428"/>
      <c r="VQA342" s="430"/>
      <c r="VQB342" s="431"/>
      <c r="VQC342" s="429"/>
      <c r="VQD342" s="428"/>
      <c r="VQE342" s="430"/>
      <c r="VQF342" s="431"/>
      <c r="VQG342" s="429"/>
      <c r="VQH342" s="428"/>
      <c r="VQI342" s="430"/>
      <c r="VQJ342" s="431"/>
      <c r="VQK342" s="429"/>
      <c r="VQL342" s="428"/>
      <c r="VQM342" s="430"/>
      <c r="VQN342" s="431"/>
      <c r="VQO342" s="429"/>
      <c r="VQP342" s="428"/>
      <c r="VQQ342" s="430"/>
      <c r="VQR342" s="431"/>
      <c r="VQS342" s="429"/>
      <c r="VQT342" s="428"/>
      <c r="VQU342" s="430"/>
      <c r="VQV342" s="431"/>
      <c r="VQW342" s="429"/>
      <c r="VQX342" s="428"/>
      <c r="VQY342" s="430"/>
      <c r="VQZ342" s="431"/>
      <c r="VRA342" s="429"/>
      <c r="VRB342" s="428"/>
      <c r="VRC342" s="430"/>
      <c r="VRD342" s="431"/>
      <c r="VRE342" s="429"/>
      <c r="VRF342" s="428"/>
      <c r="VRG342" s="430"/>
      <c r="VRH342" s="431"/>
      <c r="VRI342" s="429"/>
      <c r="VRJ342" s="428"/>
      <c r="VRK342" s="430"/>
      <c r="VRL342" s="431"/>
      <c r="VRM342" s="429"/>
      <c r="VRN342" s="428"/>
      <c r="VRO342" s="430"/>
      <c r="VRP342" s="431"/>
      <c r="VRQ342" s="429"/>
      <c r="VRR342" s="428"/>
      <c r="VRS342" s="430"/>
      <c r="VRT342" s="431"/>
      <c r="VRU342" s="429"/>
      <c r="VRV342" s="428"/>
      <c r="VRW342" s="430"/>
      <c r="VRX342" s="431"/>
      <c r="VRY342" s="429"/>
      <c r="VRZ342" s="428"/>
      <c r="VSA342" s="430"/>
      <c r="VSB342" s="431"/>
      <c r="VSC342" s="429"/>
      <c r="VSD342" s="428"/>
      <c r="VSE342" s="430"/>
      <c r="VSF342" s="431"/>
      <c r="VSG342" s="429"/>
      <c r="VSH342" s="428"/>
      <c r="VSI342" s="430"/>
      <c r="VSJ342" s="431"/>
      <c r="VSK342" s="429"/>
      <c r="VSL342" s="428"/>
      <c r="VSM342" s="430"/>
      <c r="VSN342" s="431"/>
      <c r="VSO342" s="429"/>
      <c r="VSP342" s="428"/>
      <c r="VSQ342" s="430"/>
      <c r="VSR342" s="431"/>
      <c r="VSS342" s="429"/>
      <c r="VST342" s="428"/>
      <c r="VSU342" s="430"/>
      <c r="VSV342" s="431"/>
      <c r="VSW342" s="429"/>
      <c r="VSX342" s="428"/>
      <c r="VSY342" s="430"/>
      <c r="VSZ342" s="431"/>
      <c r="VTA342" s="429"/>
      <c r="VTB342" s="428"/>
      <c r="VTC342" s="430"/>
      <c r="VTD342" s="431"/>
      <c r="VTE342" s="429"/>
      <c r="VTF342" s="428"/>
      <c r="VTG342" s="430"/>
      <c r="VTH342" s="431"/>
      <c r="VTI342" s="429"/>
      <c r="VTJ342" s="428"/>
      <c r="VTK342" s="430"/>
      <c r="VTL342" s="431"/>
      <c r="VTM342" s="429"/>
      <c r="VTN342" s="428"/>
      <c r="VTO342" s="430"/>
      <c r="VTP342" s="431"/>
      <c r="VTQ342" s="429"/>
      <c r="VTR342" s="428"/>
      <c r="VTS342" s="430"/>
      <c r="VTT342" s="431"/>
      <c r="VTU342" s="429"/>
      <c r="VTV342" s="428"/>
      <c r="VTW342" s="430"/>
      <c r="VTX342" s="431"/>
      <c r="VTY342" s="429"/>
      <c r="VTZ342" s="428"/>
      <c r="VUA342" s="430"/>
      <c r="VUB342" s="431"/>
      <c r="VUC342" s="429"/>
      <c r="VUD342" s="428"/>
      <c r="VUE342" s="430"/>
      <c r="VUF342" s="431"/>
      <c r="VUG342" s="429"/>
      <c r="VUH342" s="428"/>
      <c r="VUI342" s="430"/>
      <c r="VUJ342" s="431"/>
      <c r="VUK342" s="429"/>
      <c r="VUL342" s="428"/>
      <c r="VUM342" s="430"/>
      <c r="VUN342" s="431"/>
      <c r="VUO342" s="429"/>
      <c r="VUP342" s="428"/>
      <c r="VUQ342" s="430"/>
      <c r="VUR342" s="431"/>
      <c r="VUS342" s="429"/>
      <c r="VUT342" s="428"/>
      <c r="VUU342" s="430"/>
      <c r="VUV342" s="431"/>
      <c r="VUW342" s="429"/>
      <c r="VUX342" s="428"/>
      <c r="VUY342" s="430"/>
      <c r="VUZ342" s="431"/>
      <c r="VVA342" s="429"/>
      <c r="VVB342" s="428"/>
      <c r="VVC342" s="430"/>
      <c r="VVD342" s="431"/>
      <c r="VVE342" s="429"/>
      <c r="VVF342" s="428"/>
      <c r="VVG342" s="430"/>
      <c r="VVH342" s="431"/>
      <c r="VVI342" s="429"/>
      <c r="VVJ342" s="428"/>
      <c r="VVK342" s="430"/>
      <c r="VVL342" s="431"/>
      <c r="VVM342" s="429"/>
      <c r="VVN342" s="428"/>
      <c r="VVO342" s="430"/>
      <c r="VVP342" s="431"/>
      <c r="VVQ342" s="429"/>
      <c r="VVR342" s="428"/>
      <c r="VVS342" s="430"/>
      <c r="VVT342" s="431"/>
      <c r="VVU342" s="429"/>
      <c r="VVV342" s="428"/>
      <c r="VVW342" s="430"/>
      <c r="VVX342" s="431"/>
      <c r="VVY342" s="429"/>
      <c r="VVZ342" s="428"/>
      <c r="VWA342" s="430"/>
      <c r="VWB342" s="431"/>
      <c r="VWC342" s="429"/>
      <c r="VWD342" s="428"/>
      <c r="VWE342" s="430"/>
      <c r="VWF342" s="431"/>
      <c r="VWG342" s="429"/>
      <c r="VWH342" s="428"/>
      <c r="VWI342" s="430"/>
      <c r="VWJ342" s="431"/>
      <c r="VWK342" s="429"/>
      <c r="VWL342" s="428"/>
      <c r="VWM342" s="430"/>
      <c r="VWN342" s="431"/>
      <c r="VWO342" s="429"/>
      <c r="VWP342" s="428"/>
      <c r="VWQ342" s="430"/>
      <c r="VWR342" s="431"/>
      <c r="VWS342" s="429"/>
      <c r="VWT342" s="428"/>
      <c r="VWU342" s="430"/>
      <c r="VWV342" s="431"/>
      <c r="VWW342" s="429"/>
      <c r="VWX342" s="428"/>
      <c r="VWY342" s="430"/>
      <c r="VWZ342" s="431"/>
      <c r="VXA342" s="429"/>
      <c r="VXB342" s="428"/>
      <c r="VXC342" s="430"/>
      <c r="VXD342" s="431"/>
      <c r="VXE342" s="429"/>
      <c r="VXF342" s="428"/>
      <c r="VXG342" s="430"/>
      <c r="VXH342" s="431"/>
      <c r="VXI342" s="429"/>
      <c r="VXJ342" s="428"/>
      <c r="VXK342" s="430"/>
      <c r="VXL342" s="431"/>
      <c r="VXM342" s="429"/>
      <c r="VXN342" s="428"/>
      <c r="VXO342" s="430"/>
      <c r="VXP342" s="431"/>
      <c r="VXQ342" s="429"/>
      <c r="VXR342" s="428"/>
      <c r="VXS342" s="430"/>
      <c r="VXT342" s="431"/>
      <c r="VXU342" s="429"/>
      <c r="VXV342" s="428"/>
      <c r="VXW342" s="430"/>
      <c r="VXX342" s="431"/>
      <c r="VXY342" s="429"/>
      <c r="VXZ342" s="428"/>
      <c r="VYA342" s="430"/>
      <c r="VYB342" s="431"/>
      <c r="VYC342" s="429"/>
      <c r="VYD342" s="428"/>
      <c r="VYE342" s="430"/>
      <c r="VYF342" s="431"/>
      <c r="VYG342" s="429"/>
      <c r="VYH342" s="428"/>
      <c r="VYI342" s="430"/>
      <c r="VYJ342" s="431"/>
      <c r="VYK342" s="429"/>
      <c r="VYL342" s="428"/>
      <c r="VYM342" s="430"/>
      <c r="VYN342" s="431"/>
      <c r="VYO342" s="429"/>
      <c r="VYP342" s="428"/>
      <c r="VYQ342" s="430"/>
      <c r="VYR342" s="431"/>
      <c r="VYS342" s="429"/>
      <c r="VYT342" s="428"/>
      <c r="VYU342" s="430"/>
      <c r="VYV342" s="431"/>
      <c r="VYW342" s="429"/>
      <c r="VYX342" s="428"/>
      <c r="VYY342" s="430"/>
      <c r="VYZ342" s="431"/>
      <c r="VZA342" s="429"/>
      <c r="VZB342" s="428"/>
      <c r="VZC342" s="430"/>
      <c r="VZD342" s="431"/>
      <c r="VZE342" s="429"/>
      <c r="VZF342" s="428"/>
      <c r="VZG342" s="430"/>
      <c r="VZH342" s="431"/>
      <c r="VZI342" s="429"/>
      <c r="VZJ342" s="428"/>
      <c r="VZK342" s="430"/>
      <c r="VZL342" s="431"/>
      <c r="VZM342" s="429"/>
      <c r="VZN342" s="428"/>
      <c r="VZO342" s="430"/>
      <c r="VZP342" s="431"/>
      <c r="VZQ342" s="429"/>
      <c r="VZR342" s="428"/>
      <c r="VZS342" s="430"/>
      <c r="VZT342" s="431"/>
      <c r="VZU342" s="429"/>
      <c r="VZV342" s="428"/>
      <c r="VZW342" s="430"/>
      <c r="VZX342" s="431"/>
      <c r="VZY342" s="429"/>
      <c r="VZZ342" s="428"/>
      <c r="WAA342" s="430"/>
      <c r="WAB342" s="431"/>
      <c r="WAC342" s="429"/>
      <c r="WAD342" s="428"/>
      <c r="WAE342" s="430"/>
      <c r="WAF342" s="431"/>
      <c r="WAG342" s="429"/>
      <c r="WAH342" s="428"/>
      <c r="WAI342" s="430"/>
      <c r="WAJ342" s="431"/>
      <c r="WAK342" s="429"/>
      <c r="WAL342" s="428"/>
      <c r="WAM342" s="430"/>
      <c r="WAN342" s="431"/>
      <c r="WAO342" s="429"/>
      <c r="WAP342" s="428"/>
      <c r="WAQ342" s="430"/>
      <c r="WAR342" s="431"/>
      <c r="WAS342" s="429"/>
      <c r="WAT342" s="428"/>
      <c r="WAU342" s="430"/>
      <c r="WAV342" s="431"/>
      <c r="WAW342" s="429"/>
      <c r="WAX342" s="428"/>
      <c r="WAY342" s="430"/>
      <c r="WAZ342" s="431"/>
      <c r="WBA342" s="429"/>
      <c r="WBB342" s="428"/>
      <c r="WBC342" s="430"/>
      <c r="WBD342" s="431"/>
      <c r="WBE342" s="429"/>
      <c r="WBF342" s="428"/>
      <c r="WBG342" s="430"/>
      <c r="WBH342" s="431"/>
      <c r="WBI342" s="429"/>
      <c r="WBJ342" s="428"/>
      <c r="WBK342" s="430"/>
      <c r="WBL342" s="431"/>
      <c r="WBM342" s="429"/>
      <c r="WBN342" s="428"/>
      <c r="WBO342" s="430"/>
      <c r="WBP342" s="431"/>
      <c r="WBQ342" s="429"/>
      <c r="WBR342" s="428"/>
      <c r="WBS342" s="430"/>
      <c r="WBT342" s="431"/>
      <c r="WBU342" s="429"/>
      <c r="WBV342" s="428"/>
      <c r="WBW342" s="430"/>
      <c r="WBX342" s="431"/>
      <c r="WBY342" s="429"/>
      <c r="WBZ342" s="428"/>
      <c r="WCA342" s="430"/>
      <c r="WCB342" s="431"/>
      <c r="WCC342" s="429"/>
      <c r="WCD342" s="428"/>
      <c r="WCE342" s="430"/>
      <c r="WCF342" s="431"/>
      <c r="WCG342" s="429"/>
      <c r="WCH342" s="428"/>
      <c r="WCI342" s="430"/>
      <c r="WCJ342" s="431"/>
      <c r="WCK342" s="429"/>
      <c r="WCL342" s="428"/>
      <c r="WCM342" s="430"/>
      <c r="WCN342" s="431"/>
      <c r="WCO342" s="429"/>
      <c r="WCP342" s="428"/>
      <c r="WCQ342" s="430"/>
      <c r="WCR342" s="431"/>
      <c r="WCS342" s="429"/>
      <c r="WCT342" s="428"/>
      <c r="WCU342" s="430"/>
      <c r="WCV342" s="431"/>
      <c r="WCW342" s="429"/>
      <c r="WCX342" s="428"/>
      <c r="WCY342" s="430"/>
      <c r="WCZ342" s="431"/>
      <c r="WDA342" s="429"/>
      <c r="WDB342" s="428"/>
      <c r="WDC342" s="430"/>
      <c r="WDD342" s="431"/>
      <c r="WDE342" s="429"/>
      <c r="WDF342" s="428"/>
      <c r="WDG342" s="430"/>
      <c r="WDH342" s="431"/>
      <c r="WDI342" s="429"/>
      <c r="WDJ342" s="428"/>
      <c r="WDK342" s="430"/>
      <c r="WDL342" s="431"/>
      <c r="WDM342" s="429"/>
      <c r="WDN342" s="428"/>
      <c r="WDO342" s="430"/>
      <c r="WDP342" s="431"/>
      <c r="WDQ342" s="429"/>
      <c r="WDR342" s="428"/>
      <c r="WDS342" s="430"/>
      <c r="WDT342" s="431"/>
      <c r="WDU342" s="429"/>
      <c r="WDV342" s="428"/>
      <c r="WDW342" s="430"/>
      <c r="WDX342" s="431"/>
      <c r="WDY342" s="429"/>
      <c r="WDZ342" s="428"/>
      <c r="WEA342" s="430"/>
      <c r="WEB342" s="431"/>
      <c r="WEC342" s="429"/>
      <c r="WED342" s="428"/>
      <c r="WEE342" s="430"/>
      <c r="WEF342" s="431"/>
      <c r="WEG342" s="429"/>
      <c r="WEH342" s="428"/>
      <c r="WEI342" s="430"/>
      <c r="WEJ342" s="431"/>
      <c r="WEK342" s="429"/>
      <c r="WEL342" s="428"/>
      <c r="WEM342" s="430"/>
      <c r="WEN342" s="431"/>
      <c r="WEO342" s="429"/>
      <c r="WEP342" s="428"/>
      <c r="WEQ342" s="430"/>
      <c r="WER342" s="431"/>
      <c r="WES342" s="429"/>
      <c r="WET342" s="428"/>
      <c r="WEU342" s="430"/>
      <c r="WEV342" s="431"/>
      <c r="WEW342" s="429"/>
      <c r="WEX342" s="428"/>
      <c r="WEY342" s="430"/>
      <c r="WEZ342" s="431"/>
      <c r="WFA342" s="429"/>
      <c r="WFB342" s="428"/>
      <c r="WFC342" s="430"/>
      <c r="WFD342" s="431"/>
      <c r="WFE342" s="429"/>
      <c r="WFF342" s="428"/>
      <c r="WFG342" s="430"/>
      <c r="WFH342" s="431"/>
      <c r="WFI342" s="429"/>
      <c r="WFJ342" s="428"/>
      <c r="WFK342" s="430"/>
      <c r="WFL342" s="431"/>
      <c r="WFM342" s="429"/>
      <c r="WFN342" s="428"/>
      <c r="WFO342" s="430"/>
      <c r="WFP342" s="431"/>
      <c r="WFQ342" s="429"/>
      <c r="WFR342" s="428"/>
      <c r="WFS342" s="430"/>
      <c r="WFT342" s="431"/>
      <c r="WFU342" s="429"/>
      <c r="WFV342" s="428"/>
      <c r="WFW342" s="430"/>
      <c r="WFX342" s="431"/>
      <c r="WFY342" s="429"/>
      <c r="WFZ342" s="428"/>
      <c r="WGA342" s="430"/>
      <c r="WGB342" s="431"/>
      <c r="WGC342" s="429"/>
      <c r="WGD342" s="428"/>
      <c r="WGE342" s="430"/>
      <c r="WGF342" s="431"/>
      <c r="WGG342" s="429"/>
      <c r="WGH342" s="428"/>
      <c r="WGI342" s="430"/>
      <c r="WGJ342" s="431"/>
      <c r="WGK342" s="429"/>
      <c r="WGL342" s="428"/>
      <c r="WGM342" s="430"/>
      <c r="WGN342" s="431"/>
      <c r="WGO342" s="429"/>
      <c r="WGP342" s="428"/>
      <c r="WGQ342" s="430"/>
      <c r="WGR342" s="431"/>
      <c r="WGS342" s="429"/>
      <c r="WGT342" s="428"/>
      <c r="WGU342" s="430"/>
      <c r="WGV342" s="431"/>
      <c r="WGW342" s="429"/>
      <c r="WGX342" s="428"/>
      <c r="WGY342" s="430"/>
      <c r="WGZ342" s="431"/>
      <c r="WHA342" s="429"/>
      <c r="WHB342" s="428"/>
      <c r="WHC342" s="430"/>
      <c r="WHD342" s="431"/>
      <c r="WHE342" s="429"/>
      <c r="WHF342" s="428"/>
      <c r="WHG342" s="430"/>
      <c r="WHH342" s="431"/>
      <c r="WHI342" s="429"/>
      <c r="WHJ342" s="428"/>
      <c r="WHK342" s="430"/>
      <c r="WHL342" s="431"/>
      <c r="WHM342" s="429"/>
      <c r="WHN342" s="428"/>
      <c r="WHO342" s="430"/>
      <c r="WHP342" s="431"/>
      <c r="WHQ342" s="429"/>
      <c r="WHR342" s="428"/>
      <c r="WHS342" s="430"/>
      <c r="WHT342" s="431"/>
      <c r="WHU342" s="429"/>
      <c r="WHV342" s="428"/>
      <c r="WHW342" s="430"/>
      <c r="WHX342" s="431"/>
      <c r="WHY342" s="429"/>
      <c r="WHZ342" s="428"/>
      <c r="WIA342" s="430"/>
      <c r="WIB342" s="431"/>
      <c r="WIC342" s="429"/>
      <c r="WID342" s="428"/>
      <c r="WIE342" s="430"/>
      <c r="WIF342" s="431"/>
      <c r="WIG342" s="429"/>
      <c r="WIH342" s="428"/>
      <c r="WII342" s="430"/>
      <c r="WIJ342" s="431"/>
      <c r="WIK342" s="429"/>
      <c r="WIL342" s="428"/>
      <c r="WIM342" s="430"/>
      <c r="WIN342" s="431"/>
      <c r="WIO342" s="429"/>
      <c r="WIP342" s="428"/>
      <c r="WIQ342" s="430"/>
      <c r="WIR342" s="431"/>
      <c r="WIS342" s="429"/>
      <c r="WIT342" s="428"/>
      <c r="WIU342" s="430"/>
      <c r="WIV342" s="431"/>
      <c r="WIW342" s="429"/>
      <c r="WIX342" s="428"/>
      <c r="WIY342" s="430"/>
      <c r="WIZ342" s="431"/>
      <c r="WJA342" s="429"/>
      <c r="WJB342" s="428"/>
      <c r="WJC342" s="430"/>
      <c r="WJD342" s="431"/>
      <c r="WJE342" s="429"/>
      <c r="WJF342" s="428"/>
      <c r="WJG342" s="430"/>
      <c r="WJH342" s="431"/>
      <c r="WJI342" s="429"/>
      <c r="WJJ342" s="428"/>
      <c r="WJK342" s="430"/>
      <c r="WJL342" s="431"/>
      <c r="WJM342" s="429"/>
      <c r="WJN342" s="428"/>
      <c r="WJO342" s="430"/>
      <c r="WJP342" s="431"/>
      <c r="WJQ342" s="429"/>
      <c r="WJR342" s="428"/>
      <c r="WJS342" s="430"/>
      <c r="WJT342" s="431"/>
      <c r="WJU342" s="429"/>
      <c r="WJV342" s="428"/>
      <c r="WJW342" s="430"/>
      <c r="WJX342" s="431"/>
      <c r="WJY342" s="429"/>
      <c r="WJZ342" s="428"/>
      <c r="WKA342" s="430"/>
      <c r="WKB342" s="431"/>
      <c r="WKC342" s="429"/>
      <c r="WKD342" s="428"/>
      <c r="WKE342" s="430"/>
      <c r="WKF342" s="431"/>
      <c r="WKG342" s="429"/>
      <c r="WKH342" s="428"/>
      <c r="WKI342" s="430"/>
      <c r="WKJ342" s="431"/>
      <c r="WKK342" s="429"/>
      <c r="WKL342" s="428"/>
      <c r="WKM342" s="430"/>
      <c r="WKN342" s="431"/>
      <c r="WKO342" s="429"/>
      <c r="WKP342" s="428"/>
      <c r="WKQ342" s="430"/>
      <c r="WKR342" s="431"/>
      <c r="WKS342" s="429"/>
      <c r="WKT342" s="428"/>
      <c r="WKU342" s="430"/>
      <c r="WKV342" s="431"/>
      <c r="WKW342" s="429"/>
      <c r="WKX342" s="428"/>
      <c r="WKY342" s="430"/>
      <c r="WKZ342" s="431"/>
      <c r="WLA342" s="429"/>
      <c r="WLB342" s="428"/>
      <c r="WLC342" s="430"/>
      <c r="WLD342" s="431"/>
      <c r="WLE342" s="429"/>
      <c r="WLF342" s="428"/>
      <c r="WLG342" s="430"/>
      <c r="WLH342" s="431"/>
      <c r="WLI342" s="429"/>
      <c r="WLJ342" s="428"/>
      <c r="WLK342" s="430"/>
      <c r="WLL342" s="431"/>
      <c r="WLM342" s="429"/>
      <c r="WLN342" s="428"/>
      <c r="WLO342" s="430"/>
      <c r="WLP342" s="431"/>
      <c r="WLQ342" s="429"/>
      <c r="WLR342" s="428"/>
      <c r="WLS342" s="430"/>
      <c r="WLT342" s="431"/>
      <c r="WLU342" s="429"/>
      <c r="WLV342" s="428"/>
      <c r="WLW342" s="430"/>
      <c r="WLX342" s="431"/>
      <c r="WLY342" s="429"/>
      <c r="WLZ342" s="428"/>
      <c r="WMA342" s="430"/>
      <c r="WMB342" s="431"/>
      <c r="WMC342" s="429"/>
      <c r="WMD342" s="428"/>
      <c r="WME342" s="430"/>
      <c r="WMF342" s="431"/>
      <c r="WMG342" s="429"/>
      <c r="WMH342" s="428"/>
      <c r="WMI342" s="430"/>
      <c r="WMJ342" s="431"/>
      <c r="WMK342" s="429"/>
      <c r="WML342" s="428"/>
      <c r="WMM342" s="430"/>
      <c r="WMN342" s="431"/>
      <c r="WMO342" s="429"/>
      <c r="WMP342" s="428"/>
      <c r="WMQ342" s="430"/>
      <c r="WMR342" s="431"/>
      <c r="WMS342" s="429"/>
      <c r="WMT342" s="428"/>
      <c r="WMU342" s="430"/>
      <c r="WMV342" s="431"/>
      <c r="WMW342" s="429"/>
      <c r="WMX342" s="428"/>
      <c r="WMY342" s="430"/>
      <c r="WMZ342" s="431"/>
      <c r="WNA342" s="429"/>
      <c r="WNB342" s="428"/>
      <c r="WNC342" s="430"/>
      <c r="WND342" s="431"/>
      <c r="WNE342" s="429"/>
      <c r="WNF342" s="428"/>
      <c r="WNG342" s="430"/>
      <c r="WNH342" s="431"/>
      <c r="WNI342" s="429"/>
      <c r="WNJ342" s="428"/>
      <c r="WNK342" s="430"/>
      <c r="WNL342" s="431"/>
      <c r="WNM342" s="429"/>
      <c r="WNN342" s="428"/>
      <c r="WNO342" s="430"/>
      <c r="WNP342" s="431"/>
      <c r="WNQ342" s="429"/>
      <c r="WNR342" s="428"/>
      <c r="WNS342" s="430"/>
      <c r="WNT342" s="431"/>
      <c r="WNU342" s="429"/>
      <c r="WNV342" s="428"/>
      <c r="WNW342" s="430"/>
      <c r="WNX342" s="431"/>
      <c r="WNY342" s="429"/>
      <c r="WNZ342" s="428"/>
      <c r="WOA342" s="430"/>
      <c r="WOB342" s="431"/>
      <c r="WOC342" s="429"/>
      <c r="WOD342" s="428"/>
      <c r="WOE342" s="430"/>
      <c r="WOF342" s="431"/>
      <c r="WOG342" s="429"/>
      <c r="WOH342" s="428"/>
      <c r="WOI342" s="430"/>
      <c r="WOJ342" s="431"/>
      <c r="WOK342" s="429"/>
      <c r="WOL342" s="428"/>
      <c r="WOM342" s="430"/>
      <c r="WON342" s="431"/>
      <c r="WOO342" s="429"/>
      <c r="WOP342" s="428"/>
      <c r="WOQ342" s="430"/>
      <c r="WOR342" s="431"/>
      <c r="WOS342" s="429"/>
      <c r="WOT342" s="428"/>
      <c r="WOU342" s="430"/>
      <c r="WOV342" s="431"/>
      <c r="WOW342" s="429"/>
      <c r="WOX342" s="428"/>
      <c r="WOY342" s="430"/>
      <c r="WOZ342" s="431"/>
      <c r="WPA342" s="429"/>
      <c r="WPB342" s="428"/>
      <c r="WPC342" s="430"/>
      <c r="WPD342" s="431"/>
      <c r="WPE342" s="429"/>
      <c r="WPF342" s="428"/>
      <c r="WPG342" s="430"/>
      <c r="WPH342" s="431"/>
      <c r="WPI342" s="429"/>
      <c r="WPJ342" s="428"/>
      <c r="WPK342" s="430"/>
      <c r="WPL342" s="431"/>
      <c r="WPM342" s="429"/>
      <c r="WPN342" s="428"/>
      <c r="WPO342" s="430"/>
      <c r="WPP342" s="431"/>
      <c r="WPQ342" s="429"/>
      <c r="WPR342" s="428"/>
      <c r="WPS342" s="430"/>
      <c r="WPT342" s="431"/>
      <c r="WPU342" s="429"/>
      <c r="WPV342" s="428"/>
      <c r="WPW342" s="430"/>
      <c r="WPX342" s="431"/>
      <c r="WPY342" s="429"/>
      <c r="WPZ342" s="428"/>
      <c r="WQA342" s="430"/>
      <c r="WQB342" s="431"/>
      <c r="WQC342" s="429"/>
      <c r="WQD342" s="428"/>
      <c r="WQE342" s="430"/>
      <c r="WQF342" s="431"/>
      <c r="WQG342" s="429"/>
      <c r="WQH342" s="428"/>
      <c r="WQI342" s="430"/>
      <c r="WQJ342" s="431"/>
      <c r="WQK342" s="429"/>
      <c r="WQL342" s="428"/>
      <c r="WQM342" s="430"/>
      <c r="WQN342" s="431"/>
      <c r="WQO342" s="429"/>
      <c r="WQP342" s="428"/>
      <c r="WQQ342" s="430"/>
      <c r="WQR342" s="431"/>
      <c r="WQS342" s="429"/>
      <c r="WQT342" s="428"/>
      <c r="WQU342" s="430"/>
      <c r="WQV342" s="431"/>
      <c r="WQW342" s="429"/>
      <c r="WQX342" s="428"/>
      <c r="WQY342" s="430"/>
      <c r="WQZ342" s="431"/>
      <c r="WRA342" s="429"/>
      <c r="WRB342" s="428"/>
      <c r="WRC342" s="430"/>
      <c r="WRD342" s="431"/>
      <c r="WRE342" s="429"/>
      <c r="WRF342" s="428"/>
      <c r="WRG342" s="430"/>
      <c r="WRH342" s="431"/>
      <c r="WRI342" s="429"/>
      <c r="WRJ342" s="428"/>
      <c r="WRK342" s="430"/>
      <c r="WRL342" s="431"/>
      <c r="WRM342" s="429"/>
      <c r="WRN342" s="428"/>
      <c r="WRO342" s="430"/>
      <c r="WRP342" s="431"/>
      <c r="WRQ342" s="429"/>
      <c r="WRR342" s="428"/>
      <c r="WRS342" s="430"/>
      <c r="WRT342" s="431"/>
      <c r="WRU342" s="429"/>
      <c r="WRV342" s="428"/>
      <c r="WRW342" s="430"/>
      <c r="WRX342" s="431"/>
      <c r="WRY342" s="429"/>
      <c r="WRZ342" s="428"/>
      <c r="WSA342" s="430"/>
      <c r="WSB342" s="431"/>
      <c r="WSC342" s="429"/>
      <c r="WSD342" s="428"/>
      <c r="WSE342" s="430"/>
      <c r="WSF342" s="431"/>
      <c r="WSG342" s="429"/>
      <c r="WSH342" s="428"/>
      <c r="WSI342" s="430"/>
      <c r="WSJ342" s="431"/>
      <c r="WSK342" s="429"/>
      <c r="WSL342" s="428"/>
      <c r="WSM342" s="430"/>
      <c r="WSN342" s="431"/>
      <c r="WSO342" s="429"/>
      <c r="WSP342" s="428"/>
      <c r="WSQ342" s="430"/>
      <c r="WSR342" s="431"/>
      <c r="WSS342" s="429"/>
      <c r="WST342" s="428"/>
      <c r="WSU342" s="430"/>
      <c r="WSV342" s="431"/>
      <c r="WSW342" s="429"/>
      <c r="WSX342" s="428"/>
      <c r="WSY342" s="430"/>
      <c r="WSZ342" s="431"/>
      <c r="WTA342" s="429"/>
      <c r="WTB342" s="428"/>
      <c r="WTC342" s="430"/>
      <c r="WTD342" s="431"/>
      <c r="WTE342" s="429"/>
      <c r="WTF342" s="428"/>
      <c r="WTG342" s="430"/>
      <c r="WTH342" s="431"/>
      <c r="WTI342" s="429"/>
      <c r="WTJ342" s="428"/>
      <c r="WTK342" s="430"/>
      <c r="WTL342" s="431"/>
      <c r="WTM342" s="429"/>
      <c r="WTN342" s="428"/>
      <c r="WTO342" s="430"/>
      <c r="WTP342" s="431"/>
      <c r="WTQ342" s="429"/>
      <c r="WTR342" s="428"/>
      <c r="WTS342" s="430"/>
      <c r="WTT342" s="431"/>
      <c r="WTU342" s="429"/>
      <c r="WTV342" s="428"/>
      <c r="WTW342" s="430"/>
      <c r="WTX342" s="431"/>
      <c r="WTY342" s="429"/>
      <c r="WTZ342" s="428"/>
      <c r="WUA342" s="430"/>
      <c r="WUB342" s="431"/>
      <c r="WUC342" s="429"/>
      <c r="WUD342" s="428"/>
      <c r="WUE342" s="430"/>
      <c r="WUF342" s="431"/>
      <c r="WUG342" s="429"/>
      <c r="WUH342" s="428"/>
      <c r="WUI342" s="430"/>
      <c r="WUJ342" s="431"/>
      <c r="WUK342" s="429"/>
      <c r="WUL342" s="428"/>
      <c r="WUM342" s="430"/>
      <c r="WUN342" s="431"/>
      <c r="WUO342" s="429"/>
      <c r="WUP342" s="428"/>
      <c r="WUQ342" s="430"/>
      <c r="WUR342" s="431"/>
      <c r="WUS342" s="429"/>
      <c r="WUT342" s="428"/>
      <c r="WUU342" s="430"/>
      <c r="WUV342" s="431"/>
      <c r="WUW342" s="429"/>
      <c r="WUX342" s="428"/>
      <c r="WUY342" s="430"/>
      <c r="WUZ342" s="431"/>
      <c r="WVA342" s="429"/>
      <c r="WVB342" s="428"/>
      <c r="WVC342" s="430"/>
      <c r="WVD342" s="431"/>
      <c r="WVE342" s="429"/>
      <c r="WVF342" s="428"/>
      <c r="WVG342" s="430"/>
      <c r="WVH342" s="431"/>
      <c r="WVI342" s="429"/>
      <c r="WVJ342" s="428"/>
      <c r="WVK342" s="430"/>
      <c r="WVL342" s="431"/>
      <c r="WVM342" s="429"/>
      <c r="WVN342" s="428"/>
      <c r="WVO342" s="430"/>
      <c r="WVP342" s="431"/>
      <c r="WVQ342" s="429"/>
      <c r="WVR342" s="428"/>
      <c r="WVS342" s="430"/>
      <c r="WVT342" s="431"/>
      <c r="WVU342" s="429"/>
      <c r="WVV342" s="428"/>
      <c r="WVW342" s="430"/>
      <c r="WVX342" s="431"/>
      <c r="WVY342" s="429"/>
      <c r="WVZ342" s="428"/>
      <c r="WWA342" s="430"/>
      <c r="WWB342" s="431"/>
      <c r="WWC342" s="429"/>
      <c r="WWD342" s="428"/>
      <c r="WWE342" s="430"/>
      <c r="WWF342" s="431"/>
      <c r="WWG342" s="429"/>
      <c r="WWH342" s="428"/>
      <c r="WWI342" s="430"/>
      <c r="WWJ342" s="431"/>
      <c r="WWK342" s="429"/>
      <c r="WWL342" s="428"/>
      <c r="WWM342" s="430"/>
      <c r="WWN342" s="431"/>
      <c r="WWO342" s="429"/>
      <c r="WWP342" s="428"/>
      <c r="WWQ342" s="430"/>
      <c r="WWR342" s="431"/>
      <c r="WWS342" s="429"/>
      <c r="WWT342" s="428"/>
      <c r="WWU342" s="430"/>
      <c r="WWV342" s="431"/>
      <c r="WWW342" s="429"/>
      <c r="WWX342" s="428"/>
      <c r="WWY342" s="430"/>
      <c r="WWZ342" s="431"/>
      <c r="WXA342" s="429"/>
      <c r="WXB342" s="428"/>
      <c r="WXC342" s="430"/>
      <c r="WXD342" s="431"/>
      <c r="WXE342" s="429"/>
      <c r="WXF342" s="428"/>
      <c r="WXG342" s="430"/>
      <c r="WXH342" s="431"/>
      <c r="WXI342" s="429"/>
      <c r="WXJ342" s="428"/>
      <c r="WXK342" s="430"/>
      <c r="WXL342" s="431"/>
      <c r="WXM342" s="429"/>
      <c r="WXN342" s="428"/>
      <c r="WXO342" s="430"/>
      <c r="WXP342" s="431"/>
      <c r="WXQ342" s="429"/>
      <c r="WXR342" s="428"/>
      <c r="WXS342" s="430"/>
      <c r="WXT342" s="431"/>
      <c r="WXU342" s="429"/>
      <c r="WXV342" s="428"/>
      <c r="WXW342" s="430"/>
      <c r="WXX342" s="431"/>
      <c r="WXY342" s="429"/>
      <c r="WXZ342" s="428"/>
      <c r="WYA342" s="430"/>
      <c r="WYB342" s="431"/>
      <c r="WYC342" s="429"/>
      <c r="WYD342" s="428"/>
      <c r="WYE342" s="430"/>
      <c r="WYF342" s="431"/>
      <c r="WYG342" s="429"/>
      <c r="WYH342" s="428"/>
      <c r="WYI342" s="430"/>
      <c r="WYJ342" s="431"/>
      <c r="WYK342" s="429"/>
      <c r="WYL342" s="428"/>
      <c r="WYM342" s="430"/>
      <c r="WYN342" s="431"/>
      <c r="WYO342" s="429"/>
      <c r="WYP342" s="428"/>
      <c r="WYQ342" s="430"/>
      <c r="WYR342" s="431"/>
      <c r="WYS342" s="429"/>
      <c r="WYT342" s="428"/>
      <c r="WYU342" s="430"/>
      <c r="WYV342" s="431"/>
      <c r="WYW342" s="429"/>
      <c r="WYX342" s="428"/>
      <c r="WYY342" s="430"/>
      <c r="WYZ342" s="431"/>
      <c r="WZA342" s="429"/>
      <c r="WZB342" s="428"/>
      <c r="WZC342" s="430"/>
      <c r="WZD342" s="431"/>
      <c r="WZE342" s="429"/>
      <c r="WZF342" s="428"/>
      <c r="WZG342" s="430"/>
      <c r="WZH342" s="431"/>
      <c r="WZI342" s="429"/>
      <c r="WZJ342" s="428"/>
      <c r="WZK342" s="430"/>
      <c r="WZL342" s="431"/>
      <c r="WZM342" s="429"/>
      <c r="WZN342" s="428"/>
      <c r="WZO342" s="430"/>
      <c r="WZP342" s="431"/>
      <c r="WZQ342" s="429"/>
      <c r="WZR342" s="428"/>
      <c r="WZS342" s="430"/>
      <c r="WZT342" s="431"/>
      <c r="WZU342" s="429"/>
      <c r="WZV342" s="428"/>
      <c r="WZW342" s="430"/>
      <c r="WZX342" s="431"/>
      <c r="WZY342" s="429"/>
      <c r="WZZ342" s="428"/>
      <c r="XAA342" s="430"/>
      <c r="XAB342" s="431"/>
      <c r="XAC342" s="429"/>
      <c r="XAD342" s="428"/>
      <c r="XAE342" s="430"/>
      <c r="XAF342" s="431"/>
      <c r="XAG342" s="429"/>
      <c r="XAH342" s="428"/>
      <c r="XAI342" s="430"/>
      <c r="XAJ342" s="431"/>
      <c r="XAK342" s="429"/>
      <c r="XAL342" s="428"/>
      <c r="XAM342" s="430"/>
      <c r="XAN342" s="431"/>
      <c r="XAO342" s="429"/>
      <c r="XAP342" s="428"/>
      <c r="XAQ342" s="430"/>
      <c r="XAR342" s="431"/>
      <c r="XAS342" s="429"/>
      <c r="XAT342" s="428"/>
      <c r="XAU342" s="430"/>
      <c r="XAV342" s="431"/>
      <c r="XAW342" s="429"/>
      <c r="XAX342" s="428"/>
      <c r="XAY342" s="430"/>
      <c r="XAZ342" s="431"/>
      <c r="XBA342" s="429"/>
      <c r="XBB342" s="428"/>
      <c r="XBC342" s="430"/>
      <c r="XBD342" s="431"/>
      <c r="XBE342" s="429"/>
      <c r="XBF342" s="428"/>
      <c r="XBG342" s="430"/>
      <c r="XBH342" s="431"/>
      <c r="XBI342" s="429"/>
      <c r="XBJ342" s="428"/>
      <c r="XBK342" s="430"/>
      <c r="XBL342" s="431"/>
      <c r="XBM342" s="429"/>
      <c r="XBN342" s="428"/>
      <c r="XBO342" s="430"/>
      <c r="XBP342" s="431"/>
      <c r="XBQ342" s="429"/>
      <c r="XBR342" s="428"/>
      <c r="XBS342" s="430"/>
      <c r="XBT342" s="431"/>
      <c r="XBU342" s="429"/>
      <c r="XBV342" s="428"/>
      <c r="XBW342" s="430"/>
      <c r="XBX342" s="431"/>
      <c r="XBY342" s="429"/>
      <c r="XBZ342" s="428"/>
      <c r="XCA342" s="430"/>
      <c r="XCB342" s="431"/>
      <c r="XCC342" s="429"/>
      <c r="XCD342" s="428"/>
      <c r="XCE342" s="430"/>
      <c r="XCF342" s="431"/>
      <c r="XCG342" s="429"/>
      <c r="XCH342" s="428"/>
      <c r="XCI342" s="430"/>
      <c r="XCJ342" s="431"/>
      <c r="XCK342" s="429"/>
      <c r="XCL342" s="428"/>
      <c r="XCM342" s="430"/>
      <c r="XCN342" s="431"/>
      <c r="XCO342" s="429"/>
      <c r="XCP342" s="428"/>
      <c r="XCQ342" s="430"/>
      <c r="XCR342" s="431"/>
      <c r="XCS342" s="429"/>
      <c r="XCT342" s="428"/>
      <c r="XCU342" s="430"/>
      <c r="XCV342" s="431"/>
      <c r="XCW342" s="429"/>
      <c r="XCX342" s="428"/>
      <c r="XCY342" s="430"/>
      <c r="XCZ342" s="431"/>
      <c r="XDA342" s="429"/>
      <c r="XDB342" s="428"/>
      <c r="XDC342" s="430"/>
      <c r="XDD342" s="431"/>
      <c r="XDE342" s="429"/>
      <c r="XDF342" s="428"/>
      <c r="XDG342" s="430"/>
      <c r="XDH342" s="431"/>
      <c r="XDI342" s="429"/>
      <c r="XDJ342" s="428"/>
      <c r="XDK342" s="430"/>
      <c r="XDL342" s="431"/>
      <c r="XDM342" s="429"/>
      <c r="XDN342" s="428"/>
      <c r="XDO342" s="430"/>
      <c r="XDP342" s="431"/>
      <c r="XDQ342" s="429"/>
      <c r="XDR342" s="428"/>
      <c r="XDS342" s="430"/>
      <c r="XDT342" s="431"/>
      <c r="XDU342" s="429"/>
      <c r="XDV342" s="428"/>
      <c r="XDW342" s="430"/>
      <c r="XDX342" s="431"/>
      <c r="XDY342" s="429"/>
      <c r="XDZ342" s="428"/>
      <c r="XEA342" s="430"/>
      <c r="XEB342" s="431"/>
      <c r="XEC342" s="429"/>
      <c r="XED342" s="428"/>
      <c r="XEE342" s="430"/>
      <c r="XEF342" s="431"/>
      <c r="XEG342" s="429"/>
      <c r="XEH342" s="428"/>
      <c r="XEI342" s="430"/>
      <c r="XEJ342" s="431"/>
      <c r="XEK342" s="429"/>
      <c r="XEL342" s="428"/>
      <c r="XEM342" s="430"/>
      <c r="XEN342" s="431"/>
      <c r="XEO342" s="429"/>
      <c r="XEP342" s="428"/>
      <c r="XEQ342" s="430"/>
      <c r="XER342" s="431"/>
      <c r="XES342" s="429"/>
      <c r="XET342" s="428"/>
      <c r="XEU342" s="430"/>
      <c r="XEV342" s="431"/>
      <c r="XEW342" s="429"/>
      <c r="XEX342" s="428"/>
      <c r="XEY342" s="430"/>
      <c r="XEZ342" s="431"/>
      <c r="XFA342" s="429"/>
      <c r="XFB342" s="428"/>
      <c r="XFC342" s="430"/>
      <c r="XFD342" s="431"/>
    </row>
    <row r="343" spans="1:16384">
      <c r="A343" s="164" t="s">
        <v>805</v>
      </c>
      <c r="B343" s="165">
        <v>6921196</v>
      </c>
      <c r="C343" s="164" t="s">
        <v>805</v>
      </c>
      <c r="D343" s="166" t="s">
        <v>350</v>
      </c>
      <c r="E343" s="431"/>
      <c r="F343" s="428"/>
      <c r="G343" s="430"/>
      <c r="H343" s="431"/>
      <c r="I343" s="429"/>
      <c r="J343" s="428"/>
      <c r="K343" s="430"/>
      <c r="L343" s="431"/>
      <c r="M343" s="429"/>
      <c r="N343" s="428"/>
      <c r="O343" s="430"/>
      <c r="P343" s="431"/>
      <c r="Q343" s="429"/>
      <c r="R343" s="428"/>
      <c r="S343" s="430"/>
      <c r="T343" s="431"/>
      <c r="U343" s="429"/>
      <c r="V343" s="428"/>
      <c r="W343" s="430"/>
      <c r="X343" s="431"/>
      <c r="Y343" s="429"/>
      <c r="Z343" s="428"/>
      <c r="AA343" s="430"/>
      <c r="AB343" s="431"/>
      <c r="AC343" s="429"/>
      <c r="AD343" s="428"/>
      <c r="AE343" s="430"/>
      <c r="AF343" s="431"/>
      <c r="AG343" s="429"/>
      <c r="AH343" s="428"/>
      <c r="AI343" s="430"/>
      <c r="AJ343" s="431"/>
      <c r="AK343" s="429"/>
      <c r="AL343" s="428"/>
      <c r="AM343" s="430"/>
      <c r="AN343" s="431"/>
      <c r="AO343" s="429"/>
      <c r="AP343" s="428"/>
      <c r="AQ343" s="430"/>
      <c r="AR343" s="431"/>
      <c r="AS343" s="429"/>
      <c r="AT343" s="428"/>
      <c r="AU343" s="430"/>
      <c r="AV343" s="431"/>
      <c r="AW343" s="429"/>
      <c r="AX343" s="428"/>
      <c r="AY343" s="430"/>
      <c r="AZ343" s="431"/>
      <c r="BA343" s="429"/>
      <c r="BB343" s="428"/>
      <c r="BC343" s="430"/>
      <c r="BD343" s="431"/>
      <c r="BE343" s="429"/>
      <c r="BF343" s="428"/>
      <c r="BG343" s="430"/>
      <c r="BH343" s="431"/>
      <c r="BI343" s="429"/>
      <c r="BJ343" s="428"/>
      <c r="BK343" s="430"/>
      <c r="BL343" s="431"/>
      <c r="BM343" s="429"/>
      <c r="BN343" s="428"/>
      <c r="BO343" s="430"/>
      <c r="BP343" s="431"/>
      <c r="BQ343" s="429"/>
      <c r="BR343" s="428"/>
      <c r="BS343" s="430"/>
      <c r="BT343" s="431"/>
      <c r="BU343" s="429"/>
      <c r="BV343" s="428"/>
      <c r="BW343" s="430"/>
      <c r="BX343" s="431"/>
      <c r="BY343" s="429"/>
      <c r="BZ343" s="428"/>
      <c r="CA343" s="430"/>
      <c r="CB343" s="431"/>
      <c r="CC343" s="429"/>
      <c r="CD343" s="428"/>
      <c r="CE343" s="430"/>
      <c r="CF343" s="431"/>
      <c r="CG343" s="429"/>
      <c r="CH343" s="428"/>
      <c r="CI343" s="430"/>
      <c r="CJ343" s="431"/>
      <c r="CK343" s="429"/>
      <c r="CL343" s="428"/>
      <c r="CM343" s="430"/>
      <c r="CN343" s="431"/>
      <c r="CO343" s="429"/>
      <c r="CP343" s="428"/>
      <c r="CQ343" s="430"/>
      <c r="CR343" s="431"/>
      <c r="CS343" s="429"/>
      <c r="CT343" s="428"/>
      <c r="CU343" s="430"/>
      <c r="CV343" s="431"/>
      <c r="CW343" s="429"/>
      <c r="CX343" s="428"/>
      <c r="CY343" s="430"/>
      <c r="CZ343" s="431"/>
      <c r="DA343" s="429"/>
      <c r="DB343" s="428"/>
      <c r="DC343" s="430"/>
      <c r="DD343" s="431"/>
      <c r="DE343" s="429"/>
      <c r="DF343" s="428"/>
      <c r="DG343" s="430"/>
      <c r="DH343" s="431"/>
      <c r="DI343" s="429"/>
      <c r="DJ343" s="428"/>
      <c r="DK343" s="430"/>
      <c r="DL343" s="431"/>
      <c r="DM343" s="429"/>
      <c r="DN343" s="428"/>
      <c r="DO343" s="430"/>
      <c r="DP343" s="431"/>
      <c r="DQ343" s="429"/>
      <c r="DR343" s="428"/>
      <c r="DS343" s="430"/>
      <c r="DT343" s="431"/>
      <c r="DU343" s="429"/>
      <c r="DV343" s="428"/>
      <c r="DW343" s="430"/>
      <c r="DX343" s="431"/>
      <c r="DY343" s="429"/>
      <c r="DZ343" s="428"/>
      <c r="EA343" s="430"/>
      <c r="EB343" s="431"/>
      <c r="EC343" s="429"/>
      <c r="ED343" s="428"/>
      <c r="EE343" s="430"/>
      <c r="EF343" s="431"/>
      <c r="EG343" s="429"/>
      <c r="EH343" s="428"/>
      <c r="EI343" s="430"/>
      <c r="EJ343" s="431"/>
      <c r="EK343" s="429"/>
      <c r="EL343" s="428"/>
      <c r="EM343" s="430"/>
      <c r="EN343" s="431"/>
      <c r="EO343" s="429"/>
      <c r="EP343" s="428"/>
      <c r="EQ343" s="430"/>
      <c r="ER343" s="431"/>
      <c r="ES343" s="429"/>
      <c r="ET343" s="428"/>
      <c r="EU343" s="430"/>
      <c r="EV343" s="431"/>
      <c r="EW343" s="429"/>
      <c r="EX343" s="428"/>
      <c r="EY343" s="430"/>
      <c r="EZ343" s="431"/>
      <c r="FA343" s="429"/>
      <c r="FB343" s="428"/>
      <c r="FC343" s="430"/>
      <c r="FD343" s="431"/>
      <c r="FE343" s="429"/>
      <c r="FF343" s="428"/>
      <c r="FG343" s="430"/>
      <c r="FH343" s="431"/>
      <c r="FI343" s="429"/>
      <c r="FJ343" s="428"/>
      <c r="FK343" s="430"/>
      <c r="FL343" s="431"/>
      <c r="FM343" s="429"/>
      <c r="FN343" s="428"/>
      <c r="FO343" s="430"/>
      <c r="FP343" s="431"/>
      <c r="FQ343" s="429"/>
      <c r="FR343" s="428"/>
      <c r="FS343" s="430"/>
      <c r="FT343" s="431"/>
      <c r="FU343" s="429"/>
      <c r="FV343" s="428"/>
      <c r="FW343" s="430"/>
      <c r="FX343" s="431"/>
      <c r="FY343" s="429"/>
      <c r="FZ343" s="428"/>
      <c r="GA343" s="430"/>
      <c r="GB343" s="431"/>
      <c r="GC343" s="429"/>
      <c r="GD343" s="428"/>
      <c r="GE343" s="430"/>
      <c r="GF343" s="431"/>
      <c r="GG343" s="429"/>
      <c r="GH343" s="428"/>
      <c r="GI343" s="430"/>
      <c r="GJ343" s="431"/>
      <c r="GK343" s="429"/>
      <c r="GL343" s="428"/>
      <c r="GM343" s="430"/>
      <c r="GN343" s="431"/>
      <c r="GO343" s="429"/>
      <c r="GP343" s="428"/>
      <c r="GQ343" s="430"/>
      <c r="GR343" s="431"/>
      <c r="GS343" s="429"/>
      <c r="GT343" s="428"/>
      <c r="GU343" s="430"/>
      <c r="GV343" s="431"/>
      <c r="GW343" s="429"/>
      <c r="GX343" s="428"/>
      <c r="GY343" s="430"/>
      <c r="GZ343" s="431"/>
      <c r="HA343" s="429"/>
      <c r="HB343" s="428"/>
      <c r="HC343" s="430"/>
      <c r="HD343" s="431"/>
      <c r="HE343" s="429"/>
      <c r="HF343" s="428"/>
      <c r="HG343" s="430"/>
      <c r="HH343" s="431"/>
      <c r="HI343" s="429"/>
      <c r="HJ343" s="428"/>
      <c r="HK343" s="430"/>
      <c r="HL343" s="431"/>
      <c r="HM343" s="429"/>
      <c r="HN343" s="428"/>
      <c r="HO343" s="430"/>
      <c r="HP343" s="431"/>
      <c r="HQ343" s="429"/>
      <c r="HR343" s="428"/>
      <c r="HS343" s="430"/>
      <c r="HT343" s="431"/>
      <c r="HU343" s="429"/>
      <c r="HV343" s="428"/>
      <c r="HW343" s="430"/>
      <c r="HX343" s="431"/>
      <c r="HY343" s="429"/>
      <c r="HZ343" s="428"/>
      <c r="IA343" s="430"/>
      <c r="IB343" s="431"/>
      <c r="IC343" s="429"/>
      <c r="ID343" s="428"/>
      <c r="IE343" s="430"/>
      <c r="IF343" s="431"/>
      <c r="IG343" s="429"/>
      <c r="IH343" s="428"/>
      <c r="II343" s="430"/>
      <c r="IJ343" s="431"/>
      <c r="IK343" s="429"/>
      <c r="IL343" s="428"/>
      <c r="IM343" s="430"/>
      <c r="IN343" s="431"/>
      <c r="IO343" s="429"/>
      <c r="IP343" s="428"/>
      <c r="IQ343" s="430"/>
      <c r="IR343" s="431"/>
      <c r="IS343" s="429"/>
      <c r="IT343" s="428"/>
      <c r="IU343" s="430"/>
      <c r="IV343" s="431"/>
      <c r="IW343" s="429"/>
      <c r="IX343" s="428"/>
      <c r="IY343" s="430"/>
      <c r="IZ343" s="431"/>
      <c r="JA343" s="429"/>
      <c r="JB343" s="428"/>
      <c r="JC343" s="430"/>
      <c r="JD343" s="431"/>
      <c r="JE343" s="429"/>
      <c r="JF343" s="428"/>
      <c r="JG343" s="430"/>
      <c r="JH343" s="431"/>
      <c r="JI343" s="429"/>
      <c r="JJ343" s="428"/>
      <c r="JK343" s="430"/>
      <c r="JL343" s="431"/>
      <c r="JM343" s="429"/>
      <c r="JN343" s="428"/>
      <c r="JO343" s="430"/>
      <c r="JP343" s="431"/>
      <c r="JQ343" s="429"/>
      <c r="JR343" s="428"/>
      <c r="JS343" s="430"/>
      <c r="JT343" s="431"/>
      <c r="JU343" s="429"/>
      <c r="JV343" s="428"/>
      <c r="JW343" s="430"/>
      <c r="JX343" s="431"/>
      <c r="JY343" s="429"/>
      <c r="JZ343" s="428"/>
      <c r="KA343" s="430"/>
      <c r="KB343" s="431"/>
      <c r="KC343" s="429"/>
      <c r="KD343" s="428"/>
      <c r="KE343" s="430"/>
      <c r="KF343" s="431"/>
      <c r="KG343" s="429"/>
      <c r="KH343" s="428"/>
      <c r="KI343" s="430"/>
      <c r="KJ343" s="431"/>
      <c r="KK343" s="429"/>
      <c r="KL343" s="428"/>
      <c r="KM343" s="430"/>
      <c r="KN343" s="431"/>
      <c r="KO343" s="429"/>
      <c r="KP343" s="428"/>
      <c r="KQ343" s="430"/>
      <c r="KR343" s="431"/>
      <c r="KS343" s="429"/>
      <c r="KT343" s="428"/>
      <c r="KU343" s="430"/>
      <c r="KV343" s="431"/>
      <c r="KW343" s="429"/>
      <c r="KX343" s="428"/>
      <c r="KY343" s="430"/>
      <c r="KZ343" s="431"/>
      <c r="LA343" s="429"/>
      <c r="LB343" s="428"/>
      <c r="LC343" s="430"/>
      <c r="LD343" s="431"/>
      <c r="LE343" s="429"/>
      <c r="LF343" s="428"/>
      <c r="LG343" s="430"/>
      <c r="LH343" s="431"/>
      <c r="LI343" s="429"/>
      <c r="LJ343" s="428"/>
      <c r="LK343" s="430"/>
      <c r="LL343" s="431"/>
      <c r="LM343" s="429"/>
      <c r="LN343" s="428"/>
      <c r="LO343" s="430"/>
      <c r="LP343" s="431"/>
      <c r="LQ343" s="429"/>
      <c r="LR343" s="428"/>
      <c r="LS343" s="430"/>
      <c r="LT343" s="431"/>
      <c r="LU343" s="429"/>
      <c r="LV343" s="428"/>
      <c r="LW343" s="430"/>
      <c r="LX343" s="431"/>
      <c r="LY343" s="429"/>
      <c r="LZ343" s="428"/>
      <c r="MA343" s="430"/>
      <c r="MB343" s="431"/>
      <c r="MC343" s="429"/>
      <c r="MD343" s="428"/>
      <c r="ME343" s="430"/>
      <c r="MF343" s="431"/>
      <c r="MG343" s="429"/>
      <c r="MH343" s="428"/>
      <c r="MI343" s="430"/>
      <c r="MJ343" s="431"/>
      <c r="MK343" s="429"/>
      <c r="ML343" s="428"/>
      <c r="MM343" s="430"/>
      <c r="MN343" s="431"/>
      <c r="MO343" s="429"/>
      <c r="MP343" s="428"/>
      <c r="MQ343" s="430"/>
      <c r="MR343" s="431"/>
      <c r="MS343" s="429"/>
      <c r="MT343" s="428"/>
      <c r="MU343" s="430"/>
      <c r="MV343" s="431"/>
      <c r="MW343" s="429"/>
      <c r="MX343" s="428"/>
      <c r="MY343" s="430"/>
      <c r="MZ343" s="431"/>
      <c r="NA343" s="429"/>
      <c r="NB343" s="428"/>
      <c r="NC343" s="430"/>
      <c r="ND343" s="431"/>
      <c r="NE343" s="429"/>
      <c r="NF343" s="428"/>
      <c r="NG343" s="430"/>
      <c r="NH343" s="431"/>
      <c r="NI343" s="429"/>
      <c r="NJ343" s="428"/>
      <c r="NK343" s="430"/>
      <c r="NL343" s="431"/>
      <c r="NM343" s="429"/>
      <c r="NN343" s="428"/>
      <c r="NO343" s="430"/>
      <c r="NP343" s="431"/>
      <c r="NQ343" s="429"/>
      <c r="NR343" s="428"/>
      <c r="NS343" s="430"/>
      <c r="NT343" s="431"/>
      <c r="NU343" s="429"/>
      <c r="NV343" s="428"/>
      <c r="NW343" s="430"/>
      <c r="NX343" s="431"/>
      <c r="NY343" s="429"/>
      <c r="NZ343" s="428"/>
      <c r="OA343" s="430"/>
      <c r="OB343" s="431"/>
      <c r="OC343" s="429"/>
      <c r="OD343" s="428"/>
      <c r="OE343" s="430"/>
      <c r="OF343" s="431"/>
      <c r="OG343" s="429"/>
      <c r="OH343" s="428"/>
      <c r="OI343" s="430"/>
      <c r="OJ343" s="431"/>
      <c r="OK343" s="429"/>
      <c r="OL343" s="428"/>
      <c r="OM343" s="430"/>
      <c r="ON343" s="431"/>
      <c r="OO343" s="429"/>
      <c r="OP343" s="428"/>
      <c r="OQ343" s="430"/>
      <c r="OR343" s="431"/>
      <c r="OS343" s="429"/>
      <c r="OT343" s="428"/>
      <c r="OU343" s="430"/>
      <c r="OV343" s="431"/>
      <c r="OW343" s="429"/>
      <c r="OX343" s="428"/>
      <c r="OY343" s="430"/>
      <c r="OZ343" s="431"/>
      <c r="PA343" s="429"/>
      <c r="PB343" s="428"/>
      <c r="PC343" s="430"/>
      <c r="PD343" s="431"/>
      <c r="PE343" s="429"/>
      <c r="PF343" s="428"/>
      <c r="PG343" s="430"/>
      <c r="PH343" s="431"/>
      <c r="PI343" s="429"/>
      <c r="PJ343" s="428"/>
      <c r="PK343" s="430"/>
      <c r="PL343" s="431"/>
      <c r="PM343" s="429"/>
      <c r="PN343" s="428"/>
      <c r="PO343" s="430"/>
      <c r="PP343" s="431"/>
      <c r="PQ343" s="429"/>
      <c r="PR343" s="428"/>
      <c r="PS343" s="430"/>
      <c r="PT343" s="431"/>
      <c r="PU343" s="429"/>
      <c r="PV343" s="428"/>
      <c r="PW343" s="430"/>
      <c r="PX343" s="431"/>
      <c r="PY343" s="429"/>
      <c r="PZ343" s="428"/>
      <c r="QA343" s="430"/>
      <c r="QB343" s="431"/>
      <c r="QC343" s="429"/>
      <c r="QD343" s="428"/>
      <c r="QE343" s="430"/>
      <c r="QF343" s="431"/>
      <c r="QG343" s="429"/>
      <c r="QH343" s="428"/>
      <c r="QI343" s="430"/>
      <c r="QJ343" s="431"/>
      <c r="QK343" s="429"/>
      <c r="QL343" s="428"/>
      <c r="QM343" s="430"/>
      <c r="QN343" s="431"/>
      <c r="QO343" s="429"/>
      <c r="QP343" s="428"/>
      <c r="QQ343" s="430"/>
      <c r="QR343" s="431"/>
      <c r="QS343" s="429"/>
      <c r="QT343" s="428"/>
      <c r="QU343" s="430"/>
      <c r="QV343" s="431"/>
      <c r="QW343" s="429"/>
      <c r="QX343" s="428"/>
      <c r="QY343" s="430"/>
      <c r="QZ343" s="431"/>
      <c r="RA343" s="429"/>
      <c r="RB343" s="428"/>
      <c r="RC343" s="430"/>
      <c r="RD343" s="431"/>
      <c r="RE343" s="429"/>
      <c r="RF343" s="428"/>
      <c r="RG343" s="430"/>
      <c r="RH343" s="431"/>
      <c r="RI343" s="429"/>
      <c r="RJ343" s="428"/>
      <c r="RK343" s="430"/>
      <c r="RL343" s="431"/>
      <c r="RM343" s="429"/>
      <c r="RN343" s="428"/>
      <c r="RO343" s="430"/>
      <c r="RP343" s="431"/>
      <c r="RQ343" s="429"/>
      <c r="RR343" s="428"/>
      <c r="RS343" s="430"/>
      <c r="RT343" s="431"/>
      <c r="RU343" s="429"/>
      <c r="RV343" s="428"/>
      <c r="RW343" s="430"/>
      <c r="RX343" s="431"/>
      <c r="RY343" s="429"/>
      <c r="RZ343" s="428"/>
      <c r="SA343" s="430"/>
      <c r="SB343" s="431"/>
      <c r="SC343" s="429"/>
      <c r="SD343" s="428"/>
      <c r="SE343" s="430"/>
      <c r="SF343" s="431"/>
      <c r="SG343" s="429"/>
      <c r="SH343" s="428"/>
      <c r="SI343" s="430"/>
      <c r="SJ343" s="431"/>
      <c r="SK343" s="429"/>
      <c r="SL343" s="428"/>
      <c r="SM343" s="430"/>
      <c r="SN343" s="431"/>
      <c r="SO343" s="429"/>
      <c r="SP343" s="428"/>
      <c r="SQ343" s="430"/>
      <c r="SR343" s="431"/>
      <c r="SS343" s="429"/>
      <c r="ST343" s="428"/>
      <c r="SU343" s="430"/>
      <c r="SV343" s="431"/>
      <c r="SW343" s="429"/>
      <c r="SX343" s="428"/>
      <c r="SY343" s="430"/>
      <c r="SZ343" s="431"/>
      <c r="TA343" s="429"/>
      <c r="TB343" s="428"/>
      <c r="TC343" s="430"/>
      <c r="TD343" s="431"/>
      <c r="TE343" s="429"/>
      <c r="TF343" s="428"/>
      <c r="TG343" s="430"/>
      <c r="TH343" s="431"/>
      <c r="TI343" s="429"/>
      <c r="TJ343" s="428"/>
      <c r="TK343" s="430"/>
      <c r="TL343" s="431"/>
      <c r="TM343" s="429"/>
      <c r="TN343" s="428"/>
      <c r="TO343" s="430"/>
      <c r="TP343" s="431"/>
      <c r="TQ343" s="429"/>
      <c r="TR343" s="428"/>
      <c r="TS343" s="430"/>
      <c r="TT343" s="431"/>
      <c r="TU343" s="429"/>
      <c r="TV343" s="428"/>
      <c r="TW343" s="430"/>
      <c r="TX343" s="431"/>
      <c r="TY343" s="429"/>
      <c r="TZ343" s="428"/>
      <c r="UA343" s="430"/>
      <c r="UB343" s="431"/>
      <c r="UC343" s="429"/>
      <c r="UD343" s="428"/>
      <c r="UE343" s="430"/>
      <c r="UF343" s="431"/>
      <c r="UG343" s="429"/>
      <c r="UH343" s="428"/>
      <c r="UI343" s="430"/>
      <c r="UJ343" s="431"/>
      <c r="UK343" s="429"/>
      <c r="UL343" s="428"/>
      <c r="UM343" s="430"/>
      <c r="UN343" s="431"/>
      <c r="UO343" s="429"/>
      <c r="UP343" s="428"/>
      <c r="UQ343" s="430"/>
      <c r="UR343" s="431"/>
      <c r="US343" s="429"/>
      <c r="UT343" s="428"/>
      <c r="UU343" s="430"/>
      <c r="UV343" s="431"/>
      <c r="UW343" s="429"/>
      <c r="UX343" s="428"/>
      <c r="UY343" s="430"/>
      <c r="UZ343" s="431"/>
      <c r="VA343" s="429"/>
      <c r="VB343" s="428"/>
      <c r="VC343" s="430"/>
      <c r="VD343" s="431"/>
      <c r="VE343" s="429"/>
      <c r="VF343" s="428"/>
      <c r="VG343" s="430"/>
      <c r="VH343" s="431"/>
      <c r="VI343" s="429"/>
      <c r="VJ343" s="428"/>
      <c r="VK343" s="430"/>
      <c r="VL343" s="431"/>
      <c r="VM343" s="429"/>
      <c r="VN343" s="428"/>
      <c r="VO343" s="430"/>
      <c r="VP343" s="431"/>
      <c r="VQ343" s="429"/>
      <c r="VR343" s="428"/>
      <c r="VS343" s="430"/>
      <c r="VT343" s="431"/>
      <c r="VU343" s="429"/>
      <c r="VV343" s="428"/>
      <c r="VW343" s="430"/>
      <c r="VX343" s="431"/>
      <c r="VY343" s="429"/>
      <c r="VZ343" s="428"/>
      <c r="WA343" s="430"/>
      <c r="WB343" s="431"/>
      <c r="WC343" s="429"/>
      <c r="WD343" s="428"/>
      <c r="WE343" s="430"/>
      <c r="WF343" s="431"/>
      <c r="WG343" s="429"/>
      <c r="WH343" s="428"/>
      <c r="WI343" s="430"/>
      <c r="WJ343" s="431"/>
      <c r="WK343" s="429"/>
      <c r="WL343" s="428"/>
      <c r="WM343" s="430"/>
      <c r="WN343" s="431"/>
      <c r="WO343" s="429"/>
      <c r="WP343" s="428"/>
      <c r="WQ343" s="430"/>
      <c r="WR343" s="431"/>
      <c r="WS343" s="429"/>
      <c r="WT343" s="428"/>
      <c r="WU343" s="430"/>
      <c r="WV343" s="431"/>
      <c r="WW343" s="429"/>
      <c r="WX343" s="428"/>
      <c r="WY343" s="430"/>
      <c r="WZ343" s="431"/>
      <c r="XA343" s="429"/>
      <c r="XB343" s="428"/>
      <c r="XC343" s="430"/>
      <c r="XD343" s="431"/>
      <c r="XE343" s="429"/>
      <c r="XF343" s="428"/>
      <c r="XG343" s="430"/>
      <c r="XH343" s="431"/>
      <c r="XI343" s="429"/>
      <c r="XJ343" s="428"/>
      <c r="XK343" s="430"/>
      <c r="XL343" s="431"/>
      <c r="XM343" s="429"/>
      <c r="XN343" s="428"/>
      <c r="XO343" s="430"/>
      <c r="XP343" s="431"/>
      <c r="XQ343" s="429"/>
      <c r="XR343" s="428"/>
      <c r="XS343" s="430"/>
      <c r="XT343" s="431"/>
      <c r="XU343" s="429"/>
      <c r="XV343" s="428"/>
      <c r="XW343" s="430"/>
      <c r="XX343" s="431"/>
      <c r="XY343" s="429"/>
      <c r="XZ343" s="428"/>
      <c r="YA343" s="430"/>
      <c r="YB343" s="431"/>
      <c r="YC343" s="429"/>
      <c r="YD343" s="428"/>
      <c r="YE343" s="430"/>
      <c r="YF343" s="431"/>
      <c r="YG343" s="429"/>
      <c r="YH343" s="428"/>
      <c r="YI343" s="430"/>
      <c r="YJ343" s="431"/>
      <c r="YK343" s="429"/>
      <c r="YL343" s="428"/>
      <c r="YM343" s="430"/>
      <c r="YN343" s="431"/>
      <c r="YO343" s="429"/>
      <c r="YP343" s="428"/>
      <c r="YQ343" s="430"/>
      <c r="YR343" s="431"/>
      <c r="YS343" s="429"/>
      <c r="YT343" s="428"/>
      <c r="YU343" s="430"/>
      <c r="YV343" s="431"/>
      <c r="YW343" s="429"/>
      <c r="YX343" s="428"/>
      <c r="YY343" s="430"/>
      <c r="YZ343" s="431"/>
      <c r="ZA343" s="429"/>
      <c r="ZB343" s="428"/>
      <c r="ZC343" s="430"/>
      <c r="ZD343" s="431"/>
      <c r="ZE343" s="429"/>
      <c r="ZF343" s="428"/>
      <c r="ZG343" s="430"/>
      <c r="ZH343" s="431"/>
      <c r="ZI343" s="429"/>
      <c r="ZJ343" s="428"/>
      <c r="ZK343" s="430"/>
      <c r="ZL343" s="431"/>
      <c r="ZM343" s="429"/>
      <c r="ZN343" s="428"/>
      <c r="ZO343" s="430"/>
      <c r="ZP343" s="431"/>
      <c r="ZQ343" s="429"/>
      <c r="ZR343" s="428"/>
      <c r="ZS343" s="430"/>
      <c r="ZT343" s="431"/>
      <c r="ZU343" s="429"/>
      <c r="ZV343" s="428"/>
      <c r="ZW343" s="430"/>
      <c r="ZX343" s="431"/>
      <c r="ZY343" s="429"/>
      <c r="ZZ343" s="428"/>
      <c r="AAA343" s="430"/>
      <c r="AAB343" s="431"/>
      <c r="AAC343" s="429"/>
      <c r="AAD343" s="428"/>
      <c r="AAE343" s="430"/>
      <c r="AAF343" s="431"/>
      <c r="AAG343" s="429"/>
      <c r="AAH343" s="428"/>
      <c r="AAI343" s="430"/>
      <c r="AAJ343" s="431"/>
      <c r="AAK343" s="429"/>
      <c r="AAL343" s="428"/>
      <c r="AAM343" s="430"/>
      <c r="AAN343" s="431"/>
      <c r="AAO343" s="429"/>
      <c r="AAP343" s="428"/>
      <c r="AAQ343" s="430"/>
      <c r="AAR343" s="431"/>
      <c r="AAS343" s="429"/>
      <c r="AAT343" s="428"/>
      <c r="AAU343" s="430"/>
      <c r="AAV343" s="431"/>
      <c r="AAW343" s="429"/>
      <c r="AAX343" s="428"/>
      <c r="AAY343" s="430"/>
      <c r="AAZ343" s="431"/>
      <c r="ABA343" s="429"/>
      <c r="ABB343" s="428"/>
      <c r="ABC343" s="430"/>
      <c r="ABD343" s="431"/>
      <c r="ABE343" s="429"/>
      <c r="ABF343" s="428"/>
      <c r="ABG343" s="430"/>
      <c r="ABH343" s="431"/>
      <c r="ABI343" s="429"/>
      <c r="ABJ343" s="428"/>
      <c r="ABK343" s="430"/>
      <c r="ABL343" s="431"/>
      <c r="ABM343" s="429"/>
      <c r="ABN343" s="428"/>
      <c r="ABO343" s="430"/>
      <c r="ABP343" s="431"/>
      <c r="ABQ343" s="429"/>
      <c r="ABR343" s="428"/>
      <c r="ABS343" s="430"/>
      <c r="ABT343" s="431"/>
      <c r="ABU343" s="429"/>
      <c r="ABV343" s="428"/>
      <c r="ABW343" s="430"/>
      <c r="ABX343" s="431"/>
      <c r="ABY343" s="429"/>
      <c r="ABZ343" s="428"/>
      <c r="ACA343" s="430"/>
      <c r="ACB343" s="431"/>
      <c r="ACC343" s="429"/>
      <c r="ACD343" s="428"/>
      <c r="ACE343" s="430"/>
      <c r="ACF343" s="431"/>
      <c r="ACG343" s="429"/>
      <c r="ACH343" s="428"/>
      <c r="ACI343" s="430"/>
      <c r="ACJ343" s="431"/>
      <c r="ACK343" s="429"/>
      <c r="ACL343" s="428"/>
      <c r="ACM343" s="430"/>
      <c r="ACN343" s="431"/>
      <c r="ACO343" s="429"/>
      <c r="ACP343" s="428"/>
      <c r="ACQ343" s="430"/>
      <c r="ACR343" s="431"/>
      <c r="ACS343" s="429"/>
      <c r="ACT343" s="428"/>
      <c r="ACU343" s="430"/>
      <c r="ACV343" s="431"/>
      <c r="ACW343" s="429"/>
      <c r="ACX343" s="428"/>
      <c r="ACY343" s="430"/>
      <c r="ACZ343" s="431"/>
      <c r="ADA343" s="429"/>
      <c r="ADB343" s="428"/>
      <c r="ADC343" s="430"/>
      <c r="ADD343" s="431"/>
      <c r="ADE343" s="429"/>
      <c r="ADF343" s="428"/>
      <c r="ADG343" s="430"/>
      <c r="ADH343" s="431"/>
      <c r="ADI343" s="429"/>
      <c r="ADJ343" s="428"/>
      <c r="ADK343" s="430"/>
      <c r="ADL343" s="431"/>
      <c r="ADM343" s="429"/>
      <c r="ADN343" s="428"/>
      <c r="ADO343" s="430"/>
      <c r="ADP343" s="431"/>
      <c r="ADQ343" s="429"/>
      <c r="ADR343" s="428"/>
      <c r="ADS343" s="430"/>
      <c r="ADT343" s="431"/>
      <c r="ADU343" s="429"/>
      <c r="ADV343" s="428"/>
      <c r="ADW343" s="430"/>
      <c r="ADX343" s="431"/>
      <c r="ADY343" s="429"/>
      <c r="ADZ343" s="428"/>
      <c r="AEA343" s="430"/>
      <c r="AEB343" s="431"/>
      <c r="AEC343" s="429"/>
      <c r="AED343" s="428"/>
      <c r="AEE343" s="430"/>
      <c r="AEF343" s="431"/>
      <c r="AEG343" s="429"/>
      <c r="AEH343" s="428"/>
      <c r="AEI343" s="430"/>
      <c r="AEJ343" s="431"/>
      <c r="AEK343" s="429"/>
      <c r="AEL343" s="428"/>
      <c r="AEM343" s="430"/>
      <c r="AEN343" s="431"/>
      <c r="AEO343" s="429"/>
      <c r="AEP343" s="428"/>
      <c r="AEQ343" s="430"/>
      <c r="AER343" s="431"/>
      <c r="AES343" s="429"/>
      <c r="AET343" s="428"/>
      <c r="AEU343" s="430"/>
      <c r="AEV343" s="431"/>
      <c r="AEW343" s="429"/>
      <c r="AEX343" s="428"/>
      <c r="AEY343" s="430"/>
      <c r="AEZ343" s="431"/>
      <c r="AFA343" s="429"/>
      <c r="AFB343" s="428"/>
      <c r="AFC343" s="430"/>
      <c r="AFD343" s="431"/>
      <c r="AFE343" s="429"/>
      <c r="AFF343" s="428"/>
      <c r="AFG343" s="430"/>
      <c r="AFH343" s="431"/>
      <c r="AFI343" s="429"/>
      <c r="AFJ343" s="428"/>
      <c r="AFK343" s="430"/>
      <c r="AFL343" s="431"/>
      <c r="AFM343" s="429"/>
      <c r="AFN343" s="428"/>
      <c r="AFO343" s="430"/>
      <c r="AFP343" s="431"/>
      <c r="AFQ343" s="429"/>
      <c r="AFR343" s="428"/>
      <c r="AFS343" s="430"/>
      <c r="AFT343" s="431"/>
      <c r="AFU343" s="429"/>
      <c r="AFV343" s="428"/>
      <c r="AFW343" s="430"/>
      <c r="AFX343" s="431"/>
      <c r="AFY343" s="429"/>
      <c r="AFZ343" s="428"/>
      <c r="AGA343" s="430"/>
      <c r="AGB343" s="431"/>
      <c r="AGC343" s="429"/>
      <c r="AGD343" s="428"/>
      <c r="AGE343" s="430"/>
      <c r="AGF343" s="431"/>
      <c r="AGG343" s="429"/>
      <c r="AGH343" s="428"/>
      <c r="AGI343" s="430"/>
      <c r="AGJ343" s="431"/>
      <c r="AGK343" s="429"/>
      <c r="AGL343" s="428"/>
      <c r="AGM343" s="430"/>
      <c r="AGN343" s="431"/>
      <c r="AGO343" s="429"/>
      <c r="AGP343" s="428"/>
      <c r="AGQ343" s="430"/>
      <c r="AGR343" s="431"/>
      <c r="AGS343" s="429"/>
      <c r="AGT343" s="428"/>
      <c r="AGU343" s="430"/>
      <c r="AGV343" s="431"/>
      <c r="AGW343" s="429"/>
      <c r="AGX343" s="428"/>
      <c r="AGY343" s="430"/>
      <c r="AGZ343" s="431"/>
      <c r="AHA343" s="429"/>
      <c r="AHB343" s="428"/>
      <c r="AHC343" s="430"/>
      <c r="AHD343" s="431"/>
      <c r="AHE343" s="429"/>
      <c r="AHF343" s="428"/>
      <c r="AHG343" s="430"/>
      <c r="AHH343" s="431"/>
      <c r="AHI343" s="429"/>
      <c r="AHJ343" s="428"/>
      <c r="AHK343" s="430"/>
      <c r="AHL343" s="431"/>
      <c r="AHM343" s="429"/>
      <c r="AHN343" s="428"/>
      <c r="AHO343" s="430"/>
      <c r="AHP343" s="431"/>
      <c r="AHQ343" s="429"/>
      <c r="AHR343" s="428"/>
      <c r="AHS343" s="430"/>
      <c r="AHT343" s="431"/>
      <c r="AHU343" s="429"/>
      <c r="AHV343" s="428"/>
      <c r="AHW343" s="430"/>
      <c r="AHX343" s="431"/>
      <c r="AHY343" s="429"/>
      <c r="AHZ343" s="428"/>
      <c r="AIA343" s="430"/>
      <c r="AIB343" s="431"/>
      <c r="AIC343" s="429"/>
      <c r="AID343" s="428"/>
      <c r="AIE343" s="430"/>
      <c r="AIF343" s="431"/>
      <c r="AIG343" s="429"/>
      <c r="AIH343" s="428"/>
      <c r="AII343" s="430"/>
      <c r="AIJ343" s="431"/>
      <c r="AIK343" s="429"/>
      <c r="AIL343" s="428"/>
      <c r="AIM343" s="430"/>
      <c r="AIN343" s="431"/>
      <c r="AIO343" s="429"/>
      <c r="AIP343" s="428"/>
      <c r="AIQ343" s="430"/>
      <c r="AIR343" s="431"/>
      <c r="AIS343" s="429"/>
      <c r="AIT343" s="428"/>
      <c r="AIU343" s="430"/>
      <c r="AIV343" s="431"/>
      <c r="AIW343" s="429"/>
      <c r="AIX343" s="428"/>
      <c r="AIY343" s="430"/>
      <c r="AIZ343" s="431"/>
      <c r="AJA343" s="429"/>
      <c r="AJB343" s="428"/>
      <c r="AJC343" s="430"/>
      <c r="AJD343" s="431"/>
      <c r="AJE343" s="429"/>
      <c r="AJF343" s="428"/>
      <c r="AJG343" s="430"/>
      <c r="AJH343" s="431"/>
      <c r="AJI343" s="429"/>
      <c r="AJJ343" s="428"/>
      <c r="AJK343" s="430"/>
      <c r="AJL343" s="431"/>
      <c r="AJM343" s="429"/>
      <c r="AJN343" s="428"/>
      <c r="AJO343" s="430"/>
      <c r="AJP343" s="431"/>
      <c r="AJQ343" s="429"/>
      <c r="AJR343" s="428"/>
      <c r="AJS343" s="430"/>
      <c r="AJT343" s="431"/>
      <c r="AJU343" s="429"/>
      <c r="AJV343" s="428"/>
      <c r="AJW343" s="430"/>
      <c r="AJX343" s="431"/>
      <c r="AJY343" s="429"/>
      <c r="AJZ343" s="428"/>
      <c r="AKA343" s="430"/>
      <c r="AKB343" s="431"/>
      <c r="AKC343" s="429"/>
      <c r="AKD343" s="428"/>
      <c r="AKE343" s="430"/>
      <c r="AKF343" s="431"/>
      <c r="AKG343" s="429"/>
      <c r="AKH343" s="428"/>
      <c r="AKI343" s="430"/>
      <c r="AKJ343" s="431"/>
      <c r="AKK343" s="429"/>
      <c r="AKL343" s="428"/>
      <c r="AKM343" s="430"/>
      <c r="AKN343" s="431"/>
      <c r="AKO343" s="429"/>
      <c r="AKP343" s="428"/>
      <c r="AKQ343" s="430"/>
      <c r="AKR343" s="431"/>
      <c r="AKS343" s="429"/>
      <c r="AKT343" s="428"/>
      <c r="AKU343" s="430"/>
      <c r="AKV343" s="431"/>
      <c r="AKW343" s="429"/>
      <c r="AKX343" s="428"/>
      <c r="AKY343" s="430"/>
      <c r="AKZ343" s="431"/>
      <c r="ALA343" s="429"/>
      <c r="ALB343" s="428"/>
      <c r="ALC343" s="430"/>
      <c r="ALD343" s="431"/>
      <c r="ALE343" s="429"/>
      <c r="ALF343" s="428"/>
      <c r="ALG343" s="430"/>
      <c r="ALH343" s="431"/>
      <c r="ALI343" s="429"/>
      <c r="ALJ343" s="428"/>
      <c r="ALK343" s="430"/>
      <c r="ALL343" s="431"/>
      <c r="ALM343" s="429"/>
      <c r="ALN343" s="428"/>
      <c r="ALO343" s="430"/>
      <c r="ALP343" s="431"/>
      <c r="ALQ343" s="429"/>
      <c r="ALR343" s="428"/>
      <c r="ALS343" s="430"/>
      <c r="ALT343" s="431"/>
      <c r="ALU343" s="429"/>
      <c r="ALV343" s="428"/>
      <c r="ALW343" s="430"/>
      <c r="ALX343" s="431"/>
      <c r="ALY343" s="429"/>
      <c r="ALZ343" s="428"/>
      <c r="AMA343" s="430"/>
      <c r="AMB343" s="431"/>
      <c r="AMC343" s="429"/>
      <c r="AMD343" s="428"/>
      <c r="AME343" s="430"/>
      <c r="AMF343" s="431"/>
      <c r="AMG343" s="429"/>
      <c r="AMH343" s="428"/>
      <c r="AMI343" s="430"/>
      <c r="AMJ343" s="431"/>
      <c r="AMK343" s="429"/>
      <c r="AML343" s="428"/>
      <c r="AMM343" s="430"/>
      <c r="AMN343" s="431"/>
      <c r="AMO343" s="429"/>
      <c r="AMP343" s="428"/>
      <c r="AMQ343" s="430"/>
      <c r="AMR343" s="431"/>
      <c r="AMS343" s="429"/>
      <c r="AMT343" s="428"/>
      <c r="AMU343" s="430"/>
      <c r="AMV343" s="431"/>
      <c r="AMW343" s="429"/>
      <c r="AMX343" s="428"/>
      <c r="AMY343" s="430"/>
      <c r="AMZ343" s="431"/>
      <c r="ANA343" s="429"/>
      <c r="ANB343" s="428"/>
      <c r="ANC343" s="430"/>
      <c r="AND343" s="431"/>
      <c r="ANE343" s="429"/>
      <c r="ANF343" s="428"/>
      <c r="ANG343" s="430"/>
      <c r="ANH343" s="431"/>
      <c r="ANI343" s="429"/>
      <c r="ANJ343" s="428"/>
      <c r="ANK343" s="430"/>
      <c r="ANL343" s="431"/>
      <c r="ANM343" s="429"/>
      <c r="ANN343" s="428"/>
      <c r="ANO343" s="430"/>
      <c r="ANP343" s="431"/>
      <c r="ANQ343" s="429"/>
      <c r="ANR343" s="428"/>
      <c r="ANS343" s="430"/>
      <c r="ANT343" s="431"/>
      <c r="ANU343" s="429"/>
      <c r="ANV343" s="428"/>
      <c r="ANW343" s="430"/>
      <c r="ANX343" s="431"/>
      <c r="ANY343" s="429"/>
      <c r="ANZ343" s="428"/>
      <c r="AOA343" s="430"/>
      <c r="AOB343" s="431"/>
      <c r="AOC343" s="429"/>
      <c r="AOD343" s="428"/>
      <c r="AOE343" s="430"/>
      <c r="AOF343" s="431"/>
      <c r="AOG343" s="429"/>
      <c r="AOH343" s="428"/>
      <c r="AOI343" s="430"/>
      <c r="AOJ343" s="431"/>
      <c r="AOK343" s="429"/>
      <c r="AOL343" s="428"/>
      <c r="AOM343" s="430"/>
      <c r="AON343" s="431"/>
      <c r="AOO343" s="429"/>
      <c r="AOP343" s="428"/>
      <c r="AOQ343" s="430"/>
      <c r="AOR343" s="431"/>
      <c r="AOS343" s="429"/>
      <c r="AOT343" s="428"/>
      <c r="AOU343" s="430"/>
      <c r="AOV343" s="431"/>
      <c r="AOW343" s="429"/>
      <c r="AOX343" s="428"/>
      <c r="AOY343" s="430"/>
      <c r="AOZ343" s="431"/>
      <c r="APA343" s="429"/>
      <c r="APB343" s="428"/>
      <c r="APC343" s="430"/>
      <c r="APD343" s="431"/>
      <c r="APE343" s="429"/>
      <c r="APF343" s="428"/>
      <c r="APG343" s="430"/>
      <c r="APH343" s="431"/>
      <c r="API343" s="429"/>
      <c r="APJ343" s="428"/>
      <c r="APK343" s="430"/>
      <c r="APL343" s="431"/>
      <c r="APM343" s="429"/>
      <c r="APN343" s="428"/>
      <c r="APO343" s="430"/>
      <c r="APP343" s="431"/>
      <c r="APQ343" s="429"/>
      <c r="APR343" s="428"/>
      <c r="APS343" s="430"/>
      <c r="APT343" s="431"/>
      <c r="APU343" s="429"/>
      <c r="APV343" s="428"/>
      <c r="APW343" s="430"/>
      <c r="APX343" s="431"/>
      <c r="APY343" s="429"/>
      <c r="APZ343" s="428"/>
      <c r="AQA343" s="430"/>
      <c r="AQB343" s="431"/>
      <c r="AQC343" s="429"/>
      <c r="AQD343" s="428"/>
      <c r="AQE343" s="430"/>
      <c r="AQF343" s="431"/>
      <c r="AQG343" s="429"/>
      <c r="AQH343" s="428"/>
      <c r="AQI343" s="430"/>
      <c r="AQJ343" s="431"/>
      <c r="AQK343" s="429"/>
      <c r="AQL343" s="428"/>
      <c r="AQM343" s="430"/>
      <c r="AQN343" s="431"/>
      <c r="AQO343" s="429"/>
      <c r="AQP343" s="428"/>
      <c r="AQQ343" s="430"/>
      <c r="AQR343" s="431"/>
      <c r="AQS343" s="429"/>
      <c r="AQT343" s="428"/>
      <c r="AQU343" s="430"/>
      <c r="AQV343" s="431"/>
      <c r="AQW343" s="429"/>
      <c r="AQX343" s="428"/>
      <c r="AQY343" s="430"/>
      <c r="AQZ343" s="431"/>
      <c r="ARA343" s="429"/>
      <c r="ARB343" s="428"/>
      <c r="ARC343" s="430"/>
      <c r="ARD343" s="431"/>
      <c r="ARE343" s="429"/>
      <c r="ARF343" s="428"/>
      <c r="ARG343" s="430"/>
      <c r="ARH343" s="431"/>
      <c r="ARI343" s="429"/>
      <c r="ARJ343" s="428"/>
      <c r="ARK343" s="430"/>
      <c r="ARL343" s="431"/>
      <c r="ARM343" s="429"/>
      <c r="ARN343" s="428"/>
      <c r="ARO343" s="430"/>
      <c r="ARP343" s="431"/>
      <c r="ARQ343" s="429"/>
      <c r="ARR343" s="428"/>
      <c r="ARS343" s="430"/>
      <c r="ART343" s="431"/>
      <c r="ARU343" s="429"/>
      <c r="ARV343" s="428"/>
      <c r="ARW343" s="430"/>
      <c r="ARX343" s="431"/>
      <c r="ARY343" s="429"/>
      <c r="ARZ343" s="428"/>
      <c r="ASA343" s="430"/>
      <c r="ASB343" s="431"/>
      <c r="ASC343" s="429"/>
      <c r="ASD343" s="428"/>
      <c r="ASE343" s="430"/>
      <c r="ASF343" s="431"/>
      <c r="ASG343" s="429"/>
      <c r="ASH343" s="428"/>
      <c r="ASI343" s="430"/>
      <c r="ASJ343" s="431"/>
      <c r="ASK343" s="429"/>
      <c r="ASL343" s="428"/>
      <c r="ASM343" s="430"/>
      <c r="ASN343" s="431"/>
      <c r="ASO343" s="429"/>
      <c r="ASP343" s="428"/>
      <c r="ASQ343" s="430"/>
      <c r="ASR343" s="431"/>
      <c r="ASS343" s="429"/>
      <c r="AST343" s="428"/>
      <c r="ASU343" s="430"/>
      <c r="ASV343" s="431"/>
      <c r="ASW343" s="429"/>
      <c r="ASX343" s="428"/>
      <c r="ASY343" s="430"/>
      <c r="ASZ343" s="431"/>
      <c r="ATA343" s="429"/>
      <c r="ATB343" s="428"/>
      <c r="ATC343" s="430"/>
      <c r="ATD343" s="431"/>
      <c r="ATE343" s="429"/>
      <c r="ATF343" s="428"/>
      <c r="ATG343" s="430"/>
      <c r="ATH343" s="431"/>
      <c r="ATI343" s="429"/>
      <c r="ATJ343" s="428"/>
      <c r="ATK343" s="430"/>
      <c r="ATL343" s="431"/>
      <c r="ATM343" s="429"/>
      <c r="ATN343" s="428"/>
      <c r="ATO343" s="430"/>
      <c r="ATP343" s="431"/>
      <c r="ATQ343" s="429"/>
      <c r="ATR343" s="428"/>
      <c r="ATS343" s="430"/>
      <c r="ATT343" s="431"/>
      <c r="ATU343" s="429"/>
      <c r="ATV343" s="428"/>
      <c r="ATW343" s="430"/>
      <c r="ATX343" s="431"/>
      <c r="ATY343" s="429"/>
      <c r="ATZ343" s="428"/>
      <c r="AUA343" s="430"/>
      <c r="AUB343" s="431"/>
      <c r="AUC343" s="429"/>
      <c r="AUD343" s="428"/>
      <c r="AUE343" s="430"/>
      <c r="AUF343" s="431"/>
      <c r="AUG343" s="429"/>
      <c r="AUH343" s="428"/>
      <c r="AUI343" s="430"/>
      <c r="AUJ343" s="431"/>
      <c r="AUK343" s="429"/>
      <c r="AUL343" s="428"/>
      <c r="AUM343" s="430"/>
      <c r="AUN343" s="431"/>
      <c r="AUO343" s="429"/>
      <c r="AUP343" s="428"/>
      <c r="AUQ343" s="430"/>
      <c r="AUR343" s="431"/>
      <c r="AUS343" s="429"/>
      <c r="AUT343" s="428"/>
      <c r="AUU343" s="430"/>
      <c r="AUV343" s="431"/>
      <c r="AUW343" s="429"/>
      <c r="AUX343" s="428"/>
      <c r="AUY343" s="430"/>
      <c r="AUZ343" s="431"/>
      <c r="AVA343" s="429"/>
      <c r="AVB343" s="428"/>
      <c r="AVC343" s="430"/>
      <c r="AVD343" s="431"/>
      <c r="AVE343" s="429"/>
      <c r="AVF343" s="428"/>
      <c r="AVG343" s="430"/>
      <c r="AVH343" s="431"/>
      <c r="AVI343" s="429"/>
      <c r="AVJ343" s="428"/>
      <c r="AVK343" s="430"/>
      <c r="AVL343" s="431"/>
      <c r="AVM343" s="429"/>
      <c r="AVN343" s="428"/>
      <c r="AVO343" s="430"/>
      <c r="AVP343" s="431"/>
      <c r="AVQ343" s="429"/>
      <c r="AVR343" s="428"/>
      <c r="AVS343" s="430"/>
      <c r="AVT343" s="431"/>
      <c r="AVU343" s="429"/>
      <c r="AVV343" s="428"/>
      <c r="AVW343" s="430"/>
      <c r="AVX343" s="431"/>
      <c r="AVY343" s="429"/>
      <c r="AVZ343" s="428"/>
      <c r="AWA343" s="430"/>
      <c r="AWB343" s="431"/>
      <c r="AWC343" s="429"/>
      <c r="AWD343" s="428"/>
      <c r="AWE343" s="430"/>
      <c r="AWF343" s="431"/>
      <c r="AWG343" s="429"/>
      <c r="AWH343" s="428"/>
      <c r="AWI343" s="430"/>
      <c r="AWJ343" s="431"/>
      <c r="AWK343" s="429"/>
      <c r="AWL343" s="428"/>
      <c r="AWM343" s="430"/>
      <c r="AWN343" s="431"/>
      <c r="AWO343" s="429"/>
      <c r="AWP343" s="428"/>
      <c r="AWQ343" s="430"/>
      <c r="AWR343" s="431"/>
      <c r="AWS343" s="429"/>
      <c r="AWT343" s="428"/>
      <c r="AWU343" s="430"/>
      <c r="AWV343" s="431"/>
      <c r="AWW343" s="429"/>
      <c r="AWX343" s="428"/>
      <c r="AWY343" s="430"/>
      <c r="AWZ343" s="431"/>
      <c r="AXA343" s="429"/>
      <c r="AXB343" s="428"/>
      <c r="AXC343" s="430"/>
      <c r="AXD343" s="431"/>
      <c r="AXE343" s="429"/>
      <c r="AXF343" s="428"/>
      <c r="AXG343" s="430"/>
      <c r="AXH343" s="431"/>
      <c r="AXI343" s="429"/>
      <c r="AXJ343" s="428"/>
      <c r="AXK343" s="430"/>
      <c r="AXL343" s="431"/>
      <c r="AXM343" s="429"/>
      <c r="AXN343" s="428"/>
      <c r="AXO343" s="430"/>
      <c r="AXP343" s="431"/>
      <c r="AXQ343" s="429"/>
      <c r="AXR343" s="428"/>
      <c r="AXS343" s="430"/>
      <c r="AXT343" s="431"/>
      <c r="AXU343" s="429"/>
      <c r="AXV343" s="428"/>
      <c r="AXW343" s="430"/>
      <c r="AXX343" s="431"/>
      <c r="AXY343" s="429"/>
      <c r="AXZ343" s="428"/>
      <c r="AYA343" s="430"/>
      <c r="AYB343" s="431"/>
      <c r="AYC343" s="429"/>
      <c r="AYD343" s="428"/>
      <c r="AYE343" s="430"/>
      <c r="AYF343" s="431"/>
      <c r="AYG343" s="429"/>
      <c r="AYH343" s="428"/>
      <c r="AYI343" s="430"/>
      <c r="AYJ343" s="431"/>
      <c r="AYK343" s="429"/>
      <c r="AYL343" s="428"/>
      <c r="AYM343" s="430"/>
      <c r="AYN343" s="431"/>
      <c r="AYO343" s="429"/>
      <c r="AYP343" s="428"/>
      <c r="AYQ343" s="430"/>
      <c r="AYR343" s="431"/>
      <c r="AYS343" s="429"/>
      <c r="AYT343" s="428"/>
      <c r="AYU343" s="430"/>
      <c r="AYV343" s="431"/>
      <c r="AYW343" s="429"/>
      <c r="AYX343" s="428"/>
      <c r="AYY343" s="430"/>
      <c r="AYZ343" s="431"/>
      <c r="AZA343" s="429"/>
      <c r="AZB343" s="428"/>
      <c r="AZC343" s="430"/>
      <c r="AZD343" s="431"/>
      <c r="AZE343" s="429"/>
      <c r="AZF343" s="428"/>
      <c r="AZG343" s="430"/>
      <c r="AZH343" s="431"/>
      <c r="AZI343" s="429"/>
      <c r="AZJ343" s="428"/>
      <c r="AZK343" s="430"/>
      <c r="AZL343" s="431"/>
      <c r="AZM343" s="429"/>
      <c r="AZN343" s="428"/>
      <c r="AZO343" s="430"/>
      <c r="AZP343" s="431"/>
      <c r="AZQ343" s="429"/>
      <c r="AZR343" s="428"/>
      <c r="AZS343" s="430"/>
      <c r="AZT343" s="431"/>
      <c r="AZU343" s="429"/>
      <c r="AZV343" s="428"/>
      <c r="AZW343" s="430"/>
      <c r="AZX343" s="431"/>
      <c r="AZY343" s="429"/>
      <c r="AZZ343" s="428"/>
      <c r="BAA343" s="430"/>
      <c r="BAB343" s="431"/>
      <c r="BAC343" s="429"/>
      <c r="BAD343" s="428"/>
      <c r="BAE343" s="430"/>
      <c r="BAF343" s="431"/>
      <c r="BAG343" s="429"/>
      <c r="BAH343" s="428"/>
      <c r="BAI343" s="430"/>
      <c r="BAJ343" s="431"/>
      <c r="BAK343" s="429"/>
      <c r="BAL343" s="428"/>
      <c r="BAM343" s="430"/>
      <c r="BAN343" s="431"/>
      <c r="BAO343" s="429"/>
      <c r="BAP343" s="428"/>
      <c r="BAQ343" s="430"/>
      <c r="BAR343" s="431"/>
      <c r="BAS343" s="429"/>
      <c r="BAT343" s="428"/>
      <c r="BAU343" s="430"/>
      <c r="BAV343" s="431"/>
      <c r="BAW343" s="429"/>
      <c r="BAX343" s="428"/>
      <c r="BAY343" s="430"/>
      <c r="BAZ343" s="431"/>
      <c r="BBA343" s="429"/>
      <c r="BBB343" s="428"/>
      <c r="BBC343" s="430"/>
      <c r="BBD343" s="431"/>
      <c r="BBE343" s="429"/>
      <c r="BBF343" s="428"/>
      <c r="BBG343" s="430"/>
      <c r="BBH343" s="431"/>
      <c r="BBI343" s="429"/>
      <c r="BBJ343" s="428"/>
      <c r="BBK343" s="430"/>
      <c r="BBL343" s="431"/>
      <c r="BBM343" s="429"/>
      <c r="BBN343" s="428"/>
      <c r="BBO343" s="430"/>
      <c r="BBP343" s="431"/>
      <c r="BBQ343" s="429"/>
      <c r="BBR343" s="428"/>
      <c r="BBS343" s="430"/>
      <c r="BBT343" s="431"/>
      <c r="BBU343" s="429"/>
      <c r="BBV343" s="428"/>
      <c r="BBW343" s="430"/>
      <c r="BBX343" s="431"/>
      <c r="BBY343" s="429"/>
      <c r="BBZ343" s="428"/>
      <c r="BCA343" s="430"/>
      <c r="BCB343" s="431"/>
      <c r="BCC343" s="429"/>
      <c r="BCD343" s="428"/>
      <c r="BCE343" s="430"/>
      <c r="BCF343" s="431"/>
      <c r="BCG343" s="429"/>
      <c r="BCH343" s="428"/>
      <c r="BCI343" s="430"/>
      <c r="BCJ343" s="431"/>
      <c r="BCK343" s="429"/>
      <c r="BCL343" s="428"/>
      <c r="BCM343" s="430"/>
      <c r="BCN343" s="431"/>
      <c r="BCO343" s="429"/>
      <c r="BCP343" s="428"/>
      <c r="BCQ343" s="430"/>
      <c r="BCR343" s="431"/>
      <c r="BCS343" s="429"/>
      <c r="BCT343" s="428"/>
      <c r="BCU343" s="430"/>
      <c r="BCV343" s="431"/>
      <c r="BCW343" s="429"/>
      <c r="BCX343" s="428"/>
      <c r="BCY343" s="430"/>
      <c r="BCZ343" s="431"/>
      <c r="BDA343" s="429"/>
      <c r="BDB343" s="428"/>
      <c r="BDC343" s="430"/>
      <c r="BDD343" s="431"/>
      <c r="BDE343" s="429"/>
      <c r="BDF343" s="428"/>
      <c r="BDG343" s="430"/>
      <c r="BDH343" s="431"/>
      <c r="BDI343" s="429"/>
      <c r="BDJ343" s="428"/>
      <c r="BDK343" s="430"/>
      <c r="BDL343" s="431"/>
      <c r="BDM343" s="429"/>
      <c r="BDN343" s="428"/>
      <c r="BDO343" s="430"/>
      <c r="BDP343" s="431"/>
      <c r="BDQ343" s="429"/>
      <c r="BDR343" s="428"/>
      <c r="BDS343" s="430"/>
      <c r="BDT343" s="431"/>
      <c r="BDU343" s="429"/>
      <c r="BDV343" s="428"/>
      <c r="BDW343" s="430"/>
      <c r="BDX343" s="431"/>
      <c r="BDY343" s="429"/>
      <c r="BDZ343" s="428"/>
      <c r="BEA343" s="430"/>
      <c r="BEB343" s="431"/>
      <c r="BEC343" s="429"/>
      <c r="BED343" s="428"/>
      <c r="BEE343" s="430"/>
      <c r="BEF343" s="431"/>
      <c r="BEG343" s="429"/>
      <c r="BEH343" s="428"/>
      <c r="BEI343" s="430"/>
      <c r="BEJ343" s="431"/>
      <c r="BEK343" s="429"/>
      <c r="BEL343" s="428"/>
      <c r="BEM343" s="430"/>
      <c r="BEN343" s="431"/>
      <c r="BEO343" s="429"/>
      <c r="BEP343" s="428"/>
      <c r="BEQ343" s="430"/>
      <c r="BER343" s="431"/>
      <c r="BES343" s="429"/>
      <c r="BET343" s="428"/>
      <c r="BEU343" s="430"/>
      <c r="BEV343" s="431"/>
      <c r="BEW343" s="429"/>
      <c r="BEX343" s="428"/>
      <c r="BEY343" s="430"/>
      <c r="BEZ343" s="431"/>
      <c r="BFA343" s="429"/>
      <c r="BFB343" s="428"/>
      <c r="BFC343" s="430"/>
      <c r="BFD343" s="431"/>
      <c r="BFE343" s="429"/>
      <c r="BFF343" s="428"/>
      <c r="BFG343" s="430"/>
      <c r="BFH343" s="431"/>
      <c r="BFI343" s="429"/>
      <c r="BFJ343" s="428"/>
      <c r="BFK343" s="430"/>
      <c r="BFL343" s="431"/>
      <c r="BFM343" s="429"/>
      <c r="BFN343" s="428"/>
      <c r="BFO343" s="430"/>
      <c r="BFP343" s="431"/>
      <c r="BFQ343" s="429"/>
      <c r="BFR343" s="428"/>
      <c r="BFS343" s="430"/>
      <c r="BFT343" s="431"/>
      <c r="BFU343" s="429"/>
      <c r="BFV343" s="428"/>
      <c r="BFW343" s="430"/>
      <c r="BFX343" s="431"/>
      <c r="BFY343" s="429"/>
      <c r="BFZ343" s="428"/>
      <c r="BGA343" s="430"/>
      <c r="BGB343" s="431"/>
      <c r="BGC343" s="429"/>
      <c r="BGD343" s="428"/>
      <c r="BGE343" s="430"/>
      <c r="BGF343" s="431"/>
      <c r="BGG343" s="429"/>
      <c r="BGH343" s="428"/>
      <c r="BGI343" s="430"/>
      <c r="BGJ343" s="431"/>
      <c r="BGK343" s="429"/>
      <c r="BGL343" s="428"/>
      <c r="BGM343" s="430"/>
      <c r="BGN343" s="431"/>
      <c r="BGO343" s="429"/>
      <c r="BGP343" s="428"/>
      <c r="BGQ343" s="430"/>
      <c r="BGR343" s="431"/>
      <c r="BGS343" s="429"/>
      <c r="BGT343" s="428"/>
      <c r="BGU343" s="430"/>
      <c r="BGV343" s="431"/>
      <c r="BGW343" s="429"/>
      <c r="BGX343" s="428"/>
      <c r="BGY343" s="430"/>
      <c r="BGZ343" s="431"/>
      <c r="BHA343" s="429"/>
      <c r="BHB343" s="428"/>
      <c r="BHC343" s="430"/>
      <c r="BHD343" s="431"/>
      <c r="BHE343" s="429"/>
      <c r="BHF343" s="428"/>
      <c r="BHG343" s="430"/>
      <c r="BHH343" s="431"/>
      <c r="BHI343" s="429"/>
      <c r="BHJ343" s="428"/>
      <c r="BHK343" s="430"/>
      <c r="BHL343" s="431"/>
      <c r="BHM343" s="429"/>
      <c r="BHN343" s="428"/>
      <c r="BHO343" s="430"/>
      <c r="BHP343" s="431"/>
      <c r="BHQ343" s="429"/>
      <c r="BHR343" s="428"/>
      <c r="BHS343" s="430"/>
      <c r="BHT343" s="431"/>
      <c r="BHU343" s="429"/>
      <c r="BHV343" s="428"/>
      <c r="BHW343" s="430"/>
      <c r="BHX343" s="431"/>
      <c r="BHY343" s="429"/>
      <c r="BHZ343" s="428"/>
      <c r="BIA343" s="430"/>
      <c r="BIB343" s="431"/>
      <c r="BIC343" s="429"/>
      <c r="BID343" s="428"/>
      <c r="BIE343" s="430"/>
      <c r="BIF343" s="431"/>
      <c r="BIG343" s="429"/>
      <c r="BIH343" s="428"/>
      <c r="BII343" s="430"/>
      <c r="BIJ343" s="431"/>
      <c r="BIK343" s="429"/>
      <c r="BIL343" s="428"/>
      <c r="BIM343" s="430"/>
      <c r="BIN343" s="431"/>
      <c r="BIO343" s="429"/>
      <c r="BIP343" s="428"/>
      <c r="BIQ343" s="430"/>
      <c r="BIR343" s="431"/>
      <c r="BIS343" s="429"/>
      <c r="BIT343" s="428"/>
      <c r="BIU343" s="430"/>
      <c r="BIV343" s="431"/>
      <c r="BIW343" s="429"/>
      <c r="BIX343" s="428"/>
      <c r="BIY343" s="430"/>
      <c r="BIZ343" s="431"/>
      <c r="BJA343" s="429"/>
      <c r="BJB343" s="428"/>
      <c r="BJC343" s="430"/>
      <c r="BJD343" s="431"/>
      <c r="BJE343" s="429"/>
      <c r="BJF343" s="428"/>
      <c r="BJG343" s="430"/>
      <c r="BJH343" s="431"/>
      <c r="BJI343" s="429"/>
      <c r="BJJ343" s="428"/>
      <c r="BJK343" s="430"/>
      <c r="BJL343" s="431"/>
      <c r="BJM343" s="429"/>
      <c r="BJN343" s="428"/>
      <c r="BJO343" s="430"/>
      <c r="BJP343" s="431"/>
      <c r="BJQ343" s="429"/>
      <c r="BJR343" s="428"/>
      <c r="BJS343" s="430"/>
      <c r="BJT343" s="431"/>
      <c r="BJU343" s="429"/>
      <c r="BJV343" s="428"/>
      <c r="BJW343" s="430"/>
      <c r="BJX343" s="431"/>
      <c r="BJY343" s="429"/>
      <c r="BJZ343" s="428"/>
      <c r="BKA343" s="430"/>
      <c r="BKB343" s="431"/>
      <c r="BKC343" s="429"/>
      <c r="BKD343" s="428"/>
      <c r="BKE343" s="430"/>
      <c r="BKF343" s="431"/>
      <c r="BKG343" s="429"/>
      <c r="BKH343" s="428"/>
      <c r="BKI343" s="430"/>
      <c r="BKJ343" s="431"/>
      <c r="BKK343" s="429"/>
      <c r="BKL343" s="428"/>
      <c r="BKM343" s="430"/>
      <c r="BKN343" s="431"/>
      <c r="BKO343" s="429"/>
      <c r="BKP343" s="428"/>
      <c r="BKQ343" s="430"/>
      <c r="BKR343" s="431"/>
      <c r="BKS343" s="429"/>
      <c r="BKT343" s="428"/>
      <c r="BKU343" s="430"/>
      <c r="BKV343" s="431"/>
      <c r="BKW343" s="429"/>
      <c r="BKX343" s="428"/>
      <c r="BKY343" s="430"/>
      <c r="BKZ343" s="431"/>
      <c r="BLA343" s="429"/>
      <c r="BLB343" s="428"/>
      <c r="BLC343" s="430"/>
      <c r="BLD343" s="431"/>
      <c r="BLE343" s="429"/>
      <c r="BLF343" s="428"/>
      <c r="BLG343" s="430"/>
      <c r="BLH343" s="431"/>
      <c r="BLI343" s="429"/>
      <c r="BLJ343" s="428"/>
      <c r="BLK343" s="430"/>
      <c r="BLL343" s="431"/>
      <c r="BLM343" s="429"/>
      <c r="BLN343" s="428"/>
      <c r="BLO343" s="430"/>
      <c r="BLP343" s="431"/>
      <c r="BLQ343" s="429"/>
      <c r="BLR343" s="428"/>
      <c r="BLS343" s="430"/>
      <c r="BLT343" s="431"/>
      <c r="BLU343" s="429"/>
      <c r="BLV343" s="428"/>
      <c r="BLW343" s="430"/>
      <c r="BLX343" s="431"/>
      <c r="BLY343" s="429"/>
      <c r="BLZ343" s="428"/>
      <c r="BMA343" s="430"/>
      <c r="BMB343" s="431"/>
      <c r="BMC343" s="429"/>
      <c r="BMD343" s="428"/>
      <c r="BME343" s="430"/>
      <c r="BMF343" s="431"/>
      <c r="BMG343" s="429"/>
      <c r="BMH343" s="428"/>
      <c r="BMI343" s="430"/>
      <c r="BMJ343" s="431"/>
      <c r="BMK343" s="429"/>
      <c r="BML343" s="428"/>
      <c r="BMM343" s="430"/>
      <c r="BMN343" s="431"/>
      <c r="BMO343" s="429"/>
      <c r="BMP343" s="428"/>
      <c r="BMQ343" s="430"/>
      <c r="BMR343" s="431"/>
      <c r="BMS343" s="429"/>
      <c r="BMT343" s="428"/>
      <c r="BMU343" s="430"/>
      <c r="BMV343" s="431"/>
      <c r="BMW343" s="429"/>
      <c r="BMX343" s="428"/>
      <c r="BMY343" s="430"/>
      <c r="BMZ343" s="431"/>
      <c r="BNA343" s="429"/>
      <c r="BNB343" s="428"/>
      <c r="BNC343" s="430"/>
      <c r="BND343" s="431"/>
      <c r="BNE343" s="429"/>
      <c r="BNF343" s="428"/>
      <c r="BNG343" s="430"/>
      <c r="BNH343" s="431"/>
      <c r="BNI343" s="429"/>
      <c r="BNJ343" s="428"/>
      <c r="BNK343" s="430"/>
      <c r="BNL343" s="431"/>
      <c r="BNM343" s="429"/>
      <c r="BNN343" s="428"/>
      <c r="BNO343" s="430"/>
      <c r="BNP343" s="431"/>
      <c r="BNQ343" s="429"/>
      <c r="BNR343" s="428"/>
      <c r="BNS343" s="430"/>
      <c r="BNT343" s="431"/>
      <c r="BNU343" s="429"/>
      <c r="BNV343" s="428"/>
      <c r="BNW343" s="430"/>
      <c r="BNX343" s="431"/>
      <c r="BNY343" s="429"/>
      <c r="BNZ343" s="428"/>
      <c r="BOA343" s="430"/>
      <c r="BOB343" s="431"/>
      <c r="BOC343" s="429"/>
      <c r="BOD343" s="428"/>
      <c r="BOE343" s="430"/>
      <c r="BOF343" s="431"/>
      <c r="BOG343" s="429"/>
      <c r="BOH343" s="428"/>
      <c r="BOI343" s="430"/>
      <c r="BOJ343" s="431"/>
      <c r="BOK343" s="429"/>
      <c r="BOL343" s="428"/>
      <c r="BOM343" s="430"/>
      <c r="BON343" s="431"/>
      <c r="BOO343" s="429"/>
      <c r="BOP343" s="428"/>
      <c r="BOQ343" s="430"/>
      <c r="BOR343" s="431"/>
      <c r="BOS343" s="429"/>
      <c r="BOT343" s="428"/>
      <c r="BOU343" s="430"/>
      <c r="BOV343" s="431"/>
      <c r="BOW343" s="429"/>
      <c r="BOX343" s="428"/>
      <c r="BOY343" s="430"/>
      <c r="BOZ343" s="431"/>
      <c r="BPA343" s="429"/>
      <c r="BPB343" s="428"/>
      <c r="BPC343" s="430"/>
      <c r="BPD343" s="431"/>
      <c r="BPE343" s="429"/>
      <c r="BPF343" s="428"/>
      <c r="BPG343" s="430"/>
      <c r="BPH343" s="431"/>
      <c r="BPI343" s="429"/>
      <c r="BPJ343" s="428"/>
      <c r="BPK343" s="430"/>
      <c r="BPL343" s="431"/>
      <c r="BPM343" s="429"/>
      <c r="BPN343" s="428"/>
      <c r="BPO343" s="430"/>
      <c r="BPP343" s="431"/>
      <c r="BPQ343" s="429"/>
      <c r="BPR343" s="428"/>
      <c r="BPS343" s="430"/>
      <c r="BPT343" s="431"/>
      <c r="BPU343" s="429"/>
      <c r="BPV343" s="428"/>
      <c r="BPW343" s="430"/>
      <c r="BPX343" s="431"/>
      <c r="BPY343" s="429"/>
      <c r="BPZ343" s="428"/>
      <c r="BQA343" s="430"/>
      <c r="BQB343" s="431"/>
      <c r="BQC343" s="429"/>
      <c r="BQD343" s="428"/>
      <c r="BQE343" s="430"/>
      <c r="BQF343" s="431"/>
      <c r="BQG343" s="429"/>
      <c r="BQH343" s="428"/>
      <c r="BQI343" s="430"/>
      <c r="BQJ343" s="431"/>
      <c r="BQK343" s="429"/>
      <c r="BQL343" s="428"/>
      <c r="BQM343" s="430"/>
      <c r="BQN343" s="431"/>
      <c r="BQO343" s="429"/>
      <c r="BQP343" s="428"/>
      <c r="BQQ343" s="430"/>
      <c r="BQR343" s="431"/>
      <c r="BQS343" s="429"/>
      <c r="BQT343" s="428"/>
      <c r="BQU343" s="430"/>
      <c r="BQV343" s="431"/>
      <c r="BQW343" s="429"/>
      <c r="BQX343" s="428"/>
      <c r="BQY343" s="430"/>
      <c r="BQZ343" s="431"/>
      <c r="BRA343" s="429"/>
      <c r="BRB343" s="428"/>
      <c r="BRC343" s="430"/>
      <c r="BRD343" s="431"/>
      <c r="BRE343" s="429"/>
      <c r="BRF343" s="428"/>
      <c r="BRG343" s="430"/>
      <c r="BRH343" s="431"/>
      <c r="BRI343" s="429"/>
      <c r="BRJ343" s="428"/>
      <c r="BRK343" s="430"/>
      <c r="BRL343" s="431"/>
      <c r="BRM343" s="429"/>
      <c r="BRN343" s="428"/>
      <c r="BRO343" s="430"/>
      <c r="BRP343" s="431"/>
      <c r="BRQ343" s="429"/>
      <c r="BRR343" s="428"/>
      <c r="BRS343" s="430"/>
      <c r="BRT343" s="431"/>
      <c r="BRU343" s="429"/>
      <c r="BRV343" s="428"/>
      <c r="BRW343" s="430"/>
      <c r="BRX343" s="431"/>
      <c r="BRY343" s="429"/>
      <c r="BRZ343" s="428"/>
      <c r="BSA343" s="430"/>
      <c r="BSB343" s="431"/>
      <c r="BSC343" s="429"/>
      <c r="BSD343" s="428"/>
      <c r="BSE343" s="430"/>
      <c r="BSF343" s="431"/>
      <c r="BSG343" s="429"/>
      <c r="BSH343" s="428"/>
      <c r="BSI343" s="430"/>
      <c r="BSJ343" s="431"/>
      <c r="BSK343" s="429"/>
      <c r="BSL343" s="428"/>
      <c r="BSM343" s="430"/>
      <c r="BSN343" s="431"/>
      <c r="BSO343" s="429"/>
      <c r="BSP343" s="428"/>
      <c r="BSQ343" s="430"/>
      <c r="BSR343" s="431"/>
      <c r="BSS343" s="429"/>
      <c r="BST343" s="428"/>
      <c r="BSU343" s="430"/>
      <c r="BSV343" s="431"/>
      <c r="BSW343" s="429"/>
      <c r="BSX343" s="428"/>
      <c r="BSY343" s="430"/>
      <c r="BSZ343" s="431"/>
      <c r="BTA343" s="429"/>
      <c r="BTB343" s="428"/>
      <c r="BTC343" s="430"/>
      <c r="BTD343" s="431"/>
      <c r="BTE343" s="429"/>
      <c r="BTF343" s="428"/>
      <c r="BTG343" s="430"/>
      <c r="BTH343" s="431"/>
      <c r="BTI343" s="429"/>
      <c r="BTJ343" s="428"/>
      <c r="BTK343" s="430"/>
      <c r="BTL343" s="431"/>
      <c r="BTM343" s="429"/>
      <c r="BTN343" s="428"/>
      <c r="BTO343" s="430"/>
      <c r="BTP343" s="431"/>
      <c r="BTQ343" s="429"/>
      <c r="BTR343" s="428"/>
      <c r="BTS343" s="430"/>
      <c r="BTT343" s="431"/>
      <c r="BTU343" s="429"/>
      <c r="BTV343" s="428"/>
      <c r="BTW343" s="430"/>
      <c r="BTX343" s="431"/>
      <c r="BTY343" s="429"/>
      <c r="BTZ343" s="428"/>
      <c r="BUA343" s="430"/>
      <c r="BUB343" s="431"/>
      <c r="BUC343" s="429"/>
      <c r="BUD343" s="428"/>
      <c r="BUE343" s="430"/>
      <c r="BUF343" s="431"/>
      <c r="BUG343" s="429"/>
      <c r="BUH343" s="428"/>
      <c r="BUI343" s="430"/>
      <c r="BUJ343" s="431"/>
      <c r="BUK343" s="429"/>
      <c r="BUL343" s="428"/>
      <c r="BUM343" s="430"/>
      <c r="BUN343" s="431"/>
      <c r="BUO343" s="429"/>
      <c r="BUP343" s="428"/>
      <c r="BUQ343" s="430"/>
      <c r="BUR343" s="431"/>
      <c r="BUS343" s="429"/>
      <c r="BUT343" s="428"/>
      <c r="BUU343" s="430"/>
      <c r="BUV343" s="431"/>
      <c r="BUW343" s="429"/>
      <c r="BUX343" s="428"/>
      <c r="BUY343" s="430"/>
      <c r="BUZ343" s="431"/>
      <c r="BVA343" s="429"/>
      <c r="BVB343" s="428"/>
      <c r="BVC343" s="430"/>
      <c r="BVD343" s="431"/>
      <c r="BVE343" s="429"/>
      <c r="BVF343" s="428"/>
      <c r="BVG343" s="430"/>
      <c r="BVH343" s="431"/>
      <c r="BVI343" s="429"/>
      <c r="BVJ343" s="428"/>
      <c r="BVK343" s="430"/>
      <c r="BVL343" s="431"/>
      <c r="BVM343" s="429"/>
      <c r="BVN343" s="428"/>
      <c r="BVO343" s="430"/>
      <c r="BVP343" s="431"/>
      <c r="BVQ343" s="429"/>
      <c r="BVR343" s="428"/>
      <c r="BVS343" s="430"/>
      <c r="BVT343" s="431"/>
      <c r="BVU343" s="429"/>
      <c r="BVV343" s="428"/>
      <c r="BVW343" s="430"/>
      <c r="BVX343" s="431"/>
      <c r="BVY343" s="429"/>
      <c r="BVZ343" s="428"/>
      <c r="BWA343" s="430"/>
      <c r="BWB343" s="431"/>
      <c r="BWC343" s="429"/>
      <c r="BWD343" s="428"/>
      <c r="BWE343" s="430"/>
      <c r="BWF343" s="431"/>
      <c r="BWG343" s="429"/>
      <c r="BWH343" s="428"/>
      <c r="BWI343" s="430"/>
      <c r="BWJ343" s="431"/>
      <c r="BWK343" s="429"/>
      <c r="BWL343" s="428"/>
      <c r="BWM343" s="430"/>
      <c r="BWN343" s="431"/>
      <c r="BWO343" s="429"/>
      <c r="BWP343" s="428"/>
      <c r="BWQ343" s="430"/>
      <c r="BWR343" s="431"/>
      <c r="BWS343" s="429"/>
      <c r="BWT343" s="428"/>
      <c r="BWU343" s="430"/>
      <c r="BWV343" s="431"/>
      <c r="BWW343" s="429"/>
      <c r="BWX343" s="428"/>
      <c r="BWY343" s="430"/>
      <c r="BWZ343" s="431"/>
      <c r="BXA343" s="429"/>
      <c r="BXB343" s="428"/>
      <c r="BXC343" s="430"/>
      <c r="BXD343" s="431"/>
      <c r="BXE343" s="429"/>
      <c r="BXF343" s="428"/>
      <c r="BXG343" s="430"/>
      <c r="BXH343" s="431"/>
      <c r="BXI343" s="429"/>
      <c r="BXJ343" s="428"/>
      <c r="BXK343" s="430"/>
      <c r="BXL343" s="431"/>
      <c r="BXM343" s="429"/>
      <c r="BXN343" s="428"/>
      <c r="BXO343" s="430"/>
      <c r="BXP343" s="431"/>
      <c r="BXQ343" s="429"/>
      <c r="BXR343" s="428"/>
      <c r="BXS343" s="430"/>
      <c r="BXT343" s="431"/>
      <c r="BXU343" s="429"/>
      <c r="BXV343" s="428"/>
      <c r="BXW343" s="430"/>
      <c r="BXX343" s="431"/>
      <c r="BXY343" s="429"/>
      <c r="BXZ343" s="428"/>
      <c r="BYA343" s="430"/>
      <c r="BYB343" s="431"/>
      <c r="BYC343" s="429"/>
      <c r="BYD343" s="428"/>
      <c r="BYE343" s="430"/>
      <c r="BYF343" s="431"/>
      <c r="BYG343" s="429"/>
      <c r="BYH343" s="428"/>
      <c r="BYI343" s="430"/>
      <c r="BYJ343" s="431"/>
      <c r="BYK343" s="429"/>
      <c r="BYL343" s="428"/>
      <c r="BYM343" s="430"/>
      <c r="BYN343" s="431"/>
      <c r="BYO343" s="429"/>
      <c r="BYP343" s="428"/>
      <c r="BYQ343" s="430"/>
      <c r="BYR343" s="431"/>
      <c r="BYS343" s="429"/>
      <c r="BYT343" s="428"/>
      <c r="BYU343" s="430"/>
      <c r="BYV343" s="431"/>
      <c r="BYW343" s="429"/>
      <c r="BYX343" s="428"/>
      <c r="BYY343" s="430"/>
      <c r="BYZ343" s="431"/>
      <c r="BZA343" s="429"/>
      <c r="BZB343" s="428"/>
      <c r="BZC343" s="430"/>
      <c r="BZD343" s="431"/>
      <c r="BZE343" s="429"/>
      <c r="BZF343" s="428"/>
      <c r="BZG343" s="430"/>
      <c r="BZH343" s="431"/>
      <c r="BZI343" s="429"/>
      <c r="BZJ343" s="428"/>
      <c r="BZK343" s="430"/>
      <c r="BZL343" s="431"/>
      <c r="BZM343" s="429"/>
      <c r="BZN343" s="428"/>
      <c r="BZO343" s="430"/>
      <c r="BZP343" s="431"/>
      <c r="BZQ343" s="429"/>
      <c r="BZR343" s="428"/>
      <c r="BZS343" s="430"/>
      <c r="BZT343" s="431"/>
      <c r="BZU343" s="429"/>
      <c r="BZV343" s="428"/>
      <c r="BZW343" s="430"/>
      <c r="BZX343" s="431"/>
      <c r="BZY343" s="429"/>
      <c r="BZZ343" s="428"/>
      <c r="CAA343" s="430"/>
      <c r="CAB343" s="431"/>
      <c r="CAC343" s="429"/>
      <c r="CAD343" s="428"/>
      <c r="CAE343" s="430"/>
      <c r="CAF343" s="431"/>
      <c r="CAG343" s="429"/>
      <c r="CAH343" s="428"/>
      <c r="CAI343" s="430"/>
      <c r="CAJ343" s="431"/>
      <c r="CAK343" s="429"/>
      <c r="CAL343" s="428"/>
      <c r="CAM343" s="430"/>
      <c r="CAN343" s="431"/>
      <c r="CAO343" s="429"/>
      <c r="CAP343" s="428"/>
      <c r="CAQ343" s="430"/>
      <c r="CAR343" s="431"/>
      <c r="CAS343" s="429"/>
      <c r="CAT343" s="428"/>
      <c r="CAU343" s="430"/>
      <c r="CAV343" s="431"/>
      <c r="CAW343" s="429"/>
      <c r="CAX343" s="428"/>
      <c r="CAY343" s="430"/>
      <c r="CAZ343" s="431"/>
      <c r="CBA343" s="429"/>
      <c r="CBB343" s="428"/>
      <c r="CBC343" s="430"/>
      <c r="CBD343" s="431"/>
      <c r="CBE343" s="429"/>
      <c r="CBF343" s="428"/>
      <c r="CBG343" s="430"/>
      <c r="CBH343" s="431"/>
      <c r="CBI343" s="429"/>
      <c r="CBJ343" s="428"/>
      <c r="CBK343" s="430"/>
      <c r="CBL343" s="431"/>
      <c r="CBM343" s="429"/>
      <c r="CBN343" s="428"/>
      <c r="CBO343" s="430"/>
      <c r="CBP343" s="431"/>
      <c r="CBQ343" s="429"/>
      <c r="CBR343" s="428"/>
      <c r="CBS343" s="430"/>
      <c r="CBT343" s="431"/>
      <c r="CBU343" s="429"/>
      <c r="CBV343" s="428"/>
      <c r="CBW343" s="430"/>
      <c r="CBX343" s="431"/>
      <c r="CBY343" s="429"/>
      <c r="CBZ343" s="428"/>
      <c r="CCA343" s="430"/>
      <c r="CCB343" s="431"/>
      <c r="CCC343" s="429"/>
      <c r="CCD343" s="428"/>
      <c r="CCE343" s="430"/>
      <c r="CCF343" s="431"/>
      <c r="CCG343" s="429"/>
      <c r="CCH343" s="428"/>
      <c r="CCI343" s="430"/>
      <c r="CCJ343" s="431"/>
      <c r="CCK343" s="429"/>
      <c r="CCL343" s="428"/>
      <c r="CCM343" s="430"/>
      <c r="CCN343" s="431"/>
      <c r="CCO343" s="429"/>
      <c r="CCP343" s="428"/>
      <c r="CCQ343" s="430"/>
      <c r="CCR343" s="431"/>
      <c r="CCS343" s="429"/>
      <c r="CCT343" s="428"/>
      <c r="CCU343" s="430"/>
      <c r="CCV343" s="431"/>
      <c r="CCW343" s="429"/>
      <c r="CCX343" s="428"/>
      <c r="CCY343" s="430"/>
      <c r="CCZ343" s="431"/>
      <c r="CDA343" s="429"/>
      <c r="CDB343" s="428"/>
      <c r="CDC343" s="430"/>
      <c r="CDD343" s="431"/>
      <c r="CDE343" s="429"/>
      <c r="CDF343" s="428"/>
      <c r="CDG343" s="430"/>
      <c r="CDH343" s="431"/>
      <c r="CDI343" s="429"/>
      <c r="CDJ343" s="428"/>
      <c r="CDK343" s="430"/>
      <c r="CDL343" s="431"/>
      <c r="CDM343" s="429"/>
      <c r="CDN343" s="428"/>
      <c r="CDO343" s="430"/>
      <c r="CDP343" s="431"/>
      <c r="CDQ343" s="429"/>
      <c r="CDR343" s="428"/>
      <c r="CDS343" s="430"/>
      <c r="CDT343" s="431"/>
      <c r="CDU343" s="429"/>
      <c r="CDV343" s="428"/>
      <c r="CDW343" s="430"/>
      <c r="CDX343" s="431"/>
      <c r="CDY343" s="429"/>
      <c r="CDZ343" s="428"/>
      <c r="CEA343" s="430"/>
      <c r="CEB343" s="431"/>
      <c r="CEC343" s="429"/>
      <c r="CED343" s="428"/>
      <c r="CEE343" s="430"/>
      <c r="CEF343" s="431"/>
      <c r="CEG343" s="429"/>
      <c r="CEH343" s="428"/>
      <c r="CEI343" s="430"/>
      <c r="CEJ343" s="431"/>
      <c r="CEK343" s="429"/>
      <c r="CEL343" s="428"/>
      <c r="CEM343" s="430"/>
      <c r="CEN343" s="431"/>
      <c r="CEO343" s="429"/>
      <c r="CEP343" s="428"/>
      <c r="CEQ343" s="430"/>
      <c r="CER343" s="431"/>
      <c r="CES343" s="429"/>
      <c r="CET343" s="428"/>
      <c r="CEU343" s="430"/>
      <c r="CEV343" s="431"/>
      <c r="CEW343" s="429"/>
      <c r="CEX343" s="428"/>
      <c r="CEY343" s="430"/>
      <c r="CEZ343" s="431"/>
      <c r="CFA343" s="429"/>
      <c r="CFB343" s="428"/>
      <c r="CFC343" s="430"/>
      <c r="CFD343" s="431"/>
      <c r="CFE343" s="429"/>
      <c r="CFF343" s="428"/>
      <c r="CFG343" s="430"/>
      <c r="CFH343" s="431"/>
      <c r="CFI343" s="429"/>
      <c r="CFJ343" s="428"/>
      <c r="CFK343" s="430"/>
      <c r="CFL343" s="431"/>
      <c r="CFM343" s="429"/>
      <c r="CFN343" s="428"/>
      <c r="CFO343" s="430"/>
      <c r="CFP343" s="431"/>
      <c r="CFQ343" s="429"/>
      <c r="CFR343" s="428"/>
      <c r="CFS343" s="430"/>
      <c r="CFT343" s="431"/>
      <c r="CFU343" s="429"/>
      <c r="CFV343" s="428"/>
      <c r="CFW343" s="430"/>
      <c r="CFX343" s="431"/>
      <c r="CFY343" s="429"/>
      <c r="CFZ343" s="428"/>
      <c r="CGA343" s="430"/>
      <c r="CGB343" s="431"/>
      <c r="CGC343" s="429"/>
      <c r="CGD343" s="428"/>
      <c r="CGE343" s="430"/>
      <c r="CGF343" s="431"/>
      <c r="CGG343" s="429"/>
      <c r="CGH343" s="428"/>
      <c r="CGI343" s="430"/>
      <c r="CGJ343" s="431"/>
      <c r="CGK343" s="429"/>
      <c r="CGL343" s="428"/>
      <c r="CGM343" s="430"/>
      <c r="CGN343" s="431"/>
      <c r="CGO343" s="429"/>
      <c r="CGP343" s="428"/>
      <c r="CGQ343" s="430"/>
      <c r="CGR343" s="431"/>
      <c r="CGS343" s="429"/>
      <c r="CGT343" s="428"/>
      <c r="CGU343" s="430"/>
      <c r="CGV343" s="431"/>
      <c r="CGW343" s="429"/>
      <c r="CGX343" s="428"/>
      <c r="CGY343" s="430"/>
      <c r="CGZ343" s="431"/>
      <c r="CHA343" s="429"/>
      <c r="CHB343" s="428"/>
      <c r="CHC343" s="430"/>
      <c r="CHD343" s="431"/>
      <c r="CHE343" s="429"/>
      <c r="CHF343" s="428"/>
      <c r="CHG343" s="430"/>
      <c r="CHH343" s="431"/>
      <c r="CHI343" s="429"/>
      <c r="CHJ343" s="428"/>
      <c r="CHK343" s="430"/>
      <c r="CHL343" s="431"/>
      <c r="CHM343" s="429"/>
      <c r="CHN343" s="428"/>
      <c r="CHO343" s="430"/>
      <c r="CHP343" s="431"/>
      <c r="CHQ343" s="429"/>
      <c r="CHR343" s="428"/>
      <c r="CHS343" s="430"/>
      <c r="CHT343" s="431"/>
      <c r="CHU343" s="429"/>
      <c r="CHV343" s="428"/>
      <c r="CHW343" s="430"/>
      <c r="CHX343" s="431"/>
      <c r="CHY343" s="429"/>
      <c r="CHZ343" s="428"/>
      <c r="CIA343" s="430"/>
      <c r="CIB343" s="431"/>
      <c r="CIC343" s="429"/>
      <c r="CID343" s="428"/>
      <c r="CIE343" s="430"/>
      <c r="CIF343" s="431"/>
      <c r="CIG343" s="429"/>
      <c r="CIH343" s="428"/>
      <c r="CII343" s="430"/>
      <c r="CIJ343" s="431"/>
      <c r="CIK343" s="429"/>
      <c r="CIL343" s="428"/>
      <c r="CIM343" s="430"/>
      <c r="CIN343" s="431"/>
      <c r="CIO343" s="429"/>
      <c r="CIP343" s="428"/>
      <c r="CIQ343" s="430"/>
      <c r="CIR343" s="431"/>
      <c r="CIS343" s="429"/>
      <c r="CIT343" s="428"/>
      <c r="CIU343" s="430"/>
      <c r="CIV343" s="431"/>
      <c r="CIW343" s="429"/>
      <c r="CIX343" s="428"/>
      <c r="CIY343" s="430"/>
      <c r="CIZ343" s="431"/>
      <c r="CJA343" s="429"/>
      <c r="CJB343" s="428"/>
      <c r="CJC343" s="430"/>
      <c r="CJD343" s="431"/>
      <c r="CJE343" s="429"/>
      <c r="CJF343" s="428"/>
      <c r="CJG343" s="430"/>
      <c r="CJH343" s="431"/>
      <c r="CJI343" s="429"/>
      <c r="CJJ343" s="428"/>
      <c r="CJK343" s="430"/>
      <c r="CJL343" s="431"/>
      <c r="CJM343" s="429"/>
      <c r="CJN343" s="428"/>
      <c r="CJO343" s="430"/>
      <c r="CJP343" s="431"/>
      <c r="CJQ343" s="429"/>
      <c r="CJR343" s="428"/>
      <c r="CJS343" s="430"/>
      <c r="CJT343" s="431"/>
      <c r="CJU343" s="429"/>
      <c r="CJV343" s="428"/>
      <c r="CJW343" s="430"/>
      <c r="CJX343" s="431"/>
      <c r="CJY343" s="429"/>
      <c r="CJZ343" s="428"/>
      <c r="CKA343" s="430"/>
      <c r="CKB343" s="431"/>
      <c r="CKC343" s="429"/>
      <c r="CKD343" s="428"/>
      <c r="CKE343" s="430"/>
      <c r="CKF343" s="431"/>
      <c r="CKG343" s="429"/>
      <c r="CKH343" s="428"/>
      <c r="CKI343" s="430"/>
      <c r="CKJ343" s="431"/>
      <c r="CKK343" s="429"/>
      <c r="CKL343" s="428"/>
      <c r="CKM343" s="430"/>
      <c r="CKN343" s="431"/>
      <c r="CKO343" s="429"/>
      <c r="CKP343" s="428"/>
      <c r="CKQ343" s="430"/>
      <c r="CKR343" s="431"/>
      <c r="CKS343" s="429"/>
      <c r="CKT343" s="428"/>
      <c r="CKU343" s="430"/>
      <c r="CKV343" s="431"/>
      <c r="CKW343" s="429"/>
      <c r="CKX343" s="428"/>
      <c r="CKY343" s="430"/>
      <c r="CKZ343" s="431"/>
      <c r="CLA343" s="429"/>
      <c r="CLB343" s="428"/>
      <c r="CLC343" s="430"/>
      <c r="CLD343" s="431"/>
      <c r="CLE343" s="429"/>
      <c r="CLF343" s="428"/>
      <c r="CLG343" s="430"/>
      <c r="CLH343" s="431"/>
      <c r="CLI343" s="429"/>
      <c r="CLJ343" s="428"/>
      <c r="CLK343" s="430"/>
      <c r="CLL343" s="431"/>
      <c r="CLM343" s="429"/>
      <c r="CLN343" s="428"/>
      <c r="CLO343" s="430"/>
      <c r="CLP343" s="431"/>
      <c r="CLQ343" s="429"/>
      <c r="CLR343" s="428"/>
      <c r="CLS343" s="430"/>
      <c r="CLT343" s="431"/>
      <c r="CLU343" s="429"/>
      <c r="CLV343" s="428"/>
      <c r="CLW343" s="430"/>
      <c r="CLX343" s="431"/>
      <c r="CLY343" s="429"/>
      <c r="CLZ343" s="428"/>
      <c r="CMA343" s="430"/>
      <c r="CMB343" s="431"/>
      <c r="CMC343" s="429"/>
      <c r="CMD343" s="428"/>
      <c r="CME343" s="430"/>
      <c r="CMF343" s="431"/>
      <c r="CMG343" s="429"/>
      <c r="CMH343" s="428"/>
      <c r="CMI343" s="430"/>
      <c r="CMJ343" s="431"/>
      <c r="CMK343" s="429"/>
      <c r="CML343" s="428"/>
      <c r="CMM343" s="430"/>
      <c r="CMN343" s="431"/>
      <c r="CMO343" s="429"/>
      <c r="CMP343" s="428"/>
      <c r="CMQ343" s="430"/>
      <c r="CMR343" s="431"/>
      <c r="CMS343" s="429"/>
      <c r="CMT343" s="428"/>
      <c r="CMU343" s="430"/>
      <c r="CMV343" s="431"/>
      <c r="CMW343" s="429"/>
      <c r="CMX343" s="428"/>
      <c r="CMY343" s="430"/>
      <c r="CMZ343" s="431"/>
      <c r="CNA343" s="429"/>
      <c r="CNB343" s="428"/>
      <c r="CNC343" s="430"/>
      <c r="CND343" s="431"/>
      <c r="CNE343" s="429"/>
      <c r="CNF343" s="428"/>
      <c r="CNG343" s="430"/>
      <c r="CNH343" s="431"/>
      <c r="CNI343" s="429"/>
      <c r="CNJ343" s="428"/>
      <c r="CNK343" s="430"/>
      <c r="CNL343" s="431"/>
      <c r="CNM343" s="429"/>
      <c r="CNN343" s="428"/>
      <c r="CNO343" s="430"/>
      <c r="CNP343" s="431"/>
      <c r="CNQ343" s="429"/>
      <c r="CNR343" s="428"/>
      <c r="CNS343" s="430"/>
      <c r="CNT343" s="431"/>
      <c r="CNU343" s="429"/>
      <c r="CNV343" s="428"/>
      <c r="CNW343" s="430"/>
      <c r="CNX343" s="431"/>
      <c r="CNY343" s="429"/>
      <c r="CNZ343" s="428"/>
      <c r="COA343" s="430"/>
      <c r="COB343" s="431"/>
      <c r="COC343" s="429"/>
      <c r="COD343" s="428"/>
      <c r="COE343" s="430"/>
      <c r="COF343" s="431"/>
      <c r="COG343" s="429"/>
      <c r="COH343" s="428"/>
      <c r="COI343" s="430"/>
      <c r="COJ343" s="431"/>
      <c r="COK343" s="429"/>
      <c r="COL343" s="428"/>
      <c r="COM343" s="430"/>
      <c r="CON343" s="431"/>
      <c r="COO343" s="429"/>
      <c r="COP343" s="428"/>
      <c r="COQ343" s="430"/>
      <c r="COR343" s="431"/>
      <c r="COS343" s="429"/>
      <c r="COT343" s="428"/>
      <c r="COU343" s="430"/>
      <c r="COV343" s="431"/>
      <c r="COW343" s="429"/>
      <c r="COX343" s="428"/>
      <c r="COY343" s="430"/>
      <c r="COZ343" s="431"/>
      <c r="CPA343" s="429"/>
      <c r="CPB343" s="428"/>
      <c r="CPC343" s="430"/>
      <c r="CPD343" s="431"/>
      <c r="CPE343" s="429"/>
      <c r="CPF343" s="428"/>
      <c r="CPG343" s="430"/>
      <c r="CPH343" s="431"/>
      <c r="CPI343" s="429"/>
      <c r="CPJ343" s="428"/>
      <c r="CPK343" s="430"/>
      <c r="CPL343" s="431"/>
      <c r="CPM343" s="429"/>
      <c r="CPN343" s="428"/>
      <c r="CPO343" s="430"/>
      <c r="CPP343" s="431"/>
      <c r="CPQ343" s="429"/>
      <c r="CPR343" s="428"/>
      <c r="CPS343" s="430"/>
      <c r="CPT343" s="431"/>
      <c r="CPU343" s="429"/>
      <c r="CPV343" s="428"/>
      <c r="CPW343" s="430"/>
      <c r="CPX343" s="431"/>
      <c r="CPY343" s="429"/>
      <c r="CPZ343" s="428"/>
      <c r="CQA343" s="430"/>
      <c r="CQB343" s="431"/>
      <c r="CQC343" s="429"/>
      <c r="CQD343" s="428"/>
      <c r="CQE343" s="430"/>
      <c r="CQF343" s="431"/>
      <c r="CQG343" s="429"/>
      <c r="CQH343" s="428"/>
      <c r="CQI343" s="430"/>
      <c r="CQJ343" s="431"/>
      <c r="CQK343" s="429"/>
      <c r="CQL343" s="428"/>
      <c r="CQM343" s="430"/>
      <c r="CQN343" s="431"/>
      <c r="CQO343" s="429"/>
      <c r="CQP343" s="428"/>
      <c r="CQQ343" s="430"/>
      <c r="CQR343" s="431"/>
      <c r="CQS343" s="429"/>
      <c r="CQT343" s="428"/>
      <c r="CQU343" s="430"/>
      <c r="CQV343" s="431"/>
      <c r="CQW343" s="429"/>
      <c r="CQX343" s="428"/>
      <c r="CQY343" s="430"/>
      <c r="CQZ343" s="431"/>
      <c r="CRA343" s="429"/>
      <c r="CRB343" s="428"/>
      <c r="CRC343" s="430"/>
      <c r="CRD343" s="431"/>
      <c r="CRE343" s="429"/>
      <c r="CRF343" s="428"/>
      <c r="CRG343" s="430"/>
      <c r="CRH343" s="431"/>
      <c r="CRI343" s="429"/>
      <c r="CRJ343" s="428"/>
      <c r="CRK343" s="430"/>
      <c r="CRL343" s="431"/>
      <c r="CRM343" s="429"/>
      <c r="CRN343" s="428"/>
      <c r="CRO343" s="430"/>
      <c r="CRP343" s="431"/>
      <c r="CRQ343" s="429"/>
      <c r="CRR343" s="428"/>
      <c r="CRS343" s="430"/>
      <c r="CRT343" s="431"/>
      <c r="CRU343" s="429"/>
      <c r="CRV343" s="428"/>
      <c r="CRW343" s="430"/>
      <c r="CRX343" s="431"/>
      <c r="CRY343" s="429"/>
      <c r="CRZ343" s="428"/>
      <c r="CSA343" s="430"/>
      <c r="CSB343" s="431"/>
      <c r="CSC343" s="429"/>
      <c r="CSD343" s="428"/>
      <c r="CSE343" s="430"/>
      <c r="CSF343" s="431"/>
      <c r="CSG343" s="429"/>
      <c r="CSH343" s="428"/>
      <c r="CSI343" s="430"/>
      <c r="CSJ343" s="431"/>
      <c r="CSK343" s="429"/>
      <c r="CSL343" s="428"/>
      <c r="CSM343" s="430"/>
      <c r="CSN343" s="431"/>
      <c r="CSO343" s="429"/>
      <c r="CSP343" s="428"/>
      <c r="CSQ343" s="430"/>
      <c r="CSR343" s="431"/>
      <c r="CSS343" s="429"/>
      <c r="CST343" s="428"/>
      <c r="CSU343" s="430"/>
      <c r="CSV343" s="431"/>
      <c r="CSW343" s="429"/>
      <c r="CSX343" s="428"/>
      <c r="CSY343" s="430"/>
      <c r="CSZ343" s="431"/>
      <c r="CTA343" s="429"/>
      <c r="CTB343" s="428"/>
      <c r="CTC343" s="430"/>
      <c r="CTD343" s="431"/>
      <c r="CTE343" s="429"/>
      <c r="CTF343" s="428"/>
      <c r="CTG343" s="430"/>
      <c r="CTH343" s="431"/>
      <c r="CTI343" s="429"/>
      <c r="CTJ343" s="428"/>
      <c r="CTK343" s="430"/>
      <c r="CTL343" s="431"/>
      <c r="CTM343" s="429"/>
      <c r="CTN343" s="428"/>
      <c r="CTO343" s="430"/>
      <c r="CTP343" s="431"/>
      <c r="CTQ343" s="429"/>
      <c r="CTR343" s="428"/>
      <c r="CTS343" s="430"/>
      <c r="CTT343" s="431"/>
      <c r="CTU343" s="429"/>
      <c r="CTV343" s="428"/>
      <c r="CTW343" s="430"/>
      <c r="CTX343" s="431"/>
      <c r="CTY343" s="429"/>
      <c r="CTZ343" s="428"/>
      <c r="CUA343" s="430"/>
      <c r="CUB343" s="431"/>
      <c r="CUC343" s="429"/>
      <c r="CUD343" s="428"/>
      <c r="CUE343" s="430"/>
      <c r="CUF343" s="431"/>
      <c r="CUG343" s="429"/>
      <c r="CUH343" s="428"/>
      <c r="CUI343" s="430"/>
      <c r="CUJ343" s="431"/>
      <c r="CUK343" s="429"/>
      <c r="CUL343" s="428"/>
      <c r="CUM343" s="430"/>
      <c r="CUN343" s="431"/>
      <c r="CUO343" s="429"/>
      <c r="CUP343" s="428"/>
      <c r="CUQ343" s="430"/>
      <c r="CUR343" s="431"/>
      <c r="CUS343" s="429"/>
      <c r="CUT343" s="428"/>
      <c r="CUU343" s="430"/>
      <c r="CUV343" s="431"/>
      <c r="CUW343" s="429"/>
      <c r="CUX343" s="428"/>
      <c r="CUY343" s="430"/>
      <c r="CUZ343" s="431"/>
      <c r="CVA343" s="429"/>
      <c r="CVB343" s="428"/>
      <c r="CVC343" s="430"/>
      <c r="CVD343" s="431"/>
      <c r="CVE343" s="429"/>
      <c r="CVF343" s="428"/>
      <c r="CVG343" s="430"/>
      <c r="CVH343" s="431"/>
      <c r="CVI343" s="429"/>
      <c r="CVJ343" s="428"/>
      <c r="CVK343" s="430"/>
      <c r="CVL343" s="431"/>
      <c r="CVM343" s="429"/>
      <c r="CVN343" s="428"/>
      <c r="CVO343" s="430"/>
      <c r="CVP343" s="431"/>
      <c r="CVQ343" s="429"/>
      <c r="CVR343" s="428"/>
      <c r="CVS343" s="430"/>
      <c r="CVT343" s="431"/>
      <c r="CVU343" s="429"/>
      <c r="CVV343" s="428"/>
      <c r="CVW343" s="430"/>
      <c r="CVX343" s="431"/>
      <c r="CVY343" s="429"/>
      <c r="CVZ343" s="428"/>
      <c r="CWA343" s="430"/>
      <c r="CWB343" s="431"/>
      <c r="CWC343" s="429"/>
      <c r="CWD343" s="428"/>
      <c r="CWE343" s="430"/>
      <c r="CWF343" s="431"/>
      <c r="CWG343" s="429"/>
      <c r="CWH343" s="428"/>
      <c r="CWI343" s="430"/>
      <c r="CWJ343" s="431"/>
      <c r="CWK343" s="429"/>
      <c r="CWL343" s="428"/>
      <c r="CWM343" s="430"/>
      <c r="CWN343" s="431"/>
      <c r="CWO343" s="429"/>
      <c r="CWP343" s="428"/>
      <c r="CWQ343" s="430"/>
      <c r="CWR343" s="431"/>
      <c r="CWS343" s="429"/>
      <c r="CWT343" s="428"/>
      <c r="CWU343" s="430"/>
      <c r="CWV343" s="431"/>
      <c r="CWW343" s="429"/>
      <c r="CWX343" s="428"/>
      <c r="CWY343" s="430"/>
      <c r="CWZ343" s="431"/>
      <c r="CXA343" s="429"/>
      <c r="CXB343" s="428"/>
      <c r="CXC343" s="430"/>
      <c r="CXD343" s="431"/>
      <c r="CXE343" s="429"/>
      <c r="CXF343" s="428"/>
      <c r="CXG343" s="430"/>
      <c r="CXH343" s="431"/>
      <c r="CXI343" s="429"/>
      <c r="CXJ343" s="428"/>
      <c r="CXK343" s="430"/>
      <c r="CXL343" s="431"/>
      <c r="CXM343" s="429"/>
      <c r="CXN343" s="428"/>
      <c r="CXO343" s="430"/>
      <c r="CXP343" s="431"/>
      <c r="CXQ343" s="429"/>
      <c r="CXR343" s="428"/>
      <c r="CXS343" s="430"/>
      <c r="CXT343" s="431"/>
      <c r="CXU343" s="429"/>
      <c r="CXV343" s="428"/>
      <c r="CXW343" s="430"/>
      <c r="CXX343" s="431"/>
      <c r="CXY343" s="429"/>
      <c r="CXZ343" s="428"/>
      <c r="CYA343" s="430"/>
      <c r="CYB343" s="431"/>
      <c r="CYC343" s="429"/>
      <c r="CYD343" s="428"/>
      <c r="CYE343" s="430"/>
      <c r="CYF343" s="431"/>
      <c r="CYG343" s="429"/>
      <c r="CYH343" s="428"/>
      <c r="CYI343" s="430"/>
      <c r="CYJ343" s="431"/>
      <c r="CYK343" s="429"/>
      <c r="CYL343" s="428"/>
      <c r="CYM343" s="430"/>
      <c r="CYN343" s="431"/>
      <c r="CYO343" s="429"/>
      <c r="CYP343" s="428"/>
      <c r="CYQ343" s="430"/>
      <c r="CYR343" s="431"/>
      <c r="CYS343" s="429"/>
      <c r="CYT343" s="428"/>
      <c r="CYU343" s="430"/>
      <c r="CYV343" s="431"/>
      <c r="CYW343" s="429"/>
      <c r="CYX343" s="428"/>
      <c r="CYY343" s="430"/>
      <c r="CYZ343" s="431"/>
      <c r="CZA343" s="429"/>
      <c r="CZB343" s="428"/>
      <c r="CZC343" s="430"/>
      <c r="CZD343" s="431"/>
      <c r="CZE343" s="429"/>
      <c r="CZF343" s="428"/>
      <c r="CZG343" s="430"/>
      <c r="CZH343" s="431"/>
      <c r="CZI343" s="429"/>
      <c r="CZJ343" s="428"/>
      <c r="CZK343" s="430"/>
      <c r="CZL343" s="431"/>
      <c r="CZM343" s="429"/>
      <c r="CZN343" s="428"/>
      <c r="CZO343" s="430"/>
      <c r="CZP343" s="431"/>
      <c r="CZQ343" s="429"/>
      <c r="CZR343" s="428"/>
      <c r="CZS343" s="430"/>
      <c r="CZT343" s="431"/>
      <c r="CZU343" s="429"/>
      <c r="CZV343" s="428"/>
      <c r="CZW343" s="430"/>
      <c r="CZX343" s="431"/>
      <c r="CZY343" s="429"/>
      <c r="CZZ343" s="428"/>
      <c r="DAA343" s="430"/>
      <c r="DAB343" s="431"/>
      <c r="DAC343" s="429"/>
      <c r="DAD343" s="428"/>
      <c r="DAE343" s="430"/>
      <c r="DAF343" s="431"/>
      <c r="DAG343" s="429"/>
      <c r="DAH343" s="428"/>
      <c r="DAI343" s="430"/>
      <c r="DAJ343" s="431"/>
      <c r="DAK343" s="429"/>
      <c r="DAL343" s="428"/>
      <c r="DAM343" s="430"/>
      <c r="DAN343" s="431"/>
      <c r="DAO343" s="429"/>
      <c r="DAP343" s="428"/>
      <c r="DAQ343" s="430"/>
      <c r="DAR343" s="431"/>
      <c r="DAS343" s="429"/>
      <c r="DAT343" s="428"/>
      <c r="DAU343" s="430"/>
      <c r="DAV343" s="431"/>
      <c r="DAW343" s="429"/>
      <c r="DAX343" s="428"/>
      <c r="DAY343" s="430"/>
      <c r="DAZ343" s="431"/>
      <c r="DBA343" s="429"/>
      <c r="DBB343" s="428"/>
      <c r="DBC343" s="430"/>
      <c r="DBD343" s="431"/>
      <c r="DBE343" s="429"/>
      <c r="DBF343" s="428"/>
      <c r="DBG343" s="430"/>
      <c r="DBH343" s="431"/>
      <c r="DBI343" s="429"/>
      <c r="DBJ343" s="428"/>
      <c r="DBK343" s="430"/>
      <c r="DBL343" s="431"/>
      <c r="DBM343" s="429"/>
      <c r="DBN343" s="428"/>
      <c r="DBO343" s="430"/>
      <c r="DBP343" s="431"/>
      <c r="DBQ343" s="429"/>
      <c r="DBR343" s="428"/>
      <c r="DBS343" s="430"/>
      <c r="DBT343" s="431"/>
      <c r="DBU343" s="429"/>
      <c r="DBV343" s="428"/>
      <c r="DBW343" s="430"/>
      <c r="DBX343" s="431"/>
      <c r="DBY343" s="429"/>
      <c r="DBZ343" s="428"/>
      <c r="DCA343" s="430"/>
      <c r="DCB343" s="431"/>
      <c r="DCC343" s="429"/>
      <c r="DCD343" s="428"/>
      <c r="DCE343" s="430"/>
      <c r="DCF343" s="431"/>
      <c r="DCG343" s="429"/>
      <c r="DCH343" s="428"/>
      <c r="DCI343" s="430"/>
      <c r="DCJ343" s="431"/>
      <c r="DCK343" s="429"/>
      <c r="DCL343" s="428"/>
      <c r="DCM343" s="430"/>
      <c r="DCN343" s="431"/>
      <c r="DCO343" s="429"/>
      <c r="DCP343" s="428"/>
      <c r="DCQ343" s="430"/>
      <c r="DCR343" s="431"/>
      <c r="DCS343" s="429"/>
      <c r="DCT343" s="428"/>
      <c r="DCU343" s="430"/>
      <c r="DCV343" s="431"/>
      <c r="DCW343" s="429"/>
      <c r="DCX343" s="428"/>
      <c r="DCY343" s="430"/>
      <c r="DCZ343" s="431"/>
      <c r="DDA343" s="429"/>
      <c r="DDB343" s="428"/>
      <c r="DDC343" s="430"/>
      <c r="DDD343" s="431"/>
      <c r="DDE343" s="429"/>
      <c r="DDF343" s="428"/>
      <c r="DDG343" s="430"/>
      <c r="DDH343" s="431"/>
      <c r="DDI343" s="429"/>
      <c r="DDJ343" s="428"/>
      <c r="DDK343" s="430"/>
      <c r="DDL343" s="431"/>
      <c r="DDM343" s="429"/>
      <c r="DDN343" s="428"/>
      <c r="DDO343" s="430"/>
      <c r="DDP343" s="431"/>
      <c r="DDQ343" s="429"/>
      <c r="DDR343" s="428"/>
      <c r="DDS343" s="430"/>
      <c r="DDT343" s="431"/>
      <c r="DDU343" s="429"/>
      <c r="DDV343" s="428"/>
      <c r="DDW343" s="430"/>
      <c r="DDX343" s="431"/>
      <c r="DDY343" s="429"/>
      <c r="DDZ343" s="428"/>
      <c r="DEA343" s="430"/>
      <c r="DEB343" s="431"/>
      <c r="DEC343" s="429"/>
      <c r="DED343" s="428"/>
      <c r="DEE343" s="430"/>
      <c r="DEF343" s="431"/>
      <c r="DEG343" s="429"/>
      <c r="DEH343" s="428"/>
      <c r="DEI343" s="430"/>
      <c r="DEJ343" s="431"/>
      <c r="DEK343" s="429"/>
      <c r="DEL343" s="428"/>
      <c r="DEM343" s="430"/>
      <c r="DEN343" s="431"/>
      <c r="DEO343" s="429"/>
      <c r="DEP343" s="428"/>
      <c r="DEQ343" s="430"/>
      <c r="DER343" s="431"/>
      <c r="DES343" s="429"/>
      <c r="DET343" s="428"/>
      <c r="DEU343" s="430"/>
      <c r="DEV343" s="431"/>
      <c r="DEW343" s="429"/>
      <c r="DEX343" s="428"/>
      <c r="DEY343" s="430"/>
      <c r="DEZ343" s="431"/>
      <c r="DFA343" s="429"/>
      <c r="DFB343" s="428"/>
      <c r="DFC343" s="430"/>
      <c r="DFD343" s="431"/>
      <c r="DFE343" s="429"/>
      <c r="DFF343" s="428"/>
      <c r="DFG343" s="430"/>
      <c r="DFH343" s="431"/>
      <c r="DFI343" s="429"/>
      <c r="DFJ343" s="428"/>
      <c r="DFK343" s="430"/>
      <c r="DFL343" s="431"/>
      <c r="DFM343" s="429"/>
      <c r="DFN343" s="428"/>
      <c r="DFO343" s="430"/>
      <c r="DFP343" s="431"/>
      <c r="DFQ343" s="429"/>
      <c r="DFR343" s="428"/>
      <c r="DFS343" s="430"/>
      <c r="DFT343" s="431"/>
      <c r="DFU343" s="429"/>
      <c r="DFV343" s="428"/>
      <c r="DFW343" s="430"/>
      <c r="DFX343" s="431"/>
      <c r="DFY343" s="429"/>
      <c r="DFZ343" s="428"/>
      <c r="DGA343" s="430"/>
      <c r="DGB343" s="431"/>
      <c r="DGC343" s="429"/>
      <c r="DGD343" s="428"/>
      <c r="DGE343" s="430"/>
      <c r="DGF343" s="431"/>
      <c r="DGG343" s="429"/>
      <c r="DGH343" s="428"/>
      <c r="DGI343" s="430"/>
      <c r="DGJ343" s="431"/>
      <c r="DGK343" s="429"/>
      <c r="DGL343" s="428"/>
      <c r="DGM343" s="430"/>
      <c r="DGN343" s="431"/>
      <c r="DGO343" s="429"/>
      <c r="DGP343" s="428"/>
      <c r="DGQ343" s="430"/>
      <c r="DGR343" s="431"/>
      <c r="DGS343" s="429"/>
      <c r="DGT343" s="428"/>
      <c r="DGU343" s="430"/>
      <c r="DGV343" s="431"/>
      <c r="DGW343" s="429"/>
      <c r="DGX343" s="428"/>
      <c r="DGY343" s="430"/>
      <c r="DGZ343" s="431"/>
      <c r="DHA343" s="429"/>
      <c r="DHB343" s="428"/>
      <c r="DHC343" s="430"/>
      <c r="DHD343" s="431"/>
      <c r="DHE343" s="429"/>
      <c r="DHF343" s="428"/>
      <c r="DHG343" s="430"/>
      <c r="DHH343" s="431"/>
      <c r="DHI343" s="429"/>
      <c r="DHJ343" s="428"/>
      <c r="DHK343" s="430"/>
      <c r="DHL343" s="431"/>
      <c r="DHM343" s="429"/>
      <c r="DHN343" s="428"/>
      <c r="DHO343" s="430"/>
      <c r="DHP343" s="431"/>
      <c r="DHQ343" s="429"/>
      <c r="DHR343" s="428"/>
      <c r="DHS343" s="430"/>
      <c r="DHT343" s="431"/>
      <c r="DHU343" s="429"/>
      <c r="DHV343" s="428"/>
      <c r="DHW343" s="430"/>
      <c r="DHX343" s="431"/>
      <c r="DHY343" s="429"/>
      <c r="DHZ343" s="428"/>
      <c r="DIA343" s="430"/>
      <c r="DIB343" s="431"/>
      <c r="DIC343" s="429"/>
      <c r="DID343" s="428"/>
      <c r="DIE343" s="430"/>
      <c r="DIF343" s="431"/>
      <c r="DIG343" s="429"/>
      <c r="DIH343" s="428"/>
      <c r="DII343" s="430"/>
      <c r="DIJ343" s="431"/>
      <c r="DIK343" s="429"/>
      <c r="DIL343" s="428"/>
      <c r="DIM343" s="430"/>
      <c r="DIN343" s="431"/>
      <c r="DIO343" s="429"/>
      <c r="DIP343" s="428"/>
      <c r="DIQ343" s="430"/>
      <c r="DIR343" s="431"/>
      <c r="DIS343" s="429"/>
      <c r="DIT343" s="428"/>
      <c r="DIU343" s="430"/>
      <c r="DIV343" s="431"/>
      <c r="DIW343" s="429"/>
      <c r="DIX343" s="428"/>
      <c r="DIY343" s="430"/>
      <c r="DIZ343" s="431"/>
      <c r="DJA343" s="429"/>
      <c r="DJB343" s="428"/>
      <c r="DJC343" s="430"/>
      <c r="DJD343" s="431"/>
      <c r="DJE343" s="429"/>
      <c r="DJF343" s="428"/>
      <c r="DJG343" s="430"/>
      <c r="DJH343" s="431"/>
      <c r="DJI343" s="429"/>
      <c r="DJJ343" s="428"/>
      <c r="DJK343" s="430"/>
      <c r="DJL343" s="431"/>
      <c r="DJM343" s="429"/>
      <c r="DJN343" s="428"/>
      <c r="DJO343" s="430"/>
      <c r="DJP343" s="431"/>
      <c r="DJQ343" s="429"/>
      <c r="DJR343" s="428"/>
      <c r="DJS343" s="430"/>
      <c r="DJT343" s="431"/>
      <c r="DJU343" s="429"/>
      <c r="DJV343" s="428"/>
      <c r="DJW343" s="430"/>
      <c r="DJX343" s="431"/>
      <c r="DJY343" s="429"/>
      <c r="DJZ343" s="428"/>
      <c r="DKA343" s="430"/>
      <c r="DKB343" s="431"/>
      <c r="DKC343" s="429"/>
      <c r="DKD343" s="428"/>
      <c r="DKE343" s="430"/>
      <c r="DKF343" s="431"/>
      <c r="DKG343" s="429"/>
      <c r="DKH343" s="428"/>
      <c r="DKI343" s="430"/>
      <c r="DKJ343" s="431"/>
      <c r="DKK343" s="429"/>
      <c r="DKL343" s="428"/>
      <c r="DKM343" s="430"/>
      <c r="DKN343" s="431"/>
      <c r="DKO343" s="429"/>
      <c r="DKP343" s="428"/>
      <c r="DKQ343" s="430"/>
      <c r="DKR343" s="431"/>
      <c r="DKS343" s="429"/>
      <c r="DKT343" s="428"/>
      <c r="DKU343" s="430"/>
      <c r="DKV343" s="431"/>
      <c r="DKW343" s="429"/>
      <c r="DKX343" s="428"/>
      <c r="DKY343" s="430"/>
      <c r="DKZ343" s="431"/>
      <c r="DLA343" s="429"/>
      <c r="DLB343" s="428"/>
      <c r="DLC343" s="430"/>
      <c r="DLD343" s="431"/>
      <c r="DLE343" s="429"/>
      <c r="DLF343" s="428"/>
      <c r="DLG343" s="430"/>
      <c r="DLH343" s="431"/>
      <c r="DLI343" s="429"/>
      <c r="DLJ343" s="428"/>
      <c r="DLK343" s="430"/>
      <c r="DLL343" s="431"/>
      <c r="DLM343" s="429"/>
      <c r="DLN343" s="428"/>
      <c r="DLO343" s="430"/>
      <c r="DLP343" s="431"/>
      <c r="DLQ343" s="429"/>
      <c r="DLR343" s="428"/>
      <c r="DLS343" s="430"/>
      <c r="DLT343" s="431"/>
      <c r="DLU343" s="429"/>
      <c r="DLV343" s="428"/>
      <c r="DLW343" s="430"/>
      <c r="DLX343" s="431"/>
      <c r="DLY343" s="429"/>
      <c r="DLZ343" s="428"/>
      <c r="DMA343" s="430"/>
      <c r="DMB343" s="431"/>
      <c r="DMC343" s="429"/>
      <c r="DMD343" s="428"/>
      <c r="DME343" s="430"/>
      <c r="DMF343" s="431"/>
      <c r="DMG343" s="429"/>
      <c r="DMH343" s="428"/>
      <c r="DMI343" s="430"/>
      <c r="DMJ343" s="431"/>
      <c r="DMK343" s="429"/>
      <c r="DML343" s="428"/>
      <c r="DMM343" s="430"/>
      <c r="DMN343" s="431"/>
      <c r="DMO343" s="429"/>
      <c r="DMP343" s="428"/>
      <c r="DMQ343" s="430"/>
      <c r="DMR343" s="431"/>
      <c r="DMS343" s="429"/>
      <c r="DMT343" s="428"/>
      <c r="DMU343" s="430"/>
      <c r="DMV343" s="431"/>
      <c r="DMW343" s="429"/>
      <c r="DMX343" s="428"/>
      <c r="DMY343" s="430"/>
      <c r="DMZ343" s="431"/>
      <c r="DNA343" s="429"/>
      <c r="DNB343" s="428"/>
      <c r="DNC343" s="430"/>
      <c r="DND343" s="431"/>
      <c r="DNE343" s="429"/>
      <c r="DNF343" s="428"/>
      <c r="DNG343" s="430"/>
      <c r="DNH343" s="431"/>
      <c r="DNI343" s="429"/>
      <c r="DNJ343" s="428"/>
      <c r="DNK343" s="430"/>
      <c r="DNL343" s="431"/>
      <c r="DNM343" s="429"/>
      <c r="DNN343" s="428"/>
      <c r="DNO343" s="430"/>
      <c r="DNP343" s="431"/>
      <c r="DNQ343" s="429"/>
      <c r="DNR343" s="428"/>
      <c r="DNS343" s="430"/>
      <c r="DNT343" s="431"/>
      <c r="DNU343" s="429"/>
      <c r="DNV343" s="428"/>
      <c r="DNW343" s="430"/>
      <c r="DNX343" s="431"/>
      <c r="DNY343" s="429"/>
      <c r="DNZ343" s="428"/>
      <c r="DOA343" s="430"/>
      <c r="DOB343" s="431"/>
      <c r="DOC343" s="429"/>
      <c r="DOD343" s="428"/>
      <c r="DOE343" s="430"/>
      <c r="DOF343" s="431"/>
      <c r="DOG343" s="429"/>
      <c r="DOH343" s="428"/>
      <c r="DOI343" s="430"/>
      <c r="DOJ343" s="431"/>
      <c r="DOK343" s="429"/>
      <c r="DOL343" s="428"/>
      <c r="DOM343" s="430"/>
      <c r="DON343" s="431"/>
      <c r="DOO343" s="429"/>
      <c r="DOP343" s="428"/>
      <c r="DOQ343" s="430"/>
      <c r="DOR343" s="431"/>
      <c r="DOS343" s="429"/>
      <c r="DOT343" s="428"/>
      <c r="DOU343" s="430"/>
      <c r="DOV343" s="431"/>
      <c r="DOW343" s="429"/>
      <c r="DOX343" s="428"/>
      <c r="DOY343" s="430"/>
      <c r="DOZ343" s="431"/>
      <c r="DPA343" s="429"/>
      <c r="DPB343" s="428"/>
      <c r="DPC343" s="430"/>
      <c r="DPD343" s="431"/>
      <c r="DPE343" s="429"/>
      <c r="DPF343" s="428"/>
      <c r="DPG343" s="430"/>
      <c r="DPH343" s="431"/>
      <c r="DPI343" s="429"/>
      <c r="DPJ343" s="428"/>
      <c r="DPK343" s="430"/>
      <c r="DPL343" s="431"/>
      <c r="DPM343" s="429"/>
      <c r="DPN343" s="428"/>
      <c r="DPO343" s="430"/>
      <c r="DPP343" s="431"/>
      <c r="DPQ343" s="429"/>
      <c r="DPR343" s="428"/>
      <c r="DPS343" s="430"/>
      <c r="DPT343" s="431"/>
      <c r="DPU343" s="429"/>
      <c r="DPV343" s="428"/>
      <c r="DPW343" s="430"/>
      <c r="DPX343" s="431"/>
      <c r="DPY343" s="429"/>
      <c r="DPZ343" s="428"/>
      <c r="DQA343" s="430"/>
      <c r="DQB343" s="431"/>
      <c r="DQC343" s="429"/>
      <c r="DQD343" s="428"/>
      <c r="DQE343" s="430"/>
      <c r="DQF343" s="431"/>
      <c r="DQG343" s="429"/>
      <c r="DQH343" s="428"/>
      <c r="DQI343" s="430"/>
      <c r="DQJ343" s="431"/>
      <c r="DQK343" s="429"/>
      <c r="DQL343" s="428"/>
      <c r="DQM343" s="430"/>
      <c r="DQN343" s="431"/>
      <c r="DQO343" s="429"/>
      <c r="DQP343" s="428"/>
      <c r="DQQ343" s="430"/>
      <c r="DQR343" s="431"/>
      <c r="DQS343" s="429"/>
      <c r="DQT343" s="428"/>
      <c r="DQU343" s="430"/>
      <c r="DQV343" s="431"/>
      <c r="DQW343" s="429"/>
      <c r="DQX343" s="428"/>
      <c r="DQY343" s="430"/>
      <c r="DQZ343" s="431"/>
      <c r="DRA343" s="429"/>
      <c r="DRB343" s="428"/>
      <c r="DRC343" s="430"/>
      <c r="DRD343" s="431"/>
      <c r="DRE343" s="429"/>
      <c r="DRF343" s="428"/>
      <c r="DRG343" s="430"/>
      <c r="DRH343" s="431"/>
      <c r="DRI343" s="429"/>
      <c r="DRJ343" s="428"/>
      <c r="DRK343" s="430"/>
      <c r="DRL343" s="431"/>
      <c r="DRM343" s="429"/>
      <c r="DRN343" s="428"/>
      <c r="DRO343" s="430"/>
      <c r="DRP343" s="431"/>
      <c r="DRQ343" s="429"/>
      <c r="DRR343" s="428"/>
      <c r="DRS343" s="430"/>
      <c r="DRT343" s="431"/>
      <c r="DRU343" s="429"/>
      <c r="DRV343" s="428"/>
      <c r="DRW343" s="430"/>
      <c r="DRX343" s="431"/>
      <c r="DRY343" s="429"/>
      <c r="DRZ343" s="428"/>
      <c r="DSA343" s="430"/>
      <c r="DSB343" s="431"/>
      <c r="DSC343" s="429"/>
      <c r="DSD343" s="428"/>
      <c r="DSE343" s="430"/>
      <c r="DSF343" s="431"/>
      <c r="DSG343" s="429"/>
      <c r="DSH343" s="428"/>
      <c r="DSI343" s="430"/>
      <c r="DSJ343" s="431"/>
      <c r="DSK343" s="429"/>
      <c r="DSL343" s="428"/>
      <c r="DSM343" s="430"/>
      <c r="DSN343" s="431"/>
      <c r="DSO343" s="429"/>
      <c r="DSP343" s="428"/>
      <c r="DSQ343" s="430"/>
      <c r="DSR343" s="431"/>
      <c r="DSS343" s="429"/>
      <c r="DST343" s="428"/>
      <c r="DSU343" s="430"/>
      <c r="DSV343" s="431"/>
      <c r="DSW343" s="429"/>
      <c r="DSX343" s="428"/>
      <c r="DSY343" s="430"/>
      <c r="DSZ343" s="431"/>
      <c r="DTA343" s="429"/>
      <c r="DTB343" s="428"/>
      <c r="DTC343" s="430"/>
      <c r="DTD343" s="431"/>
      <c r="DTE343" s="429"/>
      <c r="DTF343" s="428"/>
      <c r="DTG343" s="430"/>
      <c r="DTH343" s="431"/>
      <c r="DTI343" s="429"/>
      <c r="DTJ343" s="428"/>
      <c r="DTK343" s="430"/>
      <c r="DTL343" s="431"/>
      <c r="DTM343" s="429"/>
      <c r="DTN343" s="428"/>
      <c r="DTO343" s="430"/>
      <c r="DTP343" s="431"/>
      <c r="DTQ343" s="429"/>
      <c r="DTR343" s="428"/>
      <c r="DTS343" s="430"/>
      <c r="DTT343" s="431"/>
      <c r="DTU343" s="429"/>
      <c r="DTV343" s="428"/>
      <c r="DTW343" s="430"/>
      <c r="DTX343" s="431"/>
      <c r="DTY343" s="429"/>
      <c r="DTZ343" s="428"/>
      <c r="DUA343" s="430"/>
      <c r="DUB343" s="431"/>
      <c r="DUC343" s="429"/>
      <c r="DUD343" s="428"/>
      <c r="DUE343" s="430"/>
      <c r="DUF343" s="431"/>
      <c r="DUG343" s="429"/>
      <c r="DUH343" s="428"/>
      <c r="DUI343" s="430"/>
      <c r="DUJ343" s="431"/>
      <c r="DUK343" s="429"/>
      <c r="DUL343" s="428"/>
      <c r="DUM343" s="430"/>
      <c r="DUN343" s="431"/>
      <c r="DUO343" s="429"/>
      <c r="DUP343" s="428"/>
      <c r="DUQ343" s="430"/>
      <c r="DUR343" s="431"/>
      <c r="DUS343" s="429"/>
      <c r="DUT343" s="428"/>
      <c r="DUU343" s="430"/>
      <c r="DUV343" s="431"/>
      <c r="DUW343" s="429"/>
      <c r="DUX343" s="428"/>
      <c r="DUY343" s="430"/>
      <c r="DUZ343" s="431"/>
      <c r="DVA343" s="429"/>
      <c r="DVB343" s="428"/>
      <c r="DVC343" s="430"/>
      <c r="DVD343" s="431"/>
      <c r="DVE343" s="429"/>
      <c r="DVF343" s="428"/>
      <c r="DVG343" s="430"/>
      <c r="DVH343" s="431"/>
      <c r="DVI343" s="429"/>
      <c r="DVJ343" s="428"/>
      <c r="DVK343" s="430"/>
      <c r="DVL343" s="431"/>
      <c r="DVM343" s="429"/>
      <c r="DVN343" s="428"/>
      <c r="DVO343" s="430"/>
      <c r="DVP343" s="431"/>
      <c r="DVQ343" s="429"/>
      <c r="DVR343" s="428"/>
      <c r="DVS343" s="430"/>
      <c r="DVT343" s="431"/>
      <c r="DVU343" s="429"/>
      <c r="DVV343" s="428"/>
      <c r="DVW343" s="430"/>
      <c r="DVX343" s="431"/>
      <c r="DVY343" s="429"/>
      <c r="DVZ343" s="428"/>
      <c r="DWA343" s="430"/>
      <c r="DWB343" s="431"/>
      <c r="DWC343" s="429"/>
      <c r="DWD343" s="428"/>
      <c r="DWE343" s="430"/>
      <c r="DWF343" s="431"/>
      <c r="DWG343" s="429"/>
      <c r="DWH343" s="428"/>
      <c r="DWI343" s="430"/>
      <c r="DWJ343" s="431"/>
      <c r="DWK343" s="429"/>
      <c r="DWL343" s="428"/>
      <c r="DWM343" s="430"/>
      <c r="DWN343" s="431"/>
      <c r="DWO343" s="429"/>
      <c r="DWP343" s="428"/>
      <c r="DWQ343" s="430"/>
      <c r="DWR343" s="431"/>
      <c r="DWS343" s="429"/>
      <c r="DWT343" s="428"/>
      <c r="DWU343" s="430"/>
      <c r="DWV343" s="431"/>
      <c r="DWW343" s="429"/>
      <c r="DWX343" s="428"/>
      <c r="DWY343" s="430"/>
      <c r="DWZ343" s="431"/>
      <c r="DXA343" s="429"/>
      <c r="DXB343" s="428"/>
      <c r="DXC343" s="430"/>
      <c r="DXD343" s="431"/>
      <c r="DXE343" s="429"/>
      <c r="DXF343" s="428"/>
      <c r="DXG343" s="430"/>
      <c r="DXH343" s="431"/>
      <c r="DXI343" s="429"/>
      <c r="DXJ343" s="428"/>
      <c r="DXK343" s="430"/>
      <c r="DXL343" s="431"/>
      <c r="DXM343" s="429"/>
      <c r="DXN343" s="428"/>
      <c r="DXO343" s="430"/>
      <c r="DXP343" s="431"/>
      <c r="DXQ343" s="429"/>
      <c r="DXR343" s="428"/>
      <c r="DXS343" s="430"/>
      <c r="DXT343" s="431"/>
      <c r="DXU343" s="429"/>
      <c r="DXV343" s="428"/>
      <c r="DXW343" s="430"/>
      <c r="DXX343" s="431"/>
      <c r="DXY343" s="429"/>
      <c r="DXZ343" s="428"/>
      <c r="DYA343" s="430"/>
      <c r="DYB343" s="431"/>
      <c r="DYC343" s="429"/>
      <c r="DYD343" s="428"/>
      <c r="DYE343" s="430"/>
      <c r="DYF343" s="431"/>
      <c r="DYG343" s="429"/>
      <c r="DYH343" s="428"/>
      <c r="DYI343" s="430"/>
      <c r="DYJ343" s="431"/>
      <c r="DYK343" s="429"/>
      <c r="DYL343" s="428"/>
      <c r="DYM343" s="430"/>
      <c r="DYN343" s="431"/>
      <c r="DYO343" s="429"/>
      <c r="DYP343" s="428"/>
      <c r="DYQ343" s="430"/>
      <c r="DYR343" s="431"/>
      <c r="DYS343" s="429"/>
      <c r="DYT343" s="428"/>
      <c r="DYU343" s="430"/>
      <c r="DYV343" s="431"/>
      <c r="DYW343" s="429"/>
      <c r="DYX343" s="428"/>
      <c r="DYY343" s="430"/>
      <c r="DYZ343" s="431"/>
      <c r="DZA343" s="429"/>
      <c r="DZB343" s="428"/>
      <c r="DZC343" s="430"/>
      <c r="DZD343" s="431"/>
      <c r="DZE343" s="429"/>
      <c r="DZF343" s="428"/>
      <c r="DZG343" s="430"/>
      <c r="DZH343" s="431"/>
      <c r="DZI343" s="429"/>
      <c r="DZJ343" s="428"/>
      <c r="DZK343" s="430"/>
      <c r="DZL343" s="431"/>
      <c r="DZM343" s="429"/>
      <c r="DZN343" s="428"/>
      <c r="DZO343" s="430"/>
      <c r="DZP343" s="431"/>
      <c r="DZQ343" s="429"/>
      <c r="DZR343" s="428"/>
      <c r="DZS343" s="430"/>
      <c r="DZT343" s="431"/>
      <c r="DZU343" s="429"/>
      <c r="DZV343" s="428"/>
      <c r="DZW343" s="430"/>
      <c r="DZX343" s="431"/>
      <c r="DZY343" s="429"/>
      <c r="DZZ343" s="428"/>
      <c r="EAA343" s="430"/>
      <c r="EAB343" s="431"/>
      <c r="EAC343" s="429"/>
      <c r="EAD343" s="428"/>
      <c r="EAE343" s="430"/>
      <c r="EAF343" s="431"/>
      <c r="EAG343" s="429"/>
      <c r="EAH343" s="428"/>
      <c r="EAI343" s="430"/>
      <c r="EAJ343" s="431"/>
      <c r="EAK343" s="429"/>
      <c r="EAL343" s="428"/>
      <c r="EAM343" s="430"/>
      <c r="EAN343" s="431"/>
      <c r="EAO343" s="429"/>
      <c r="EAP343" s="428"/>
      <c r="EAQ343" s="430"/>
      <c r="EAR343" s="431"/>
      <c r="EAS343" s="429"/>
      <c r="EAT343" s="428"/>
      <c r="EAU343" s="430"/>
      <c r="EAV343" s="431"/>
      <c r="EAW343" s="429"/>
      <c r="EAX343" s="428"/>
      <c r="EAY343" s="430"/>
      <c r="EAZ343" s="431"/>
      <c r="EBA343" s="429"/>
      <c r="EBB343" s="428"/>
      <c r="EBC343" s="430"/>
      <c r="EBD343" s="431"/>
      <c r="EBE343" s="429"/>
      <c r="EBF343" s="428"/>
      <c r="EBG343" s="430"/>
      <c r="EBH343" s="431"/>
      <c r="EBI343" s="429"/>
      <c r="EBJ343" s="428"/>
      <c r="EBK343" s="430"/>
      <c r="EBL343" s="431"/>
      <c r="EBM343" s="429"/>
      <c r="EBN343" s="428"/>
      <c r="EBO343" s="430"/>
      <c r="EBP343" s="431"/>
      <c r="EBQ343" s="429"/>
      <c r="EBR343" s="428"/>
      <c r="EBS343" s="430"/>
      <c r="EBT343" s="431"/>
      <c r="EBU343" s="429"/>
      <c r="EBV343" s="428"/>
      <c r="EBW343" s="430"/>
      <c r="EBX343" s="431"/>
      <c r="EBY343" s="429"/>
      <c r="EBZ343" s="428"/>
      <c r="ECA343" s="430"/>
      <c r="ECB343" s="431"/>
      <c r="ECC343" s="429"/>
      <c r="ECD343" s="428"/>
      <c r="ECE343" s="430"/>
      <c r="ECF343" s="431"/>
      <c r="ECG343" s="429"/>
      <c r="ECH343" s="428"/>
      <c r="ECI343" s="430"/>
      <c r="ECJ343" s="431"/>
      <c r="ECK343" s="429"/>
      <c r="ECL343" s="428"/>
      <c r="ECM343" s="430"/>
      <c r="ECN343" s="431"/>
      <c r="ECO343" s="429"/>
      <c r="ECP343" s="428"/>
      <c r="ECQ343" s="430"/>
      <c r="ECR343" s="431"/>
      <c r="ECS343" s="429"/>
      <c r="ECT343" s="428"/>
      <c r="ECU343" s="430"/>
      <c r="ECV343" s="431"/>
      <c r="ECW343" s="429"/>
      <c r="ECX343" s="428"/>
      <c r="ECY343" s="430"/>
      <c r="ECZ343" s="431"/>
      <c r="EDA343" s="429"/>
      <c r="EDB343" s="428"/>
      <c r="EDC343" s="430"/>
      <c r="EDD343" s="431"/>
      <c r="EDE343" s="429"/>
      <c r="EDF343" s="428"/>
      <c r="EDG343" s="430"/>
      <c r="EDH343" s="431"/>
      <c r="EDI343" s="429"/>
      <c r="EDJ343" s="428"/>
      <c r="EDK343" s="430"/>
      <c r="EDL343" s="431"/>
      <c r="EDM343" s="429"/>
      <c r="EDN343" s="428"/>
      <c r="EDO343" s="430"/>
      <c r="EDP343" s="431"/>
      <c r="EDQ343" s="429"/>
      <c r="EDR343" s="428"/>
      <c r="EDS343" s="430"/>
      <c r="EDT343" s="431"/>
      <c r="EDU343" s="429"/>
      <c r="EDV343" s="428"/>
      <c r="EDW343" s="430"/>
      <c r="EDX343" s="431"/>
      <c r="EDY343" s="429"/>
      <c r="EDZ343" s="428"/>
      <c r="EEA343" s="430"/>
      <c r="EEB343" s="431"/>
      <c r="EEC343" s="429"/>
      <c r="EED343" s="428"/>
      <c r="EEE343" s="430"/>
      <c r="EEF343" s="431"/>
      <c r="EEG343" s="429"/>
      <c r="EEH343" s="428"/>
      <c r="EEI343" s="430"/>
      <c r="EEJ343" s="431"/>
      <c r="EEK343" s="429"/>
      <c r="EEL343" s="428"/>
      <c r="EEM343" s="430"/>
      <c r="EEN343" s="431"/>
      <c r="EEO343" s="429"/>
      <c r="EEP343" s="428"/>
      <c r="EEQ343" s="430"/>
      <c r="EER343" s="431"/>
      <c r="EES343" s="429"/>
      <c r="EET343" s="428"/>
      <c r="EEU343" s="430"/>
      <c r="EEV343" s="431"/>
      <c r="EEW343" s="429"/>
      <c r="EEX343" s="428"/>
      <c r="EEY343" s="430"/>
      <c r="EEZ343" s="431"/>
      <c r="EFA343" s="429"/>
      <c r="EFB343" s="428"/>
      <c r="EFC343" s="430"/>
      <c r="EFD343" s="431"/>
      <c r="EFE343" s="429"/>
      <c r="EFF343" s="428"/>
      <c r="EFG343" s="430"/>
      <c r="EFH343" s="431"/>
      <c r="EFI343" s="429"/>
      <c r="EFJ343" s="428"/>
      <c r="EFK343" s="430"/>
      <c r="EFL343" s="431"/>
      <c r="EFM343" s="429"/>
      <c r="EFN343" s="428"/>
      <c r="EFO343" s="430"/>
      <c r="EFP343" s="431"/>
      <c r="EFQ343" s="429"/>
      <c r="EFR343" s="428"/>
      <c r="EFS343" s="430"/>
      <c r="EFT343" s="431"/>
      <c r="EFU343" s="429"/>
      <c r="EFV343" s="428"/>
      <c r="EFW343" s="430"/>
      <c r="EFX343" s="431"/>
      <c r="EFY343" s="429"/>
      <c r="EFZ343" s="428"/>
      <c r="EGA343" s="430"/>
      <c r="EGB343" s="431"/>
      <c r="EGC343" s="429"/>
      <c r="EGD343" s="428"/>
      <c r="EGE343" s="430"/>
      <c r="EGF343" s="431"/>
      <c r="EGG343" s="429"/>
      <c r="EGH343" s="428"/>
      <c r="EGI343" s="430"/>
      <c r="EGJ343" s="431"/>
      <c r="EGK343" s="429"/>
      <c r="EGL343" s="428"/>
      <c r="EGM343" s="430"/>
      <c r="EGN343" s="431"/>
      <c r="EGO343" s="429"/>
      <c r="EGP343" s="428"/>
      <c r="EGQ343" s="430"/>
      <c r="EGR343" s="431"/>
      <c r="EGS343" s="429"/>
      <c r="EGT343" s="428"/>
      <c r="EGU343" s="430"/>
      <c r="EGV343" s="431"/>
      <c r="EGW343" s="429"/>
      <c r="EGX343" s="428"/>
      <c r="EGY343" s="430"/>
      <c r="EGZ343" s="431"/>
      <c r="EHA343" s="429"/>
      <c r="EHB343" s="428"/>
      <c r="EHC343" s="430"/>
      <c r="EHD343" s="431"/>
      <c r="EHE343" s="429"/>
      <c r="EHF343" s="428"/>
      <c r="EHG343" s="430"/>
      <c r="EHH343" s="431"/>
      <c r="EHI343" s="429"/>
      <c r="EHJ343" s="428"/>
      <c r="EHK343" s="430"/>
      <c r="EHL343" s="431"/>
      <c r="EHM343" s="429"/>
      <c r="EHN343" s="428"/>
      <c r="EHO343" s="430"/>
      <c r="EHP343" s="431"/>
      <c r="EHQ343" s="429"/>
      <c r="EHR343" s="428"/>
      <c r="EHS343" s="430"/>
      <c r="EHT343" s="431"/>
      <c r="EHU343" s="429"/>
      <c r="EHV343" s="428"/>
      <c r="EHW343" s="430"/>
      <c r="EHX343" s="431"/>
      <c r="EHY343" s="429"/>
      <c r="EHZ343" s="428"/>
      <c r="EIA343" s="430"/>
      <c r="EIB343" s="431"/>
      <c r="EIC343" s="429"/>
      <c r="EID343" s="428"/>
      <c r="EIE343" s="430"/>
      <c r="EIF343" s="431"/>
      <c r="EIG343" s="429"/>
      <c r="EIH343" s="428"/>
      <c r="EII343" s="430"/>
      <c r="EIJ343" s="431"/>
      <c r="EIK343" s="429"/>
      <c r="EIL343" s="428"/>
      <c r="EIM343" s="430"/>
      <c r="EIN343" s="431"/>
      <c r="EIO343" s="429"/>
      <c r="EIP343" s="428"/>
      <c r="EIQ343" s="430"/>
      <c r="EIR343" s="431"/>
      <c r="EIS343" s="429"/>
      <c r="EIT343" s="428"/>
      <c r="EIU343" s="430"/>
      <c r="EIV343" s="431"/>
      <c r="EIW343" s="429"/>
      <c r="EIX343" s="428"/>
      <c r="EIY343" s="430"/>
      <c r="EIZ343" s="431"/>
      <c r="EJA343" s="429"/>
      <c r="EJB343" s="428"/>
      <c r="EJC343" s="430"/>
      <c r="EJD343" s="431"/>
      <c r="EJE343" s="429"/>
      <c r="EJF343" s="428"/>
      <c r="EJG343" s="430"/>
      <c r="EJH343" s="431"/>
      <c r="EJI343" s="429"/>
      <c r="EJJ343" s="428"/>
      <c r="EJK343" s="430"/>
      <c r="EJL343" s="431"/>
      <c r="EJM343" s="429"/>
      <c r="EJN343" s="428"/>
      <c r="EJO343" s="430"/>
      <c r="EJP343" s="431"/>
      <c r="EJQ343" s="429"/>
      <c r="EJR343" s="428"/>
      <c r="EJS343" s="430"/>
      <c r="EJT343" s="431"/>
      <c r="EJU343" s="429"/>
      <c r="EJV343" s="428"/>
      <c r="EJW343" s="430"/>
      <c r="EJX343" s="431"/>
      <c r="EJY343" s="429"/>
      <c r="EJZ343" s="428"/>
      <c r="EKA343" s="430"/>
      <c r="EKB343" s="431"/>
      <c r="EKC343" s="429"/>
      <c r="EKD343" s="428"/>
      <c r="EKE343" s="430"/>
      <c r="EKF343" s="431"/>
      <c r="EKG343" s="429"/>
      <c r="EKH343" s="428"/>
      <c r="EKI343" s="430"/>
      <c r="EKJ343" s="431"/>
      <c r="EKK343" s="429"/>
      <c r="EKL343" s="428"/>
      <c r="EKM343" s="430"/>
      <c r="EKN343" s="431"/>
      <c r="EKO343" s="429"/>
      <c r="EKP343" s="428"/>
      <c r="EKQ343" s="430"/>
      <c r="EKR343" s="431"/>
      <c r="EKS343" s="429"/>
      <c r="EKT343" s="428"/>
      <c r="EKU343" s="430"/>
      <c r="EKV343" s="431"/>
      <c r="EKW343" s="429"/>
      <c r="EKX343" s="428"/>
      <c r="EKY343" s="430"/>
      <c r="EKZ343" s="431"/>
      <c r="ELA343" s="429"/>
      <c r="ELB343" s="428"/>
      <c r="ELC343" s="430"/>
      <c r="ELD343" s="431"/>
      <c r="ELE343" s="429"/>
      <c r="ELF343" s="428"/>
      <c r="ELG343" s="430"/>
      <c r="ELH343" s="431"/>
      <c r="ELI343" s="429"/>
      <c r="ELJ343" s="428"/>
      <c r="ELK343" s="430"/>
      <c r="ELL343" s="431"/>
      <c r="ELM343" s="429"/>
      <c r="ELN343" s="428"/>
      <c r="ELO343" s="430"/>
      <c r="ELP343" s="431"/>
      <c r="ELQ343" s="429"/>
      <c r="ELR343" s="428"/>
      <c r="ELS343" s="430"/>
      <c r="ELT343" s="431"/>
      <c r="ELU343" s="429"/>
      <c r="ELV343" s="428"/>
      <c r="ELW343" s="430"/>
      <c r="ELX343" s="431"/>
      <c r="ELY343" s="429"/>
      <c r="ELZ343" s="428"/>
      <c r="EMA343" s="430"/>
      <c r="EMB343" s="431"/>
      <c r="EMC343" s="429"/>
      <c r="EMD343" s="428"/>
      <c r="EME343" s="430"/>
      <c r="EMF343" s="431"/>
      <c r="EMG343" s="429"/>
      <c r="EMH343" s="428"/>
      <c r="EMI343" s="430"/>
      <c r="EMJ343" s="431"/>
      <c r="EMK343" s="429"/>
      <c r="EML343" s="428"/>
      <c r="EMM343" s="430"/>
      <c r="EMN343" s="431"/>
      <c r="EMO343" s="429"/>
      <c r="EMP343" s="428"/>
      <c r="EMQ343" s="430"/>
      <c r="EMR343" s="431"/>
      <c r="EMS343" s="429"/>
      <c r="EMT343" s="428"/>
      <c r="EMU343" s="430"/>
      <c r="EMV343" s="431"/>
      <c r="EMW343" s="429"/>
      <c r="EMX343" s="428"/>
      <c r="EMY343" s="430"/>
      <c r="EMZ343" s="431"/>
      <c r="ENA343" s="429"/>
      <c r="ENB343" s="428"/>
      <c r="ENC343" s="430"/>
      <c r="END343" s="431"/>
      <c r="ENE343" s="429"/>
      <c r="ENF343" s="428"/>
      <c r="ENG343" s="430"/>
      <c r="ENH343" s="431"/>
      <c r="ENI343" s="429"/>
      <c r="ENJ343" s="428"/>
      <c r="ENK343" s="430"/>
      <c r="ENL343" s="431"/>
      <c r="ENM343" s="429"/>
      <c r="ENN343" s="428"/>
      <c r="ENO343" s="430"/>
      <c r="ENP343" s="431"/>
      <c r="ENQ343" s="429"/>
      <c r="ENR343" s="428"/>
      <c r="ENS343" s="430"/>
      <c r="ENT343" s="431"/>
      <c r="ENU343" s="429"/>
      <c r="ENV343" s="428"/>
      <c r="ENW343" s="430"/>
      <c r="ENX343" s="431"/>
      <c r="ENY343" s="429"/>
      <c r="ENZ343" s="428"/>
      <c r="EOA343" s="430"/>
      <c r="EOB343" s="431"/>
      <c r="EOC343" s="429"/>
      <c r="EOD343" s="428"/>
      <c r="EOE343" s="430"/>
      <c r="EOF343" s="431"/>
      <c r="EOG343" s="429"/>
      <c r="EOH343" s="428"/>
      <c r="EOI343" s="430"/>
      <c r="EOJ343" s="431"/>
      <c r="EOK343" s="429"/>
      <c r="EOL343" s="428"/>
      <c r="EOM343" s="430"/>
      <c r="EON343" s="431"/>
      <c r="EOO343" s="429"/>
      <c r="EOP343" s="428"/>
      <c r="EOQ343" s="430"/>
      <c r="EOR343" s="431"/>
      <c r="EOS343" s="429"/>
      <c r="EOT343" s="428"/>
      <c r="EOU343" s="430"/>
      <c r="EOV343" s="431"/>
      <c r="EOW343" s="429"/>
      <c r="EOX343" s="428"/>
      <c r="EOY343" s="430"/>
      <c r="EOZ343" s="431"/>
      <c r="EPA343" s="429"/>
      <c r="EPB343" s="428"/>
      <c r="EPC343" s="430"/>
      <c r="EPD343" s="431"/>
      <c r="EPE343" s="429"/>
      <c r="EPF343" s="428"/>
      <c r="EPG343" s="430"/>
      <c r="EPH343" s="431"/>
      <c r="EPI343" s="429"/>
      <c r="EPJ343" s="428"/>
      <c r="EPK343" s="430"/>
      <c r="EPL343" s="431"/>
      <c r="EPM343" s="429"/>
      <c r="EPN343" s="428"/>
      <c r="EPO343" s="430"/>
      <c r="EPP343" s="431"/>
      <c r="EPQ343" s="429"/>
      <c r="EPR343" s="428"/>
      <c r="EPS343" s="430"/>
      <c r="EPT343" s="431"/>
      <c r="EPU343" s="429"/>
      <c r="EPV343" s="428"/>
      <c r="EPW343" s="430"/>
      <c r="EPX343" s="431"/>
      <c r="EPY343" s="429"/>
      <c r="EPZ343" s="428"/>
      <c r="EQA343" s="430"/>
      <c r="EQB343" s="431"/>
      <c r="EQC343" s="429"/>
      <c r="EQD343" s="428"/>
      <c r="EQE343" s="430"/>
      <c r="EQF343" s="431"/>
      <c r="EQG343" s="429"/>
      <c r="EQH343" s="428"/>
      <c r="EQI343" s="430"/>
      <c r="EQJ343" s="431"/>
      <c r="EQK343" s="429"/>
      <c r="EQL343" s="428"/>
      <c r="EQM343" s="430"/>
      <c r="EQN343" s="431"/>
      <c r="EQO343" s="429"/>
      <c r="EQP343" s="428"/>
      <c r="EQQ343" s="430"/>
      <c r="EQR343" s="431"/>
      <c r="EQS343" s="429"/>
      <c r="EQT343" s="428"/>
      <c r="EQU343" s="430"/>
      <c r="EQV343" s="431"/>
      <c r="EQW343" s="429"/>
      <c r="EQX343" s="428"/>
      <c r="EQY343" s="430"/>
      <c r="EQZ343" s="431"/>
      <c r="ERA343" s="429"/>
      <c r="ERB343" s="428"/>
      <c r="ERC343" s="430"/>
      <c r="ERD343" s="431"/>
      <c r="ERE343" s="429"/>
      <c r="ERF343" s="428"/>
      <c r="ERG343" s="430"/>
      <c r="ERH343" s="431"/>
      <c r="ERI343" s="429"/>
      <c r="ERJ343" s="428"/>
      <c r="ERK343" s="430"/>
      <c r="ERL343" s="431"/>
      <c r="ERM343" s="429"/>
      <c r="ERN343" s="428"/>
      <c r="ERO343" s="430"/>
      <c r="ERP343" s="431"/>
      <c r="ERQ343" s="429"/>
      <c r="ERR343" s="428"/>
      <c r="ERS343" s="430"/>
      <c r="ERT343" s="431"/>
      <c r="ERU343" s="429"/>
      <c r="ERV343" s="428"/>
      <c r="ERW343" s="430"/>
      <c r="ERX343" s="431"/>
      <c r="ERY343" s="429"/>
      <c r="ERZ343" s="428"/>
      <c r="ESA343" s="430"/>
      <c r="ESB343" s="431"/>
      <c r="ESC343" s="429"/>
      <c r="ESD343" s="428"/>
      <c r="ESE343" s="430"/>
      <c r="ESF343" s="431"/>
      <c r="ESG343" s="429"/>
      <c r="ESH343" s="428"/>
      <c r="ESI343" s="430"/>
      <c r="ESJ343" s="431"/>
      <c r="ESK343" s="429"/>
      <c r="ESL343" s="428"/>
      <c r="ESM343" s="430"/>
      <c r="ESN343" s="431"/>
      <c r="ESO343" s="429"/>
      <c r="ESP343" s="428"/>
      <c r="ESQ343" s="430"/>
      <c r="ESR343" s="431"/>
      <c r="ESS343" s="429"/>
      <c r="EST343" s="428"/>
      <c r="ESU343" s="430"/>
      <c r="ESV343" s="431"/>
      <c r="ESW343" s="429"/>
      <c r="ESX343" s="428"/>
      <c r="ESY343" s="430"/>
      <c r="ESZ343" s="431"/>
      <c r="ETA343" s="429"/>
      <c r="ETB343" s="428"/>
      <c r="ETC343" s="430"/>
      <c r="ETD343" s="431"/>
      <c r="ETE343" s="429"/>
      <c r="ETF343" s="428"/>
      <c r="ETG343" s="430"/>
      <c r="ETH343" s="431"/>
      <c r="ETI343" s="429"/>
      <c r="ETJ343" s="428"/>
      <c r="ETK343" s="430"/>
      <c r="ETL343" s="431"/>
      <c r="ETM343" s="429"/>
      <c r="ETN343" s="428"/>
      <c r="ETO343" s="430"/>
      <c r="ETP343" s="431"/>
      <c r="ETQ343" s="429"/>
      <c r="ETR343" s="428"/>
      <c r="ETS343" s="430"/>
      <c r="ETT343" s="431"/>
      <c r="ETU343" s="429"/>
      <c r="ETV343" s="428"/>
      <c r="ETW343" s="430"/>
      <c r="ETX343" s="431"/>
      <c r="ETY343" s="429"/>
      <c r="ETZ343" s="428"/>
      <c r="EUA343" s="430"/>
      <c r="EUB343" s="431"/>
      <c r="EUC343" s="429"/>
      <c r="EUD343" s="428"/>
      <c r="EUE343" s="430"/>
      <c r="EUF343" s="431"/>
      <c r="EUG343" s="429"/>
      <c r="EUH343" s="428"/>
      <c r="EUI343" s="430"/>
      <c r="EUJ343" s="431"/>
      <c r="EUK343" s="429"/>
      <c r="EUL343" s="428"/>
      <c r="EUM343" s="430"/>
      <c r="EUN343" s="431"/>
      <c r="EUO343" s="429"/>
      <c r="EUP343" s="428"/>
      <c r="EUQ343" s="430"/>
      <c r="EUR343" s="431"/>
      <c r="EUS343" s="429"/>
      <c r="EUT343" s="428"/>
      <c r="EUU343" s="430"/>
      <c r="EUV343" s="431"/>
      <c r="EUW343" s="429"/>
      <c r="EUX343" s="428"/>
      <c r="EUY343" s="430"/>
      <c r="EUZ343" s="431"/>
      <c r="EVA343" s="429"/>
      <c r="EVB343" s="428"/>
      <c r="EVC343" s="430"/>
      <c r="EVD343" s="431"/>
      <c r="EVE343" s="429"/>
      <c r="EVF343" s="428"/>
      <c r="EVG343" s="430"/>
      <c r="EVH343" s="431"/>
      <c r="EVI343" s="429"/>
      <c r="EVJ343" s="428"/>
      <c r="EVK343" s="430"/>
      <c r="EVL343" s="431"/>
      <c r="EVM343" s="429"/>
      <c r="EVN343" s="428"/>
      <c r="EVO343" s="430"/>
      <c r="EVP343" s="431"/>
      <c r="EVQ343" s="429"/>
      <c r="EVR343" s="428"/>
      <c r="EVS343" s="430"/>
      <c r="EVT343" s="431"/>
      <c r="EVU343" s="429"/>
      <c r="EVV343" s="428"/>
      <c r="EVW343" s="430"/>
      <c r="EVX343" s="431"/>
      <c r="EVY343" s="429"/>
      <c r="EVZ343" s="428"/>
      <c r="EWA343" s="430"/>
      <c r="EWB343" s="431"/>
      <c r="EWC343" s="429"/>
      <c r="EWD343" s="428"/>
      <c r="EWE343" s="430"/>
      <c r="EWF343" s="431"/>
      <c r="EWG343" s="429"/>
      <c r="EWH343" s="428"/>
      <c r="EWI343" s="430"/>
      <c r="EWJ343" s="431"/>
      <c r="EWK343" s="429"/>
      <c r="EWL343" s="428"/>
      <c r="EWM343" s="430"/>
      <c r="EWN343" s="431"/>
      <c r="EWO343" s="429"/>
      <c r="EWP343" s="428"/>
      <c r="EWQ343" s="430"/>
      <c r="EWR343" s="431"/>
      <c r="EWS343" s="429"/>
      <c r="EWT343" s="428"/>
      <c r="EWU343" s="430"/>
      <c r="EWV343" s="431"/>
      <c r="EWW343" s="429"/>
      <c r="EWX343" s="428"/>
      <c r="EWY343" s="430"/>
      <c r="EWZ343" s="431"/>
      <c r="EXA343" s="429"/>
      <c r="EXB343" s="428"/>
      <c r="EXC343" s="430"/>
      <c r="EXD343" s="431"/>
      <c r="EXE343" s="429"/>
      <c r="EXF343" s="428"/>
      <c r="EXG343" s="430"/>
      <c r="EXH343" s="431"/>
      <c r="EXI343" s="429"/>
      <c r="EXJ343" s="428"/>
      <c r="EXK343" s="430"/>
      <c r="EXL343" s="431"/>
      <c r="EXM343" s="429"/>
      <c r="EXN343" s="428"/>
      <c r="EXO343" s="430"/>
      <c r="EXP343" s="431"/>
      <c r="EXQ343" s="429"/>
      <c r="EXR343" s="428"/>
      <c r="EXS343" s="430"/>
      <c r="EXT343" s="431"/>
      <c r="EXU343" s="429"/>
      <c r="EXV343" s="428"/>
      <c r="EXW343" s="430"/>
      <c r="EXX343" s="431"/>
      <c r="EXY343" s="429"/>
      <c r="EXZ343" s="428"/>
      <c r="EYA343" s="430"/>
      <c r="EYB343" s="431"/>
      <c r="EYC343" s="429"/>
      <c r="EYD343" s="428"/>
      <c r="EYE343" s="430"/>
      <c r="EYF343" s="431"/>
      <c r="EYG343" s="429"/>
      <c r="EYH343" s="428"/>
      <c r="EYI343" s="430"/>
      <c r="EYJ343" s="431"/>
      <c r="EYK343" s="429"/>
      <c r="EYL343" s="428"/>
      <c r="EYM343" s="430"/>
      <c r="EYN343" s="431"/>
      <c r="EYO343" s="429"/>
      <c r="EYP343" s="428"/>
      <c r="EYQ343" s="430"/>
      <c r="EYR343" s="431"/>
      <c r="EYS343" s="429"/>
      <c r="EYT343" s="428"/>
      <c r="EYU343" s="430"/>
      <c r="EYV343" s="431"/>
      <c r="EYW343" s="429"/>
      <c r="EYX343" s="428"/>
      <c r="EYY343" s="430"/>
      <c r="EYZ343" s="431"/>
      <c r="EZA343" s="429"/>
      <c r="EZB343" s="428"/>
      <c r="EZC343" s="430"/>
      <c r="EZD343" s="431"/>
      <c r="EZE343" s="429"/>
      <c r="EZF343" s="428"/>
      <c r="EZG343" s="430"/>
      <c r="EZH343" s="431"/>
      <c r="EZI343" s="429"/>
      <c r="EZJ343" s="428"/>
      <c r="EZK343" s="430"/>
      <c r="EZL343" s="431"/>
      <c r="EZM343" s="429"/>
      <c r="EZN343" s="428"/>
      <c r="EZO343" s="430"/>
      <c r="EZP343" s="431"/>
      <c r="EZQ343" s="429"/>
      <c r="EZR343" s="428"/>
      <c r="EZS343" s="430"/>
      <c r="EZT343" s="431"/>
      <c r="EZU343" s="429"/>
      <c r="EZV343" s="428"/>
      <c r="EZW343" s="430"/>
      <c r="EZX343" s="431"/>
      <c r="EZY343" s="429"/>
      <c r="EZZ343" s="428"/>
      <c r="FAA343" s="430"/>
      <c r="FAB343" s="431"/>
      <c r="FAC343" s="429"/>
      <c r="FAD343" s="428"/>
      <c r="FAE343" s="430"/>
      <c r="FAF343" s="431"/>
      <c r="FAG343" s="429"/>
      <c r="FAH343" s="428"/>
      <c r="FAI343" s="430"/>
      <c r="FAJ343" s="431"/>
      <c r="FAK343" s="429"/>
      <c r="FAL343" s="428"/>
      <c r="FAM343" s="430"/>
      <c r="FAN343" s="431"/>
      <c r="FAO343" s="429"/>
      <c r="FAP343" s="428"/>
      <c r="FAQ343" s="430"/>
      <c r="FAR343" s="431"/>
      <c r="FAS343" s="429"/>
      <c r="FAT343" s="428"/>
      <c r="FAU343" s="430"/>
      <c r="FAV343" s="431"/>
      <c r="FAW343" s="429"/>
      <c r="FAX343" s="428"/>
      <c r="FAY343" s="430"/>
      <c r="FAZ343" s="431"/>
      <c r="FBA343" s="429"/>
      <c r="FBB343" s="428"/>
      <c r="FBC343" s="430"/>
      <c r="FBD343" s="431"/>
      <c r="FBE343" s="429"/>
      <c r="FBF343" s="428"/>
      <c r="FBG343" s="430"/>
      <c r="FBH343" s="431"/>
      <c r="FBI343" s="429"/>
      <c r="FBJ343" s="428"/>
      <c r="FBK343" s="430"/>
      <c r="FBL343" s="431"/>
      <c r="FBM343" s="429"/>
      <c r="FBN343" s="428"/>
      <c r="FBO343" s="430"/>
      <c r="FBP343" s="431"/>
      <c r="FBQ343" s="429"/>
      <c r="FBR343" s="428"/>
      <c r="FBS343" s="430"/>
      <c r="FBT343" s="431"/>
      <c r="FBU343" s="429"/>
      <c r="FBV343" s="428"/>
      <c r="FBW343" s="430"/>
      <c r="FBX343" s="431"/>
      <c r="FBY343" s="429"/>
      <c r="FBZ343" s="428"/>
      <c r="FCA343" s="430"/>
      <c r="FCB343" s="431"/>
      <c r="FCC343" s="429"/>
      <c r="FCD343" s="428"/>
      <c r="FCE343" s="430"/>
      <c r="FCF343" s="431"/>
      <c r="FCG343" s="429"/>
      <c r="FCH343" s="428"/>
      <c r="FCI343" s="430"/>
      <c r="FCJ343" s="431"/>
      <c r="FCK343" s="429"/>
      <c r="FCL343" s="428"/>
      <c r="FCM343" s="430"/>
      <c r="FCN343" s="431"/>
      <c r="FCO343" s="429"/>
      <c r="FCP343" s="428"/>
      <c r="FCQ343" s="430"/>
      <c r="FCR343" s="431"/>
      <c r="FCS343" s="429"/>
      <c r="FCT343" s="428"/>
      <c r="FCU343" s="430"/>
      <c r="FCV343" s="431"/>
      <c r="FCW343" s="429"/>
      <c r="FCX343" s="428"/>
      <c r="FCY343" s="430"/>
      <c r="FCZ343" s="431"/>
      <c r="FDA343" s="429"/>
      <c r="FDB343" s="428"/>
      <c r="FDC343" s="430"/>
      <c r="FDD343" s="431"/>
      <c r="FDE343" s="429"/>
      <c r="FDF343" s="428"/>
      <c r="FDG343" s="430"/>
      <c r="FDH343" s="431"/>
      <c r="FDI343" s="429"/>
      <c r="FDJ343" s="428"/>
      <c r="FDK343" s="430"/>
      <c r="FDL343" s="431"/>
      <c r="FDM343" s="429"/>
      <c r="FDN343" s="428"/>
      <c r="FDO343" s="430"/>
      <c r="FDP343" s="431"/>
      <c r="FDQ343" s="429"/>
      <c r="FDR343" s="428"/>
      <c r="FDS343" s="430"/>
      <c r="FDT343" s="431"/>
      <c r="FDU343" s="429"/>
      <c r="FDV343" s="428"/>
      <c r="FDW343" s="430"/>
      <c r="FDX343" s="431"/>
      <c r="FDY343" s="429"/>
      <c r="FDZ343" s="428"/>
      <c r="FEA343" s="430"/>
      <c r="FEB343" s="431"/>
      <c r="FEC343" s="429"/>
      <c r="FED343" s="428"/>
      <c r="FEE343" s="430"/>
      <c r="FEF343" s="431"/>
      <c r="FEG343" s="429"/>
      <c r="FEH343" s="428"/>
      <c r="FEI343" s="430"/>
      <c r="FEJ343" s="431"/>
      <c r="FEK343" s="429"/>
      <c r="FEL343" s="428"/>
      <c r="FEM343" s="430"/>
      <c r="FEN343" s="431"/>
      <c r="FEO343" s="429"/>
      <c r="FEP343" s="428"/>
      <c r="FEQ343" s="430"/>
      <c r="FER343" s="431"/>
      <c r="FES343" s="429"/>
      <c r="FET343" s="428"/>
      <c r="FEU343" s="430"/>
      <c r="FEV343" s="431"/>
      <c r="FEW343" s="429"/>
      <c r="FEX343" s="428"/>
      <c r="FEY343" s="430"/>
      <c r="FEZ343" s="431"/>
      <c r="FFA343" s="429"/>
      <c r="FFB343" s="428"/>
      <c r="FFC343" s="430"/>
      <c r="FFD343" s="431"/>
      <c r="FFE343" s="429"/>
      <c r="FFF343" s="428"/>
      <c r="FFG343" s="430"/>
      <c r="FFH343" s="431"/>
      <c r="FFI343" s="429"/>
      <c r="FFJ343" s="428"/>
      <c r="FFK343" s="430"/>
      <c r="FFL343" s="431"/>
      <c r="FFM343" s="429"/>
      <c r="FFN343" s="428"/>
      <c r="FFO343" s="430"/>
      <c r="FFP343" s="431"/>
      <c r="FFQ343" s="429"/>
      <c r="FFR343" s="428"/>
      <c r="FFS343" s="430"/>
      <c r="FFT343" s="431"/>
      <c r="FFU343" s="429"/>
      <c r="FFV343" s="428"/>
      <c r="FFW343" s="430"/>
      <c r="FFX343" s="431"/>
      <c r="FFY343" s="429"/>
      <c r="FFZ343" s="428"/>
      <c r="FGA343" s="430"/>
      <c r="FGB343" s="431"/>
      <c r="FGC343" s="429"/>
      <c r="FGD343" s="428"/>
      <c r="FGE343" s="430"/>
      <c r="FGF343" s="431"/>
      <c r="FGG343" s="429"/>
      <c r="FGH343" s="428"/>
      <c r="FGI343" s="430"/>
      <c r="FGJ343" s="431"/>
      <c r="FGK343" s="429"/>
      <c r="FGL343" s="428"/>
      <c r="FGM343" s="430"/>
      <c r="FGN343" s="431"/>
      <c r="FGO343" s="429"/>
      <c r="FGP343" s="428"/>
      <c r="FGQ343" s="430"/>
      <c r="FGR343" s="431"/>
      <c r="FGS343" s="429"/>
      <c r="FGT343" s="428"/>
      <c r="FGU343" s="430"/>
      <c r="FGV343" s="431"/>
      <c r="FGW343" s="429"/>
      <c r="FGX343" s="428"/>
      <c r="FGY343" s="430"/>
      <c r="FGZ343" s="431"/>
      <c r="FHA343" s="429"/>
      <c r="FHB343" s="428"/>
      <c r="FHC343" s="430"/>
      <c r="FHD343" s="431"/>
      <c r="FHE343" s="429"/>
      <c r="FHF343" s="428"/>
      <c r="FHG343" s="430"/>
      <c r="FHH343" s="431"/>
      <c r="FHI343" s="429"/>
      <c r="FHJ343" s="428"/>
      <c r="FHK343" s="430"/>
      <c r="FHL343" s="431"/>
      <c r="FHM343" s="429"/>
      <c r="FHN343" s="428"/>
      <c r="FHO343" s="430"/>
      <c r="FHP343" s="431"/>
      <c r="FHQ343" s="429"/>
      <c r="FHR343" s="428"/>
      <c r="FHS343" s="430"/>
      <c r="FHT343" s="431"/>
      <c r="FHU343" s="429"/>
      <c r="FHV343" s="428"/>
      <c r="FHW343" s="430"/>
      <c r="FHX343" s="431"/>
      <c r="FHY343" s="429"/>
      <c r="FHZ343" s="428"/>
      <c r="FIA343" s="430"/>
      <c r="FIB343" s="431"/>
      <c r="FIC343" s="429"/>
      <c r="FID343" s="428"/>
      <c r="FIE343" s="430"/>
      <c r="FIF343" s="431"/>
      <c r="FIG343" s="429"/>
      <c r="FIH343" s="428"/>
      <c r="FII343" s="430"/>
      <c r="FIJ343" s="431"/>
      <c r="FIK343" s="429"/>
      <c r="FIL343" s="428"/>
      <c r="FIM343" s="430"/>
      <c r="FIN343" s="431"/>
      <c r="FIO343" s="429"/>
      <c r="FIP343" s="428"/>
      <c r="FIQ343" s="430"/>
      <c r="FIR343" s="431"/>
      <c r="FIS343" s="429"/>
      <c r="FIT343" s="428"/>
      <c r="FIU343" s="430"/>
      <c r="FIV343" s="431"/>
      <c r="FIW343" s="429"/>
      <c r="FIX343" s="428"/>
      <c r="FIY343" s="430"/>
      <c r="FIZ343" s="431"/>
      <c r="FJA343" s="429"/>
      <c r="FJB343" s="428"/>
      <c r="FJC343" s="430"/>
      <c r="FJD343" s="431"/>
      <c r="FJE343" s="429"/>
      <c r="FJF343" s="428"/>
      <c r="FJG343" s="430"/>
      <c r="FJH343" s="431"/>
      <c r="FJI343" s="429"/>
      <c r="FJJ343" s="428"/>
      <c r="FJK343" s="430"/>
      <c r="FJL343" s="431"/>
      <c r="FJM343" s="429"/>
      <c r="FJN343" s="428"/>
      <c r="FJO343" s="430"/>
      <c r="FJP343" s="431"/>
      <c r="FJQ343" s="429"/>
      <c r="FJR343" s="428"/>
      <c r="FJS343" s="430"/>
      <c r="FJT343" s="431"/>
      <c r="FJU343" s="429"/>
      <c r="FJV343" s="428"/>
      <c r="FJW343" s="430"/>
      <c r="FJX343" s="431"/>
      <c r="FJY343" s="429"/>
      <c r="FJZ343" s="428"/>
      <c r="FKA343" s="430"/>
      <c r="FKB343" s="431"/>
      <c r="FKC343" s="429"/>
      <c r="FKD343" s="428"/>
      <c r="FKE343" s="430"/>
      <c r="FKF343" s="431"/>
      <c r="FKG343" s="429"/>
      <c r="FKH343" s="428"/>
      <c r="FKI343" s="430"/>
      <c r="FKJ343" s="431"/>
      <c r="FKK343" s="429"/>
      <c r="FKL343" s="428"/>
      <c r="FKM343" s="430"/>
      <c r="FKN343" s="431"/>
      <c r="FKO343" s="429"/>
      <c r="FKP343" s="428"/>
      <c r="FKQ343" s="430"/>
      <c r="FKR343" s="431"/>
      <c r="FKS343" s="429"/>
      <c r="FKT343" s="428"/>
      <c r="FKU343" s="430"/>
      <c r="FKV343" s="431"/>
      <c r="FKW343" s="429"/>
      <c r="FKX343" s="428"/>
      <c r="FKY343" s="430"/>
      <c r="FKZ343" s="431"/>
      <c r="FLA343" s="429"/>
      <c r="FLB343" s="428"/>
      <c r="FLC343" s="430"/>
      <c r="FLD343" s="431"/>
      <c r="FLE343" s="429"/>
      <c r="FLF343" s="428"/>
      <c r="FLG343" s="430"/>
      <c r="FLH343" s="431"/>
      <c r="FLI343" s="429"/>
      <c r="FLJ343" s="428"/>
      <c r="FLK343" s="430"/>
      <c r="FLL343" s="431"/>
      <c r="FLM343" s="429"/>
      <c r="FLN343" s="428"/>
      <c r="FLO343" s="430"/>
      <c r="FLP343" s="431"/>
      <c r="FLQ343" s="429"/>
      <c r="FLR343" s="428"/>
      <c r="FLS343" s="430"/>
      <c r="FLT343" s="431"/>
      <c r="FLU343" s="429"/>
      <c r="FLV343" s="428"/>
      <c r="FLW343" s="430"/>
      <c r="FLX343" s="431"/>
      <c r="FLY343" s="429"/>
      <c r="FLZ343" s="428"/>
      <c r="FMA343" s="430"/>
      <c r="FMB343" s="431"/>
      <c r="FMC343" s="429"/>
      <c r="FMD343" s="428"/>
      <c r="FME343" s="430"/>
      <c r="FMF343" s="431"/>
      <c r="FMG343" s="429"/>
      <c r="FMH343" s="428"/>
      <c r="FMI343" s="430"/>
      <c r="FMJ343" s="431"/>
      <c r="FMK343" s="429"/>
      <c r="FML343" s="428"/>
      <c r="FMM343" s="430"/>
      <c r="FMN343" s="431"/>
      <c r="FMO343" s="429"/>
      <c r="FMP343" s="428"/>
      <c r="FMQ343" s="430"/>
      <c r="FMR343" s="431"/>
      <c r="FMS343" s="429"/>
      <c r="FMT343" s="428"/>
      <c r="FMU343" s="430"/>
      <c r="FMV343" s="431"/>
      <c r="FMW343" s="429"/>
      <c r="FMX343" s="428"/>
      <c r="FMY343" s="430"/>
      <c r="FMZ343" s="431"/>
      <c r="FNA343" s="429"/>
      <c r="FNB343" s="428"/>
      <c r="FNC343" s="430"/>
      <c r="FND343" s="431"/>
      <c r="FNE343" s="429"/>
      <c r="FNF343" s="428"/>
      <c r="FNG343" s="430"/>
      <c r="FNH343" s="431"/>
      <c r="FNI343" s="429"/>
      <c r="FNJ343" s="428"/>
      <c r="FNK343" s="430"/>
      <c r="FNL343" s="431"/>
      <c r="FNM343" s="429"/>
      <c r="FNN343" s="428"/>
      <c r="FNO343" s="430"/>
      <c r="FNP343" s="431"/>
      <c r="FNQ343" s="429"/>
      <c r="FNR343" s="428"/>
      <c r="FNS343" s="430"/>
      <c r="FNT343" s="431"/>
      <c r="FNU343" s="429"/>
      <c r="FNV343" s="428"/>
      <c r="FNW343" s="430"/>
      <c r="FNX343" s="431"/>
      <c r="FNY343" s="429"/>
      <c r="FNZ343" s="428"/>
      <c r="FOA343" s="430"/>
      <c r="FOB343" s="431"/>
      <c r="FOC343" s="429"/>
      <c r="FOD343" s="428"/>
      <c r="FOE343" s="430"/>
      <c r="FOF343" s="431"/>
      <c r="FOG343" s="429"/>
      <c r="FOH343" s="428"/>
      <c r="FOI343" s="430"/>
      <c r="FOJ343" s="431"/>
      <c r="FOK343" s="429"/>
      <c r="FOL343" s="428"/>
      <c r="FOM343" s="430"/>
      <c r="FON343" s="431"/>
      <c r="FOO343" s="429"/>
      <c r="FOP343" s="428"/>
      <c r="FOQ343" s="430"/>
      <c r="FOR343" s="431"/>
      <c r="FOS343" s="429"/>
      <c r="FOT343" s="428"/>
      <c r="FOU343" s="430"/>
      <c r="FOV343" s="431"/>
      <c r="FOW343" s="429"/>
      <c r="FOX343" s="428"/>
      <c r="FOY343" s="430"/>
      <c r="FOZ343" s="431"/>
      <c r="FPA343" s="429"/>
      <c r="FPB343" s="428"/>
      <c r="FPC343" s="430"/>
      <c r="FPD343" s="431"/>
      <c r="FPE343" s="429"/>
      <c r="FPF343" s="428"/>
      <c r="FPG343" s="430"/>
      <c r="FPH343" s="431"/>
      <c r="FPI343" s="429"/>
      <c r="FPJ343" s="428"/>
      <c r="FPK343" s="430"/>
      <c r="FPL343" s="431"/>
      <c r="FPM343" s="429"/>
      <c r="FPN343" s="428"/>
      <c r="FPO343" s="430"/>
      <c r="FPP343" s="431"/>
      <c r="FPQ343" s="429"/>
      <c r="FPR343" s="428"/>
      <c r="FPS343" s="430"/>
      <c r="FPT343" s="431"/>
      <c r="FPU343" s="429"/>
      <c r="FPV343" s="428"/>
      <c r="FPW343" s="430"/>
      <c r="FPX343" s="431"/>
      <c r="FPY343" s="429"/>
      <c r="FPZ343" s="428"/>
      <c r="FQA343" s="430"/>
      <c r="FQB343" s="431"/>
      <c r="FQC343" s="429"/>
      <c r="FQD343" s="428"/>
      <c r="FQE343" s="430"/>
      <c r="FQF343" s="431"/>
      <c r="FQG343" s="429"/>
      <c r="FQH343" s="428"/>
      <c r="FQI343" s="430"/>
      <c r="FQJ343" s="431"/>
      <c r="FQK343" s="429"/>
      <c r="FQL343" s="428"/>
      <c r="FQM343" s="430"/>
      <c r="FQN343" s="431"/>
      <c r="FQO343" s="429"/>
      <c r="FQP343" s="428"/>
      <c r="FQQ343" s="430"/>
      <c r="FQR343" s="431"/>
      <c r="FQS343" s="429"/>
      <c r="FQT343" s="428"/>
      <c r="FQU343" s="430"/>
      <c r="FQV343" s="431"/>
      <c r="FQW343" s="429"/>
      <c r="FQX343" s="428"/>
      <c r="FQY343" s="430"/>
      <c r="FQZ343" s="431"/>
      <c r="FRA343" s="429"/>
      <c r="FRB343" s="428"/>
      <c r="FRC343" s="430"/>
      <c r="FRD343" s="431"/>
      <c r="FRE343" s="429"/>
      <c r="FRF343" s="428"/>
      <c r="FRG343" s="430"/>
      <c r="FRH343" s="431"/>
      <c r="FRI343" s="429"/>
      <c r="FRJ343" s="428"/>
      <c r="FRK343" s="430"/>
      <c r="FRL343" s="431"/>
      <c r="FRM343" s="429"/>
      <c r="FRN343" s="428"/>
      <c r="FRO343" s="430"/>
      <c r="FRP343" s="431"/>
      <c r="FRQ343" s="429"/>
      <c r="FRR343" s="428"/>
      <c r="FRS343" s="430"/>
      <c r="FRT343" s="431"/>
      <c r="FRU343" s="429"/>
      <c r="FRV343" s="428"/>
      <c r="FRW343" s="430"/>
      <c r="FRX343" s="431"/>
      <c r="FRY343" s="429"/>
      <c r="FRZ343" s="428"/>
      <c r="FSA343" s="430"/>
      <c r="FSB343" s="431"/>
      <c r="FSC343" s="429"/>
      <c r="FSD343" s="428"/>
      <c r="FSE343" s="430"/>
      <c r="FSF343" s="431"/>
      <c r="FSG343" s="429"/>
      <c r="FSH343" s="428"/>
      <c r="FSI343" s="430"/>
      <c r="FSJ343" s="431"/>
      <c r="FSK343" s="429"/>
      <c r="FSL343" s="428"/>
      <c r="FSM343" s="430"/>
      <c r="FSN343" s="431"/>
      <c r="FSO343" s="429"/>
      <c r="FSP343" s="428"/>
      <c r="FSQ343" s="430"/>
      <c r="FSR343" s="431"/>
      <c r="FSS343" s="429"/>
      <c r="FST343" s="428"/>
      <c r="FSU343" s="430"/>
      <c r="FSV343" s="431"/>
      <c r="FSW343" s="429"/>
      <c r="FSX343" s="428"/>
      <c r="FSY343" s="430"/>
      <c r="FSZ343" s="431"/>
      <c r="FTA343" s="429"/>
      <c r="FTB343" s="428"/>
      <c r="FTC343" s="430"/>
      <c r="FTD343" s="431"/>
      <c r="FTE343" s="429"/>
      <c r="FTF343" s="428"/>
      <c r="FTG343" s="430"/>
      <c r="FTH343" s="431"/>
      <c r="FTI343" s="429"/>
      <c r="FTJ343" s="428"/>
      <c r="FTK343" s="430"/>
      <c r="FTL343" s="431"/>
      <c r="FTM343" s="429"/>
      <c r="FTN343" s="428"/>
      <c r="FTO343" s="430"/>
      <c r="FTP343" s="431"/>
      <c r="FTQ343" s="429"/>
      <c r="FTR343" s="428"/>
      <c r="FTS343" s="430"/>
      <c r="FTT343" s="431"/>
      <c r="FTU343" s="429"/>
      <c r="FTV343" s="428"/>
      <c r="FTW343" s="430"/>
      <c r="FTX343" s="431"/>
      <c r="FTY343" s="429"/>
      <c r="FTZ343" s="428"/>
      <c r="FUA343" s="430"/>
      <c r="FUB343" s="431"/>
      <c r="FUC343" s="429"/>
      <c r="FUD343" s="428"/>
      <c r="FUE343" s="430"/>
      <c r="FUF343" s="431"/>
      <c r="FUG343" s="429"/>
      <c r="FUH343" s="428"/>
      <c r="FUI343" s="430"/>
      <c r="FUJ343" s="431"/>
      <c r="FUK343" s="429"/>
      <c r="FUL343" s="428"/>
      <c r="FUM343" s="430"/>
      <c r="FUN343" s="431"/>
      <c r="FUO343" s="429"/>
      <c r="FUP343" s="428"/>
      <c r="FUQ343" s="430"/>
      <c r="FUR343" s="431"/>
      <c r="FUS343" s="429"/>
      <c r="FUT343" s="428"/>
      <c r="FUU343" s="430"/>
      <c r="FUV343" s="431"/>
      <c r="FUW343" s="429"/>
      <c r="FUX343" s="428"/>
      <c r="FUY343" s="430"/>
      <c r="FUZ343" s="431"/>
      <c r="FVA343" s="429"/>
      <c r="FVB343" s="428"/>
      <c r="FVC343" s="430"/>
      <c r="FVD343" s="431"/>
      <c r="FVE343" s="429"/>
      <c r="FVF343" s="428"/>
      <c r="FVG343" s="430"/>
      <c r="FVH343" s="431"/>
      <c r="FVI343" s="429"/>
      <c r="FVJ343" s="428"/>
      <c r="FVK343" s="430"/>
      <c r="FVL343" s="431"/>
      <c r="FVM343" s="429"/>
      <c r="FVN343" s="428"/>
      <c r="FVO343" s="430"/>
      <c r="FVP343" s="431"/>
      <c r="FVQ343" s="429"/>
      <c r="FVR343" s="428"/>
      <c r="FVS343" s="430"/>
      <c r="FVT343" s="431"/>
      <c r="FVU343" s="429"/>
      <c r="FVV343" s="428"/>
      <c r="FVW343" s="430"/>
      <c r="FVX343" s="431"/>
      <c r="FVY343" s="429"/>
      <c r="FVZ343" s="428"/>
      <c r="FWA343" s="430"/>
      <c r="FWB343" s="431"/>
      <c r="FWC343" s="429"/>
      <c r="FWD343" s="428"/>
      <c r="FWE343" s="430"/>
      <c r="FWF343" s="431"/>
      <c r="FWG343" s="429"/>
      <c r="FWH343" s="428"/>
      <c r="FWI343" s="430"/>
      <c r="FWJ343" s="431"/>
      <c r="FWK343" s="429"/>
      <c r="FWL343" s="428"/>
      <c r="FWM343" s="430"/>
      <c r="FWN343" s="431"/>
      <c r="FWO343" s="429"/>
      <c r="FWP343" s="428"/>
      <c r="FWQ343" s="430"/>
      <c r="FWR343" s="431"/>
      <c r="FWS343" s="429"/>
      <c r="FWT343" s="428"/>
      <c r="FWU343" s="430"/>
      <c r="FWV343" s="431"/>
      <c r="FWW343" s="429"/>
      <c r="FWX343" s="428"/>
      <c r="FWY343" s="430"/>
      <c r="FWZ343" s="431"/>
      <c r="FXA343" s="429"/>
      <c r="FXB343" s="428"/>
      <c r="FXC343" s="430"/>
      <c r="FXD343" s="431"/>
      <c r="FXE343" s="429"/>
      <c r="FXF343" s="428"/>
      <c r="FXG343" s="430"/>
      <c r="FXH343" s="431"/>
      <c r="FXI343" s="429"/>
      <c r="FXJ343" s="428"/>
      <c r="FXK343" s="430"/>
      <c r="FXL343" s="431"/>
      <c r="FXM343" s="429"/>
      <c r="FXN343" s="428"/>
      <c r="FXO343" s="430"/>
      <c r="FXP343" s="431"/>
      <c r="FXQ343" s="429"/>
      <c r="FXR343" s="428"/>
      <c r="FXS343" s="430"/>
      <c r="FXT343" s="431"/>
      <c r="FXU343" s="429"/>
      <c r="FXV343" s="428"/>
      <c r="FXW343" s="430"/>
      <c r="FXX343" s="431"/>
      <c r="FXY343" s="429"/>
      <c r="FXZ343" s="428"/>
      <c r="FYA343" s="430"/>
      <c r="FYB343" s="431"/>
      <c r="FYC343" s="429"/>
      <c r="FYD343" s="428"/>
      <c r="FYE343" s="430"/>
      <c r="FYF343" s="431"/>
      <c r="FYG343" s="429"/>
      <c r="FYH343" s="428"/>
      <c r="FYI343" s="430"/>
      <c r="FYJ343" s="431"/>
      <c r="FYK343" s="429"/>
      <c r="FYL343" s="428"/>
      <c r="FYM343" s="430"/>
      <c r="FYN343" s="431"/>
      <c r="FYO343" s="429"/>
      <c r="FYP343" s="428"/>
      <c r="FYQ343" s="430"/>
      <c r="FYR343" s="431"/>
      <c r="FYS343" s="429"/>
      <c r="FYT343" s="428"/>
      <c r="FYU343" s="430"/>
      <c r="FYV343" s="431"/>
      <c r="FYW343" s="429"/>
      <c r="FYX343" s="428"/>
      <c r="FYY343" s="430"/>
      <c r="FYZ343" s="431"/>
      <c r="FZA343" s="429"/>
      <c r="FZB343" s="428"/>
      <c r="FZC343" s="430"/>
      <c r="FZD343" s="431"/>
      <c r="FZE343" s="429"/>
      <c r="FZF343" s="428"/>
      <c r="FZG343" s="430"/>
      <c r="FZH343" s="431"/>
      <c r="FZI343" s="429"/>
      <c r="FZJ343" s="428"/>
      <c r="FZK343" s="430"/>
      <c r="FZL343" s="431"/>
      <c r="FZM343" s="429"/>
      <c r="FZN343" s="428"/>
      <c r="FZO343" s="430"/>
      <c r="FZP343" s="431"/>
      <c r="FZQ343" s="429"/>
      <c r="FZR343" s="428"/>
      <c r="FZS343" s="430"/>
      <c r="FZT343" s="431"/>
      <c r="FZU343" s="429"/>
      <c r="FZV343" s="428"/>
      <c r="FZW343" s="430"/>
      <c r="FZX343" s="431"/>
      <c r="FZY343" s="429"/>
      <c r="FZZ343" s="428"/>
      <c r="GAA343" s="430"/>
      <c r="GAB343" s="431"/>
      <c r="GAC343" s="429"/>
      <c r="GAD343" s="428"/>
      <c r="GAE343" s="430"/>
      <c r="GAF343" s="431"/>
      <c r="GAG343" s="429"/>
      <c r="GAH343" s="428"/>
      <c r="GAI343" s="430"/>
      <c r="GAJ343" s="431"/>
      <c r="GAK343" s="429"/>
      <c r="GAL343" s="428"/>
      <c r="GAM343" s="430"/>
      <c r="GAN343" s="431"/>
      <c r="GAO343" s="429"/>
      <c r="GAP343" s="428"/>
      <c r="GAQ343" s="430"/>
      <c r="GAR343" s="431"/>
      <c r="GAS343" s="429"/>
      <c r="GAT343" s="428"/>
      <c r="GAU343" s="430"/>
      <c r="GAV343" s="431"/>
      <c r="GAW343" s="429"/>
      <c r="GAX343" s="428"/>
      <c r="GAY343" s="430"/>
      <c r="GAZ343" s="431"/>
      <c r="GBA343" s="429"/>
      <c r="GBB343" s="428"/>
      <c r="GBC343" s="430"/>
      <c r="GBD343" s="431"/>
      <c r="GBE343" s="429"/>
      <c r="GBF343" s="428"/>
      <c r="GBG343" s="430"/>
      <c r="GBH343" s="431"/>
      <c r="GBI343" s="429"/>
      <c r="GBJ343" s="428"/>
      <c r="GBK343" s="430"/>
      <c r="GBL343" s="431"/>
      <c r="GBM343" s="429"/>
      <c r="GBN343" s="428"/>
      <c r="GBO343" s="430"/>
      <c r="GBP343" s="431"/>
      <c r="GBQ343" s="429"/>
      <c r="GBR343" s="428"/>
      <c r="GBS343" s="430"/>
      <c r="GBT343" s="431"/>
      <c r="GBU343" s="429"/>
      <c r="GBV343" s="428"/>
      <c r="GBW343" s="430"/>
      <c r="GBX343" s="431"/>
      <c r="GBY343" s="429"/>
      <c r="GBZ343" s="428"/>
      <c r="GCA343" s="430"/>
      <c r="GCB343" s="431"/>
      <c r="GCC343" s="429"/>
      <c r="GCD343" s="428"/>
      <c r="GCE343" s="430"/>
      <c r="GCF343" s="431"/>
      <c r="GCG343" s="429"/>
      <c r="GCH343" s="428"/>
      <c r="GCI343" s="430"/>
      <c r="GCJ343" s="431"/>
      <c r="GCK343" s="429"/>
      <c r="GCL343" s="428"/>
      <c r="GCM343" s="430"/>
      <c r="GCN343" s="431"/>
      <c r="GCO343" s="429"/>
      <c r="GCP343" s="428"/>
      <c r="GCQ343" s="430"/>
      <c r="GCR343" s="431"/>
      <c r="GCS343" s="429"/>
      <c r="GCT343" s="428"/>
      <c r="GCU343" s="430"/>
      <c r="GCV343" s="431"/>
      <c r="GCW343" s="429"/>
      <c r="GCX343" s="428"/>
      <c r="GCY343" s="430"/>
      <c r="GCZ343" s="431"/>
      <c r="GDA343" s="429"/>
      <c r="GDB343" s="428"/>
      <c r="GDC343" s="430"/>
      <c r="GDD343" s="431"/>
      <c r="GDE343" s="429"/>
      <c r="GDF343" s="428"/>
      <c r="GDG343" s="430"/>
      <c r="GDH343" s="431"/>
      <c r="GDI343" s="429"/>
      <c r="GDJ343" s="428"/>
      <c r="GDK343" s="430"/>
      <c r="GDL343" s="431"/>
      <c r="GDM343" s="429"/>
      <c r="GDN343" s="428"/>
      <c r="GDO343" s="430"/>
      <c r="GDP343" s="431"/>
      <c r="GDQ343" s="429"/>
      <c r="GDR343" s="428"/>
      <c r="GDS343" s="430"/>
      <c r="GDT343" s="431"/>
      <c r="GDU343" s="429"/>
      <c r="GDV343" s="428"/>
      <c r="GDW343" s="430"/>
      <c r="GDX343" s="431"/>
      <c r="GDY343" s="429"/>
      <c r="GDZ343" s="428"/>
      <c r="GEA343" s="430"/>
      <c r="GEB343" s="431"/>
      <c r="GEC343" s="429"/>
      <c r="GED343" s="428"/>
      <c r="GEE343" s="430"/>
      <c r="GEF343" s="431"/>
      <c r="GEG343" s="429"/>
      <c r="GEH343" s="428"/>
      <c r="GEI343" s="430"/>
      <c r="GEJ343" s="431"/>
      <c r="GEK343" s="429"/>
      <c r="GEL343" s="428"/>
      <c r="GEM343" s="430"/>
      <c r="GEN343" s="431"/>
      <c r="GEO343" s="429"/>
      <c r="GEP343" s="428"/>
      <c r="GEQ343" s="430"/>
      <c r="GER343" s="431"/>
      <c r="GES343" s="429"/>
      <c r="GET343" s="428"/>
      <c r="GEU343" s="430"/>
      <c r="GEV343" s="431"/>
      <c r="GEW343" s="429"/>
      <c r="GEX343" s="428"/>
      <c r="GEY343" s="430"/>
      <c r="GEZ343" s="431"/>
      <c r="GFA343" s="429"/>
      <c r="GFB343" s="428"/>
      <c r="GFC343" s="430"/>
      <c r="GFD343" s="431"/>
      <c r="GFE343" s="429"/>
      <c r="GFF343" s="428"/>
      <c r="GFG343" s="430"/>
      <c r="GFH343" s="431"/>
      <c r="GFI343" s="429"/>
      <c r="GFJ343" s="428"/>
      <c r="GFK343" s="430"/>
      <c r="GFL343" s="431"/>
      <c r="GFM343" s="429"/>
      <c r="GFN343" s="428"/>
      <c r="GFO343" s="430"/>
      <c r="GFP343" s="431"/>
      <c r="GFQ343" s="429"/>
      <c r="GFR343" s="428"/>
      <c r="GFS343" s="430"/>
      <c r="GFT343" s="431"/>
      <c r="GFU343" s="429"/>
      <c r="GFV343" s="428"/>
      <c r="GFW343" s="430"/>
      <c r="GFX343" s="431"/>
      <c r="GFY343" s="429"/>
      <c r="GFZ343" s="428"/>
      <c r="GGA343" s="430"/>
      <c r="GGB343" s="431"/>
      <c r="GGC343" s="429"/>
      <c r="GGD343" s="428"/>
      <c r="GGE343" s="430"/>
      <c r="GGF343" s="431"/>
      <c r="GGG343" s="429"/>
      <c r="GGH343" s="428"/>
      <c r="GGI343" s="430"/>
      <c r="GGJ343" s="431"/>
      <c r="GGK343" s="429"/>
      <c r="GGL343" s="428"/>
      <c r="GGM343" s="430"/>
      <c r="GGN343" s="431"/>
      <c r="GGO343" s="429"/>
      <c r="GGP343" s="428"/>
      <c r="GGQ343" s="430"/>
      <c r="GGR343" s="431"/>
      <c r="GGS343" s="429"/>
      <c r="GGT343" s="428"/>
      <c r="GGU343" s="430"/>
      <c r="GGV343" s="431"/>
      <c r="GGW343" s="429"/>
      <c r="GGX343" s="428"/>
      <c r="GGY343" s="430"/>
      <c r="GGZ343" s="431"/>
      <c r="GHA343" s="429"/>
      <c r="GHB343" s="428"/>
      <c r="GHC343" s="430"/>
      <c r="GHD343" s="431"/>
      <c r="GHE343" s="429"/>
      <c r="GHF343" s="428"/>
      <c r="GHG343" s="430"/>
      <c r="GHH343" s="431"/>
      <c r="GHI343" s="429"/>
      <c r="GHJ343" s="428"/>
      <c r="GHK343" s="430"/>
      <c r="GHL343" s="431"/>
      <c r="GHM343" s="429"/>
      <c r="GHN343" s="428"/>
      <c r="GHO343" s="430"/>
      <c r="GHP343" s="431"/>
      <c r="GHQ343" s="429"/>
      <c r="GHR343" s="428"/>
      <c r="GHS343" s="430"/>
      <c r="GHT343" s="431"/>
      <c r="GHU343" s="429"/>
      <c r="GHV343" s="428"/>
      <c r="GHW343" s="430"/>
      <c r="GHX343" s="431"/>
      <c r="GHY343" s="429"/>
      <c r="GHZ343" s="428"/>
      <c r="GIA343" s="430"/>
      <c r="GIB343" s="431"/>
      <c r="GIC343" s="429"/>
      <c r="GID343" s="428"/>
      <c r="GIE343" s="430"/>
      <c r="GIF343" s="431"/>
      <c r="GIG343" s="429"/>
      <c r="GIH343" s="428"/>
      <c r="GII343" s="430"/>
      <c r="GIJ343" s="431"/>
      <c r="GIK343" s="429"/>
      <c r="GIL343" s="428"/>
      <c r="GIM343" s="430"/>
      <c r="GIN343" s="431"/>
      <c r="GIO343" s="429"/>
      <c r="GIP343" s="428"/>
      <c r="GIQ343" s="430"/>
      <c r="GIR343" s="431"/>
      <c r="GIS343" s="429"/>
      <c r="GIT343" s="428"/>
      <c r="GIU343" s="430"/>
      <c r="GIV343" s="431"/>
      <c r="GIW343" s="429"/>
      <c r="GIX343" s="428"/>
      <c r="GIY343" s="430"/>
      <c r="GIZ343" s="431"/>
      <c r="GJA343" s="429"/>
      <c r="GJB343" s="428"/>
      <c r="GJC343" s="430"/>
      <c r="GJD343" s="431"/>
      <c r="GJE343" s="429"/>
      <c r="GJF343" s="428"/>
      <c r="GJG343" s="430"/>
      <c r="GJH343" s="431"/>
      <c r="GJI343" s="429"/>
      <c r="GJJ343" s="428"/>
      <c r="GJK343" s="430"/>
      <c r="GJL343" s="431"/>
      <c r="GJM343" s="429"/>
      <c r="GJN343" s="428"/>
      <c r="GJO343" s="430"/>
      <c r="GJP343" s="431"/>
      <c r="GJQ343" s="429"/>
      <c r="GJR343" s="428"/>
      <c r="GJS343" s="430"/>
      <c r="GJT343" s="431"/>
      <c r="GJU343" s="429"/>
      <c r="GJV343" s="428"/>
      <c r="GJW343" s="430"/>
      <c r="GJX343" s="431"/>
      <c r="GJY343" s="429"/>
      <c r="GJZ343" s="428"/>
      <c r="GKA343" s="430"/>
      <c r="GKB343" s="431"/>
      <c r="GKC343" s="429"/>
      <c r="GKD343" s="428"/>
      <c r="GKE343" s="430"/>
      <c r="GKF343" s="431"/>
      <c r="GKG343" s="429"/>
      <c r="GKH343" s="428"/>
      <c r="GKI343" s="430"/>
      <c r="GKJ343" s="431"/>
      <c r="GKK343" s="429"/>
      <c r="GKL343" s="428"/>
      <c r="GKM343" s="430"/>
      <c r="GKN343" s="431"/>
      <c r="GKO343" s="429"/>
      <c r="GKP343" s="428"/>
      <c r="GKQ343" s="430"/>
      <c r="GKR343" s="431"/>
      <c r="GKS343" s="429"/>
      <c r="GKT343" s="428"/>
      <c r="GKU343" s="430"/>
      <c r="GKV343" s="431"/>
      <c r="GKW343" s="429"/>
      <c r="GKX343" s="428"/>
      <c r="GKY343" s="430"/>
      <c r="GKZ343" s="431"/>
      <c r="GLA343" s="429"/>
      <c r="GLB343" s="428"/>
      <c r="GLC343" s="430"/>
      <c r="GLD343" s="431"/>
      <c r="GLE343" s="429"/>
      <c r="GLF343" s="428"/>
      <c r="GLG343" s="430"/>
      <c r="GLH343" s="431"/>
      <c r="GLI343" s="429"/>
      <c r="GLJ343" s="428"/>
      <c r="GLK343" s="430"/>
      <c r="GLL343" s="431"/>
      <c r="GLM343" s="429"/>
      <c r="GLN343" s="428"/>
      <c r="GLO343" s="430"/>
      <c r="GLP343" s="431"/>
      <c r="GLQ343" s="429"/>
      <c r="GLR343" s="428"/>
      <c r="GLS343" s="430"/>
      <c r="GLT343" s="431"/>
      <c r="GLU343" s="429"/>
      <c r="GLV343" s="428"/>
      <c r="GLW343" s="430"/>
      <c r="GLX343" s="431"/>
      <c r="GLY343" s="429"/>
      <c r="GLZ343" s="428"/>
      <c r="GMA343" s="430"/>
      <c r="GMB343" s="431"/>
      <c r="GMC343" s="429"/>
      <c r="GMD343" s="428"/>
      <c r="GME343" s="430"/>
      <c r="GMF343" s="431"/>
      <c r="GMG343" s="429"/>
      <c r="GMH343" s="428"/>
      <c r="GMI343" s="430"/>
      <c r="GMJ343" s="431"/>
      <c r="GMK343" s="429"/>
      <c r="GML343" s="428"/>
      <c r="GMM343" s="430"/>
      <c r="GMN343" s="431"/>
      <c r="GMO343" s="429"/>
      <c r="GMP343" s="428"/>
      <c r="GMQ343" s="430"/>
      <c r="GMR343" s="431"/>
      <c r="GMS343" s="429"/>
      <c r="GMT343" s="428"/>
      <c r="GMU343" s="430"/>
      <c r="GMV343" s="431"/>
      <c r="GMW343" s="429"/>
      <c r="GMX343" s="428"/>
      <c r="GMY343" s="430"/>
      <c r="GMZ343" s="431"/>
      <c r="GNA343" s="429"/>
      <c r="GNB343" s="428"/>
      <c r="GNC343" s="430"/>
      <c r="GND343" s="431"/>
      <c r="GNE343" s="429"/>
      <c r="GNF343" s="428"/>
      <c r="GNG343" s="430"/>
      <c r="GNH343" s="431"/>
      <c r="GNI343" s="429"/>
      <c r="GNJ343" s="428"/>
      <c r="GNK343" s="430"/>
      <c r="GNL343" s="431"/>
      <c r="GNM343" s="429"/>
      <c r="GNN343" s="428"/>
      <c r="GNO343" s="430"/>
      <c r="GNP343" s="431"/>
      <c r="GNQ343" s="429"/>
      <c r="GNR343" s="428"/>
      <c r="GNS343" s="430"/>
      <c r="GNT343" s="431"/>
      <c r="GNU343" s="429"/>
      <c r="GNV343" s="428"/>
      <c r="GNW343" s="430"/>
      <c r="GNX343" s="431"/>
      <c r="GNY343" s="429"/>
      <c r="GNZ343" s="428"/>
      <c r="GOA343" s="430"/>
      <c r="GOB343" s="431"/>
      <c r="GOC343" s="429"/>
      <c r="GOD343" s="428"/>
      <c r="GOE343" s="430"/>
      <c r="GOF343" s="431"/>
      <c r="GOG343" s="429"/>
      <c r="GOH343" s="428"/>
      <c r="GOI343" s="430"/>
      <c r="GOJ343" s="431"/>
      <c r="GOK343" s="429"/>
      <c r="GOL343" s="428"/>
      <c r="GOM343" s="430"/>
      <c r="GON343" s="431"/>
      <c r="GOO343" s="429"/>
      <c r="GOP343" s="428"/>
      <c r="GOQ343" s="430"/>
      <c r="GOR343" s="431"/>
      <c r="GOS343" s="429"/>
      <c r="GOT343" s="428"/>
      <c r="GOU343" s="430"/>
      <c r="GOV343" s="431"/>
      <c r="GOW343" s="429"/>
      <c r="GOX343" s="428"/>
      <c r="GOY343" s="430"/>
      <c r="GOZ343" s="431"/>
      <c r="GPA343" s="429"/>
      <c r="GPB343" s="428"/>
      <c r="GPC343" s="430"/>
      <c r="GPD343" s="431"/>
      <c r="GPE343" s="429"/>
      <c r="GPF343" s="428"/>
      <c r="GPG343" s="430"/>
      <c r="GPH343" s="431"/>
      <c r="GPI343" s="429"/>
      <c r="GPJ343" s="428"/>
      <c r="GPK343" s="430"/>
      <c r="GPL343" s="431"/>
      <c r="GPM343" s="429"/>
      <c r="GPN343" s="428"/>
      <c r="GPO343" s="430"/>
      <c r="GPP343" s="431"/>
      <c r="GPQ343" s="429"/>
      <c r="GPR343" s="428"/>
      <c r="GPS343" s="430"/>
      <c r="GPT343" s="431"/>
      <c r="GPU343" s="429"/>
      <c r="GPV343" s="428"/>
      <c r="GPW343" s="430"/>
      <c r="GPX343" s="431"/>
      <c r="GPY343" s="429"/>
      <c r="GPZ343" s="428"/>
      <c r="GQA343" s="430"/>
      <c r="GQB343" s="431"/>
      <c r="GQC343" s="429"/>
      <c r="GQD343" s="428"/>
      <c r="GQE343" s="430"/>
      <c r="GQF343" s="431"/>
      <c r="GQG343" s="429"/>
      <c r="GQH343" s="428"/>
      <c r="GQI343" s="430"/>
      <c r="GQJ343" s="431"/>
      <c r="GQK343" s="429"/>
      <c r="GQL343" s="428"/>
      <c r="GQM343" s="430"/>
      <c r="GQN343" s="431"/>
      <c r="GQO343" s="429"/>
      <c r="GQP343" s="428"/>
      <c r="GQQ343" s="430"/>
      <c r="GQR343" s="431"/>
      <c r="GQS343" s="429"/>
      <c r="GQT343" s="428"/>
      <c r="GQU343" s="430"/>
      <c r="GQV343" s="431"/>
      <c r="GQW343" s="429"/>
      <c r="GQX343" s="428"/>
      <c r="GQY343" s="430"/>
      <c r="GQZ343" s="431"/>
      <c r="GRA343" s="429"/>
      <c r="GRB343" s="428"/>
      <c r="GRC343" s="430"/>
      <c r="GRD343" s="431"/>
      <c r="GRE343" s="429"/>
      <c r="GRF343" s="428"/>
      <c r="GRG343" s="430"/>
      <c r="GRH343" s="431"/>
      <c r="GRI343" s="429"/>
      <c r="GRJ343" s="428"/>
      <c r="GRK343" s="430"/>
      <c r="GRL343" s="431"/>
      <c r="GRM343" s="429"/>
      <c r="GRN343" s="428"/>
      <c r="GRO343" s="430"/>
      <c r="GRP343" s="431"/>
      <c r="GRQ343" s="429"/>
      <c r="GRR343" s="428"/>
      <c r="GRS343" s="430"/>
      <c r="GRT343" s="431"/>
      <c r="GRU343" s="429"/>
      <c r="GRV343" s="428"/>
      <c r="GRW343" s="430"/>
      <c r="GRX343" s="431"/>
      <c r="GRY343" s="429"/>
      <c r="GRZ343" s="428"/>
      <c r="GSA343" s="430"/>
      <c r="GSB343" s="431"/>
      <c r="GSC343" s="429"/>
      <c r="GSD343" s="428"/>
      <c r="GSE343" s="430"/>
      <c r="GSF343" s="431"/>
      <c r="GSG343" s="429"/>
      <c r="GSH343" s="428"/>
      <c r="GSI343" s="430"/>
      <c r="GSJ343" s="431"/>
      <c r="GSK343" s="429"/>
      <c r="GSL343" s="428"/>
      <c r="GSM343" s="430"/>
      <c r="GSN343" s="431"/>
      <c r="GSO343" s="429"/>
      <c r="GSP343" s="428"/>
      <c r="GSQ343" s="430"/>
      <c r="GSR343" s="431"/>
      <c r="GSS343" s="429"/>
      <c r="GST343" s="428"/>
      <c r="GSU343" s="430"/>
      <c r="GSV343" s="431"/>
      <c r="GSW343" s="429"/>
      <c r="GSX343" s="428"/>
      <c r="GSY343" s="430"/>
      <c r="GSZ343" s="431"/>
      <c r="GTA343" s="429"/>
      <c r="GTB343" s="428"/>
      <c r="GTC343" s="430"/>
      <c r="GTD343" s="431"/>
      <c r="GTE343" s="429"/>
      <c r="GTF343" s="428"/>
      <c r="GTG343" s="430"/>
      <c r="GTH343" s="431"/>
      <c r="GTI343" s="429"/>
      <c r="GTJ343" s="428"/>
      <c r="GTK343" s="430"/>
      <c r="GTL343" s="431"/>
      <c r="GTM343" s="429"/>
      <c r="GTN343" s="428"/>
      <c r="GTO343" s="430"/>
      <c r="GTP343" s="431"/>
      <c r="GTQ343" s="429"/>
      <c r="GTR343" s="428"/>
      <c r="GTS343" s="430"/>
      <c r="GTT343" s="431"/>
      <c r="GTU343" s="429"/>
      <c r="GTV343" s="428"/>
      <c r="GTW343" s="430"/>
      <c r="GTX343" s="431"/>
      <c r="GTY343" s="429"/>
      <c r="GTZ343" s="428"/>
      <c r="GUA343" s="430"/>
      <c r="GUB343" s="431"/>
      <c r="GUC343" s="429"/>
      <c r="GUD343" s="428"/>
      <c r="GUE343" s="430"/>
      <c r="GUF343" s="431"/>
      <c r="GUG343" s="429"/>
      <c r="GUH343" s="428"/>
      <c r="GUI343" s="430"/>
      <c r="GUJ343" s="431"/>
      <c r="GUK343" s="429"/>
      <c r="GUL343" s="428"/>
      <c r="GUM343" s="430"/>
      <c r="GUN343" s="431"/>
      <c r="GUO343" s="429"/>
      <c r="GUP343" s="428"/>
      <c r="GUQ343" s="430"/>
      <c r="GUR343" s="431"/>
      <c r="GUS343" s="429"/>
      <c r="GUT343" s="428"/>
      <c r="GUU343" s="430"/>
      <c r="GUV343" s="431"/>
      <c r="GUW343" s="429"/>
      <c r="GUX343" s="428"/>
      <c r="GUY343" s="430"/>
      <c r="GUZ343" s="431"/>
      <c r="GVA343" s="429"/>
      <c r="GVB343" s="428"/>
      <c r="GVC343" s="430"/>
      <c r="GVD343" s="431"/>
      <c r="GVE343" s="429"/>
      <c r="GVF343" s="428"/>
      <c r="GVG343" s="430"/>
      <c r="GVH343" s="431"/>
      <c r="GVI343" s="429"/>
      <c r="GVJ343" s="428"/>
      <c r="GVK343" s="430"/>
      <c r="GVL343" s="431"/>
      <c r="GVM343" s="429"/>
      <c r="GVN343" s="428"/>
      <c r="GVO343" s="430"/>
      <c r="GVP343" s="431"/>
      <c r="GVQ343" s="429"/>
      <c r="GVR343" s="428"/>
      <c r="GVS343" s="430"/>
      <c r="GVT343" s="431"/>
      <c r="GVU343" s="429"/>
      <c r="GVV343" s="428"/>
      <c r="GVW343" s="430"/>
      <c r="GVX343" s="431"/>
      <c r="GVY343" s="429"/>
      <c r="GVZ343" s="428"/>
      <c r="GWA343" s="430"/>
      <c r="GWB343" s="431"/>
      <c r="GWC343" s="429"/>
      <c r="GWD343" s="428"/>
      <c r="GWE343" s="430"/>
      <c r="GWF343" s="431"/>
      <c r="GWG343" s="429"/>
      <c r="GWH343" s="428"/>
      <c r="GWI343" s="430"/>
      <c r="GWJ343" s="431"/>
      <c r="GWK343" s="429"/>
      <c r="GWL343" s="428"/>
      <c r="GWM343" s="430"/>
      <c r="GWN343" s="431"/>
      <c r="GWO343" s="429"/>
      <c r="GWP343" s="428"/>
      <c r="GWQ343" s="430"/>
      <c r="GWR343" s="431"/>
      <c r="GWS343" s="429"/>
      <c r="GWT343" s="428"/>
      <c r="GWU343" s="430"/>
      <c r="GWV343" s="431"/>
      <c r="GWW343" s="429"/>
      <c r="GWX343" s="428"/>
      <c r="GWY343" s="430"/>
      <c r="GWZ343" s="431"/>
      <c r="GXA343" s="429"/>
      <c r="GXB343" s="428"/>
      <c r="GXC343" s="430"/>
      <c r="GXD343" s="431"/>
      <c r="GXE343" s="429"/>
      <c r="GXF343" s="428"/>
      <c r="GXG343" s="430"/>
      <c r="GXH343" s="431"/>
      <c r="GXI343" s="429"/>
      <c r="GXJ343" s="428"/>
      <c r="GXK343" s="430"/>
      <c r="GXL343" s="431"/>
      <c r="GXM343" s="429"/>
      <c r="GXN343" s="428"/>
      <c r="GXO343" s="430"/>
      <c r="GXP343" s="431"/>
      <c r="GXQ343" s="429"/>
      <c r="GXR343" s="428"/>
      <c r="GXS343" s="430"/>
      <c r="GXT343" s="431"/>
      <c r="GXU343" s="429"/>
      <c r="GXV343" s="428"/>
      <c r="GXW343" s="430"/>
      <c r="GXX343" s="431"/>
      <c r="GXY343" s="429"/>
      <c r="GXZ343" s="428"/>
      <c r="GYA343" s="430"/>
      <c r="GYB343" s="431"/>
      <c r="GYC343" s="429"/>
      <c r="GYD343" s="428"/>
      <c r="GYE343" s="430"/>
      <c r="GYF343" s="431"/>
      <c r="GYG343" s="429"/>
      <c r="GYH343" s="428"/>
      <c r="GYI343" s="430"/>
      <c r="GYJ343" s="431"/>
      <c r="GYK343" s="429"/>
      <c r="GYL343" s="428"/>
      <c r="GYM343" s="430"/>
      <c r="GYN343" s="431"/>
      <c r="GYO343" s="429"/>
      <c r="GYP343" s="428"/>
      <c r="GYQ343" s="430"/>
      <c r="GYR343" s="431"/>
      <c r="GYS343" s="429"/>
      <c r="GYT343" s="428"/>
      <c r="GYU343" s="430"/>
      <c r="GYV343" s="431"/>
      <c r="GYW343" s="429"/>
      <c r="GYX343" s="428"/>
      <c r="GYY343" s="430"/>
      <c r="GYZ343" s="431"/>
      <c r="GZA343" s="429"/>
      <c r="GZB343" s="428"/>
      <c r="GZC343" s="430"/>
      <c r="GZD343" s="431"/>
      <c r="GZE343" s="429"/>
      <c r="GZF343" s="428"/>
      <c r="GZG343" s="430"/>
      <c r="GZH343" s="431"/>
      <c r="GZI343" s="429"/>
      <c r="GZJ343" s="428"/>
      <c r="GZK343" s="430"/>
      <c r="GZL343" s="431"/>
      <c r="GZM343" s="429"/>
      <c r="GZN343" s="428"/>
      <c r="GZO343" s="430"/>
      <c r="GZP343" s="431"/>
      <c r="GZQ343" s="429"/>
      <c r="GZR343" s="428"/>
      <c r="GZS343" s="430"/>
      <c r="GZT343" s="431"/>
      <c r="GZU343" s="429"/>
      <c r="GZV343" s="428"/>
      <c r="GZW343" s="430"/>
      <c r="GZX343" s="431"/>
      <c r="GZY343" s="429"/>
      <c r="GZZ343" s="428"/>
      <c r="HAA343" s="430"/>
      <c r="HAB343" s="431"/>
      <c r="HAC343" s="429"/>
      <c r="HAD343" s="428"/>
      <c r="HAE343" s="430"/>
      <c r="HAF343" s="431"/>
      <c r="HAG343" s="429"/>
      <c r="HAH343" s="428"/>
      <c r="HAI343" s="430"/>
      <c r="HAJ343" s="431"/>
      <c r="HAK343" s="429"/>
      <c r="HAL343" s="428"/>
      <c r="HAM343" s="430"/>
      <c r="HAN343" s="431"/>
      <c r="HAO343" s="429"/>
      <c r="HAP343" s="428"/>
      <c r="HAQ343" s="430"/>
      <c r="HAR343" s="431"/>
      <c r="HAS343" s="429"/>
      <c r="HAT343" s="428"/>
      <c r="HAU343" s="430"/>
      <c r="HAV343" s="431"/>
      <c r="HAW343" s="429"/>
      <c r="HAX343" s="428"/>
      <c r="HAY343" s="430"/>
      <c r="HAZ343" s="431"/>
      <c r="HBA343" s="429"/>
      <c r="HBB343" s="428"/>
      <c r="HBC343" s="430"/>
      <c r="HBD343" s="431"/>
      <c r="HBE343" s="429"/>
      <c r="HBF343" s="428"/>
      <c r="HBG343" s="430"/>
      <c r="HBH343" s="431"/>
      <c r="HBI343" s="429"/>
      <c r="HBJ343" s="428"/>
      <c r="HBK343" s="430"/>
      <c r="HBL343" s="431"/>
      <c r="HBM343" s="429"/>
      <c r="HBN343" s="428"/>
      <c r="HBO343" s="430"/>
      <c r="HBP343" s="431"/>
      <c r="HBQ343" s="429"/>
      <c r="HBR343" s="428"/>
      <c r="HBS343" s="430"/>
      <c r="HBT343" s="431"/>
      <c r="HBU343" s="429"/>
      <c r="HBV343" s="428"/>
      <c r="HBW343" s="430"/>
      <c r="HBX343" s="431"/>
      <c r="HBY343" s="429"/>
      <c r="HBZ343" s="428"/>
      <c r="HCA343" s="430"/>
      <c r="HCB343" s="431"/>
      <c r="HCC343" s="429"/>
      <c r="HCD343" s="428"/>
      <c r="HCE343" s="430"/>
      <c r="HCF343" s="431"/>
      <c r="HCG343" s="429"/>
      <c r="HCH343" s="428"/>
      <c r="HCI343" s="430"/>
      <c r="HCJ343" s="431"/>
      <c r="HCK343" s="429"/>
      <c r="HCL343" s="428"/>
      <c r="HCM343" s="430"/>
      <c r="HCN343" s="431"/>
      <c r="HCO343" s="429"/>
      <c r="HCP343" s="428"/>
      <c r="HCQ343" s="430"/>
      <c r="HCR343" s="431"/>
      <c r="HCS343" s="429"/>
      <c r="HCT343" s="428"/>
      <c r="HCU343" s="430"/>
      <c r="HCV343" s="431"/>
      <c r="HCW343" s="429"/>
      <c r="HCX343" s="428"/>
      <c r="HCY343" s="430"/>
      <c r="HCZ343" s="431"/>
      <c r="HDA343" s="429"/>
      <c r="HDB343" s="428"/>
      <c r="HDC343" s="430"/>
      <c r="HDD343" s="431"/>
      <c r="HDE343" s="429"/>
      <c r="HDF343" s="428"/>
      <c r="HDG343" s="430"/>
      <c r="HDH343" s="431"/>
      <c r="HDI343" s="429"/>
      <c r="HDJ343" s="428"/>
      <c r="HDK343" s="430"/>
      <c r="HDL343" s="431"/>
      <c r="HDM343" s="429"/>
      <c r="HDN343" s="428"/>
      <c r="HDO343" s="430"/>
      <c r="HDP343" s="431"/>
      <c r="HDQ343" s="429"/>
      <c r="HDR343" s="428"/>
      <c r="HDS343" s="430"/>
      <c r="HDT343" s="431"/>
      <c r="HDU343" s="429"/>
      <c r="HDV343" s="428"/>
      <c r="HDW343" s="430"/>
      <c r="HDX343" s="431"/>
      <c r="HDY343" s="429"/>
      <c r="HDZ343" s="428"/>
      <c r="HEA343" s="430"/>
      <c r="HEB343" s="431"/>
      <c r="HEC343" s="429"/>
      <c r="HED343" s="428"/>
      <c r="HEE343" s="430"/>
      <c r="HEF343" s="431"/>
      <c r="HEG343" s="429"/>
      <c r="HEH343" s="428"/>
      <c r="HEI343" s="430"/>
      <c r="HEJ343" s="431"/>
      <c r="HEK343" s="429"/>
      <c r="HEL343" s="428"/>
      <c r="HEM343" s="430"/>
      <c r="HEN343" s="431"/>
      <c r="HEO343" s="429"/>
      <c r="HEP343" s="428"/>
      <c r="HEQ343" s="430"/>
      <c r="HER343" s="431"/>
      <c r="HES343" s="429"/>
      <c r="HET343" s="428"/>
      <c r="HEU343" s="430"/>
      <c r="HEV343" s="431"/>
      <c r="HEW343" s="429"/>
      <c r="HEX343" s="428"/>
      <c r="HEY343" s="430"/>
      <c r="HEZ343" s="431"/>
      <c r="HFA343" s="429"/>
      <c r="HFB343" s="428"/>
      <c r="HFC343" s="430"/>
      <c r="HFD343" s="431"/>
      <c r="HFE343" s="429"/>
      <c r="HFF343" s="428"/>
      <c r="HFG343" s="430"/>
      <c r="HFH343" s="431"/>
      <c r="HFI343" s="429"/>
      <c r="HFJ343" s="428"/>
      <c r="HFK343" s="430"/>
      <c r="HFL343" s="431"/>
      <c r="HFM343" s="429"/>
      <c r="HFN343" s="428"/>
      <c r="HFO343" s="430"/>
      <c r="HFP343" s="431"/>
      <c r="HFQ343" s="429"/>
      <c r="HFR343" s="428"/>
      <c r="HFS343" s="430"/>
      <c r="HFT343" s="431"/>
      <c r="HFU343" s="429"/>
      <c r="HFV343" s="428"/>
      <c r="HFW343" s="430"/>
      <c r="HFX343" s="431"/>
      <c r="HFY343" s="429"/>
      <c r="HFZ343" s="428"/>
      <c r="HGA343" s="430"/>
      <c r="HGB343" s="431"/>
      <c r="HGC343" s="429"/>
      <c r="HGD343" s="428"/>
      <c r="HGE343" s="430"/>
      <c r="HGF343" s="431"/>
      <c r="HGG343" s="429"/>
      <c r="HGH343" s="428"/>
      <c r="HGI343" s="430"/>
      <c r="HGJ343" s="431"/>
      <c r="HGK343" s="429"/>
      <c r="HGL343" s="428"/>
      <c r="HGM343" s="430"/>
      <c r="HGN343" s="431"/>
      <c r="HGO343" s="429"/>
      <c r="HGP343" s="428"/>
      <c r="HGQ343" s="430"/>
      <c r="HGR343" s="431"/>
      <c r="HGS343" s="429"/>
      <c r="HGT343" s="428"/>
      <c r="HGU343" s="430"/>
      <c r="HGV343" s="431"/>
      <c r="HGW343" s="429"/>
      <c r="HGX343" s="428"/>
      <c r="HGY343" s="430"/>
      <c r="HGZ343" s="431"/>
      <c r="HHA343" s="429"/>
      <c r="HHB343" s="428"/>
      <c r="HHC343" s="430"/>
      <c r="HHD343" s="431"/>
      <c r="HHE343" s="429"/>
      <c r="HHF343" s="428"/>
      <c r="HHG343" s="430"/>
      <c r="HHH343" s="431"/>
      <c r="HHI343" s="429"/>
      <c r="HHJ343" s="428"/>
      <c r="HHK343" s="430"/>
      <c r="HHL343" s="431"/>
      <c r="HHM343" s="429"/>
      <c r="HHN343" s="428"/>
      <c r="HHO343" s="430"/>
      <c r="HHP343" s="431"/>
      <c r="HHQ343" s="429"/>
      <c r="HHR343" s="428"/>
      <c r="HHS343" s="430"/>
      <c r="HHT343" s="431"/>
      <c r="HHU343" s="429"/>
      <c r="HHV343" s="428"/>
      <c r="HHW343" s="430"/>
      <c r="HHX343" s="431"/>
      <c r="HHY343" s="429"/>
      <c r="HHZ343" s="428"/>
      <c r="HIA343" s="430"/>
      <c r="HIB343" s="431"/>
      <c r="HIC343" s="429"/>
      <c r="HID343" s="428"/>
      <c r="HIE343" s="430"/>
      <c r="HIF343" s="431"/>
      <c r="HIG343" s="429"/>
      <c r="HIH343" s="428"/>
      <c r="HII343" s="430"/>
      <c r="HIJ343" s="431"/>
      <c r="HIK343" s="429"/>
      <c r="HIL343" s="428"/>
      <c r="HIM343" s="430"/>
      <c r="HIN343" s="431"/>
      <c r="HIO343" s="429"/>
      <c r="HIP343" s="428"/>
      <c r="HIQ343" s="430"/>
      <c r="HIR343" s="431"/>
      <c r="HIS343" s="429"/>
      <c r="HIT343" s="428"/>
      <c r="HIU343" s="430"/>
      <c r="HIV343" s="431"/>
      <c r="HIW343" s="429"/>
      <c r="HIX343" s="428"/>
      <c r="HIY343" s="430"/>
      <c r="HIZ343" s="431"/>
      <c r="HJA343" s="429"/>
      <c r="HJB343" s="428"/>
      <c r="HJC343" s="430"/>
      <c r="HJD343" s="431"/>
      <c r="HJE343" s="429"/>
      <c r="HJF343" s="428"/>
      <c r="HJG343" s="430"/>
      <c r="HJH343" s="431"/>
      <c r="HJI343" s="429"/>
      <c r="HJJ343" s="428"/>
      <c r="HJK343" s="430"/>
      <c r="HJL343" s="431"/>
      <c r="HJM343" s="429"/>
      <c r="HJN343" s="428"/>
      <c r="HJO343" s="430"/>
      <c r="HJP343" s="431"/>
      <c r="HJQ343" s="429"/>
      <c r="HJR343" s="428"/>
      <c r="HJS343" s="430"/>
      <c r="HJT343" s="431"/>
      <c r="HJU343" s="429"/>
      <c r="HJV343" s="428"/>
      <c r="HJW343" s="430"/>
      <c r="HJX343" s="431"/>
      <c r="HJY343" s="429"/>
      <c r="HJZ343" s="428"/>
      <c r="HKA343" s="430"/>
      <c r="HKB343" s="431"/>
      <c r="HKC343" s="429"/>
      <c r="HKD343" s="428"/>
      <c r="HKE343" s="430"/>
      <c r="HKF343" s="431"/>
      <c r="HKG343" s="429"/>
      <c r="HKH343" s="428"/>
      <c r="HKI343" s="430"/>
      <c r="HKJ343" s="431"/>
      <c r="HKK343" s="429"/>
      <c r="HKL343" s="428"/>
      <c r="HKM343" s="430"/>
      <c r="HKN343" s="431"/>
      <c r="HKO343" s="429"/>
      <c r="HKP343" s="428"/>
      <c r="HKQ343" s="430"/>
      <c r="HKR343" s="431"/>
      <c r="HKS343" s="429"/>
      <c r="HKT343" s="428"/>
      <c r="HKU343" s="430"/>
      <c r="HKV343" s="431"/>
      <c r="HKW343" s="429"/>
      <c r="HKX343" s="428"/>
      <c r="HKY343" s="430"/>
      <c r="HKZ343" s="431"/>
      <c r="HLA343" s="429"/>
      <c r="HLB343" s="428"/>
      <c r="HLC343" s="430"/>
      <c r="HLD343" s="431"/>
      <c r="HLE343" s="429"/>
      <c r="HLF343" s="428"/>
      <c r="HLG343" s="430"/>
      <c r="HLH343" s="431"/>
      <c r="HLI343" s="429"/>
      <c r="HLJ343" s="428"/>
      <c r="HLK343" s="430"/>
      <c r="HLL343" s="431"/>
      <c r="HLM343" s="429"/>
      <c r="HLN343" s="428"/>
      <c r="HLO343" s="430"/>
      <c r="HLP343" s="431"/>
      <c r="HLQ343" s="429"/>
      <c r="HLR343" s="428"/>
      <c r="HLS343" s="430"/>
      <c r="HLT343" s="431"/>
      <c r="HLU343" s="429"/>
      <c r="HLV343" s="428"/>
      <c r="HLW343" s="430"/>
      <c r="HLX343" s="431"/>
      <c r="HLY343" s="429"/>
      <c r="HLZ343" s="428"/>
      <c r="HMA343" s="430"/>
      <c r="HMB343" s="431"/>
      <c r="HMC343" s="429"/>
      <c r="HMD343" s="428"/>
      <c r="HME343" s="430"/>
      <c r="HMF343" s="431"/>
      <c r="HMG343" s="429"/>
      <c r="HMH343" s="428"/>
      <c r="HMI343" s="430"/>
      <c r="HMJ343" s="431"/>
      <c r="HMK343" s="429"/>
      <c r="HML343" s="428"/>
      <c r="HMM343" s="430"/>
      <c r="HMN343" s="431"/>
      <c r="HMO343" s="429"/>
      <c r="HMP343" s="428"/>
      <c r="HMQ343" s="430"/>
      <c r="HMR343" s="431"/>
      <c r="HMS343" s="429"/>
      <c r="HMT343" s="428"/>
      <c r="HMU343" s="430"/>
      <c r="HMV343" s="431"/>
      <c r="HMW343" s="429"/>
      <c r="HMX343" s="428"/>
      <c r="HMY343" s="430"/>
      <c r="HMZ343" s="431"/>
      <c r="HNA343" s="429"/>
      <c r="HNB343" s="428"/>
      <c r="HNC343" s="430"/>
      <c r="HND343" s="431"/>
      <c r="HNE343" s="429"/>
      <c r="HNF343" s="428"/>
      <c r="HNG343" s="430"/>
      <c r="HNH343" s="431"/>
      <c r="HNI343" s="429"/>
      <c r="HNJ343" s="428"/>
      <c r="HNK343" s="430"/>
      <c r="HNL343" s="431"/>
      <c r="HNM343" s="429"/>
      <c r="HNN343" s="428"/>
      <c r="HNO343" s="430"/>
      <c r="HNP343" s="431"/>
      <c r="HNQ343" s="429"/>
      <c r="HNR343" s="428"/>
      <c r="HNS343" s="430"/>
      <c r="HNT343" s="431"/>
      <c r="HNU343" s="429"/>
      <c r="HNV343" s="428"/>
      <c r="HNW343" s="430"/>
      <c r="HNX343" s="431"/>
      <c r="HNY343" s="429"/>
      <c r="HNZ343" s="428"/>
      <c r="HOA343" s="430"/>
      <c r="HOB343" s="431"/>
      <c r="HOC343" s="429"/>
      <c r="HOD343" s="428"/>
      <c r="HOE343" s="430"/>
      <c r="HOF343" s="431"/>
      <c r="HOG343" s="429"/>
      <c r="HOH343" s="428"/>
      <c r="HOI343" s="430"/>
      <c r="HOJ343" s="431"/>
      <c r="HOK343" s="429"/>
      <c r="HOL343" s="428"/>
      <c r="HOM343" s="430"/>
      <c r="HON343" s="431"/>
      <c r="HOO343" s="429"/>
      <c r="HOP343" s="428"/>
      <c r="HOQ343" s="430"/>
      <c r="HOR343" s="431"/>
      <c r="HOS343" s="429"/>
      <c r="HOT343" s="428"/>
      <c r="HOU343" s="430"/>
      <c r="HOV343" s="431"/>
      <c r="HOW343" s="429"/>
      <c r="HOX343" s="428"/>
      <c r="HOY343" s="430"/>
      <c r="HOZ343" s="431"/>
      <c r="HPA343" s="429"/>
      <c r="HPB343" s="428"/>
      <c r="HPC343" s="430"/>
      <c r="HPD343" s="431"/>
      <c r="HPE343" s="429"/>
      <c r="HPF343" s="428"/>
      <c r="HPG343" s="430"/>
      <c r="HPH343" s="431"/>
      <c r="HPI343" s="429"/>
      <c r="HPJ343" s="428"/>
      <c r="HPK343" s="430"/>
      <c r="HPL343" s="431"/>
      <c r="HPM343" s="429"/>
      <c r="HPN343" s="428"/>
      <c r="HPO343" s="430"/>
      <c r="HPP343" s="431"/>
      <c r="HPQ343" s="429"/>
      <c r="HPR343" s="428"/>
      <c r="HPS343" s="430"/>
      <c r="HPT343" s="431"/>
      <c r="HPU343" s="429"/>
      <c r="HPV343" s="428"/>
      <c r="HPW343" s="430"/>
      <c r="HPX343" s="431"/>
      <c r="HPY343" s="429"/>
      <c r="HPZ343" s="428"/>
      <c r="HQA343" s="430"/>
      <c r="HQB343" s="431"/>
      <c r="HQC343" s="429"/>
      <c r="HQD343" s="428"/>
      <c r="HQE343" s="430"/>
      <c r="HQF343" s="431"/>
      <c r="HQG343" s="429"/>
      <c r="HQH343" s="428"/>
      <c r="HQI343" s="430"/>
      <c r="HQJ343" s="431"/>
      <c r="HQK343" s="429"/>
      <c r="HQL343" s="428"/>
      <c r="HQM343" s="430"/>
      <c r="HQN343" s="431"/>
      <c r="HQO343" s="429"/>
      <c r="HQP343" s="428"/>
      <c r="HQQ343" s="430"/>
      <c r="HQR343" s="431"/>
      <c r="HQS343" s="429"/>
      <c r="HQT343" s="428"/>
      <c r="HQU343" s="430"/>
      <c r="HQV343" s="431"/>
      <c r="HQW343" s="429"/>
      <c r="HQX343" s="428"/>
      <c r="HQY343" s="430"/>
      <c r="HQZ343" s="431"/>
      <c r="HRA343" s="429"/>
      <c r="HRB343" s="428"/>
      <c r="HRC343" s="430"/>
      <c r="HRD343" s="431"/>
      <c r="HRE343" s="429"/>
      <c r="HRF343" s="428"/>
      <c r="HRG343" s="430"/>
      <c r="HRH343" s="431"/>
      <c r="HRI343" s="429"/>
      <c r="HRJ343" s="428"/>
      <c r="HRK343" s="430"/>
      <c r="HRL343" s="431"/>
      <c r="HRM343" s="429"/>
      <c r="HRN343" s="428"/>
      <c r="HRO343" s="430"/>
      <c r="HRP343" s="431"/>
      <c r="HRQ343" s="429"/>
      <c r="HRR343" s="428"/>
      <c r="HRS343" s="430"/>
      <c r="HRT343" s="431"/>
      <c r="HRU343" s="429"/>
      <c r="HRV343" s="428"/>
      <c r="HRW343" s="430"/>
      <c r="HRX343" s="431"/>
      <c r="HRY343" s="429"/>
      <c r="HRZ343" s="428"/>
      <c r="HSA343" s="430"/>
      <c r="HSB343" s="431"/>
      <c r="HSC343" s="429"/>
      <c r="HSD343" s="428"/>
      <c r="HSE343" s="430"/>
      <c r="HSF343" s="431"/>
      <c r="HSG343" s="429"/>
      <c r="HSH343" s="428"/>
      <c r="HSI343" s="430"/>
      <c r="HSJ343" s="431"/>
      <c r="HSK343" s="429"/>
      <c r="HSL343" s="428"/>
      <c r="HSM343" s="430"/>
      <c r="HSN343" s="431"/>
      <c r="HSO343" s="429"/>
      <c r="HSP343" s="428"/>
      <c r="HSQ343" s="430"/>
      <c r="HSR343" s="431"/>
      <c r="HSS343" s="429"/>
      <c r="HST343" s="428"/>
      <c r="HSU343" s="430"/>
      <c r="HSV343" s="431"/>
      <c r="HSW343" s="429"/>
      <c r="HSX343" s="428"/>
      <c r="HSY343" s="430"/>
      <c r="HSZ343" s="431"/>
      <c r="HTA343" s="429"/>
      <c r="HTB343" s="428"/>
      <c r="HTC343" s="430"/>
      <c r="HTD343" s="431"/>
      <c r="HTE343" s="429"/>
      <c r="HTF343" s="428"/>
      <c r="HTG343" s="430"/>
      <c r="HTH343" s="431"/>
      <c r="HTI343" s="429"/>
      <c r="HTJ343" s="428"/>
      <c r="HTK343" s="430"/>
      <c r="HTL343" s="431"/>
      <c r="HTM343" s="429"/>
      <c r="HTN343" s="428"/>
      <c r="HTO343" s="430"/>
      <c r="HTP343" s="431"/>
      <c r="HTQ343" s="429"/>
      <c r="HTR343" s="428"/>
      <c r="HTS343" s="430"/>
      <c r="HTT343" s="431"/>
      <c r="HTU343" s="429"/>
      <c r="HTV343" s="428"/>
      <c r="HTW343" s="430"/>
      <c r="HTX343" s="431"/>
      <c r="HTY343" s="429"/>
      <c r="HTZ343" s="428"/>
      <c r="HUA343" s="430"/>
      <c r="HUB343" s="431"/>
      <c r="HUC343" s="429"/>
      <c r="HUD343" s="428"/>
      <c r="HUE343" s="430"/>
      <c r="HUF343" s="431"/>
      <c r="HUG343" s="429"/>
      <c r="HUH343" s="428"/>
      <c r="HUI343" s="430"/>
      <c r="HUJ343" s="431"/>
      <c r="HUK343" s="429"/>
      <c r="HUL343" s="428"/>
      <c r="HUM343" s="430"/>
      <c r="HUN343" s="431"/>
      <c r="HUO343" s="429"/>
      <c r="HUP343" s="428"/>
      <c r="HUQ343" s="430"/>
      <c r="HUR343" s="431"/>
      <c r="HUS343" s="429"/>
      <c r="HUT343" s="428"/>
      <c r="HUU343" s="430"/>
      <c r="HUV343" s="431"/>
      <c r="HUW343" s="429"/>
      <c r="HUX343" s="428"/>
      <c r="HUY343" s="430"/>
      <c r="HUZ343" s="431"/>
      <c r="HVA343" s="429"/>
      <c r="HVB343" s="428"/>
      <c r="HVC343" s="430"/>
      <c r="HVD343" s="431"/>
      <c r="HVE343" s="429"/>
      <c r="HVF343" s="428"/>
      <c r="HVG343" s="430"/>
      <c r="HVH343" s="431"/>
      <c r="HVI343" s="429"/>
      <c r="HVJ343" s="428"/>
      <c r="HVK343" s="430"/>
      <c r="HVL343" s="431"/>
      <c r="HVM343" s="429"/>
      <c r="HVN343" s="428"/>
      <c r="HVO343" s="430"/>
      <c r="HVP343" s="431"/>
      <c r="HVQ343" s="429"/>
      <c r="HVR343" s="428"/>
      <c r="HVS343" s="430"/>
      <c r="HVT343" s="431"/>
      <c r="HVU343" s="429"/>
      <c r="HVV343" s="428"/>
      <c r="HVW343" s="430"/>
      <c r="HVX343" s="431"/>
      <c r="HVY343" s="429"/>
      <c r="HVZ343" s="428"/>
      <c r="HWA343" s="430"/>
      <c r="HWB343" s="431"/>
      <c r="HWC343" s="429"/>
      <c r="HWD343" s="428"/>
      <c r="HWE343" s="430"/>
      <c r="HWF343" s="431"/>
      <c r="HWG343" s="429"/>
      <c r="HWH343" s="428"/>
      <c r="HWI343" s="430"/>
      <c r="HWJ343" s="431"/>
      <c r="HWK343" s="429"/>
      <c r="HWL343" s="428"/>
      <c r="HWM343" s="430"/>
      <c r="HWN343" s="431"/>
      <c r="HWO343" s="429"/>
      <c r="HWP343" s="428"/>
      <c r="HWQ343" s="430"/>
      <c r="HWR343" s="431"/>
      <c r="HWS343" s="429"/>
      <c r="HWT343" s="428"/>
      <c r="HWU343" s="430"/>
      <c r="HWV343" s="431"/>
      <c r="HWW343" s="429"/>
      <c r="HWX343" s="428"/>
      <c r="HWY343" s="430"/>
      <c r="HWZ343" s="431"/>
      <c r="HXA343" s="429"/>
      <c r="HXB343" s="428"/>
      <c r="HXC343" s="430"/>
      <c r="HXD343" s="431"/>
      <c r="HXE343" s="429"/>
      <c r="HXF343" s="428"/>
      <c r="HXG343" s="430"/>
      <c r="HXH343" s="431"/>
      <c r="HXI343" s="429"/>
      <c r="HXJ343" s="428"/>
      <c r="HXK343" s="430"/>
      <c r="HXL343" s="431"/>
      <c r="HXM343" s="429"/>
      <c r="HXN343" s="428"/>
      <c r="HXO343" s="430"/>
      <c r="HXP343" s="431"/>
      <c r="HXQ343" s="429"/>
      <c r="HXR343" s="428"/>
      <c r="HXS343" s="430"/>
      <c r="HXT343" s="431"/>
      <c r="HXU343" s="429"/>
      <c r="HXV343" s="428"/>
      <c r="HXW343" s="430"/>
      <c r="HXX343" s="431"/>
      <c r="HXY343" s="429"/>
      <c r="HXZ343" s="428"/>
      <c r="HYA343" s="430"/>
      <c r="HYB343" s="431"/>
      <c r="HYC343" s="429"/>
      <c r="HYD343" s="428"/>
      <c r="HYE343" s="430"/>
      <c r="HYF343" s="431"/>
      <c r="HYG343" s="429"/>
      <c r="HYH343" s="428"/>
      <c r="HYI343" s="430"/>
      <c r="HYJ343" s="431"/>
      <c r="HYK343" s="429"/>
      <c r="HYL343" s="428"/>
      <c r="HYM343" s="430"/>
      <c r="HYN343" s="431"/>
      <c r="HYO343" s="429"/>
      <c r="HYP343" s="428"/>
      <c r="HYQ343" s="430"/>
      <c r="HYR343" s="431"/>
      <c r="HYS343" s="429"/>
      <c r="HYT343" s="428"/>
      <c r="HYU343" s="430"/>
      <c r="HYV343" s="431"/>
      <c r="HYW343" s="429"/>
      <c r="HYX343" s="428"/>
      <c r="HYY343" s="430"/>
      <c r="HYZ343" s="431"/>
      <c r="HZA343" s="429"/>
      <c r="HZB343" s="428"/>
      <c r="HZC343" s="430"/>
      <c r="HZD343" s="431"/>
      <c r="HZE343" s="429"/>
      <c r="HZF343" s="428"/>
      <c r="HZG343" s="430"/>
      <c r="HZH343" s="431"/>
      <c r="HZI343" s="429"/>
      <c r="HZJ343" s="428"/>
      <c r="HZK343" s="430"/>
      <c r="HZL343" s="431"/>
      <c r="HZM343" s="429"/>
      <c r="HZN343" s="428"/>
      <c r="HZO343" s="430"/>
      <c r="HZP343" s="431"/>
      <c r="HZQ343" s="429"/>
      <c r="HZR343" s="428"/>
      <c r="HZS343" s="430"/>
      <c r="HZT343" s="431"/>
      <c r="HZU343" s="429"/>
      <c r="HZV343" s="428"/>
      <c r="HZW343" s="430"/>
      <c r="HZX343" s="431"/>
      <c r="HZY343" s="429"/>
      <c r="HZZ343" s="428"/>
      <c r="IAA343" s="430"/>
      <c r="IAB343" s="431"/>
      <c r="IAC343" s="429"/>
      <c r="IAD343" s="428"/>
      <c r="IAE343" s="430"/>
      <c r="IAF343" s="431"/>
      <c r="IAG343" s="429"/>
      <c r="IAH343" s="428"/>
      <c r="IAI343" s="430"/>
      <c r="IAJ343" s="431"/>
      <c r="IAK343" s="429"/>
      <c r="IAL343" s="428"/>
      <c r="IAM343" s="430"/>
      <c r="IAN343" s="431"/>
      <c r="IAO343" s="429"/>
      <c r="IAP343" s="428"/>
      <c r="IAQ343" s="430"/>
      <c r="IAR343" s="431"/>
      <c r="IAS343" s="429"/>
      <c r="IAT343" s="428"/>
      <c r="IAU343" s="430"/>
      <c r="IAV343" s="431"/>
      <c r="IAW343" s="429"/>
      <c r="IAX343" s="428"/>
      <c r="IAY343" s="430"/>
      <c r="IAZ343" s="431"/>
      <c r="IBA343" s="429"/>
      <c r="IBB343" s="428"/>
      <c r="IBC343" s="430"/>
      <c r="IBD343" s="431"/>
      <c r="IBE343" s="429"/>
      <c r="IBF343" s="428"/>
      <c r="IBG343" s="430"/>
      <c r="IBH343" s="431"/>
      <c r="IBI343" s="429"/>
      <c r="IBJ343" s="428"/>
      <c r="IBK343" s="430"/>
      <c r="IBL343" s="431"/>
      <c r="IBM343" s="429"/>
      <c r="IBN343" s="428"/>
      <c r="IBO343" s="430"/>
      <c r="IBP343" s="431"/>
      <c r="IBQ343" s="429"/>
      <c r="IBR343" s="428"/>
      <c r="IBS343" s="430"/>
      <c r="IBT343" s="431"/>
      <c r="IBU343" s="429"/>
      <c r="IBV343" s="428"/>
      <c r="IBW343" s="430"/>
      <c r="IBX343" s="431"/>
      <c r="IBY343" s="429"/>
      <c r="IBZ343" s="428"/>
      <c r="ICA343" s="430"/>
      <c r="ICB343" s="431"/>
      <c r="ICC343" s="429"/>
      <c r="ICD343" s="428"/>
      <c r="ICE343" s="430"/>
      <c r="ICF343" s="431"/>
      <c r="ICG343" s="429"/>
      <c r="ICH343" s="428"/>
      <c r="ICI343" s="430"/>
      <c r="ICJ343" s="431"/>
      <c r="ICK343" s="429"/>
      <c r="ICL343" s="428"/>
      <c r="ICM343" s="430"/>
      <c r="ICN343" s="431"/>
      <c r="ICO343" s="429"/>
      <c r="ICP343" s="428"/>
      <c r="ICQ343" s="430"/>
      <c r="ICR343" s="431"/>
      <c r="ICS343" s="429"/>
      <c r="ICT343" s="428"/>
      <c r="ICU343" s="430"/>
      <c r="ICV343" s="431"/>
      <c r="ICW343" s="429"/>
      <c r="ICX343" s="428"/>
      <c r="ICY343" s="430"/>
      <c r="ICZ343" s="431"/>
      <c r="IDA343" s="429"/>
      <c r="IDB343" s="428"/>
      <c r="IDC343" s="430"/>
      <c r="IDD343" s="431"/>
      <c r="IDE343" s="429"/>
      <c r="IDF343" s="428"/>
      <c r="IDG343" s="430"/>
      <c r="IDH343" s="431"/>
      <c r="IDI343" s="429"/>
      <c r="IDJ343" s="428"/>
      <c r="IDK343" s="430"/>
      <c r="IDL343" s="431"/>
      <c r="IDM343" s="429"/>
      <c r="IDN343" s="428"/>
      <c r="IDO343" s="430"/>
      <c r="IDP343" s="431"/>
      <c r="IDQ343" s="429"/>
      <c r="IDR343" s="428"/>
      <c r="IDS343" s="430"/>
      <c r="IDT343" s="431"/>
      <c r="IDU343" s="429"/>
      <c r="IDV343" s="428"/>
      <c r="IDW343" s="430"/>
      <c r="IDX343" s="431"/>
      <c r="IDY343" s="429"/>
      <c r="IDZ343" s="428"/>
      <c r="IEA343" s="430"/>
      <c r="IEB343" s="431"/>
      <c r="IEC343" s="429"/>
      <c r="IED343" s="428"/>
      <c r="IEE343" s="430"/>
      <c r="IEF343" s="431"/>
      <c r="IEG343" s="429"/>
      <c r="IEH343" s="428"/>
      <c r="IEI343" s="430"/>
      <c r="IEJ343" s="431"/>
      <c r="IEK343" s="429"/>
      <c r="IEL343" s="428"/>
      <c r="IEM343" s="430"/>
      <c r="IEN343" s="431"/>
      <c r="IEO343" s="429"/>
      <c r="IEP343" s="428"/>
      <c r="IEQ343" s="430"/>
      <c r="IER343" s="431"/>
      <c r="IES343" s="429"/>
      <c r="IET343" s="428"/>
      <c r="IEU343" s="430"/>
      <c r="IEV343" s="431"/>
      <c r="IEW343" s="429"/>
      <c r="IEX343" s="428"/>
      <c r="IEY343" s="430"/>
      <c r="IEZ343" s="431"/>
      <c r="IFA343" s="429"/>
      <c r="IFB343" s="428"/>
      <c r="IFC343" s="430"/>
      <c r="IFD343" s="431"/>
      <c r="IFE343" s="429"/>
      <c r="IFF343" s="428"/>
      <c r="IFG343" s="430"/>
      <c r="IFH343" s="431"/>
      <c r="IFI343" s="429"/>
      <c r="IFJ343" s="428"/>
      <c r="IFK343" s="430"/>
      <c r="IFL343" s="431"/>
      <c r="IFM343" s="429"/>
      <c r="IFN343" s="428"/>
      <c r="IFO343" s="430"/>
      <c r="IFP343" s="431"/>
      <c r="IFQ343" s="429"/>
      <c r="IFR343" s="428"/>
      <c r="IFS343" s="430"/>
      <c r="IFT343" s="431"/>
      <c r="IFU343" s="429"/>
      <c r="IFV343" s="428"/>
      <c r="IFW343" s="430"/>
      <c r="IFX343" s="431"/>
      <c r="IFY343" s="429"/>
      <c r="IFZ343" s="428"/>
      <c r="IGA343" s="430"/>
      <c r="IGB343" s="431"/>
      <c r="IGC343" s="429"/>
      <c r="IGD343" s="428"/>
      <c r="IGE343" s="430"/>
      <c r="IGF343" s="431"/>
      <c r="IGG343" s="429"/>
      <c r="IGH343" s="428"/>
      <c r="IGI343" s="430"/>
      <c r="IGJ343" s="431"/>
      <c r="IGK343" s="429"/>
      <c r="IGL343" s="428"/>
      <c r="IGM343" s="430"/>
      <c r="IGN343" s="431"/>
      <c r="IGO343" s="429"/>
      <c r="IGP343" s="428"/>
      <c r="IGQ343" s="430"/>
      <c r="IGR343" s="431"/>
      <c r="IGS343" s="429"/>
      <c r="IGT343" s="428"/>
      <c r="IGU343" s="430"/>
      <c r="IGV343" s="431"/>
      <c r="IGW343" s="429"/>
      <c r="IGX343" s="428"/>
      <c r="IGY343" s="430"/>
      <c r="IGZ343" s="431"/>
      <c r="IHA343" s="429"/>
      <c r="IHB343" s="428"/>
      <c r="IHC343" s="430"/>
      <c r="IHD343" s="431"/>
      <c r="IHE343" s="429"/>
      <c r="IHF343" s="428"/>
      <c r="IHG343" s="430"/>
      <c r="IHH343" s="431"/>
      <c r="IHI343" s="429"/>
      <c r="IHJ343" s="428"/>
      <c r="IHK343" s="430"/>
      <c r="IHL343" s="431"/>
      <c r="IHM343" s="429"/>
      <c r="IHN343" s="428"/>
      <c r="IHO343" s="430"/>
      <c r="IHP343" s="431"/>
      <c r="IHQ343" s="429"/>
      <c r="IHR343" s="428"/>
      <c r="IHS343" s="430"/>
      <c r="IHT343" s="431"/>
      <c r="IHU343" s="429"/>
      <c r="IHV343" s="428"/>
      <c r="IHW343" s="430"/>
      <c r="IHX343" s="431"/>
      <c r="IHY343" s="429"/>
      <c r="IHZ343" s="428"/>
      <c r="IIA343" s="430"/>
      <c r="IIB343" s="431"/>
      <c r="IIC343" s="429"/>
      <c r="IID343" s="428"/>
      <c r="IIE343" s="430"/>
      <c r="IIF343" s="431"/>
      <c r="IIG343" s="429"/>
      <c r="IIH343" s="428"/>
      <c r="III343" s="430"/>
      <c r="IIJ343" s="431"/>
      <c r="IIK343" s="429"/>
      <c r="IIL343" s="428"/>
      <c r="IIM343" s="430"/>
      <c r="IIN343" s="431"/>
      <c r="IIO343" s="429"/>
      <c r="IIP343" s="428"/>
      <c r="IIQ343" s="430"/>
      <c r="IIR343" s="431"/>
      <c r="IIS343" s="429"/>
      <c r="IIT343" s="428"/>
      <c r="IIU343" s="430"/>
      <c r="IIV343" s="431"/>
      <c r="IIW343" s="429"/>
      <c r="IIX343" s="428"/>
      <c r="IIY343" s="430"/>
      <c r="IIZ343" s="431"/>
      <c r="IJA343" s="429"/>
      <c r="IJB343" s="428"/>
      <c r="IJC343" s="430"/>
      <c r="IJD343" s="431"/>
      <c r="IJE343" s="429"/>
      <c r="IJF343" s="428"/>
      <c r="IJG343" s="430"/>
      <c r="IJH343" s="431"/>
      <c r="IJI343" s="429"/>
      <c r="IJJ343" s="428"/>
      <c r="IJK343" s="430"/>
      <c r="IJL343" s="431"/>
      <c r="IJM343" s="429"/>
      <c r="IJN343" s="428"/>
      <c r="IJO343" s="430"/>
      <c r="IJP343" s="431"/>
      <c r="IJQ343" s="429"/>
      <c r="IJR343" s="428"/>
      <c r="IJS343" s="430"/>
      <c r="IJT343" s="431"/>
      <c r="IJU343" s="429"/>
      <c r="IJV343" s="428"/>
      <c r="IJW343" s="430"/>
      <c r="IJX343" s="431"/>
      <c r="IJY343" s="429"/>
      <c r="IJZ343" s="428"/>
      <c r="IKA343" s="430"/>
      <c r="IKB343" s="431"/>
      <c r="IKC343" s="429"/>
      <c r="IKD343" s="428"/>
      <c r="IKE343" s="430"/>
      <c r="IKF343" s="431"/>
      <c r="IKG343" s="429"/>
      <c r="IKH343" s="428"/>
      <c r="IKI343" s="430"/>
      <c r="IKJ343" s="431"/>
      <c r="IKK343" s="429"/>
      <c r="IKL343" s="428"/>
      <c r="IKM343" s="430"/>
      <c r="IKN343" s="431"/>
      <c r="IKO343" s="429"/>
      <c r="IKP343" s="428"/>
      <c r="IKQ343" s="430"/>
      <c r="IKR343" s="431"/>
      <c r="IKS343" s="429"/>
      <c r="IKT343" s="428"/>
      <c r="IKU343" s="430"/>
      <c r="IKV343" s="431"/>
      <c r="IKW343" s="429"/>
      <c r="IKX343" s="428"/>
      <c r="IKY343" s="430"/>
      <c r="IKZ343" s="431"/>
      <c r="ILA343" s="429"/>
      <c r="ILB343" s="428"/>
      <c r="ILC343" s="430"/>
      <c r="ILD343" s="431"/>
      <c r="ILE343" s="429"/>
      <c r="ILF343" s="428"/>
      <c r="ILG343" s="430"/>
      <c r="ILH343" s="431"/>
      <c r="ILI343" s="429"/>
      <c r="ILJ343" s="428"/>
      <c r="ILK343" s="430"/>
      <c r="ILL343" s="431"/>
      <c r="ILM343" s="429"/>
      <c r="ILN343" s="428"/>
      <c r="ILO343" s="430"/>
      <c r="ILP343" s="431"/>
      <c r="ILQ343" s="429"/>
      <c r="ILR343" s="428"/>
      <c r="ILS343" s="430"/>
      <c r="ILT343" s="431"/>
      <c r="ILU343" s="429"/>
      <c r="ILV343" s="428"/>
      <c r="ILW343" s="430"/>
      <c r="ILX343" s="431"/>
      <c r="ILY343" s="429"/>
      <c r="ILZ343" s="428"/>
      <c r="IMA343" s="430"/>
      <c r="IMB343" s="431"/>
      <c r="IMC343" s="429"/>
      <c r="IMD343" s="428"/>
      <c r="IME343" s="430"/>
      <c r="IMF343" s="431"/>
      <c r="IMG343" s="429"/>
      <c r="IMH343" s="428"/>
      <c r="IMI343" s="430"/>
      <c r="IMJ343" s="431"/>
      <c r="IMK343" s="429"/>
      <c r="IML343" s="428"/>
      <c r="IMM343" s="430"/>
      <c r="IMN343" s="431"/>
      <c r="IMO343" s="429"/>
      <c r="IMP343" s="428"/>
      <c r="IMQ343" s="430"/>
      <c r="IMR343" s="431"/>
      <c r="IMS343" s="429"/>
      <c r="IMT343" s="428"/>
      <c r="IMU343" s="430"/>
      <c r="IMV343" s="431"/>
      <c r="IMW343" s="429"/>
      <c r="IMX343" s="428"/>
      <c r="IMY343" s="430"/>
      <c r="IMZ343" s="431"/>
      <c r="INA343" s="429"/>
      <c r="INB343" s="428"/>
      <c r="INC343" s="430"/>
      <c r="IND343" s="431"/>
      <c r="INE343" s="429"/>
      <c r="INF343" s="428"/>
      <c r="ING343" s="430"/>
      <c r="INH343" s="431"/>
      <c r="INI343" s="429"/>
      <c r="INJ343" s="428"/>
      <c r="INK343" s="430"/>
      <c r="INL343" s="431"/>
      <c r="INM343" s="429"/>
      <c r="INN343" s="428"/>
      <c r="INO343" s="430"/>
      <c r="INP343" s="431"/>
      <c r="INQ343" s="429"/>
      <c r="INR343" s="428"/>
      <c r="INS343" s="430"/>
      <c r="INT343" s="431"/>
      <c r="INU343" s="429"/>
      <c r="INV343" s="428"/>
      <c r="INW343" s="430"/>
      <c r="INX343" s="431"/>
      <c r="INY343" s="429"/>
      <c r="INZ343" s="428"/>
      <c r="IOA343" s="430"/>
      <c r="IOB343" s="431"/>
      <c r="IOC343" s="429"/>
      <c r="IOD343" s="428"/>
      <c r="IOE343" s="430"/>
      <c r="IOF343" s="431"/>
      <c r="IOG343" s="429"/>
      <c r="IOH343" s="428"/>
      <c r="IOI343" s="430"/>
      <c r="IOJ343" s="431"/>
      <c r="IOK343" s="429"/>
      <c r="IOL343" s="428"/>
      <c r="IOM343" s="430"/>
      <c r="ION343" s="431"/>
      <c r="IOO343" s="429"/>
      <c r="IOP343" s="428"/>
      <c r="IOQ343" s="430"/>
      <c r="IOR343" s="431"/>
      <c r="IOS343" s="429"/>
      <c r="IOT343" s="428"/>
      <c r="IOU343" s="430"/>
      <c r="IOV343" s="431"/>
      <c r="IOW343" s="429"/>
      <c r="IOX343" s="428"/>
      <c r="IOY343" s="430"/>
      <c r="IOZ343" s="431"/>
      <c r="IPA343" s="429"/>
      <c r="IPB343" s="428"/>
      <c r="IPC343" s="430"/>
      <c r="IPD343" s="431"/>
      <c r="IPE343" s="429"/>
      <c r="IPF343" s="428"/>
      <c r="IPG343" s="430"/>
      <c r="IPH343" s="431"/>
      <c r="IPI343" s="429"/>
      <c r="IPJ343" s="428"/>
      <c r="IPK343" s="430"/>
      <c r="IPL343" s="431"/>
      <c r="IPM343" s="429"/>
      <c r="IPN343" s="428"/>
      <c r="IPO343" s="430"/>
      <c r="IPP343" s="431"/>
      <c r="IPQ343" s="429"/>
      <c r="IPR343" s="428"/>
      <c r="IPS343" s="430"/>
      <c r="IPT343" s="431"/>
      <c r="IPU343" s="429"/>
      <c r="IPV343" s="428"/>
      <c r="IPW343" s="430"/>
      <c r="IPX343" s="431"/>
      <c r="IPY343" s="429"/>
      <c r="IPZ343" s="428"/>
      <c r="IQA343" s="430"/>
      <c r="IQB343" s="431"/>
      <c r="IQC343" s="429"/>
      <c r="IQD343" s="428"/>
      <c r="IQE343" s="430"/>
      <c r="IQF343" s="431"/>
      <c r="IQG343" s="429"/>
      <c r="IQH343" s="428"/>
      <c r="IQI343" s="430"/>
      <c r="IQJ343" s="431"/>
      <c r="IQK343" s="429"/>
      <c r="IQL343" s="428"/>
      <c r="IQM343" s="430"/>
      <c r="IQN343" s="431"/>
      <c r="IQO343" s="429"/>
      <c r="IQP343" s="428"/>
      <c r="IQQ343" s="430"/>
      <c r="IQR343" s="431"/>
      <c r="IQS343" s="429"/>
      <c r="IQT343" s="428"/>
      <c r="IQU343" s="430"/>
      <c r="IQV343" s="431"/>
      <c r="IQW343" s="429"/>
      <c r="IQX343" s="428"/>
      <c r="IQY343" s="430"/>
      <c r="IQZ343" s="431"/>
      <c r="IRA343" s="429"/>
      <c r="IRB343" s="428"/>
      <c r="IRC343" s="430"/>
      <c r="IRD343" s="431"/>
      <c r="IRE343" s="429"/>
      <c r="IRF343" s="428"/>
      <c r="IRG343" s="430"/>
      <c r="IRH343" s="431"/>
      <c r="IRI343" s="429"/>
      <c r="IRJ343" s="428"/>
      <c r="IRK343" s="430"/>
      <c r="IRL343" s="431"/>
      <c r="IRM343" s="429"/>
      <c r="IRN343" s="428"/>
      <c r="IRO343" s="430"/>
      <c r="IRP343" s="431"/>
      <c r="IRQ343" s="429"/>
      <c r="IRR343" s="428"/>
      <c r="IRS343" s="430"/>
      <c r="IRT343" s="431"/>
      <c r="IRU343" s="429"/>
      <c r="IRV343" s="428"/>
      <c r="IRW343" s="430"/>
      <c r="IRX343" s="431"/>
      <c r="IRY343" s="429"/>
      <c r="IRZ343" s="428"/>
      <c r="ISA343" s="430"/>
      <c r="ISB343" s="431"/>
      <c r="ISC343" s="429"/>
      <c r="ISD343" s="428"/>
      <c r="ISE343" s="430"/>
      <c r="ISF343" s="431"/>
      <c r="ISG343" s="429"/>
      <c r="ISH343" s="428"/>
      <c r="ISI343" s="430"/>
      <c r="ISJ343" s="431"/>
      <c r="ISK343" s="429"/>
      <c r="ISL343" s="428"/>
      <c r="ISM343" s="430"/>
      <c r="ISN343" s="431"/>
      <c r="ISO343" s="429"/>
      <c r="ISP343" s="428"/>
      <c r="ISQ343" s="430"/>
      <c r="ISR343" s="431"/>
      <c r="ISS343" s="429"/>
      <c r="IST343" s="428"/>
      <c r="ISU343" s="430"/>
      <c r="ISV343" s="431"/>
      <c r="ISW343" s="429"/>
      <c r="ISX343" s="428"/>
      <c r="ISY343" s="430"/>
      <c r="ISZ343" s="431"/>
      <c r="ITA343" s="429"/>
      <c r="ITB343" s="428"/>
      <c r="ITC343" s="430"/>
      <c r="ITD343" s="431"/>
      <c r="ITE343" s="429"/>
      <c r="ITF343" s="428"/>
      <c r="ITG343" s="430"/>
      <c r="ITH343" s="431"/>
      <c r="ITI343" s="429"/>
      <c r="ITJ343" s="428"/>
      <c r="ITK343" s="430"/>
      <c r="ITL343" s="431"/>
      <c r="ITM343" s="429"/>
      <c r="ITN343" s="428"/>
      <c r="ITO343" s="430"/>
      <c r="ITP343" s="431"/>
      <c r="ITQ343" s="429"/>
      <c r="ITR343" s="428"/>
      <c r="ITS343" s="430"/>
      <c r="ITT343" s="431"/>
      <c r="ITU343" s="429"/>
      <c r="ITV343" s="428"/>
      <c r="ITW343" s="430"/>
      <c r="ITX343" s="431"/>
      <c r="ITY343" s="429"/>
      <c r="ITZ343" s="428"/>
      <c r="IUA343" s="430"/>
      <c r="IUB343" s="431"/>
      <c r="IUC343" s="429"/>
      <c r="IUD343" s="428"/>
      <c r="IUE343" s="430"/>
      <c r="IUF343" s="431"/>
      <c r="IUG343" s="429"/>
      <c r="IUH343" s="428"/>
      <c r="IUI343" s="430"/>
      <c r="IUJ343" s="431"/>
      <c r="IUK343" s="429"/>
      <c r="IUL343" s="428"/>
      <c r="IUM343" s="430"/>
      <c r="IUN343" s="431"/>
      <c r="IUO343" s="429"/>
      <c r="IUP343" s="428"/>
      <c r="IUQ343" s="430"/>
      <c r="IUR343" s="431"/>
      <c r="IUS343" s="429"/>
      <c r="IUT343" s="428"/>
      <c r="IUU343" s="430"/>
      <c r="IUV343" s="431"/>
      <c r="IUW343" s="429"/>
      <c r="IUX343" s="428"/>
      <c r="IUY343" s="430"/>
      <c r="IUZ343" s="431"/>
      <c r="IVA343" s="429"/>
      <c r="IVB343" s="428"/>
      <c r="IVC343" s="430"/>
      <c r="IVD343" s="431"/>
      <c r="IVE343" s="429"/>
      <c r="IVF343" s="428"/>
      <c r="IVG343" s="430"/>
      <c r="IVH343" s="431"/>
      <c r="IVI343" s="429"/>
      <c r="IVJ343" s="428"/>
      <c r="IVK343" s="430"/>
      <c r="IVL343" s="431"/>
      <c r="IVM343" s="429"/>
      <c r="IVN343" s="428"/>
      <c r="IVO343" s="430"/>
      <c r="IVP343" s="431"/>
      <c r="IVQ343" s="429"/>
      <c r="IVR343" s="428"/>
      <c r="IVS343" s="430"/>
      <c r="IVT343" s="431"/>
      <c r="IVU343" s="429"/>
      <c r="IVV343" s="428"/>
      <c r="IVW343" s="430"/>
      <c r="IVX343" s="431"/>
      <c r="IVY343" s="429"/>
      <c r="IVZ343" s="428"/>
      <c r="IWA343" s="430"/>
      <c r="IWB343" s="431"/>
      <c r="IWC343" s="429"/>
      <c r="IWD343" s="428"/>
      <c r="IWE343" s="430"/>
      <c r="IWF343" s="431"/>
      <c r="IWG343" s="429"/>
      <c r="IWH343" s="428"/>
      <c r="IWI343" s="430"/>
      <c r="IWJ343" s="431"/>
      <c r="IWK343" s="429"/>
      <c r="IWL343" s="428"/>
      <c r="IWM343" s="430"/>
      <c r="IWN343" s="431"/>
      <c r="IWO343" s="429"/>
      <c r="IWP343" s="428"/>
      <c r="IWQ343" s="430"/>
      <c r="IWR343" s="431"/>
      <c r="IWS343" s="429"/>
      <c r="IWT343" s="428"/>
      <c r="IWU343" s="430"/>
      <c r="IWV343" s="431"/>
      <c r="IWW343" s="429"/>
      <c r="IWX343" s="428"/>
      <c r="IWY343" s="430"/>
      <c r="IWZ343" s="431"/>
      <c r="IXA343" s="429"/>
      <c r="IXB343" s="428"/>
      <c r="IXC343" s="430"/>
      <c r="IXD343" s="431"/>
      <c r="IXE343" s="429"/>
      <c r="IXF343" s="428"/>
      <c r="IXG343" s="430"/>
      <c r="IXH343" s="431"/>
      <c r="IXI343" s="429"/>
      <c r="IXJ343" s="428"/>
      <c r="IXK343" s="430"/>
      <c r="IXL343" s="431"/>
      <c r="IXM343" s="429"/>
      <c r="IXN343" s="428"/>
      <c r="IXO343" s="430"/>
      <c r="IXP343" s="431"/>
      <c r="IXQ343" s="429"/>
      <c r="IXR343" s="428"/>
      <c r="IXS343" s="430"/>
      <c r="IXT343" s="431"/>
      <c r="IXU343" s="429"/>
      <c r="IXV343" s="428"/>
      <c r="IXW343" s="430"/>
      <c r="IXX343" s="431"/>
      <c r="IXY343" s="429"/>
      <c r="IXZ343" s="428"/>
      <c r="IYA343" s="430"/>
      <c r="IYB343" s="431"/>
      <c r="IYC343" s="429"/>
      <c r="IYD343" s="428"/>
      <c r="IYE343" s="430"/>
      <c r="IYF343" s="431"/>
      <c r="IYG343" s="429"/>
      <c r="IYH343" s="428"/>
      <c r="IYI343" s="430"/>
      <c r="IYJ343" s="431"/>
      <c r="IYK343" s="429"/>
      <c r="IYL343" s="428"/>
      <c r="IYM343" s="430"/>
      <c r="IYN343" s="431"/>
      <c r="IYO343" s="429"/>
      <c r="IYP343" s="428"/>
      <c r="IYQ343" s="430"/>
      <c r="IYR343" s="431"/>
      <c r="IYS343" s="429"/>
      <c r="IYT343" s="428"/>
      <c r="IYU343" s="430"/>
      <c r="IYV343" s="431"/>
      <c r="IYW343" s="429"/>
      <c r="IYX343" s="428"/>
      <c r="IYY343" s="430"/>
      <c r="IYZ343" s="431"/>
      <c r="IZA343" s="429"/>
      <c r="IZB343" s="428"/>
      <c r="IZC343" s="430"/>
      <c r="IZD343" s="431"/>
      <c r="IZE343" s="429"/>
      <c r="IZF343" s="428"/>
      <c r="IZG343" s="430"/>
      <c r="IZH343" s="431"/>
      <c r="IZI343" s="429"/>
      <c r="IZJ343" s="428"/>
      <c r="IZK343" s="430"/>
      <c r="IZL343" s="431"/>
      <c r="IZM343" s="429"/>
      <c r="IZN343" s="428"/>
      <c r="IZO343" s="430"/>
      <c r="IZP343" s="431"/>
      <c r="IZQ343" s="429"/>
      <c r="IZR343" s="428"/>
      <c r="IZS343" s="430"/>
      <c r="IZT343" s="431"/>
      <c r="IZU343" s="429"/>
      <c r="IZV343" s="428"/>
      <c r="IZW343" s="430"/>
      <c r="IZX343" s="431"/>
      <c r="IZY343" s="429"/>
      <c r="IZZ343" s="428"/>
      <c r="JAA343" s="430"/>
      <c r="JAB343" s="431"/>
      <c r="JAC343" s="429"/>
      <c r="JAD343" s="428"/>
      <c r="JAE343" s="430"/>
      <c r="JAF343" s="431"/>
      <c r="JAG343" s="429"/>
      <c r="JAH343" s="428"/>
      <c r="JAI343" s="430"/>
      <c r="JAJ343" s="431"/>
      <c r="JAK343" s="429"/>
      <c r="JAL343" s="428"/>
      <c r="JAM343" s="430"/>
      <c r="JAN343" s="431"/>
      <c r="JAO343" s="429"/>
      <c r="JAP343" s="428"/>
      <c r="JAQ343" s="430"/>
      <c r="JAR343" s="431"/>
      <c r="JAS343" s="429"/>
      <c r="JAT343" s="428"/>
      <c r="JAU343" s="430"/>
      <c r="JAV343" s="431"/>
      <c r="JAW343" s="429"/>
      <c r="JAX343" s="428"/>
      <c r="JAY343" s="430"/>
      <c r="JAZ343" s="431"/>
      <c r="JBA343" s="429"/>
      <c r="JBB343" s="428"/>
      <c r="JBC343" s="430"/>
      <c r="JBD343" s="431"/>
      <c r="JBE343" s="429"/>
      <c r="JBF343" s="428"/>
      <c r="JBG343" s="430"/>
      <c r="JBH343" s="431"/>
      <c r="JBI343" s="429"/>
      <c r="JBJ343" s="428"/>
      <c r="JBK343" s="430"/>
      <c r="JBL343" s="431"/>
      <c r="JBM343" s="429"/>
      <c r="JBN343" s="428"/>
      <c r="JBO343" s="430"/>
      <c r="JBP343" s="431"/>
      <c r="JBQ343" s="429"/>
      <c r="JBR343" s="428"/>
      <c r="JBS343" s="430"/>
      <c r="JBT343" s="431"/>
      <c r="JBU343" s="429"/>
      <c r="JBV343" s="428"/>
      <c r="JBW343" s="430"/>
      <c r="JBX343" s="431"/>
      <c r="JBY343" s="429"/>
      <c r="JBZ343" s="428"/>
      <c r="JCA343" s="430"/>
      <c r="JCB343" s="431"/>
      <c r="JCC343" s="429"/>
      <c r="JCD343" s="428"/>
      <c r="JCE343" s="430"/>
      <c r="JCF343" s="431"/>
      <c r="JCG343" s="429"/>
      <c r="JCH343" s="428"/>
      <c r="JCI343" s="430"/>
      <c r="JCJ343" s="431"/>
      <c r="JCK343" s="429"/>
      <c r="JCL343" s="428"/>
      <c r="JCM343" s="430"/>
      <c r="JCN343" s="431"/>
      <c r="JCO343" s="429"/>
      <c r="JCP343" s="428"/>
      <c r="JCQ343" s="430"/>
      <c r="JCR343" s="431"/>
      <c r="JCS343" s="429"/>
      <c r="JCT343" s="428"/>
      <c r="JCU343" s="430"/>
      <c r="JCV343" s="431"/>
      <c r="JCW343" s="429"/>
      <c r="JCX343" s="428"/>
      <c r="JCY343" s="430"/>
      <c r="JCZ343" s="431"/>
      <c r="JDA343" s="429"/>
      <c r="JDB343" s="428"/>
      <c r="JDC343" s="430"/>
      <c r="JDD343" s="431"/>
      <c r="JDE343" s="429"/>
      <c r="JDF343" s="428"/>
      <c r="JDG343" s="430"/>
      <c r="JDH343" s="431"/>
      <c r="JDI343" s="429"/>
      <c r="JDJ343" s="428"/>
      <c r="JDK343" s="430"/>
      <c r="JDL343" s="431"/>
      <c r="JDM343" s="429"/>
      <c r="JDN343" s="428"/>
      <c r="JDO343" s="430"/>
      <c r="JDP343" s="431"/>
      <c r="JDQ343" s="429"/>
      <c r="JDR343" s="428"/>
      <c r="JDS343" s="430"/>
      <c r="JDT343" s="431"/>
      <c r="JDU343" s="429"/>
      <c r="JDV343" s="428"/>
      <c r="JDW343" s="430"/>
      <c r="JDX343" s="431"/>
      <c r="JDY343" s="429"/>
      <c r="JDZ343" s="428"/>
      <c r="JEA343" s="430"/>
      <c r="JEB343" s="431"/>
      <c r="JEC343" s="429"/>
      <c r="JED343" s="428"/>
      <c r="JEE343" s="430"/>
      <c r="JEF343" s="431"/>
      <c r="JEG343" s="429"/>
      <c r="JEH343" s="428"/>
      <c r="JEI343" s="430"/>
      <c r="JEJ343" s="431"/>
      <c r="JEK343" s="429"/>
      <c r="JEL343" s="428"/>
      <c r="JEM343" s="430"/>
      <c r="JEN343" s="431"/>
      <c r="JEO343" s="429"/>
      <c r="JEP343" s="428"/>
      <c r="JEQ343" s="430"/>
      <c r="JER343" s="431"/>
      <c r="JES343" s="429"/>
      <c r="JET343" s="428"/>
      <c r="JEU343" s="430"/>
      <c r="JEV343" s="431"/>
      <c r="JEW343" s="429"/>
      <c r="JEX343" s="428"/>
      <c r="JEY343" s="430"/>
      <c r="JEZ343" s="431"/>
      <c r="JFA343" s="429"/>
      <c r="JFB343" s="428"/>
      <c r="JFC343" s="430"/>
      <c r="JFD343" s="431"/>
      <c r="JFE343" s="429"/>
      <c r="JFF343" s="428"/>
      <c r="JFG343" s="430"/>
      <c r="JFH343" s="431"/>
      <c r="JFI343" s="429"/>
      <c r="JFJ343" s="428"/>
      <c r="JFK343" s="430"/>
      <c r="JFL343" s="431"/>
      <c r="JFM343" s="429"/>
      <c r="JFN343" s="428"/>
      <c r="JFO343" s="430"/>
      <c r="JFP343" s="431"/>
      <c r="JFQ343" s="429"/>
      <c r="JFR343" s="428"/>
      <c r="JFS343" s="430"/>
      <c r="JFT343" s="431"/>
      <c r="JFU343" s="429"/>
      <c r="JFV343" s="428"/>
      <c r="JFW343" s="430"/>
      <c r="JFX343" s="431"/>
      <c r="JFY343" s="429"/>
      <c r="JFZ343" s="428"/>
      <c r="JGA343" s="430"/>
      <c r="JGB343" s="431"/>
      <c r="JGC343" s="429"/>
      <c r="JGD343" s="428"/>
      <c r="JGE343" s="430"/>
      <c r="JGF343" s="431"/>
      <c r="JGG343" s="429"/>
      <c r="JGH343" s="428"/>
      <c r="JGI343" s="430"/>
      <c r="JGJ343" s="431"/>
      <c r="JGK343" s="429"/>
      <c r="JGL343" s="428"/>
      <c r="JGM343" s="430"/>
      <c r="JGN343" s="431"/>
      <c r="JGO343" s="429"/>
      <c r="JGP343" s="428"/>
      <c r="JGQ343" s="430"/>
      <c r="JGR343" s="431"/>
      <c r="JGS343" s="429"/>
      <c r="JGT343" s="428"/>
      <c r="JGU343" s="430"/>
      <c r="JGV343" s="431"/>
      <c r="JGW343" s="429"/>
      <c r="JGX343" s="428"/>
      <c r="JGY343" s="430"/>
      <c r="JGZ343" s="431"/>
      <c r="JHA343" s="429"/>
      <c r="JHB343" s="428"/>
      <c r="JHC343" s="430"/>
      <c r="JHD343" s="431"/>
      <c r="JHE343" s="429"/>
      <c r="JHF343" s="428"/>
      <c r="JHG343" s="430"/>
      <c r="JHH343" s="431"/>
      <c r="JHI343" s="429"/>
      <c r="JHJ343" s="428"/>
      <c r="JHK343" s="430"/>
      <c r="JHL343" s="431"/>
      <c r="JHM343" s="429"/>
      <c r="JHN343" s="428"/>
      <c r="JHO343" s="430"/>
      <c r="JHP343" s="431"/>
      <c r="JHQ343" s="429"/>
      <c r="JHR343" s="428"/>
      <c r="JHS343" s="430"/>
      <c r="JHT343" s="431"/>
      <c r="JHU343" s="429"/>
      <c r="JHV343" s="428"/>
      <c r="JHW343" s="430"/>
      <c r="JHX343" s="431"/>
      <c r="JHY343" s="429"/>
      <c r="JHZ343" s="428"/>
      <c r="JIA343" s="430"/>
      <c r="JIB343" s="431"/>
      <c r="JIC343" s="429"/>
      <c r="JID343" s="428"/>
      <c r="JIE343" s="430"/>
      <c r="JIF343" s="431"/>
      <c r="JIG343" s="429"/>
      <c r="JIH343" s="428"/>
      <c r="JII343" s="430"/>
      <c r="JIJ343" s="431"/>
      <c r="JIK343" s="429"/>
      <c r="JIL343" s="428"/>
      <c r="JIM343" s="430"/>
      <c r="JIN343" s="431"/>
      <c r="JIO343" s="429"/>
      <c r="JIP343" s="428"/>
      <c r="JIQ343" s="430"/>
      <c r="JIR343" s="431"/>
      <c r="JIS343" s="429"/>
      <c r="JIT343" s="428"/>
      <c r="JIU343" s="430"/>
      <c r="JIV343" s="431"/>
      <c r="JIW343" s="429"/>
      <c r="JIX343" s="428"/>
      <c r="JIY343" s="430"/>
      <c r="JIZ343" s="431"/>
      <c r="JJA343" s="429"/>
      <c r="JJB343" s="428"/>
      <c r="JJC343" s="430"/>
      <c r="JJD343" s="431"/>
      <c r="JJE343" s="429"/>
      <c r="JJF343" s="428"/>
      <c r="JJG343" s="430"/>
      <c r="JJH343" s="431"/>
      <c r="JJI343" s="429"/>
      <c r="JJJ343" s="428"/>
      <c r="JJK343" s="430"/>
      <c r="JJL343" s="431"/>
      <c r="JJM343" s="429"/>
      <c r="JJN343" s="428"/>
      <c r="JJO343" s="430"/>
      <c r="JJP343" s="431"/>
      <c r="JJQ343" s="429"/>
      <c r="JJR343" s="428"/>
      <c r="JJS343" s="430"/>
      <c r="JJT343" s="431"/>
      <c r="JJU343" s="429"/>
      <c r="JJV343" s="428"/>
      <c r="JJW343" s="430"/>
      <c r="JJX343" s="431"/>
      <c r="JJY343" s="429"/>
      <c r="JJZ343" s="428"/>
      <c r="JKA343" s="430"/>
      <c r="JKB343" s="431"/>
      <c r="JKC343" s="429"/>
      <c r="JKD343" s="428"/>
      <c r="JKE343" s="430"/>
      <c r="JKF343" s="431"/>
      <c r="JKG343" s="429"/>
      <c r="JKH343" s="428"/>
      <c r="JKI343" s="430"/>
      <c r="JKJ343" s="431"/>
      <c r="JKK343" s="429"/>
      <c r="JKL343" s="428"/>
      <c r="JKM343" s="430"/>
      <c r="JKN343" s="431"/>
      <c r="JKO343" s="429"/>
      <c r="JKP343" s="428"/>
      <c r="JKQ343" s="430"/>
      <c r="JKR343" s="431"/>
      <c r="JKS343" s="429"/>
      <c r="JKT343" s="428"/>
      <c r="JKU343" s="430"/>
      <c r="JKV343" s="431"/>
      <c r="JKW343" s="429"/>
      <c r="JKX343" s="428"/>
      <c r="JKY343" s="430"/>
      <c r="JKZ343" s="431"/>
      <c r="JLA343" s="429"/>
      <c r="JLB343" s="428"/>
      <c r="JLC343" s="430"/>
      <c r="JLD343" s="431"/>
      <c r="JLE343" s="429"/>
      <c r="JLF343" s="428"/>
      <c r="JLG343" s="430"/>
      <c r="JLH343" s="431"/>
      <c r="JLI343" s="429"/>
      <c r="JLJ343" s="428"/>
      <c r="JLK343" s="430"/>
      <c r="JLL343" s="431"/>
      <c r="JLM343" s="429"/>
      <c r="JLN343" s="428"/>
      <c r="JLO343" s="430"/>
      <c r="JLP343" s="431"/>
      <c r="JLQ343" s="429"/>
      <c r="JLR343" s="428"/>
      <c r="JLS343" s="430"/>
      <c r="JLT343" s="431"/>
      <c r="JLU343" s="429"/>
      <c r="JLV343" s="428"/>
      <c r="JLW343" s="430"/>
      <c r="JLX343" s="431"/>
      <c r="JLY343" s="429"/>
      <c r="JLZ343" s="428"/>
      <c r="JMA343" s="430"/>
      <c r="JMB343" s="431"/>
      <c r="JMC343" s="429"/>
      <c r="JMD343" s="428"/>
      <c r="JME343" s="430"/>
      <c r="JMF343" s="431"/>
      <c r="JMG343" s="429"/>
      <c r="JMH343" s="428"/>
      <c r="JMI343" s="430"/>
      <c r="JMJ343" s="431"/>
      <c r="JMK343" s="429"/>
      <c r="JML343" s="428"/>
      <c r="JMM343" s="430"/>
      <c r="JMN343" s="431"/>
      <c r="JMO343" s="429"/>
      <c r="JMP343" s="428"/>
      <c r="JMQ343" s="430"/>
      <c r="JMR343" s="431"/>
      <c r="JMS343" s="429"/>
      <c r="JMT343" s="428"/>
      <c r="JMU343" s="430"/>
      <c r="JMV343" s="431"/>
      <c r="JMW343" s="429"/>
      <c r="JMX343" s="428"/>
      <c r="JMY343" s="430"/>
      <c r="JMZ343" s="431"/>
      <c r="JNA343" s="429"/>
      <c r="JNB343" s="428"/>
      <c r="JNC343" s="430"/>
      <c r="JND343" s="431"/>
      <c r="JNE343" s="429"/>
      <c r="JNF343" s="428"/>
      <c r="JNG343" s="430"/>
      <c r="JNH343" s="431"/>
      <c r="JNI343" s="429"/>
      <c r="JNJ343" s="428"/>
      <c r="JNK343" s="430"/>
      <c r="JNL343" s="431"/>
      <c r="JNM343" s="429"/>
      <c r="JNN343" s="428"/>
      <c r="JNO343" s="430"/>
      <c r="JNP343" s="431"/>
      <c r="JNQ343" s="429"/>
      <c r="JNR343" s="428"/>
      <c r="JNS343" s="430"/>
      <c r="JNT343" s="431"/>
      <c r="JNU343" s="429"/>
      <c r="JNV343" s="428"/>
      <c r="JNW343" s="430"/>
      <c r="JNX343" s="431"/>
      <c r="JNY343" s="429"/>
      <c r="JNZ343" s="428"/>
      <c r="JOA343" s="430"/>
      <c r="JOB343" s="431"/>
      <c r="JOC343" s="429"/>
      <c r="JOD343" s="428"/>
      <c r="JOE343" s="430"/>
      <c r="JOF343" s="431"/>
      <c r="JOG343" s="429"/>
      <c r="JOH343" s="428"/>
      <c r="JOI343" s="430"/>
      <c r="JOJ343" s="431"/>
      <c r="JOK343" s="429"/>
      <c r="JOL343" s="428"/>
      <c r="JOM343" s="430"/>
      <c r="JON343" s="431"/>
      <c r="JOO343" s="429"/>
      <c r="JOP343" s="428"/>
      <c r="JOQ343" s="430"/>
      <c r="JOR343" s="431"/>
      <c r="JOS343" s="429"/>
      <c r="JOT343" s="428"/>
      <c r="JOU343" s="430"/>
      <c r="JOV343" s="431"/>
      <c r="JOW343" s="429"/>
      <c r="JOX343" s="428"/>
      <c r="JOY343" s="430"/>
      <c r="JOZ343" s="431"/>
      <c r="JPA343" s="429"/>
      <c r="JPB343" s="428"/>
      <c r="JPC343" s="430"/>
      <c r="JPD343" s="431"/>
      <c r="JPE343" s="429"/>
      <c r="JPF343" s="428"/>
      <c r="JPG343" s="430"/>
      <c r="JPH343" s="431"/>
      <c r="JPI343" s="429"/>
      <c r="JPJ343" s="428"/>
      <c r="JPK343" s="430"/>
      <c r="JPL343" s="431"/>
      <c r="JPM343" s="429"/>
      <c r="JPN343" s="428"/>
      <c r="JPO343" s="430"/>
      <c r="JPP343" s="431"/>
      <c r="JPQ343" s="429"/>
      <c r="JPR343" s="428"/>
      <c r="JPS343" s="430"/>
      <c r="JPT343" s="431"/>
      <c r="JPU343" s="429"/>
      <c r="JPV343" s="428"/>
      <c r="JPW343" s="430"/>
      <c r="JPX343" s="431"/>
      <c r="JPY343" s="429"/>
      <c r="JPZ343" s="428"/>
      <c r="JQA343" s="430"/>
      <c r="JQB343" s="431"/>
      <c r="JQC343" s="429"/>
      <c r="JQD343" s="428"/>
      <c r="JQE343" s="430"/>
      <c r="JQF343" s="431"/>
      <c r="JQG343" s="429"/>
      <c r="JQH343" s="428"/>
      <c r="JQI343" s="430"/>
      <c r="JQJ343" s="431"/>
      <c r="JQK343" s="429"/>
      <c r="JQL343" s="428"/>
      <c r="JQM343" s="430"/>
      <c r="JQN343" s="431"/>
      <c r="JQO343" s="429"/>
      <c r="JQP343" s="428"/>
      <c r="JQQ343" s="430"/>
      <c r="JQR343" s="431"/>
      <c r="JQS343" s="429"/>
      <c r="JQT343" s="428"/>
      <c r="JQU343" s="430"/>
      <c r="JQV343" s="431"/>
      <c r="JQW343" s="429"/>
      <c r="JQX343" s="428"/>
      <c r="JQY343" s="430"/>
      <c r="JQZ343" s="431"/>
      <c r="JRA343" s="429"/>
      <c r="JRB343" s="428"/>
      <c r="JRC343" s="430"/>
      <c r="JRD343" s="431"/>
      <c r="JRE343" s="429"/>
      <c r="JRF343" s="428"/>
      <c r="JRG343" s="430"/>
      <c r="JRH343" s="431"/>
      <c r="JRI343" s="429"/>
      <c r="JRJ343" s="428"/>
      <c r="JRK343" s="430"/>
      <c r="JRL343" s="431"/>
      <c r="JRM343" s="429"/>
      <c r="JRN343" s="428"/>
      <c r="JRO343" s="430"/>
      <c r="JRP343" s="431"/>
      <c r="JRQ343" s="429"/>
      <c r="JRR343" s="428"/>
      <c r="JRS343" s="430"/>
      <c r="JRT343" s="431"/>
      <c r="JRU343" s="429"/>
      <c r="JRV343" s="428"/>
      <c r="JRW343" s="430"/>
      <c r="JRX343" s="431"/>
      <c r="JRY343" s="429"/>
      <c r="JRZ343" s="428"/>
      <c r="JSA343" s="430"/>
      <c r="JSB343" s="431"/>
      <c r="JSC343" s="429"/>
      <c r="JSD343" s="428"/>
      <c r="JSE343" s="430"/>
      <c r="JSF343" s="431"/>
      <c r="JSG343" s="429"/>
      <c r="JSH343" s="428"/>
      <c r="JSI343" s="430"/>
      <c r="JSJ343" s="431"/>
      <c r="JSK343" s="429"/>
      <c r="JSL343" s="428"/>
      <c r="JSM343" s="430"/>
      <c r="JSN343" s="431"/>
      <c r="JSO343" s="429"/>
      <c r="JSP343" s="428"/>
      <c r="JSQ343" s="430"/>
      <c r="JSR343" s="431"/>
      <c r="JSS343" s="429"/>
      <c r="JST343" s="428"/>
      <c r="JSU343" s="430"/>
      <c r="JSV343" s="431"/>
      <c r="JSW343" s="429"/>
      <c r="JSX343" s="428"/>
      <c r="JSY343" s="430"/>
      <c r="JSZ343" s="431"/>
      <c r="JTA343" s="429"/>
      <c r="JTB343" s="428"/>
      <c r="JTC343" s="430"/>
      <c r="JTD343" s="431"/>
      <c r="JTE343" s="429"/>
      <c r="JTF343" s="428"/>
      <c r="JTG343" s="430"/>
      <c r="JTH343" s="431"/>
      <c r="JTI343" s="429"/>
      <c r="JTJ343" s="428"/>
      <c r="JTK343" s="430"/>
      <c r="JTL343" s="431"/>
      <c r="JTM343" s="429"/>
      <c r="JTN343" s="428"/>
      <c r="JTO343" s="430"/>
      <c r="JTP343" s="431"/>
      <c r="JTQ343" s="429"/>
      <c r="JTR343" s="428"/>
      <c r="JTS343" s="430"/>
      <c r="JTT343" s="431"/>
      <c r="JTU343" s="429"/>
      <c r="JTV343" s="428"/>
      <c r="JTW343" s="430"/>
      <c r="JTX343" s="431"/>
      <c r="JTY343" s="429"/>
      <c r="JTZ343" s="428"/>
      <c r="JUA343" s="430"/>
      <c r="JUB343" s="431"/>
      <c r="JUC343" s="429"/>
      <c r="JUD343" s="428"/>
      <c r="JUE343" s="430"/>
      <c r="JUF343" s="431"/>
      <c r="JUG343" s="429"/>
      <c r="JUH343" s="428"/>
      <c r="JUI343" s="430"/>
      <c r="JUJ343" s="431"/>
      <c r="JUK343" s="429"/>
      <c r="JUL343" s="428"/>
      <c r="JUM343" s="430"/>
      <c r="JUN343" s="431"/>
      <c r="JUO343" s="429"/>
      <c r="JUP343" s="428"/>
      <c r="JUQ343" s="430"/>
      <c r="JUR343" s="431"/>
      <c r="JUS343" s="429"/>
      <c r="JUT343" s="428"/>
      <c r="JUU343" s="430"/>
      <c r="JUV343" s="431"/>
      <c r="JUW343" s="429"/>
      <c r="JUX343" s="428"/>
      <c r="JUY343" s="430"/>
      <c r="JUZ343" s="431"/>
      <c r="JVA343" s="429"/>
      <c r="JVB343" s="428"/>
      <c r="JVC343" s="430"/>
      <c r="JVD343" s="431"/>
      <c r="JVE343" s="429"/>
      <c r="JVF343" s="428"/>
      <c r="JVG343" s="430"/>
      <c r="JVH343" s="431"/>
      <c r="JVI343" s="429"/>
      <c r="JVJ343" s="428"/>
      <c r="JVK343" s="430"/>
      <c r="JVL343" s="431"/>
      <c r="JVM343" s="429"/>
      <c r="JVN343" s="428"/>
      <c r="JVO343" s="430"/>
      <c r="JVP343" s="431"/>
      <c r="JVQ343" s="429"/>
      <c r="JVR343" s="428"/>
      <c r="JVS343" s="430"/>
      <c r="JVT343" s="431"/>
      <c r="JVU343" s="429"/>
      <c r="JVV343" s="428"/>
      <c r="JVW343" s="430"/>
      <c r="JVX343" s="431"/>
      <c r="JVY343" s="429"/>
      <c r="JVZ343" s="428"/>
      <c r="JWA343" s="430"/>
      <c r="JWB343" s="431"/>
      <c r="JWC343" s="429"/>
      <c r="JWD343" s="428"/>
      <c r="JWE343" s="430"/>
      <c r="JWF343" s="431"/>
      <c r="JWG343" s="429"/>
      <c r="JWH343" s="428"/>
      <c r="JWI343" s="430"/>
      <c r="JWJ343" s="431"/>
      <c r="JWK343" s="429"/>
      <c r="JWL343" s="428"/>
      <c r="JWM343" s="430"/>
      <c r="JWN343" s="431"/>
      <c r="JWO343" s="429"/>
      <c r="JWP343" s="428"/>
      <c r="JWQ343" s="430"/>
      <c r="JWR343" s="431"/>
      <c r="JWS343" s="429"/>
      <c r="JWT343" s="428"/>
      <c r="JWU343" s="430"/>
      <c r="JWV343" s="431"/>
      <c r="JWW343" s="429"/>
      <c r="JWX343" s="428"/>
      <c r="JWY343" s="430"/>
      <c r="JWZ343" s="431"/>
      <c r="JXA343" s="429"/>
      <c r="JXB343" s="428"/>
      <c r="JXC343" s="430"/>
      <c r="JXD343" s="431"/>
      <c r="JXE343" s="429"/>
      <c r="JXF343" s="428"/>
      <c r="JXG343" s="430"/>
      <c r="JXH343" s="431"/>
      <c r="JXI343" s="429"/>
      <c r="JXJ343" s="428"/>
      <c r="JXK343" s="430"/>
      <c r="JXL343" s="431"/>
      <c r="JXM343" s="429"/>
      <c r="JXN343" s="428"/>
      <c r="JXO343" s="430"/>
      <c r="JXP343" s="431"/>
      <c r="JXQ343" s="429"/>
      <c r="JXR343" s="428"/>
      <c r="JXS343" s="430"/>
      <c r="JXT343" s="431"/>
      <c r="JXU343" s="429"/>
      <c r="JXV343" s="428"/>
      <c r="JXW343" s="430"/>
      <c r="JXX343" s="431"/>
      <c r="JXY343" s="429"/>
      <c r="JXZ343" s="428"/>
      <c r="JYA343" s="430"/>
      <c r="JYB343" s="431"/>
      <c r="JYC343" s="429"/>
      <c r="JYD343" s="428"/>
      <c r="JYE343" s="430"/>
      <c r="JYF343" s="431"/>
      <c r="JYG343" s="429"/>
      <c r="JYH343" s="428"/>
      <c r="JYI343" s="430"/>
      <c r="JYJ343" s="431"/>
      <c r="JYK343" s="429"/>
      <c r="JYL343" s="428"/>
      <c r="JYM343" s="430"/>
      <c r="JYN343" s="431"/>
      <c r="JYO343" s="429"/>
      <c r="JYP343" s="428"/>
      <c r="JYQ343" s="430"/>
      <c r="JYR343" s="431"/>
      <c r="JYS343" s="429"/>
      <c r="JYT343" s="428"/>
      <c r="JYU343" s="430"/>
      <c r="JYV343" s="431"/>
      <c r="JYW343" s="429"/>
      <c r="JYX343" s="428"/>
      <c r="JYY343" s="430"/>
      <c r="JYZ343" s="431"/>
      <c r="JZA343" s="429"/>
      <c r="JZB343" s="428"/>
      <c r="JZC343" s="430"/>
      <c r="JZD343" s="431"/>
      <c r="JZE343" s="429"/>
      <c r="JZF343" s="428"/>
      <c r="JZG343" s="430"/>
      <c r="JZH343" s="431"/>
      <c r="JZI343" s="429"/>
      <c r="JZJ343" s="428"/>
      <c r="JZK343" s="430"/>
      <c r="JZL343" s="431"/>
      <c r="JZM343" s="429"/>
      <c r="JZN343" s="428"/>
      <c r="JZO343" s="430"/>
      <c r="JZP343" s="431"/>
      <c r="JZQ343" s="429"/>
      <c r="JZR343" s="428"/>
      <c r="JZS343" s="430"/>
      <c r="JZT343" s="431"/>
      <c r="JZU343" s="429"/>
      <c r="JZV343" s="428"/>
      <c r="JZW343" s="430"/>
      <c r="JZX343" s="431"/>
      <c r="JZY343" s="429"/>
      <c r="JZZ343" s="428"/>
      <c r="KAA343" s="430"/>
      <c r="KAB343" s="431"/>
      <c r="KAC343" s="429"/>
      <c r="KAD343" s="428"/>
      <c r="KAE343" s="430"/>
      <c r="KAF343" s="431"/>
      <c r="KAG343" s="429"/>
      <c r="KAH343" s="428"/>
      <c r="KAI343" s="430"/>
      <c r="KAJ343" s="431"/>
      <c r="KAK343" s="429"/>
      <c r="KAL343" s="428"/>
      <c r="KAM343" s="430"/>
      <c r="KAN343" s="431"/>
      <c r="KAO343" s="429"/>
      <c r="KAP343" s="428"/>
      <c r="KAQ343" s="430"/>
      <c r="KAR343" s="431"/>
      <c r="KAS343" s="429"/>
      <c r="KAT343" s="428"/>
      <c r="KAU343" s="430"/>
      <c r="KAV343" s="431"/>
      <c r="KAW343" s="429"/>
      <c r="KAX343" s="428"/>
      <c r="KAY343" s="430"/>
      <c r="KAZ343" s="431"/>
      <c r="KBA343" s="429"/>
      <c r="KBB343" s="428"/>
      <c r="KBC343" s="430"/>
      <c r="KBD343" s="431"/>
      <c r="KBE343" s="429"/>
      <c r="KBF343" s="428"/>
      <c r="KBG343" s="430"/>
      <c r="KBH343" s="431"/>
      <c r="KBI343" s="429"/>
      <c r="KBJ343" s="428"/>
      <c r="KBK343" s="430"/>
      <c r="KBL343" s="431"/>
      <c r="KBM343" s="429"/>
      <c r="KBN343" s="428"/>
      <c r="KBO343" s="430"/>
      <c r="KBP343" s="431"/>
      <c r="KBQ343" s="429"/>
      <c r="KBR343" s="428"/>
      <c r="KBS343" s="430"/>
      <c r="KBT343" s="431"/>
      <c r="KBU343" s="429"/>
      <c r="KBV343" s="428"/>
      <c r="KBW343" s="430"/>
      <c r="KBX343" s="431"/>
      <c r="KBY343" s="429"/>
      <c r="KBZ343" s="428"/>
      <c r="KCA343" s="430"/>
      <c r="KCB343" s="431"/>
      <c r="KCC343" s="429"/>
      <c r="KCD343" s="428"/>
      <c r="KCE343" s="430"/>
      <c r="KCF343" s="431"/>
      <c r="KCG343" s="429"/>
      <c r="KCH343" s="428"/>
      <c r="KCI343" s="430"/>
      <c r="KCJ343" s="431"/>
      <c r="KCK343" s="429"/>
      <c r="KCL343" s="428"/>
      <c r="KCM343" s="430"/>
      <c r="KCN343" s="431"/>
      <c r="KCO343" s="429"/>
      <c r="KCP343" s="428"/>
      <c r="KCQ343" s="430"/>
      <c r="KCR343" s="431"/>
      <c r="KCS343" s="429"/>
      <c r="KCT343" s="428"/>
      <c r="KCU343" s="430"/>
      <c r="KCV343" s="431"/>
      <c r="KCW343" s="429"/>
      <c r="KCX343" s="428"/>
      <c r="KCY343" s="430"/>
      <c r="KCZ343" s="431"/>
      <c r="KDA343" s="429"/>
      <c r="KDB343" s="428"/>
      <c r="KDC343" s="430"/>
      <c r="KDD343" s="431"/>
      <c r="KDE343" s="429"/>
      <c r="KDF343" s="428"/>
      <c r="KDG343" s="430"/>
      <c r="KDH343" s="431"/>
      <c r="KDI343" s="429"/>
      <c r="KDJ343" s="428"/>
      <c r="KDK343" s="430"/>
      <c r="KDL343" s="431"/>
      <c r="KDM343" s="429"/>
      <c r="KDN343" s="428"/>
      <c r="KDO343" s="430"/>
      <c r="KDP343" s="431"/>
      <c r="KDQ343" s="429"/>
      <c r="KDR343" s="428"/>
      <c r="KDS343" s="430"/>
      <c r="KDT343" s="431"/>
      <c r="KDU343" s="429"/>
      <c r="KDV343" s="428"/>
      <c r="KDW343" s="430"/>
      <c r="KDX343" s="431"/>
      <c r="KDY343" s="429"/>
      <c r="KDZ343" s="428"/>
      <c r="KEA343" s="430"/>
      <c r="KEB343" s="431"/>
      <c r="KEC343" s="429"/>
      <c r="KED343" s="428"/>
      <c r="KEE343" s="430"/>
      <c r="KEF343" s="431"/>
      <c r="KEG343" s="429"/>
      <c r="KEH343" s="428"/>
      <c r="KEI343" s="430"/>
      <c r="KEJ343" s="431"/>
      <c r="KEK343" s="429"/>
      <c r="KEL343" s="428"/>
      <c r="KEM343" s="430"/>
      <c r="KEN343" s="431"/>
      <c r="KEO343" s="429"/>
      <c r="KEP343" s="428"/>
      <c r="KEQ343" s="430"/>
      <c r="KER343" s="431"/>
      <c r="KES343" s="429"/>
      <c r="KET343" s="428"/>
      <c r="KEU343" s="430"/>
      <c r="KEV343" s="431"/>
      <c r="KEW343" s="429"/>
      <c r="KEX343" s="428"/>
      <c r="KEY343" s="430"/>
      <c r="KEZ343" s="431"/>
      <c r="KFA343" s="429"/>
      <c r="KFB343" s="428"/>
      <c r="KFC343" s="430"/>
      <c r="KFD343" s="431"/>
      <c r="KFE343" s="429"/>
      <c r="KFF343" s="428"/>
      <c r="KFG343" s="430"/>
      <c r="KFH343" s="431"/>
      <c r="KFI343" s="429"/>
      <c r="KFJ343" s="428"/>
      <c r="KFK343" s="430"/>
      <c r="KFL343" s="431"/>
      <c r="KFM343" s="429"/>
      <c r="KFN343" s="428"/>
      <c r="KFO343" s="430"/>
      <c r="KFP343" s="431"/>
      <c r="KFQ343" s="429"/>
      <c r="KFR343" s="428"/>
      <c r="KFS343" s="430"/>
      <c r="KFT343" s="431"/>
      <c r="KFU343" s="429"/>
      <c r="KFV343" s="428"/>
      <c r="KFW343" s="430"/>
      <c r="KFX343" s="431"/>
      <c r="KFY343" s="429"/>
      <c r="KFZ343" s="428"/>
      <c r="KGA343" s="430"/>
      <c r="KGB343" s="431"/>
      <c r="KGC343" s="429"/>
      <c r="KGD343" s="428"/>
      <c r="KGE343" s="430"/>
      <c r="KGF343" s="431"/>
      <c r="KGG343" s="429"/>
      <c r="KGH343" s="428"/>
      <c r="KGI343" s="430"/>
      <c r="KGJ343" s="431"/>
      <c r="KGK343" s="429"/>
      <c r="KGL343" s="428"/>
      <c r="KGM343" s="430"/>
      <c r="KGN343" s="431"/>
      <c r="KGO343" s="429"/>
      <c r="KGP343" s="428"/>
      <c r="KGQ343" s="430"/>
      <c r="KGR343" s="431"/>
      <c r="KGS343" s="429"/>
      <c r="KGT343" s="428"/>
      <c r="KGU343" s="430"/>
      <c r="KGV343" s="431"/>
      <c r="KGW343" s="429"/>
      <c r="KGX343" s="428"/>
      <c r="KGY343" s="430"/>
      <c r="KGZ343" s="431"/>
      <c r="KHA343" s="429"/>
      <c r="KHB343" s="428"/>
      <c r="KHC343" s="430"/>
      <c r="KHD343" s="431"/>
      <c r="KHE343" s="429"/>
      <c r="KHF343" s="428"/>
      <c r="KHG343" s="430"/>
      <c r="KHH343" s="431"/>
      <c r="KHI343" s="429"/>
      <c r="KHJ343" s="428"/>
      <c r="KHK343" s="430"/>
      <c r="KHL343" s="431"/>
      <c r="KHM343" s="429"/>
      <c r="KHN343" s="428"/>
      <c r="KHO343" s="430"/>
      <c r="KHP343" s="431"/>
      <c r="KHQ343" s="429"/>
      <c r="KHR343" s="428"/>
      <c r="KHS343" s="430"/>
      <c r="KHT343" s="431"/>
      <c r="KHU343" s="429"/>
      <c r="KHV343" s="428"/>
      <c r="KHW343" s="430"/>
      <c r="KHX343" s="431"/>
      <c r="KHY343" s="429"/>
      <c r="KHZ343" s="428"/>
      <c r="KIA343" s="430"/>
      <c r="KIB343" s="431"/>
      <c r="KIC343" s="429"/>
      <c r="KID343" s="428"/>
      <c r="KIE343" s="430"/>
      <c r="KIF343" s="431"/>
      <c r="KIG343" s="429"/>
      <c r="KIH343" s="428"/>
      <c r="KII343" s="430"/>
      <c r="KIJ343" s="431"/>
      <c r="KIK343" s="429"/>
      <c r="KIL343" s="428"/>
      <c r="KIM343" s="430"/>
      <c r="KIN343" s="431"/>
      <c r="KIO343" s="429"/>
      <c r="KIP343" s="428"/>
      <c r="KIQ343" s="430"/>
      <c r="KIR343" s="431"/>
      <c r="KIS343" s="429"/>
      <c r="KIT343" s="428"/>
      <c r="KIU343" s="430"/>
      <c r="KIV343" s="431"/>
      <c r="KIW343" s="429"/>
      <c r="KIX343" s="428"/>
      <c r="KIY343" s="430"/>
      <c r="KIZ343" s="431"/>
      <c r="KJA343" s="429"/>
      <c r="KJB343" s="428"/>
      <c r="KJC343" s="430"/>
      <c r="KJD343" s="431"/>
      <c r="KJE343" s="429"/>
      <c r="KJF343" s="428"/>
      <c r="KJG343" s="430"/>
      <c r="KJH343" s="431"/>
      <c r="KJI343" s="429"/>
      <c r="KJJ343" s="428"/>
      <c r="KJK343" s="430"/>
      <c r="KJL343" s="431"/>
      <c r="KJM343" s="429"/>
      <c r="KJN343" s="428"/>
      <c r="KJO343" s="430"/>
      <c r="KJP343" s="431"/>
      <c r="KJQ343" s="429"/>
      <c r="KJR343" s="428"/>
      <c r="KJS343" s="430"/>
      <c r="KJT343" s="431"/>
      <c r="KJU343" s="429"/>
      <c r="KJV343" s="428"/>
      <c r="KJW343" s="430"/>
      <c r="KJX343" s="431"/>
      <c r="KJY343" s="429"/>
      <c r="KJZ343" s="428"/>
      <c r="KKA343" s="430"/>
      <c r="KKB343" s="431"/>
      <c r="KKC343" s="429"/>
      <c r="KKD343" s="428"/>
      <c r="KKE343" s="430"/>
      <c r="KKF343" s="431"/>
      <c r="KKG343" s="429"/>
      <c r="KKH343" s="428"/>
      <c r="KKI343" s="430"/>
      <c r="KKJ343" s="431"/>
      <c r="KKK343" s="429"/>
      <c r="KKL343" s="428"/>
      <c r="KKM343" s="430"/>
      <c r="KKN343" s="431"/>
      <c r="KKO343" s="429"/>
      <c r="KKP343" s="428"/>
      <c r="KKQ343" s="430"/>
      <c r="KKR343" s="431"/>
      <c r="KKS343" s="429"/>
      <c r="KKT343" s="428"/>
      <c r="KKU343" s="430"/>
      <c r="KKV343" s="431"/>
      <c r="KKW343" s="429"/>
      <c r="KKX343" s="428"/>
      <c r="KKY343" s="430"/>
      <c r="KKZ343" s="431"/>
      <c r="KLA343" s="429"/>
      <c r="KLB343" s="428"/>
      <c r="KLC343" s="430"/>
      <c r="KLD343" s="431"/>
      <c r="KLE343" s="429"/>
      <c r="KLF343" s="428"/>
      <c r="KLG343" s="430"/>
      <c r="KLH343" s="431"/>
      <c r="KLI343" s="429"/>
      <c r="KLJ343" s="428"/>
      <c r="KLK343" s="430"/>
      <c r="KLL343" s="431"/>
      <c r="KLM343" s="429"/>
      <c r="KLN343" s="428"/>
      <c r="KLO343" s="430"/>
      <c r="KLP343" s="431"/>
      <c r="KLQ343" s="429"/>
      <c r="KLR343" s="428"/>
      <c r="KLS343" s="430"/>
      <c r="KLT343" s="431"/>
      <c r="KLU343" s="429"/>
      <c r="KLV343" s="428"/>
      <c r="KLW343" s="430"/>
      <c r="KLX343" s="431"/>
      <c r="KLY343" s="429"/>
      <c r="KLZ343" s="428"/>
      <c r="KMA343" s="430"/>
      <c r="KMB343" s="431"/>
      <c r="KMC343" s="429"/>
      <c r="KMD343" s="428"/>
      <c r="KME343" s="430"/>
      <c r="KMF343" s="431"/>
      <c r="KMG343" s="429"/>
      <c r="KMH343" s="428"/>
      <c r="KMI343" s="430"/>
      <c r="KMJ343" s="431"/>
      <c r="KMK343" s="429"/>
      <c r="KML343" s="428"/>
      <c r="KMM343" s="430"/>
      <c r="KMN343" s="431"/>
      <c r="KMO343" s="429"/>
      <c r="KMP343" s="428"/>
      <c r="KMQ343" s="430"/>
      <c r="KMR343" s="431"/>
      <c r="KMS343" s="429"/>
      <c r="KMT343" s="428"/>
      <c r="KMU343" s="430"/>
      <c r="KMV343" s="431"/>
      <c r="KMW343" s="429"/>
      <c r="KMX343" s="428"/>
      <c r="KMY343" s="430"/>
      <c r="KMZ343" s="431"/>
      <c r="KNA343" s="429"/>
      <c r="KNB343" s="428"/>
      <c r="KNC343" s="430"/>
      <c r="KND343" s="431"/>
      <c r="KNE343" s="429"/>
      <c r="KNF343" s="428"/>
      <c r="KNG343" s="430"/>
      <c r="KNH343" s="431"/>
      <c r="KNI343" s="429"/>
      <c r="KNJ343" s="428"/>
      <c r="KNK343" s="430"/>
      <c r="KNL343" s="431"/>
      <c r="KNM343" s="429"/>
      <c r="KNN343" s="428"/>
      <c r="KNO343" s="430"/>
      <c r="KNP343" s="431"/>
      <c r="KNQ343" s="429"/>
      <c r="KNR343" s="428"/>
      <c r="KNS343" s="430"/>
      <c r="KNT343" s="431"/>
      <c r="KNU343" s="429"/>
      <c r="KNV343" s="428"/>
      <c r="KNW343" s="430"/>
      <c r="KNX343" s="431"/>
      <c r="KNY343" s="429"/>
      <c r="KNZ343" s="428"/>
      <c r="KOA343" s="430"/>
      <c r="KOB343" s="431"/>
      <c r="KOC343" s="429"/>
      <c r="KOD343" s="428"/>
      <c r="KOE343" s="430"/>
      <c r="KOF343" s="431"/>
      <c r="KOG343" s="429"/>
      <c r="KOH343" s="428"/>
      <c r="KOI343" s="430"/>
      <c r="KOJ343" s="431"/>
      <c r="KOK343" s="429"/>
      <c r="KOL343" s="428"/>
      <c r="KOM343" s="430"/>
      <c r="KON343" s="431"/>
      <c r="KOO343" s="429"/>
      <c r="KOP343" s="428"/>
      <c r="KOQ343" s="430"/>
      <c r="KOR343" s="431"/>
      <c r="KOS343" s="429"/>
      <c r="KOT343" s="428"/>
      <c r="KOU343" s="430"/>
      <c r="KOV343" s="431"/>
      <c r="KOW343" s="429"/>
      <c r="KOX343" s="428"/>
      <c r="KOY343" s="430"/>
      <c r="KOZ343" s="431"/>
      <c r="KPA343" s="429"/>
      <c r="KPB343" s="428"/>
      <c r="KPC343" s="430"/>
      <c r="KPD343" s="431"/>
      <c r="KPE343" s="429"/>
      <c r="KPF343" s="428"/>
      <c r="KPG343" s="430"/>
      <c r="KPH343" s="431"/>
      <c r="KPI343" s="429"/>
      <c r="KPJ343" s="428"/>
      <c r="KPK343" s="430"/>
      <c r="KPL343" s="431"/>
      <c r="KPM343" s="429"/>
      <c r="KPN343" s="428"/>
      <c r="KPO343" s="430"/>
      <c r="KPP343" s="431"/>
      <c r="KPQ343" s="429"/>
      <c r="KPR343" s="428"/>
      <c r="KPS343" s="430"/>
      <c r="KPT343" s="431"/>
      <c r="KPU343" s="429"/>
      <c r="KPV343" s="428"/>
      <c r="KPW343" s="430"/>
      <c r="KPX343" s="431"/>
      <c r="KPY343" s="429"/>
      <c r="KPZ343" s="428"/>
      <c r="KQA343" s="430"/>
      <c r="KQB343" s="431"/>
      <c r="KQC343" s="429"/>
      <c r="KQD343" s="428"/>
      <c r="KQE343" s="430"/>
      <c r="KQF343" s="431"/>
      <c r="KQG343" s="429"/>
      <c r="KQH343" s="428"/>
      <c r="KQI343" s="430"/>
      <c r="KQJ343" s="431"/>
      <c r="KQK343" s="429"/>
      <c r="KQL343" s="428"/>
      <c r="KQM343" s="430"/>
      <c r="KQN343" s="431"/>
      <c r="KQO343" s="429"/>
      <c r="KQP343" s="428"/>
      <c r="KQQ343" s="430"/>
      <c r="KQR343" s="431"/>
      <c r="KQS343" s="429"/>
      <c r="KQT343" s="428"/>
      <c r="KQU343" s="430"/>
      <c r="KQV343" s="431"/>
      <c r="KQW343" s="429"/>
      <c r="KQX343" s="428"/>
      <c r="KQY343" s="430"/>
      <c r="KQZ343" s="431"/>
      <c r="KRA343" s="429"/>
      <c r="KRB343" s="428"/>
      <c r="KRC343" s="430"/>
      <c r="KRD343" s="431"/>
      <c r="KRE343" s="429"/>
      <c r="KRF343" s="428"/>
      <c r="KRG343" s="430"/>
      <c r="KRH343" s="431"/>
      <c r="KRI343" s="429"/>
      <c r="KRJ343" s="428"/>
      <c r="KRK343" s="430"/>
      <c r="KRL343" s="431"/>
      <c r="KRM343" s="429"/>
      <c r="KRN343" s="428"/>
      <c r="KRO343" s="430"/>
      <c r="KRP343" s="431"/>
      <c r="KRQ343" s="429"/>
      <c r="KRR343" s="428"/>
      <c r="KRS343" s="430"/>
      <c r="KRT343" s="431"/>
      <c r="KRU343" s="429"/>
      <c r="KRV343" s="428"/>
      <c r="KRW343" s="430"/>
      <c r="KRX343" s="431"/>
      <c r="KRY343" s="429"/>
      <c r="KRZ343" s="428"/>
      <c r="KSA343" s="430"/>
      <c r="KSB343" s="431"/>
      <c r="KSC343" s="429"/>
      <c r="KSD343" s="428"/>
      <c r="KSE343" s="430"/>
      <c r="KSF343" s="431"/>
      <c r="KSG343" s="429"/>
      <c r="KSH343" s="428"/>
      <c r="KSI343" s="430"/>
      <c r="KSJ343" s="431"/>
      <c r="KSK343" s="429"/>
      <c r="KSL343" s="428"/>
      <c r="KSM343" s="430"/>
      <c r="KSN343" s="431"/>
      <c r="KSO343" s="429"/>
      <c r="KSP343" s="428"/>
      <c r="KSQ343" s="430"/>
      <c r="KSR343" s="431"/>
      <c r="KSS343" s="429"/>
      <c r="KST343" s="428"/>
      <c r="KSU343" s="430"/>
      <c r="KSV343" s="431"/>
      <c r="KSW343" s="429"/>
      <c r="KSX343" s="428"/>
      <c r="KSY343" s="430"/>
      <c r="KSZ343" s="431"/>
      <c r="KTA343" s="429"/>
      <c r="KTB343" s="428"/>
      <c r="KTC343" s="430"/>
      <c r="KTD343" s="431"/>
      <c r="KTE343" s="429"/>
      <c r="KTF343" s="428"/>
      <c r="KTG343" s="430"/>
      <c r="KTH343" s="431"/>
      <c r="KTI343" s="429"/>
      <c r="KTJ343" s="428"/>
      <c r="KTK343" s="430"/>
      <c r="KTL343" s="431"/>
      <c r="KTM343" s="429"/>
      <c r="KTN343" s="428"/>
      <c r="KTO343" s="430"/>
      <c r="KTP343" s="431"/>
      <c r="KTQ343" s="429"/>
      <c r="KTR343" s="428"/>
      <c r="KTS343" s="430"/>
      <c r="KTT343" s="431"/>
      <c r="KTU343" s="429"/>
      <c r="KTV343" s="428"/>
      <c r="KTW343" s="430"/>
      <c r="KTX343" s="431"/>
      <c r="KTY343" s="429"/>
      <c r="KTZ343" s="428"/>
      <c r="KUA343" s="430"/>
      <c r="KUB343" s="431"/>
      <c r="KUC343" s="429"/>
      <c r="KUD343" s="428"/>
      <c r="KUE343" s="430"/>
      <c r="KUF343" s="431"/>
      <c r="KUG343" s="429"/>
      <c r="KUH343" s="428"/>
      <c r="KUI343" s="430"/>
      <c r="KUJ343" s="431"/>
      <c r="KUK343" s="429"/>
      <c r="KUL343" s="428"/>
      <c r="KUM343" s="430"/>
      <c r="KUN343" s="431"/>
      <c r="KUO343" s="429"/>
      <c r="KUP343" s="428"/>
      <c r="KUQ343" s="430"/>
      <c r="KUR343" s="431"/>
      <c r="KUS343" s="429"/>
      <c r="KUT343" s="428"/>
      <c r="KUU343" s="430"/>
      <c r="KUV343" s="431"/>
      <c r="KUW343" s="429"/>
      <c r="KUX343" s="428"/>
      <c r="KUY343" s="430"/>
      <c r="KUZ343" s="431"/>
      <c r="KVA343" s="429"/>
      <c r="KVB343" s="428"/>
      <c r="KVC343" s="430"/>
      <c r="KVD343" s="431"/>
      <c r="KVE343" s="429"/>
      <c r="KVF343" s="428"/>
      <c r="KVG343" s="430"/>
      <c r="KVH343" s="431"/>
      <c r="KVI343" s="429"/>
      <c r="KVJ343" s="428"/>
      <c r="KVK343" s="430"/>
      <c r="KVL343" s="431"/>
      <c r="KVM343" s="429"/>
      <c r="KVN343" s="428"/>
      <c r="KVO343" s="430"/>
      <c r="KVP343" s="431"/>
      <c r="KVQ343" s="429"/>
      <c r="KVR343" s="428"/>
      <c r="KVS343" s="430"/>
      <c r="KVT343" s="431"/>
      <c r="KVU343" s="429"/>
      <c r="KVV343" s="428"/>
      <c r="KVW343" s="430"/>
      <c r="KVX343" s="431"/>
      <c r="KVY343" s="429"/>
      <c r="KVZ343" s="428"/>
      <c r="KWA343" s="430"/>
      <c r="KWB343" s="431"/>
      <c r="KWC343" s="429"/>
      <c r="KWD343" s="428"/>
      <c r="KWE343" s="430"/>
      <c r="KWF343" s="431"/>
      <c r="KWG343" s="429"/>
      <c r="KWH343" s="428"/>
      <c r="KWI343" s="430"/>
      <c r="KWJ343" s="431"/>
      <c r="KWK343" s="429"/>
      <c r="KWL343" s="428"/>
      <c r="KWM343" s="430"/>
      <c r="KWN343" s="431"/>
      <c r="KWO343" s="429"/>
      <c r="KWP343" s="428"/>
      <c r="KWQ343" s="430"/>
      <c r="KWR343" s="431"/>
      <c r="KWS343" s="429"/>
      <c r="KWT343" s="428"/>
      <c r="KWU343" s="430"/>
      <c r="KWV343" s="431"/>
      <c r="KWW343" s="429"/>
      <c r="KWX343" s="428"/>
      <c r="KWY343" s="430"/>
      <c r="KWZ343" s="431"/>
      <c r="KXA343" s="429"/>
      <c r="KXB343" s="428"/>
      <c r="KXC343" s="430"/>
      <c r="KXD343" s="431"/>
      <c r="KXE343" s="429"/>
      <c r="KXF343" s="428"/>
      <c r="KXG343" s="430"/>
      <c r="KXH343" s="431"/>
      <c r="KXI343" s="429"/>
      <c r="KXJ343" s="428"/>
      <c r="KXK343" s="430"/>
      <c r="KXL343" s="431"/>
      <c r="KXM343" s="429"/>
      <c r="KXN343" s="428"/>
      <c r="KXO343" s="430"/>
      <c r="KXP343" s="431"/>
      <c r="KXQ343" s="429"/>
      <c r="KXR343" s="428"/>
      <c r="KXS343" s="430"/>
      <c r="KXT343" s="431"/>
      <c r="KXU343" s="429"/>
      <c r="KXV343" s="428"/>
      <c r="KXW343" s="430"/>
      <c r="KXX343" s="431"/>
      <c r="KXY343" s="429"/>
      <c r="KXZ343" s="428"/>
      <c r="KYA343" s="430"/>
      <c r="KYB343" s="431"/>
      <c r="KYC343" s="429"/>
      <c r="KYD343" s="428"/>
      <c r="KYE343" s="430"/>
      <c r="KYF343" s="431"/>
      <c r="KYG343" s="429"/>
      <c r="KYH343" s="428"/>
      <c r="KYI343" s="430"/>
      <c r="KYJ343" s="431"/>
      <c r="KYK343" s="429"/>
      <c r="KYL343" s="428"/>
      <c r="KYM343" s="430"/>
      <c r="KYN343" s="431"/>
      <c r="KYO343" s="429"/>
      <c r="KYP343" s="428"/>
      <c r="KYQ343" s="430"/>
      <c r="KYR343" s="431"/>
      <c r="KYS343" s="429"/>
      <c r="KYT343" s="428"/>
      <c r="KYU343" s="430"/>
      <c r="KYV343" s="431"/>
      <c r="KYW343" s="429"/>
      <c r="KYX343" s="428"/>
      <c r="KYY343" s="430"/>
      <c r="KYZ343" s="431"/>
      <c r="KZA343" s="429"/>
      <c r="KZB343" s="428"/>
      <c r="KZC343" s="430"/>
      <c r="KZD343" s="431"/>
      <c r="KZE343" s="429"/>
      <c r="KZF343" s="428"/>
      <c r="KZG343" s="430"/>
      <c r="KZH343" s="431"/>
      <c r="KZI343" s="429"/>
      <c r="KZJ343" s="428"/>
      <c r="KZK343" s="430"/>
      <c r="KZL343" s="431"/>
      <c r="KZM343" s="429"/>
      <c r="KZN343" s="428"/>
      <c r="KZO343" s="430"/>
      <c r="KZP343" s="431"/>
      <c r="KZQ343" s="429"/>
      <c r="KZR343" s="428"/>
      <c r="KZS343" s="430"/>
      <c r="KZT343" s="431"/>
      <c r="KZU343" s="429"/>
      <c r="KZV343" s="428"/>
      <c r="KZW343" s="430"/>
      <c r="KZX343" s="431"/>
      <c r="KZY343" s="429"/>
      <c r="KZZ343" s="428"/>
      <c r="LAA343" s="430"/>
      <c r="LAB343" s="431"/>
      <c r="LAC343" s="429"/>
      <c r="LAD343" s="428"/>
      <c r="LAE343" s="430"/>
      <c r="LAF343" s="431"/>
      <c r="LAG343" s="429"/>
      <c r="LAH343" s="428"/>
      <c r="LAI343" s="430"/>
      <c r="LAJ343" s="431"/>
      <c r="LAK343" s="429"/>
      <c r="LAL343" s="428"/>
      <c r="LAM343" s="430"/>
      <c r="LAN343" s="431"/>
      <c r="LAO343" s="429"/>
      <c r="LAP343" s="428"/>
      <c r="LAQ343" s="430"/>
      <c r="LAR343" s="431"/>
      <c r="LAS343" s="429"/>
      <c r="LAT343" s="428"/>
      <c r="LAU343" s="430"/>
      <c r="LAV343" s="431"/>
      <c r="LAW343" s="429"/>
      <c r="LAX343" s="428"/>
      <c r="LAY343" s="430"/>
      <c r="LAZ343" s="431"/>
      <c r="LBA343" s="429"/>
      <c r="LBB343" s="428"/>
      <c r="LBC343" s="430"/>
      <c r="LBD343" s="431"/>
      <c r="LBE343" s="429"/>
      <c r="LBF343" s="428"/>
      <c r="LBG343" s="430"/>
      <c r="LBH343" s="431"/>
      <c r="LBI343" s="429"/>
      <c r="LBJ343" s="428"/>
      <c r="LBK343" s="430"/>
      <c r="LBL343" s="431"/>
      <c r="LBM343" s="429"/>
      <c r="LBN343" s="428"/>
      <c r="LBO343" s="430"/>
      <c r="LBP343" s="431"/>
      <c r="LBQ343" s="429"/>
      <c r="LBR343" s="428"/>
      <c r="LBS343" s="430"/>
      <c r="LBT343" s="431"/>
      <c r="LBU343" s="429"/>
      <c r="LBV343" s="428"/>
      <c r="LBW343" s="430"/>
      <c r="LBX343" s="431"/>
      <c r="LBY343" s="429"/>
      <c r="LBZ343" s="428"/>
      <c r="LCA343" s="430"/>
      <c r="LCB343" s="431"/>
      <c r="LCC343" s="429"/>
      <c r="LCD343" s="428"/>
      <c r="LCE343" s="430"/>
      <c r="LCF343" s="431"/>
      <c r="LCG343" s="429"/>
      <c r="LCH343" s="428"/>
      <c r="LCI343" s="430"/>
      <c r="LCJ343" s="431"/>
      <c r="LCK343" s="429"/>
      <c r="LCL343" s="428"/>
      <c r="LCM343" s="430"/>
      <c r="LCN343" s="431"/>
      <c r="LCO343" s="429"/>
      <c r="LCP343" s="428"/>
      <c r="LCQ343" s="430"/>
      <c r="LCR343" s="431"/>
      <c r="LCS343" s="429"/>
      <c r="LCT343" s="428"/>
      <c r="LCU343" s="430"/>
      <c r="LCV343" s="431"/>
      <c r="LCW343" s="429"/>
      <c r="LCX343" s="428"/>
      <c r="LCY343" s="430"/>
      <c r="LCZ343" s="431"/>
      <c r="LDA343" s="429"/>
      <c r="LDB343" s="428"/>
      <c r="LDC343" s="430"/>
      <c r="LDD343" s="431"/>
      <c r="LDE343" s="429"/>
      <c r="LDF343" s="428"/>
      <c r="LDG343" s="430"/>
      <c r="LDH343" s="431"/>
      <c r="LDI343" s="429"/>
      <c r="LDJ343" s="428"/>
      <c r="LDK343" s="430"/>
      <c r="LDL343" s="431"/>
      <c r="LDM343" s="429"/>
      <c r="LDN343" s="428"/>
      <c r="LDO343" s="430"/>
      <c r="LDP343" s="431"/>
      <c r="LDQ343" s="429"/>
      <c r="LDR343" s="428"/>
      <c r="LDS343" s="430"/>
      <c r="LDT343" s="431"/>
      <c r="LDU343" s="429"/>
      <c r="LDV343" s="428"/>
      <c r="LDW343" s="430"/>
      <c r="LDX343" s="431"/>
      <c r="LDY343" s="429"/>
      <c r="LDZ343" s="428"/>
      <c r="LEA343" s="430"/>
      <c r="LEB343" s="431"/>
      <c r="LEC343" s="429"/>
      <c r="LED343" s="428"/>
      <c r="LEE343" s="430"/>
      <c r="LEF343" s="431"/>
      <c r="LEG343" s="429"/>
      <c r="LEH343" s="428"/>
      <c r="LEI343" s="430"/>
      <c r="LEJ343" s="431"/>
      <c r="LEK343" s="429"/>
      <c r="LEL343" s="428"/>
      <c r="LEM343" s="430"/>
      <c r="LEN343" s="431"/>
      <c r="LEO343" s="429"/>
      <c r="LEP343" s="428"/>
      <c r="LEQ343" s="430"/>
      <c r="LER343" s="431"/>
      <c r="LES343" s="429"/>
      <c r="LET343" s="428"/>
      <c r="LEU343" s="430"/>
      <c r="LEV343" s="431"/>
      <c r="LEW343" s="429"/>
      <c r="LEX343" s="428"/>
      <c r="LEY343" s="430"/>
      <c r="LEZ343" s="431"/>
      <c r="LFA343" s="429"/>
      <c r="LFB343" s="428"/>
      <c r="LFC343" s="430"/>
      <c r="LFD343" s="431"/>
      <c r="LFE343" s="429"/>
      <c r="LFF343" s="428"/>
      <c r="LFG343" s="430"/>
      <c r="LFH343" s="431"/>
      <c r="LFI343" s="429"/>
      <c r="LFJ343" s="428"/>
      <c r="LFK343" s="430"/>
      <c r="LFL343" s="431"/>
      <c r="LFM343" s="429"/>
      <c r="LFN343" s="428"/>
      <c r="LFO343" s="430"/>
      <c r="LFP343" s="431"/>
      <c r="LFQ343" s="429"/>
      <c r="LFR343" s="428"/>
      <c r="LFS343" s="430"/>
      <c r="LFT343" s="431"/>
      <c r="LFU343" s="429"/>
      <c r="LFV343" s="428"/>
      <c r="LFW343" s="430"/>
      <c r="LFX343" s="431"/>
      <c r="LFY343" s="429"/>
      <c r="LFZ343" s="428"/>
      <c r="LGA343" s="430"/>
      <c r="LGB343" s="431"/>
      <c r="LGC343" s="429"/>
      <c r="LGD343" s="428"/>
      <c r="LGE343" s="430"/>
      <c r="LGF343" s="431"/>
      <c r="LGG343" s="429"/>
      <c r="LGH343" s="428"/>
      <c r="LGI343" s="430"/>
      <c r="LGJ343" s="431"/>
      <c r="LGK343" s="429"/>
      <c r="LGL343" s="428"/>
      <c r="LGM343" s="430"/>
      <c r="LGN343" s="431"/>
      <c r="LGO343" s="429"/>
      <c r="LGP343" s="428"/>
      <c r="LGQ343" s="430"/>
      <c r="LGR343" s="431"/>
      <c r="LGS343" s="429"/>
      <c r="LGT343" s="428"/>
      <c r="LGU343" s="430"/>
      <c r="LGV343" s="431"/>
      <c r="LGW343" s="429"/>
      <c r="LGX343" s="428"/>
      <c r="LGY343" s="430"/>
      <c r="LGZ343" s="431"/>
      <c r="LHA343" s="429"/>
      <c r="LHB343" s="428"/>
      <c r="LHC343" s="430"/>
      <c r="LHD343" s="431"/>
      <c r="LHE343" s="429"/>
      <c r="LHF343" s="428"/>
      <c r="LHG343" s="430"/>
      <c r="LHH343" s="431"/>
      <c r="LHI343" s="429"/>
      <c r="LHJ343" s="428"/>
      <c r="LHK343" s="430"/>
      <c r="LHL343" s="431"/>
      <c r="LHM343" s="429"/>
      <c r="LHN343" s="428"/>
      <c r="LHO343" s="430"/>
      <c r="LHP343" s="431"/>
      <c r="LHQ343" s="429"/>
      <c r="LHR343" s="428"/>
      <c r="LHS343" s="430"/>
      <c r="LHT343" s="431"/>
      <c r="LHU343" s="429"/>
      <c r="LHV343" s="428"/>
      <c r="LHW343" s="430"/>
      <c r="LHX343" s="431"/>
      <c r="LHY343" s="429"/>
      <c r="LHZ343" s="428"/>
      <c r="LIA343" s="430"/>
      <c r="LIB343" s="431"/>
      <c r="LIC343" s="429"/>
      <c r="LID343" s="428"/>
      <c r="LIE343" s="430"/>
      <c r="LIF343" s="431"/>
      <c r="LIG343" s="429"/>
      <c r="LIH343" s="428"/>
      <c r="LII343" s="430"/>
      <c r="LIJ343" s="431"/>
      <c r="LIK343" s="429"/>
      <c r="LIL343" s="428"/>
      <c r="LIM343" s="430"/>
      <c r="LIN343" s="431"/>
      <c r="LIO343" s="429"/>
      <c r="LIP343" s="428"/>
      <c r="LIQ343" s="430"/>
      <c r="LIR343" s="431"/>
      <c r="LIS343" s="429"/>
      <c r="LIT343" s="428"/>
      <c r="LIU343" s="430"/>
      <c r="LIV343" s="431"/>
      <c r="LIW343" s="429"/>
      <c r="LIX343" s="428"/>
      <c r="LIY343" s="430"/>
      <c r="LIZ343" s="431"/>
      <c r="LJA343" s="429"/>
      <c r="LJB343" s="428"/>
      <c r="LJC343" s="430"/>
      <c r="LJD343" s="431"/>
      <c r="LJE343" s="429"/>
      <c r="LJF343" s="428"/>
      <c r="LJG343" s="430"/>
      <c r="LJH343" s="431"/>
      <c r="LJI343" s="429"/>
      <c r="LJJ343" s="428"/>
      <c r="LJK343" s="430"/>
      <c r="LJL343" s="431"/>
      <c r="LJM343" s="429"/>
      <c r="LJN343" s="428"/>
      <c r="LJO343" s="430"/>
      <c r="LJP343" s="431"/>
      <c r="LJQ343" s="429"/>
      <c r="LJR343" s="428"/>
      <c r="LJS343" s="430"/>
      <c r="LJT343" s="431"/>
      <c r="LJU343" s="429"/>
      <c r="LJV343" s="428"/>
      <c r="LJW343" s="430"/>
      <c r="LJX343" s="431"/>
      <c r="LJY343" s="429"/>
      <c r="LJZ343" s="428"/>
      <c r="LKA343" s="430"/>
      <c r="LKB343" s="431"/>
      <c r="LKC343" s="429"/>
      <c r="LKD343" s="428"/>
      <c r="LKE343" s="430"/>
      <c r="LKF343" s="431"/>
      <c r="LKG343" s="429"/>
      <c r="LKH343" s="428"/>
      <c r="LKI343" s="430"/>
      <c r="LKJ343" s="431"/>
      <c r="LKK343" s="429"/>
      <c r="LKL343" s="428"/>
      <c r="LKM343" s="430"/>
      <c r="LKN343" s="431"/>
      <c r="LKO343" s="429"/>
      <c r="LKP343" s="428"/>
      <c r="LKQ343" s="430"/>
      <c r="LKR343" s="431"/>
      <c r="LKS343" s="429"/>
      <c r="LKT343" s="428"/>
      <c r="LKU343" s="430"/>
      <c r="LKV343" s="431"/>
      <c r="LKW343" s="429"/>
      <c r="LKX343" s="428"/>
      <c r="LKY343" s="430"/>
      <c r="LKZ343" s="431"/>
      <c r="LLA343" s="429"/>
      <c r="LLB343" s="428"/>
      <c r="LLC343" s="430"/>
      <c r="LLD343" s="431"/>
      <c r="LLE343" s="429"/>
      <c r="LLF343" s="428"/>
      <c r="LLG343" s="430"/>
      <c r="LLH343" s="431"/>
      <c r="LLI343" s="429"/>
      <c r="LLJ343" s="428"/>
      <c r="LLK343" s="430"/>
      <c r="LLL343" s="431"/>
      <c r="LLM343" s="429"/>
      <c r="LLN343" s="428"/>
      <c r="LLO343" s="430"/>
      <c r="LLP343" s="431"/>
      <c r="LLQ343" s="429"/>
      <c r="LLR343" s="428"/>
      <c r="LLS343" s="430"/>
      <c r="LLT343" s="431"/>
      <c r="LLU343" s="429"/>
      <c r="LLV343" s="428"/>
      <c r="LLW343" s="430"/>
      <c r="LLX343" s="431"/>
      <c r="LLY343" s="429"/>
      <c r="LLZ343" s="428"/>
      <c r="LMA343" s="430"/>
      <c r="LMB343" s="431"/>
      <c r="LMC343" s="429"/>
      <c r="LMD343" s="428"/>
      <c r="LME343" s="430"/>
      <c r="LMF343" s="431"/>
      <c r="LMG343" s="429"/>
      <c r="LMH343" s="428"/>
      <c r="LMI343" s="430"/>
      <c r="LMJ343" s="431"/>
      <c r="LMK343" s="429"/>
      <c r="LML343" s="428"/>
      <c r="LMM343" s="430"/>
      <c r="LMN343" s="431"/>
      <c r="LMO343" s="429"/>
      <c r="LMP343" s="428"/>
      <c r="LMQ343" s="430"/>
      <c r="LMR343" s="431"/>
      <c r="LMS343" s="429"/>
      <c r="LMT343" s="428"/>
      <c r="LMU343" s="430"/>
      <c r="LMV343" s="431"/>
      <c r="LMW343" s="429"/>
      <c r="LMX343" s="428"/>
      <c r="LMY343" s="430"/>
      <c r="LMZ343" s="431"/>
      <c r="LNA343" s="429"/>
      <c r="LNB343" s="428"/>
      <c r="LNC343" s="430"/>
      <c r="LND343" s="431"/>
      <c r="LNE343" s="429"/>
      <c r="LNF343" s="428"/>
      <c r="LNG343" s="430"/>
      <c r="LNH343" s="431"/>
      <c r="LNI343" s="429"/>
      <c r="LNJ343" s="428"/>
      <c r="LNK343" s="430"/>
      <c r="LNL343" s="431"/>
      <c r="LNM343" s="429"/>
      <c r="LNN343" s="428"/>
      <c r="LNO343" s="430"/>
      <c r="LNP343" s="431"/>
      <c r="LNQ343" s="429"/>
      <c r="LNR343" s="428"/>
      <c r="LNS343" s="430"/>
      <c r="LNT343" s="431"/>
      <c r="LNU343" s="429"/>
      <c r="LNV343" s="428"/>
      <c r="LNW343" s="430"/>
      <c r="LNX343" s="431"/>
      <c r="LNY343" s="429"/>
      <c r="LNZ343" s="428"/>
      <c r="LOA343" s="430"/>
      <c r="LOB343" s="431"/>
      <c r="LOC343" s="429"/>
      <c r="LOD343" s="428"/>
      <c r="LOE343" s="430"/>
      <c r="LOF343" s="431"/>
      <c r="LOG343" s="429"/>
      <c r="LOH343" s="428"/>
      <c r="LOI343" s="430"/>
      <c r="LOJ343" s="431"/>
      <c r="LOK343" s="429"/>
      <c r="LOL343" s="428"/>
      <c r="LOM343" s="430"/>
      <c r="LON343" s="431"/>
      <c r="LOO343" s="429"/>
      <c r="LOP343" s="428"/>
      <c r="LOQ343" s="430"/>
      <c r="LOR343" s="431"/>
      <c r="LOS343" s="429"/>
      <c r="LOT343" s="428"/>
      <c r="LOU343" s="430"/>
      <c r="LOV343" s="431"/>
      <c r="LOW343" s="429"/>
      <c r="LOX343" s="428"/>
      <c r="LOY343" s="430"/>
      <c r="LOZ343" s="431"/>
      <c r="LPA343" s="429"/>
      <c r="LPB343" s="428"/>
      <c r="LPC343" s="430"/>
      <c r="LPD343" s="431"/>
      <c r="LPE343" s="429"/>
      <c r="LPF343" s="428"/>
      <c r="LPG343" s="430"/>
      <c r="LPH343" s="431"/>
      <c r="LPI343" s="429"/>
      <c r="LPJ343" s="428"/>
      <c r="LPK343" s="430"/>
      <c r="LPL343" s="431"/>
      <c r="LPM343" s="429"/>
      <c r="LPN343" s="428"/>
      <c r="LPO343" s="430"/>
      <c r="LPP343" s="431"/>
      <c r="LPQ343" s="429"/>
      <c r="LPR343" s="428"/>
      <c r="LPS343" s="430"/>
      <c r="LPT343" s="431"/>
      <c r="LPU343" s="429"/>
      <c r="LPV343" s="428"/>
      <c r="LPW343" s="430"/>
      <c r="LPX343" s="431"/>
      <c r="LPY343" s="429"/>
      <c r="LPZ343" s="428"/>
      <c r="LQA343" s="430"/>
      <c r="LQB343" s="431"/>
      <c r="LQC343" s="429"/>
      <c r="LQD343" s="428"/>
      <c r="LQE343" s="430"/>
      <c r="LQF343" s="431"/>
      <c r="LQG343" s="429"/>
      <c r="LQH343" s="428"/>
      <c r="LQI343" s="430"/>
      <c r="LQJ343" s="431"/>
      <c r="LQK343" s="429"/>
      <c r="LQL343" s="428"/>
      <c r="LQM343" s="430"/>
      <c r="LQN343" s="431"/>
      <c r="LQO343" s="429"/>
      <c r="LQP343" s="428"/>
      <c r="LQQ343" s="430"/>
      <c r="LQR343" s="431"/>
      <c r="LQS343" s="429"/>
      <c r="LQT343" s="428"/>
      <c r="LQU343" s="430"/>
      <c r="LQV343" s="431"/>
      <c r="LQW343" s="429"/>
      <c r="LQX343" s="428"/>
      <c r="LQY343" s="430"/>
      <c r="LQZ343" s="431"/>
      <c r="LRA343" s="429"/>
      <c r="LRB343" s="428"/>
      <c r="LRC343" s="430"/>
      <c r="LRD343" s="431"/>
      <c r="LRE343" s="429"/>
      <c r="LRF343" s="428"/>
      <c r="LRG343" s="430"/>
      <c r="LRH343" s="431"/>
      <c r="LRI343" s="429"/>
      <c r="LRJ343" s="428"/>
      <c r="LRK343" s="430"/>
      <c r="LRL343" s="431"/>
      <c r="LRM343" s="429"/>
      <c r="LRN343" s="428"/>
      <c r="LRO343" s="430"/>
      <c r="LRP343" s="431"/>
      <c r="LRQ343" s="429"/>
      <c r="LRR343" s="428"/>
      <c r="LRS343" s="430"/>
      <c r="LRT343" s="431"/>
      <c r="LRU343" s="429"/>
      <c r="LRV343" s="428"/>
      <c r="LRW343" s="430"/>
      <c r="LRX343" s="431"/>
      <c r="LRY343" s="429"/>
      <c r="LRZ343" s="428"/>
      <c r="LSA343" s="430"/>
      <c r="LSB343" s="431"/>
      <c r="LSC343" s="429"/>
      <c r="LSD343" s="428"/>
      <c r="LSE343" s="430"/>
      <c r="LSF343" s="431"/>
      <c r="LSG343" s="429"/>
      <c r="LSH343" s="428"/>
      <c r="LSI343" s="430"/>
      <c r="LSJ343" s="431"/>
      <c r="LSK343" s="429"/>
      <c r="LSL343" s="428"/>
      <c r="LSM343" s="430"/>
      <c r="LSN343" s="431"/>
      <c r="LSO343" s="429"/>
      <c r="LSP343" s="428"/>
      <c r="LSQ343" s="430"/>
      <c r="LSR343" s="431"/>
      <c r="LSS343" s="429"/>
      <c r="LST343" s="428"/>
      <c r="LSU343" s="430"/>
      <c r="LSV343" s="431"/>
      <c r="LSW343" s="429"/>
      <c r="LSX343" s="428"/>
      <c r="LSY343" s="430"/>
      <c r="LSZ343" s="431"/>
      <c r="LTA343" s="429"/>
      <c r="LTB343" s="428"/>
      <c r="LTC343" s="430"/>
      <c r="LTD343" s="431"/>
      <c r="LTE343" s="429"/>
      <c r="LTF343" s="428"/>
      <c r="LTG343" s="430"/>
      <c r="LTH343" s="431"/>
      <c r="LTI343" s="429"/>
      <c r="LTJ343" s="428"/>
      <c r="LTK343" s="430"/>
      <c r="LTL343" s="431"/>
      <c r="LTM343" s="429"/>
      <c r="LTN343" s="428"/>
      <c r="LTO343" s="430"/>
      <c r="LTP343" s="431"/>
      <c r="LTQ343" s="429"/>
      <c r="LTR343" s="428"/>
      <c r="LTS343" s="430"/>
      <c r="LTT343" s="431"/>
      <c r="LTU343" s="429"/>
      <c r="LTV343" s="428"/>
      <c r="LTW343" s="430"/>
      <c r="LTX343" s="431"/>
      <c r="LTY343" s="429"/>
      <c r="LTZ343" s="428"/>
      <c r="LUA343" s="430"/>
      <c r="LUB343" s="431"/>
      <c r="LUC343" s="429"/>
      <c r="LUD343" s="428"/>
      <c r="LUE343" s="430"/>
      <c r="LUF343" s="431"/>
      <c r="LUG343" s="429"/>
      <c r="LUH343" s="428"/>
      <c r="LUI343" s="430"/>
      <c r="LUJ343" s="431"/>
      <c r="LUK343" s="429"/>
      <c r="LUL343" s="428"/>
      <c r="LUM343" s="430"/>
      <c r="LUN343" s="431"/>
      <c r="LUO343" s="429"/>
      <c r="LUP343" s="428"/>
      <c r="LUQ343" s="430"/>
      <c r="LUR343" s="431"/>
      <c r="LUS343" s="429"/>
      <c r="LUT343" s="428"/>
      <c r="LUU343" s="430"/>
      <c r="LUV343" s="431"/>
      <c r="LUW343" s="429"/>
      <c r="LUX343" s="428"/>
      <c r="LUY343" s="430"/>
      <c r="LUZ343" s="431"/>
      <c r="LVA343" s="429"/>
      <c r="LVB343" s="428"/>
      <c r="LVC343" s="430"/>
      <c r="LVD343" s="431"/>
      <c r="LVE343" s="429"/>
      <c r="LVF343" s="428"/>
      <c r="LVG343" s="430"/>
      <c r="LVH343" s="431"/>
      <c r="LVI343" s="429"/>
      <c r="LVJ343" s="428"/>
      <c r="LVK343" s="430"/>
      <c r="LVL343" s="431"/>
      <c r="LVM343" s="429"/>
      <c r="LVN343" s="428"/>
      <c r="LVO343" s="430"/>
      <c r="LVP343" s="431"/>
      <c r="LVQ343" s="429"/>
      <c r="LVR343" s="428"/>
      <c r="LVS343" s="430"/>
      <c r="LVT343" s="431"/>
      <c r="LVU343" s="429"/>
      <c r="LVV343" s="428"/>
      <c r="LVW343" s="430"/>
      <c r="LVX343" s="431"/>
      <c r="LVY343" s="429"/>
      <c r="LVZ343" s="428"/>
      <c r="LWA343" s="430"/>
      <c r="LWB343" s="431"/>
      <c r="LWC343" s="429"/>
      <c r="LWD343" s="428"/>
      <c r="LWE343" s="430"/>
      <c r="LWF343" s="431"/>
      <c r="LWG343" s="429"/>
      <c r="LWH343" s="428"/>
      <c r="LWI343" s="430"/>
      <c r="LWJ343" s="431"/>
      <c r="LWK343" s="429"/>
      <c r="LWL343" s="428"/>
      <c r="LWM343" s="430"/>
      <c r="LWN343" s="431"/>
      <c r="LWO343" s="429"/>
      <c r="LWP343" s="428"/>
      <c r="LWQ343" s="430"/>
      <c r="LWR343" s="431"/>
      <c r="LWS343" s="429"/>
      <c r="LWT343" s="428"/>
      <c r="LWU343" s="430"/>
      <c r="LWV343" s="431"/>
      <c r="LWW343" s="429"/>
      <c r="LWX343" s="428"/>
      <c r="LWY343" s="430"/>
      <c r="LWZ343" s="431"/>
      <c r="LXA343" s="429"/>
      <c r="LXB343" s="428"/>
      <c r="LXC343" s="430"/>
      <c r="LXD343" s="431"/>
      <c r="LXE343" s="429"/>
      <c r="LXF343" s="428"/>
      <c r="LXG343" s="430"/>
      <c r="LXH343" s="431"/>
      <c r="LXI343" s="429"/>
      <c r="LXJ343" s="428"/>
      <c r="LXK343" s="430"/>
      <c r="LXL343" s="431"/>
      <c r="LXM343" s="429"/>
      <c r="LXN343" s="428"/>
      <c r="LXO343" s="430"/>
      <c r="LXP343" s="431"/>
      <c r="LXQ343" s="429"/>
      <c r="LXR343" s="428"/>
      <c r="LXS343" s="430"/>
      <c r="LXT343" s="431"/>
      <c r="LXU343" s="429"/>
      <c r="LXV343" s="428"/>
      <c r="LXW343" s="430"/>
      <c r="LXX343" s="431"/>
      <c r="LXY343" s="429"/>
      <c r="LXZ343" s="428"/>
      <c r="LYA343" s="430"/>
      <c r="LYB343" s="431"/>
      <c r="LYC343" s="429"/>
      <c r="LYD343" s="428"/>
      <c r="LYE343" s="430"/>
      <c r="LYF343" s="431"/>
      <c r="LYG343" s="429"/>
      <c r="LYH343" s="428"/>
      <c r="LYI343" s="430"/>
      <c r="LYJ343" s="431"/>
      <c r="LYK343" s="429"/>
      <c r="LYL343" s="428"/>
      <c r="LYM343" s="430"/>
      <c r="LYN343" s="431"/>
      <c r="LYO343" s="429"/>
      <c r="LYP343" s="428"/>
      <c r="LYQ343" s="430"/>
      <c r="LYR343" s="431"/>
      <c r="LYS343" s="429"/>
      <c r="LYT343" s="428"/>
      <c r="LYU343" s="430"/>
      <c r="LYV343" s="431"/>
      <c r="LYW343" s="429"/>
      <c r="LYX343" s="428"/>
      <c r="LYY343" s="430"/>
      <c r="LYZ343" s="431"/>
      <c r="LZA343" s="429"/>
      <c r="LZB343" s="428"/>
      <c r="LZC343" s="430"/>
      <c r="LZD343" s="431"/>
      <c r="LZE343" s="429"/>
      <c r="LZF343" s="428"/>
      <c r="LZG343" s="430"/>
      <c r="LZH343" s="431"/>
      <c r="LZI343" s="429"/>
      <c r="LZJ343" s="428"/>
      <c r="LZK343" s="430"/>
      <c r="LZL343" s="431"/>
      <c r="LZM343" s="429"/>
      <c r="LZN343" s="428"/>
      <c r="LZO343" s="430"/>
      <c r="LZP343" s="431"/>
      <c r="LZQ343" s="429"/>
      <c r="LZR343" s="428"/>
      <c r="LZS343" s="430"/>
      <c r="LZT343" s="431"/>
      <c r="LZU343" s="429"/>
      <c r="LZV343" s="428"/>
      <c r="LZW343" s="430"/>
      <c r="LZX343" s="431"/>
      <c r="LZY343" s="429"/>
      <c r="LZZ343" s="428"/>
      <c r="MAA343" s="430"/>
      <c r="MAB343" s="431"/>
      <c r="MAC343" s="429"/>
      <c r="MAD343" s="428"/>
      <c r="MAE343" s="430"/>
      <c r="MAF343" s="431"/>
      <c r="MAG343" s="429"/>
      <c r="MAH343" s="428"/>
      <c r="MAI343" s="430"/>
      <c r="MAJ343" s="431"/>
      <c r="MAK343" s="429"/>
      <c r="MAL343" s="428"/>
      <c r="MAM343" s="430"/>
      <c r="MAN343" s="431"/>
      <c r="MAO343" s="429"/>
      <c r="MAP343" s="428"/>
      <c r="MAQ343" s="430"/>
      <c r="MAR343" s="431"/>
      <c r="MAS343" s="429"/>
      <c r="MAT343" s="428"/>
      <c r="MAU343" s="430"/>
      <c r="MAV343" s="431"/>
      <c r="MAW343" s="429"/>
      <c r="MAX343" s="428"/>
      <c r="MAY343" s="430"/>
      <c r="MAZ343" s="431"/>
      <c r="MBA343" s="429"/>
      <c r="MBB343" s="428"/>
      <c r="MBC343" s="430"/>
      <c r="MBD343" s="431"/>
      <c r="MBE343" s="429"/>
      <c r="MBF343" s="428"/>
      <c r="MBG343" s="430"/>
      <c r="MBH343" s="431"/>
      <c r="MBI343" s="429"/>
      <c r="MBJ343" s="428"/>
      <c r="MBK343" s="430"/>
      <c r="MBL343" s="431"/>
      <c r="MBM343" s="429"/>
      <c r="MBN343" s="428"/>
      <c r="MBO343" s="430"/>
      <c r="MBP343" s="431"/>
      <c r="MBQ343" s="429"/>
      <c r="MBR343" s="428"/>
      <c r="MBS343" s="430"/>
      <c r="MBT343" s="431"/>
      <c r="MBU343" s="429"/>
      <c r="MBV343" s="428"/>
      <c r="MBW343" s="430"/>
      <c r="MBX343" s="431"/>
      <c r="MBY343" s="429"/>
      <c r="MBZ343" s="428"/>
      <c r="MCA343" s="430"/>
      <c r="MCB343" s="431"/>
      <c r="MCC343" s="429"/>
      <c r="MCD343" s="428"/>
      <c r="MCE343" s="430"/>
      <c r="MCF343" s="431"/>
      <c r="MCG343" s="429"/>
      <c r="MCH343" s="428"/>
      <c r="MCI343" s="430"/>
      <c r="MCJ343" s="431"/>
      <c r="MCK343" s="429"/>
      <c r="MCL343" s="428"/>
      <c r="MCM343" s="430"/>
      <c r="MCN343" s="431"/>
      <c r="MCO343" s="429"/>
      <c r="MCP343" s="428"/>
      <c r="MCQ343" s="430"/>
      <c r="MCR343" s="431"/>
      <c r="MCS343" s="429"/>
      <c r="MCT343" s="428"/>
      <c r="MCU343" s="430"/>
      <c r="MCV343" s="431"/>
      <c r="MCW343" s="429"/>
      <c r="MCX343" s="428"/>
      <c r="MCY343" s="430"/>
      <c r="MCZ343" s="431"/>
      <c r="MDA343" s="429"/>
      <c r="MDB343" s="428"/>
      <c r="MDC343" s="430"/>
      <c r="MDD343" s="431"/>
      <c r="MDE343" s="429"/>
      <c r="MDF343" s="428"/>
      <c r="MDG343" s="430"/>
      <c r="MDH343" s="431"/>
      <c r="MDI343" s="429"/>
      <c r="MDJ343" s="428"/>
      <c r="MDK343" s="430"/>
      <c r="MDL343" s="431"/>
      <c r="MDM343" s="429"/>
      <c r="MDN343" s="428"/>
      <c r="MDO343" s="430"/>
      <c r="MDP343" s="431"/>
      <c r="MDQ343" s="429"/>
      <c r="MDR343" s="428"/>
      <c r="MDS343" s="430"/>
      <c r="MDT343" s="431"/>
      <c r="MDU343" s="429"/>
      <c r="MDV343" s="428"/>
      <c r="MDW343" s="430"/>
      <c r="MDX343" s="431"/>
      <c r="MDY343" s="429"/>
      <c r="MDZ343" s="428"/>
      <c r="MEA343" s="430"/>
      <c r="MEB343" s="431"/>
      <c r="MEC343" s="429"/>
      <c r="MED343" s="428"/>
      <c r="MEE343" s="430"/>
      <c r="MEF343" s="431"/>
      <c r="MEG343" s="429"/>
      <c r="MEH343" s="428"/>
      <c r="MEI343" s="430"/>
      <c r="MEJ343" s="431"/>
      <c r="MEK343" s="429"/>
      <c r="MEL343" s="428"/>
      <c r="MEM343" s="430"/>
      <c r="MEN343" s="431"/>
      <c r="MEO343" s="429"/>
      <c r="MEP343" s="428"/>
      <c r="MEQ343" s="430"/>
      <c r="MER343" s="431"/>
      <c r="MES343" s="429"/>
      <c r="MET343" s="428"/>
      <c r="MEU343" s="430"/>
      <c r="MEV343" s="431"/>
      <c r="MEW343" s="429"/>
      <c r="MEX343" s="428"/>
      <c r="MEY343" s="430"/>
      <c r="MEZ343" s="431"/>
      <c r="MFA343" s="429"/>
      <c r="MFB343" s="428"/>
      <c r="MFC343" s="430"/>
      <c r="MFD343" s="431"/>
      <c r="MFE343" s="429"/>
      <c r="MFF343" s="428"/>
      <c r="MFG343" s="430"/>
      <c r="MFH343" s="431"/>
      <c r="MFI343" s="429"/>
      <c r="MFJ343" s="428"/>
      <c r="MFK343" s="430"/>
      <c r="MFL343" s="431"/>
      <c r="MFM343" s="429"/>
      <c r="MFN343" s="428"/>
      <c r="MFO343" s="430"/>
      <c r="MFP343" s="431"/>
      <c r="MFQ343" s="429"/>
      <c r="MFR343" s="428"/>
      <c r="MFS343" s="430"/>
      <c r="MFT343" s="431"/>
      <c r="MFU343" s="429"/>
      <c r="MFV343" s="428"/>
      <c r="MFW343" s="430"/>
      <c r="MFX343" s="431"/>
      <c r="MFY343" s="429"/>
      <c r="MFZ343" s="428"/>
      <c r="MGA343" s="430"/>
      <c r="MGB343" s="431"/>
      <c r="MGC343" s="429"/>
      <c r="MGD343" s="428"/>
      <c r="MGE343" s="430"/>
      <c r="MGF343" s="431"/>
      <c r="MGG343" s="429"/>
      <c r="MGH343" s="428"/>
      <c r="MGI343" s="430"/>
      <c r="MGJ343" s="431"/>
      <c r="MGK343" s="429"/>
      <c r="MGL343" s="428"/>
      <c r="MGM343" s="430"/>
      <c r="MGN343" s="431"/>
      <c r="MGO343" s="429"/>
      <c r="MGP343" s="428"/>
      <c r="MGQ343" s="430"/>
      <c r="MGR343" s="431"/>
      <c r="MGS343" s="429"/>
      <c r="MGT343" s="428"/>
      <c r="MGU343" s="430"/>
      <c r="MGV343" s="431"/>
      <c r="MGW343" s="429"/>
      <c r="MGX343" s="428"/>
      <c r="MGY343" s="430"/>
      <c r="MGZ343" s="431"/>
      <c r="MHA343" s="429"/>
      <c r="MHB343" s="428"/>
      <c r="MHC343" s="430"/>
      <c r="MHD343" s="431"/>
      <c r="MHE343" s="429"/>
      <c r="MHF343" s="428"/>
      <c r="MHG343" s="430"/>
      <c r="MHH343" s="431"/>
      <c r="MHI343" s="429"/>
      <c r="MHJ343" s="428"/>
      <c r="MHK343" s="430"/>
      <c r="MHL343" s="431"/>
      <c r="MHM343" s="429"/>
      <c r="MHN343" s="428"/>
      <c r="MHO343" s="430"/>
      <c r="MHP343" s="431"/>
      <c r="MHQ343" s="429"/>
      <c r="MHR343" s="428"/>
      <c r="MHS343" s="430"/>
      <c r="MHT343" s="431"/>
      <c r="MHU343" s="429"/>
      <c r="MHV343" s="428"/>
      <c r="MHW343" s="430"/>
      <c r="MHX343" s="431"/>
      <c r="MHY343" s="429"/>
      <c r="MHZ343" s="428"/>
      <c r="MIA343" s="430"/>
      <c r="MIB343" s="431"/>
      <c r="MIC343" s="429"/>
      <c r="MID343" s="428"/>
      <c r="MIE343" s="430"/>
      <c r="MIF343" s="431"/>
      <c r="MIG343" s="429"/>
      <c r="MIH343" s="428"/>
      <c r="MII343" s="430"/>
      <c r="MIJ343" s="431"/>
      <c r="MIK343" s="429"/>
      <c r="MIL343" s="428"/>
      <c r="MIM343" s="430"/>
      <c r="MIN343" s="431"/>
      <c r="MIO343" s="429"/>
      <c r="MIP343" s="428"/>
      <c r="MIQ343" s="430"/>
      <c r="MIR343" s="431"/>
      <c r="MIS343" s="429"/>
      <c r="MIT343" s="428"/>
      <c r="MIU343" s="430"/>
      <c r="MIV343" s="431"/>
      <c r="MIW343" s="429"/>
      <c r="MIX343" s="428"/>
      <c r="MIY343" s="430"/>
      <c r="MIZ343" s="431"/>
      <c r="MJA343" s="429"/>
      <c r="MJB343" s="428"/>
      <c r="MJC343" s="430"/>
      <c r="MJD343" s="431"/>
      <c r="MJE343" s="429"/>
      <c r="MJF343" s="428"/>
      <c r="MJG343" s="430"/>
      <c r="MJH343" s="431"/>
      <c r="MJI343" s="429"/>
      <c r="MJJ343" s="428"/>
      <c r="MJK343" s="430"/>
      <c r="MJL343" s="431"/>
      <c r="MJM343" s="429"/>
      <c r="MJN343" s="428"/>
      <c r="MJO343" s="430"/>
      <c r="MJP343" s="431"/>
      <c r="MJQ343" s="429"/>
      <c r="MJR343" s="428"/>
      <c r="MJS343" s="430"/>
      <c r="MJT343" s="431"/>
      <c r="MJU343" s="429"/>
      <c r="MJV343" s="428"/>
      <c r="MJW343" s="430"/>
      <c r="MJX343" s="431"/>
      <c r="MJY343" s="429"/>
      <c r="MJZ343" s="428"/>
      <c r="MKA343" s="430"/>
      <c r="MKB343" s="431"/>
      <c r="MKC343" s="429"/>
      <c r="MKD343" s="428"/>
      <c r="MKE343" s="430"/>
      <c r="MKF343" s="431"/>
      <c r="MKG343" s="429"/>
      <c r="MKH343" s="428"/>
      <c r="MKI343" s="430"/>
      <c r="MKJ343" s="431"/>
      <c r="MKK343" s="429"/>
      <c r="MKL343" s="428"/>
      <c r="MKM343" s="430"/>
      <c r="MKN343" s="431"/>
      <c r="MKO343" s="429"/>
      <c r="MKP343" s="428"/>
      <c r="MKQ343" s="430"/>
      <c r="MKR343" s="431"/>
      <c r="MKS343" s="429"/>
      <c r="MKT343" s="428"/>
      <c r="MKU343" s="430"/>
      <c r="MKV343" s="431"/>
      <c r="MKW343" s="429"/>
      <c r="MKX343" s="428"/>
      <c r="MKY343" s="430"/>
      <c r="MKZ343" s="431"/>
      <c r="MLA343" s="429"/>
      <c r="MLB343" s="428"/>
      <c r="MLC343" s="430"/>
      <c r="MLD343" s="431"/>
      <c r="MLE343" s="429"/>
      <c r="MLF343" s="428"/>
      <c r="MLG343" s="430"/>
      <c r="MLH343" s="431"/>
      <c r="MLI343" s="429"/>
      <c r="MLJ343" s="428"/>
      <c r="MLK343" s="430"/>
      <c r="MLL343" s="431"/>
      <c r="MLM343" s="429"/>
      <c r="MLN343" s="428"/>
      <c r="MLO343" s="430"/>
      <c r="MLP343" s="431"/>
      <c r="MLQ343" s="429"/>
      <c r="MLR343" s="428"/>
      <c r="MLS343" s="430"/>
      <c r="MLT343" s="431"/>
      <c r="MLU343" s="429"/>
      <c r="MLV343" s="428"/>
      <c r="MLW343" s="430"/>
      <c r="MLX343" s="431"/>
      <c r="MLY343" s="429"/>
      <c r="MLZ343" s="428"/>
      <c r="MMA343" s="430"/>
      <c r="MMB343" s="431"/>
      <c r="MMC343" s="429"/>
      <c r="MMD343" s="428"/>
      <c r="MME343" s="430"/>
      <c r="MMF343" s="431"/>
      <c r="MMG343" s="429"/>
      <c r="MMH343" s="428"/>
      <c r="MMI343" s="430"/>
      <c r="MMJ343" s="431"/>
      <c r="MMK343" s="429"/>
      <c r="MML343" s="428"/>
      <c r="MMM343" s="430"/>
      <c r="MMN343" s="431"/>
      <c r="MMO343" s="429"/>
      <c r="MMP343" s="428"/>
      <c r="MMQ343" s="430"/>
      <c r="MMR343" s="431"/>
      <c r="MMS343" s="429"/>
      <c r="MMT343" s="428"/>
      <c r="MMU343" s="430"/>
      <c r="MMV343" s="431"/>
      <c r="MMW343" s="429"/>
      <c r="MMX343" s="428"/>
      <c r="MMY343" s="430"/>
      <c r="MMZ343" s="431"/>
      <c r="MNA343" s="429"/>
      <c r="MNB343" s="428"/>
      <c r="MNC343" s="430"/>
      <c r="MND343" s="431"/>
      <c r="MNE343" s="429"/>
      <c r="MNF343" s="428"/>
      <c r="MNG343" s="430"/>
      <c r="MNH343" s="431"/>
      <c r="MNI343" s="429"/>
      <c r="MNJ343" s="428"/>
      <c r="MNK343" s="430"/>
      <c r="MNL343" s="431"/>
      <c r="MNM343" s="429"/>
      <c r="MNN343" s="428"/>
      <c r="MNO343" s="430"/>
      <c r="MNP343" s="431"/>
      <c r="MNQ343" s="429"/>
      <c r="MNR343" s="428"/>
      <c r="MNS343" s="430"/>
      <c r="MNT343" s="431"/>
      <c r="MNU343" s="429"/>
      <c r="MNV343" s="428"/>
      <c r="MNW343" s="430"/>
      <c r="MNX343" s="431"/>
      <c r="MNY343" s="429"/>
      <c r="MNZ343" s="428"/>
      <c r="MOA343" s="430"/>
      <c r="MOB343" s="431"/>
      <c r="MOC343" s="429"/>
      <c r="MOD343" s="428"/>
      <c r="MOE343" s="430"/>
      <c r="MOF343" s="431"/>
      <c r="MOG343" s="429"/>
      <c r="MOH343" s="428"/>
      <c r="MOI343" s="430"/>
      <c r="MOJ343" s="431"/>
      <c r="MOK343" s="429"/>
      <c r="MOL343" s="428"/>
      <c r="MOM343" s="430"/>
      <c r="MON343" s="431"/>
      <c r="MOO343" s="429"/>
      <c r="MOP343" s="428"/>
      <c r="MOQ343" s="430"/>
      <c r="MOR343" s="431"/>
      <c r="MOS343" s="429"/>
      <c r="MOT343" s="428"/>
      <c r="MOU343" s="430"/>
      <c r="MOV343" s="431"/>
      <c r="MOW343" s="429"/>
      <c r="MOX343" s="428"/>
      <c r="MOY343" s="430"/>
      <c r="MOZ343" s="431"/>
      <c r="MPA343" s="429"/>
      <c r="MPB343" s="428"/>
      <c r="MPC343" s="430"/>
      <c r="MPD343" s="431"/>
      <c r="MPE343" s="429"/>
      <c r="MPF343" s="428"/>
      <c r="MPG343" s="430"/>
      <c r="MPH343" s="431"/>
      <c r="MPI343" s="429"/>
      <c r="MPJ343" s="428"/>
      <c r="MPK343" s="430"/>
      <c r="MPL343" s="431"/>
      <c r="MPM343" s="429"/>
      <c r="MPN343" s="428"/>
      <c r="MPO343" s="430"/>
      <c r="MPP343" s="431"/>
      <c r="MPQ343" s="429"/>
      <c r="MPR343" s="428"/>
      <c r="MPS343" s="430"/>
      <c r="MPT343" s="431"/>
      <c r="MPU343" s="429"/>
      <c r="MPV343" s="428"/>
      <c r="MPW343" s="430"/>
      <c r="MPX343" s="431"/>
      <c r="MPY343" s="429"/>
      <c r="MPZ343" s="428"/>
      <c r="MQA343" s="430"/>
      <c r="MQB343" s="431"/>
      <c r="MQC343" s="429"/>
      <c r="MQD343" s="428"/>
      <c r="MQE343" s="430"/>
      <c r="MQF343" s="431"/>
      <c r="MQG343" s="429"/>
      <c r="MQH343" s="428"/>
      <c r="MQI343" s="430"/>
      <c r="MQJ343" s="431"/>
      <c r="MQK343" s="429"/>
      <c r="MQL343" s="428"/>
      <c r="MQM343" s="430"/>
      <c r="MQN343" s="431"/>
      <c r="MQO343" s="429"/>
      <c r="MQP343" s="428"/>
      <c r="MQQ343" s="430"/>
      <c r="MQR343" s="431"/>
      <c r="MQS343" s="429"/>
      <c r="MQT343" s="428"/>
      <c r="MQU343" s="430"/>
      <c r="MQV343" s="431"/>
      <c r="MQW343" s="429"/>
      <c r="MQX343" s="428"/>
      <c r="MQY343" s="430"/>
      <c r="MQZ343" s="431"/>
      <c r="MRA343" s="429"/>
      <c r="MRB343" s="428"/>
      <c r="MRC343" s="430"/>
      <c r="MRD343" s="431"/>
      <c r="MRE343" s="429"/>
      <c r="MRF343" s="428"/>
      <c r="MRG343" s="430"/>
      <c r="MRH343" s="431"/>
      <c r="MRI343" s="429"/>
      <c r="MRJ343" s="428"/>
      <c r="MRK343" s="430"/>
      <c r="MRL343" s="431"/>
      <c r="MRM343" s="429"/>
      <c r="MRN343" s="428"/>
      <c r="MRO343" s="430"/>
      <c r="MRP343" s="431"/>
      <c r="MRQ343" s="429"/>
      <c r="MRR343" s="428"/>
      <c r="MRS343" s="430"/>
      <c r="MRT343" s="431"/>
      <c r="MRU343" s="429"/>
      <c r="MRV343" s="428"/>
      <c r="MRW343" s="430"/>
      <c r="MRX343" s="431"/>
      <c r="MRY343" s="429"/>
      <c r="MRZ343" s="428"/>
      <c r="MSA343" s="430"/>
      <c r="MSB343" s="431"/>
      <c r="MSC343" s="429"/>
      <c r="MSD343" s="428"/>
      <c r="MSE343" s="430"/>
      <c r="MSF343" s="431"/>
      <c r="MSG343" s="429"/>
      <c r="MSH343" s="428"/>
      <c r="MSI343" s="430"/>
      <c r="MSJ343" s="431"/>
      <c r="MSK343" s="429"/>
      <c r="MSL343" s="428"/>
      <c r="MSM343" s="430"/>
      <c r="MSN343" s="431"/>
      <c r="MSO343" s="429"/>
      <c r="MSP343" s="428"/>
      <c r="MSQ343" s="430"/>
      <c r="MSR343" s="431"/>
      <c r="MSS343" s="429"/>
      <c r="MST343" s="428"/>
      <c r="MSU343" s="430"/>
      <c r="MSV343" s="431"/>
      <c r="MSW343" s="429"/>
      <c r="MSX343" s="428"/>
      <c r="MSY343" s="430"/>
      <c r="MSZ343" s="431"/>
      <c r="MTA343" s="429"/>
      <c r="MTB343" s="428"/>
      <c r="MTC343" s="430"/>
      <c r="MTD343" s="431"/>
      <c r="MTE343" s="429"/>
      <c r="MTF343" s="428"/>
      <c r="MTG343" s="430"/>
      <c r="MTH343" s="431"/>
      <c r="MTI343" s="429"/>
      <c r="MTJ343" s="428"/>
      <c r="MTK343" s="430"/>
      <c r="MTL343" s="431"/>
      <c r="MTM343" s="429"/>
      <c r="MTN343" s="428"/>
      <c r="MTO343" s="430"/>
      <c r="MTP343" s="431"/>
      <c r="MTQ343" s="429"/>
      <c r="MTR343" s="428"/>
      <c r="MTS343" s="430"/>
      <c r="MTT343" s="431"/>
      <c r="MTU343" s="429"/>
      <c r="MTV343" s="428"/>
      <c r="MTW343" s="430"/>
      <c r="MTX343" s="431"/>
      <c r="MTY343" s="429"/>
      <c r="MTZ343" s="428"/>
      <c r="MUA343" s="430"/>
      <c r="MUB343" s="431"/>
      <c r="MUC343" s="429"/>
      <c r="MUD343" s="428"/>
      <c r="MUE343" s="430"/>
      <c r="MUF343" s="431"/>
      <c r="MUG343" s="429"/>
      <c r="MUH343" s="428"/>
      <c r="MUI343" s="430"/>
      <c r="MUJ343" s="431"/>
      <c r="MUK343" s="429"/>
      <c r="MUL343" s="428"/>
      <c r="MUM343" s="430"/>
      <c r="MUN343" s="431"/>
      <c r="MUO343" s="429"/>
      <c r="MUP343" s="428"/>
      <c r="MUQ343" s="430"/>
      <c r="MUR343" s="431"/>
      <c r="MUS343" s="429"/>
      <c r="MUT343" s="428"/>
      <c r="MUU343" s="430"/>
      <c r="MUV343" s="431"/>
      <c r="MUW343" s="429"/>
      <c r="MUX343" s="428"/>
      <c r="MUY343" s="430"/>
      <c r="MUZ343" s="431"/>
      <c r="MVA343" s="429"/>
      <c r="MVB343" s="428"/>
      <c r="MVC343" s="430"/>
      <c r="MVD343" s="431"/>
      <c r="MVE343" s="429"/>
      <c r="MVF343" s="428"/>
      <c r="MVG343" s="430"/>
      <c r="MVH343" s="431"/>
      <c r="MVI343" s="429"/>
      <c r="MVJ343" s="428"/>
      <c r="MVK343" s="430"/>
      <c r="MVL343" s="431"/>
      <c r="MVM343" s="429"/>
      <c r="MVN343" s="428"/>
      <c r="MVO343" s="430"/>
      <c r="MVP343" s="431"/>
      <c r="MVQ343" s="429"/>
      <c r="MVR343" s="428"/>
      <c r="MVS343" s="430"/>
      <c r="MVT343" s="431"/>
      <c r="MVU343" s="429"/>
      <c r="MVV343" s="428"/>
      <c r="MVW343" s="430"/>
      <c r="MVX343" s="431"/>
      <c r="MVY343" s="429"/>
      <c r="MVZ343" s="428"/>
      <c r="MWA343" s="430"/>
      <c r="MWB343" s="431"/>
      <c r="MWC343" s="429"/>
      <c r="MWD343" s="428"/>
      <c r="MWE343" s="430"/>
      <c r="MWF343" s="431"/>
      <c r="MWG343" s="429"/>
      <c r="MWH343" s="428"/>
      <c r="MWI343" s="430"/>
      <c r="MWJ343" s="431"/>
      <c r="MWK343" s="429"/>
      <c r="MWL343" s="428"/>
      <c r="MWM343" s="430"/>
      <c r="MWN343" s="431"/>
      <c r="MWO343" s="429"/>
      <c r="MWP343" s="428"/>
      <c r="MWQ343" s="430"/>
      <c r="MWR343" s="431"/>
      <c r="MWS343" s="429"/>
      <c r="MWT343" s="428"/>
      <c r="MWU343" s="430"/>
      <c r="MWV343" s="431"/>
      <c r="MWW343" s="429"/>
      <c r="MWX343" s="428"/>
      <c r="MWY343" s="430"/>
      <c r="MWZ343" s="431"/>
      <c r="MXA343" s="429"/>
      <c r="MXB343" s="428"/>
      <c r="MXC343" s="430"/>
      <c r="MXD343" s="431"/>
      <c r="MXE343" s="429"/>
      <c r="MXF343" s="428"/>
      <c r="MXG343" s="430"/>
      <c r="MXH343" s="431"/>
      <c r="MXI343" s="429"/>
      <c r="MXJ343" s="428"/>
      <c r="MXK343" s="430"/>
      <c r="MXL343" s="431"/>
      <c r="MXM343" s="429"/>
      <c r="MXN343" s="428"/>
      <c r="MXO343" s="430"/>
      <c r="MXP343" s="431"/>
      <c r="MXQ343" s="429"/>
      <c r="MXR343" s="428"/>
      <c r="MXS343" s="430"/>
      <c r="MXT343" s="431"/>
      <c r="MXU343" s="429"/>
      <c r="MXV343" s="428"/>
      <c r="MXW343" s="430"/>
      <c r="MXX343" s="431"/>
      <c r="MXY343" s="429"/>
      <c r="MXZ343" s="428"/>
      <c r="MYA343" s="430"/>
      <c r="MYB343" s="431"/>
      <c r="MYC343" s="429"/>
      <c r="MYD343" s="428"/>
      <c r="MYE343" s="430"/>
      <c r="MYF343" s="431"/>
      <c r="MYG343" s="429"/>
      <c r="MYH343" s="428"/>
      <c r="MYI343" s="430"/>
      <c r="MYJ343" s="431"/>
      <c r="MYK343" s="429"/>
      <c r="MYL343" s="428"/>
      <c r="MYM343" s="430"/>
      <c r="MYN343" s="431"/>
      <c r="MYO343" s="429"/>
      <c r="MYP343" s="428"/>
      <c r="MYQ343" s="430"/>
      <c r="MYR343" s="431"/>
      <c r="MYS343" s="429"/>
      <c r="MYT343" s="428"/>
      <c r="MYU343" s="430"/>
      <c r="MYV343" s="431"/>
      <c r="MYW343" s="429"/>
      <c r="MYX343" s="428"/>
      <c r="MYY343" s="430"/>
      <c r="MYZ343" s="431"/>
      <c r="MZA343" s="429"/>
      <c r="MZB343" s="428"/>
      <c r="MZC343" s="430"/>
      <c r="MZD343" s="431"/>
      <c r="MZE343" s="429"/>
      <c r="MZF343" s="428"/>
      <c r="MZG343" s="430"/>
      <c r="MZH343" s="431"/>
      <c r="MZI343" s="429"/>
      <c r="MZJ343" s="428"/>
      <c r="MZK343" s="430"/>
      <c r="MZL343" s="431"/>
      <c r="MZM343" s="429"/>
      <c r="MZN343" s="428"/>
      <c r="MZO343" s="430"/>
      <c r="MZP343" s="431"/>
      <c r="MZQ343" s="429"/>
      <c r="MZR343" s="428"/>
      <c r="MZS343" s="430"/>
      <c r="MZT343" s="431"/>
      <c r="MZU343" s="429"/>
      <c r="MZV343" s="428"/>
      <c r="MZW343" s="430"/>
      <c r="MZX343" s="431"/>
      <c r="MZY343" s="429"/>
      <c r="MZZ343" s="428"/>
      <c r="NAA343" s="430"/>
      <c r="NAB343" s="431"/>
      <c r="NAC343" s="429"/>
      <c r="NAD343" s="428"/>
      <c r="NAE343" s="430"/>
      <c r="NAF343" s="431"/>
      <c r="NAG343" s="429"/>
      <c r="NAH343" s="428"/>
      <c r="NAI343" s="430"/>
      <c r="NAJ343" s="431"/>
      <c r="NAK343" s="429"/>
      <c r="NAL343" s="428"/>
      <c r="NAM343" s="430"/>
      <c r="NAN343" s="431"/>
      <c r="NAO343" s="429"/>
      <c r="NAP343" s="428"/>
      <c r="NAQ343" s="430"/>
      <c r="NAR343" s="431"/>
      <c r="NAS343" s="429"/>
      <c r="NAT343" s="428"/>
      <c r="NAU343" s="430"/>
      <c r="NAV343" s="431"/>
      <c r="NAW343" s="429"/>
      <c r="NAX343" s="428"/>
      <c r="NAY343" s="430"/>
      <c r="NAZ343" s="431"/>
      <c r="NBA343" s="429"/>
      <c r="NBB343" s="428"/>
      <c r="NBC343" s="430"/>
      <c r="NBD343" s="431"/>
      <c r="NBE343" s="429"/>
      <c r="NBF343" s="428"/>
      <c r="NBG343" s="430"/>
      <c r="NBH343" s="431"/>
      <c r="NBI343" s="429"/>
      <c r="NBJ343" s="428"/>
      <c r="NBK343" s="430"/>
      <c r="NBL343" s="431"/>
      <c r="NBM343" s="429"/>
      <c r="NBN343" s="428"/>
      <c r="NBO343" s="430"/>
      <c r="NBP343" s="431"/>
      <c r="NBQ343" s="429"/>
      <c r="NBR343" s="428"/>
      <c r="NBS343" s="430"/>
      <c r="NBT343" s="431"/>
      <c r="NBU343" s="429"/>
      <c r="NBV343" s="428"/>
      <c r="NBW343" s="430"/>
      <c r="NBX343" s="431"/>
      <c r="NBY343" s="429"/>
      <c r="NBZ343" s="428"/>
      <c r="NCA343" s="430"/>
      <c r="NCB343" s="431"/>
      <c r="NCC343" s="429"/>
      <c r="NCD343" s="428"/>
      <c r="NCE343" s="430"/>
      <c r="NCF343" s="431"/>
      <c r="NCG343" s="429"/>
      <c r="NCH343" s="428"/>
      <c r="NCI343" s="430"/>
      <c r="NCJ343" s="431"/>
      <c r="NCK343" s="429"/>
      <c r="NCL343" s="428"/>
      <c r="NCM343" s="430"/>
      <c r="NCN343" s="431"/>
      <c r="NCO343" s="429"/>
      <c r="NCP343" s="428"/>
      <c r="NCQ343" s="430"/>
      <c r="NCR343" s="431"/>
      <c r="NCS343" s="429"/>
      <c r="NCT343" s="428"/>
      <c r="NCU343" s="430"/>
      <c r="NCV343" s="431"/>
      <c r="NCW343" s="429"/>
      <c r="NCX343" s="428"/>
      <c r="NCY343" s="430"/>
      <c r="NCZ343" s="431"/>
      <c r="NDA343" s="429"/>
      <c r="NDB343" s="428"/>
      <c r="NDC343" s="430"/>
      <c r="NDD343" s="431"/>
      <c r="NDE343" s="429"/>
      <c r="NDF343" s="428"/>
      <c r="NDG343" s="430"/>
      <c r="NDH343" s="431"/>
      <c r="NDI343" s="429"/>
      <c r="NDJ343" s="428"/>
      <c r="NDK343" s="430"/>
      <c r="NDL343" s="431"/>
      <c r="NDM343" s="429"/>
      <c r="NDN343" s="428"/>
      <c r="NDO343" s="430"/>
      <c r="NDP343" s="431"/>
      <c r="NDQ343" s="429"/>
      <c r="NDR343" s="428"/>
      <c r="NDS343" s="430"/>
      <c r="NDT343" s="431"/>
      <c r="NDU343" s="429"/>
      <c r="NDV343" s="428"/>
      <c r="NDW343" s="430"/>
      <c r="NDX343" s="431"/>
      <c r="NDY343" s="429"/>
      <c r="NDZ343" s="428"/>
      <c r="NEA343" s="430"/>
      <c r="NEB343" s="431"/>
      <c r="NEC343" s="429"/>
      <c r="NED343" s="428"/>
      <c r="NEE343" s="430"/>
      <c r="NEF343" s="431"/>
      <c r="NEG343" s="429"/>
      <c r="NEH343" s="428"/>
      <c r="NEI343" s="430"/>
      <c r="NEJ343" s="431"/>
      <c r="NEK343" s="429"/>
      <c r="NEL343" s="428"/>
      <c r="NEM343" s="430"/>
      <c r="NEN343" s="431"/>
      <c r="NEO343" s="429"/>
      <c r="NEP343" s="428"/>
      <c r="NEQ343" s="430"/>
      <c r="NER343" s="431"/>
      <c r="NES343" s="429"/>
      <c r="NET343" s="428"/>
      <c r="NEU343" s="430"/>
      <c r="NEV343" s="431"/>
      <c r="NEW343" s="429"/>
      <c r="NEX343" s="428"/>
      <c r="NEY343" s="430"/>
      <c r="NEZ343" s="431"/>
      <c r="NFA343" s="429"/>
      <c r="NFB343" s="428"/>
      <c r="NFC343" s="430"/>
      <c r="NFD343" s="431"/>
      <c r="NFE343" s="429"/>
      <c r="NFF343" s="428"/>
      <c r="NFG343" s="430"/>
      <c r="NFH343" s="431"/>
      <c r="NFI343" s="429"/>
      <c r="NFJ343" s="428"/>
      <c r="NFK343" s="430"/>
      <c r="NFL343" s="431"/>
      <c r="NFM343" s="429"/>
      <c r="NFN343" s="428"/>
      <c r="NFO343" s="430"/>
      <c r="NFP343" s="431"/>
      <c r="NFQ343" s="429"/>
      <c r="NFR343" s="428"/>
      <c r="NFS343" s="430"/>
      <c r="NFT343" s="431"/>
      <c r="NFU343" s="429"/>
      <c r="NFV343" s="428"/>
      <c r="NFW343" s="430"/>
      <c r="NFX343" s="431"/>
      <c r="NFY343" s="429"/>
      <c r="NFZ343" s="428"/>
      <c r="NGA343" s="430"/>
      <c r="NGB343" s="431"/>
      <c r="NGC343" s="429"/>
      <c r="NGD343" s="428"/>
      <c r="NGE343" s="430"/>
      <c r="NGF343" s="431"/>
      <c r="NGG343" s="429"/>
      <c r="NGH343" s="428"/>
      <c r="NGI343" s="430"/>
      <c r="NGJ343" s="431"/>
      <c r="NGK343" s="429"/>
      <c r="NGL343" s="428"/>
      <c r="NGM343" s="430"/>
      <c r="NGN343" s="431"/>
      <c r="NGO343" s="429"/>
      <c r="NGP343" s="428"/>
      <c r="NGQ343" s="430"/>
      <c r="NGR343" s="431"/>
      <c r="NGS343" s="429"/>
      <c r="NGT343" s="428"/>
      <c r="NGU343" s="430"/>
      <c r="NGV343" s="431"/>
      <c r="NGW343" s="429"/>
      <c r="NGX343" s="428"/>
      <c r="NGY343" s="430"/>
      <c r="NGZ343" s="431"/>
      <c r="NHA343" s="429"/>
      <c r="NHB343" s="428"/>
      <c r="NHC343" s="430"/>
      <c r="NHD343" s="431"/>
      <c r="NHE343" s="429"/>
      <c r="NHF343" s="428"/>
      <c r="NHG343" s="430"/>
      <c r="NHH343" s="431"/>
      <c r="NHI343" s="429"/>
      <c r="NHJ343" s="428"/>
      <c r="NHK343" s="430"/>
      <c r="NHL343" s="431"/>
      <c r="NHM343" s="429"/>
      <c r="NHN343" s="428"/>
      <c r="NHO343" s="430"/>
      <c r="NHP343" s="431"/>
      <c r="NHQ343" s="429"/>
      <c r="NHR343" s="428"/>
      <c r="NHS343" s="430"/>
      <c r="NHT343" s="431"/>
      <c r="NHU343" s="429"/>
      <c r="NHV343" s="428"/>
      <c r="NHW343" s="430"/>
      <c r="NHX343" s="431"/>
      <c r="NHY343" s="429"/>
      <c r="NHZ343" s="428"/>
      <c r="NIA343" s="430"/>
      <c r="NIB343" s="431"/>
      <c r="NIC343" s="429"/>
      <c r="NID343" s="428"/>
      <c r="NIE343" s="430"/>
      <c r="NIF343" s="431"/>
      <c r="NIG343" s="429"/>
      <c r="NIH343" s="428"/>
      <c r="NII343" s="430"/>
      <c r="NIJ343" s="431"/>
      <c r="NIK343" s="429"/>
      <c r="NIL343" s="428"/>
      <c r="NIM343" s="430"/>
      <c r="NIN343" s="431"/>
      <c r="NIO343" s="429"/>
      <c r="NIP343" s="428"/>
      <c r="NIQ343" s="430"/>
      <c r="NIR343" s="431"/>
      <c r="NIS343" s="429"/>
      <c r="NIT343" s="428"/>
      <c r="NIU343" s="430"/>
      <c r="NIV343" s="431"/>
      <c r="NIW343" s="429"/>
      <c r="NIX343" s="428"/>
      <c r="NIY343" s="430"/>
      <c r="NIZ343" s="431"/>
      <c r="NJA343" s="429"/>
      <c r="NJB343" s="428"/>
      <c r="NJC343" s="430"/>
      <c r="NJD343" s="431"/>
      <c r="NJE343" s="429"/>
      <c r="NJF343" s="428"/>
      <c r="NJG343" s="430"/>
      <c r="NJH343" s="431"/>
      <c r="NJI343" s="429"/>
      <c r="NJJ343" s="428"/>
      <c r="NJK343" s="430"/>
      <c r="NJL343" s="431"/>
      <c r="NJM343" s="429"/>
      <c r="NJN343" s="428"/>
      <c r="NJO343" s="430"/>
      <c r="NJP343" s="431"/>
      <c r="NJQ343" s="429"/>
      <c r="NJR343" s="428"/>
      <c r="NJS343" s="430"/>
      <c r="NJT343" s="431"/>
      <c r="NJU343" s="429"/>
      <c r="NJV343" s="428"/>
      <c r="NJW343" s="430"/>
      <c r="NJX343" s="431"/>
      <c r="NJY343" s="429"/>
      <c r="NJZ343" s="428"/>
      <c r="NKA343" s="430"/>
      <c r="NKB343" s="431"/>
      <c r="NKC343" s="429"/>
      <c r="NKD343" s="428"/>
      <c r="NKE343" s="430"/>
      <c r="NKF343" s="431"/>
      <c r="NKG343" s="429"/>
      <c r="NKH343" s="428"/>
      <c r="NKI343" s="430"/>
      <c r="NKJ343" s="431"/>
      <c r="NKK343" s="429"/>
      <c r="NKL343" s="428"/>
      <c r="NKM343" s="430"/>
      <c r="NKN343" s="431"/>
      <c r="NKO343" s="429"/>
      <c r="NKP343" s="428"/>
      <c r="NKQ343" s="430"/>
      <c r="NKR343" s="431"/>
      <c r="NKS343" s="429"/>
      <c r="NKT343" s="428"/>
      <c r="NKU343" s="430"/>
      <c r="NKV343" s="431"/>
      <c r="NKW343" s="429"/>
      <c r="NKX343" s="428"/>
      <c r="NKY343" s="430"/>
      <c r="NKZ343" s="431"/>
      <c r="NLA343" s="429"/>
      <c r="NLB343" s="428"/>
      <c r="NLC343" s="430"/>
      <c r="NLD343" s="431"/>
      <c r="NLE343" s="429"/>
      <c r="NLF343" s="428"/>
      <c r="NLG343" s="430"/>
      <c r="NLH343" s="431"/>
      <c r="NLI343" s="429"/>
      <c r="NLJ343" s="428"/>
      <c r="NLK343" s="430"/>
      <c r="NLL343" s="431"/>
      <c r="NLM343" s="429"/>
      <c r="NLN343" s="428"/>
      <c r="NLO343" s="430"/>
      <c r="NLP343" s="431"/>
      <c r="NLQ343" s="429"/>
      <c r="NLR343" s="428"/>
      <c r="NLS343" s="430"/>
      <c r="NLT343" s="431"/>
      <c r="NLU343" s="429"/>
      <c r="NLV343" s="428"/>
      <c r="NLW343" s="430"/>
      <c r="NLX343" s="431"/>
      <c r="NLY343" s="429"/>
      <c r="NLZ343" s="428"/>
      <c r="NMA343" s="430"/>
      <c r="NMB343" s="431"/>
      <c r="NMC343" s="429"/>
      <c r="NMD343" s="428"/>
      <c r="NME343" s="430"/>
      <c r="NMF343" s="431"/>
      <c r="NMG343" s="429"/>
      <c r="NMH343" s="428"/>
      <c r="NMI343" s="430"/>
      <c r="NMJ343" s="431"/>
      <c r="NMK343" s="429"/>
      <c r="NML343" s="428"/>
      <c r="NMM343" s="430"/>
      <c r="NMN343" s="431"/>
      <c r="NMO343" s="429"/>
      <c r="NMP343" s="428"/>
      <c r="NMQ343" s="430"/>
      <c r="NMR343" s="431"/>
      <c r="NMS343" s="429"/>
      <c r="NMT343" s="428"/>
      <c r="NMU343" s="430"/>
      <c r="NMV343" s="431"/>
      <c r="NMW343" s="429"/>
      <c r="NMX343" s="428"/>
      <c r="NMY343" s="430"/>
      <c r="NMZ343" s="431"/>
      <c r="NNA343" s="429"/>
      <c r="NNB343" s="428"/>
      <c r="NNC343" s="430"/>
      <c r="NND343" s="431"/>
      <c r="NNE343" s="429"/>
      <c r="NNF343" s="428"/>
      <c r="NNG343" s="430"/>
      <c r="NNH343" s="431"/>
      <c r="NNI343" s="429"/>
      <c r="NNJ343" s="428"/>
      <c r="NNK343" s="430"/>
      <c r="NNL343" s="431"/>
      <c r="NNM343" s="429"/>
      <c r="NNN343" s="428"/>
      <c r="NNO343" s="430"/>
      <c r="NNP343" s="431"/>
      <c r="NNQ343" s="429"/>
      <c r="NNR343" s="428"/>
      <c r="NNS343" s="430"/>
      <c r="NNT343" s="431"/>
      <c r="NNU343" s="429"/>
      <c r="NNV343" s="428"/>
      <c r="NNW343" s="430"/>
      <c r="NNX343" s="431"/>
      <c r="NNY343" s="429"/>
      <c r="NNZ343" s="428"/>
      <c r="NOA343" s="430"/>
      <c r="NOB343" s="431"/>
      <c r="NOC343" s="429"/>
      <c r="NOD343" s="428"/>
      <c r="NOE343" s="430"/>
      <c r="NOF343" s="431"/>
      <c r="NOG343" s="429"/>
      <c r="NOH343" s="428"/>
      <c r="NOI343" s="430"/>
      <c r="NOJ343" s="431"/>
      <c r="NOK343" s="429"/>
      <c r="NOL343" s="428"/>
      <c r="NOM343" s="430"/>
      <c r="NON343" s="431"/>
      <c r="NOO343" s="429"/>
      <c r="NOP343" s="428"/>
      <c r="NOQ343" s="430"/>
      <c r="NOR343" s="431"/>
      <c r="NOS343" s="429"/>
      <c r="NOT343" s="428"/>
      <c r="NOU343" s="430"/>
      <c r="NOV343" s="431"/>
      <c r="NOW343" s="429"/>
      <c r="NOX343" s="428"/>
      <c r="NOY343" s="430"/>
      <c r="NOZ343" s="431"/>
      <c r="NPA343" s="429"/>
      <c r="NPB343" s="428"/>
      <c r="NPC343" s="430"/>
      <c r="NPD343" s="431"/>
      <c r="NPE343" s="429"/>
      <c r="NPF343" s="428"/>
      <c r="NPG343" s="430"/>
      <c r="NPH343" s="431"/>
      <c r="NPI343" s="429"/>
      <c r="NPJ343" s="428"/>
      <c r="NPK343" s="430"/>
      <c r="NPL343" s="431"/>
      <c r="NPM343" s="429"/>
      <c r="NPN343" s="428"/>
      <c r="NPO343" s="430"/>
      <c r="NPP343" s="431"/>
      <c r="NPQ343" s="429"/>
      <c r="NPR343" s="428"/>
      <c r="NPS343" s="430"/>
      <c r="NPT343" s="431"/>
      <c r="NPU343" s="429"/>
      <c r="NPV343" s="428"/>
      <c r="NPW343" s="430"/>
      <c r="NPX343" s="431"/>
      <c r="NPY343" s="429"/>
      <c r="NPZ343" s="428"/>
      <c r="NQA343" s="430"/>
      <c r="NQB343" s="431"/>
      <c r="NQC343" s="429"/>
      <c r="NQD343" s="428"/>
      <c r="NQE343" s="430"/>
      <c r="NQF343" s="431"/>
      <c r="NQG343" s="429"/>
      <c r="NQH343" s="428"/>
      <c r="NQI343" s="430"/>
      <c r="NQJ343" s="431"/>
      <c r="NQK343" s="429"/>
      <c r="NQL343" s="428"/>
      <c r="NQM343" s="430"/>
      <c r="NQN343" s="431"/>
      <c r="NQO343" s="429"/>
      <c r="NQP343" s="428"/>
      <c r="NQQ343" s="430"/>
      <c r="NQR343" s="431"/>
      <c r="NQS343" s="429"/>
      <c r="NQT343" s="428"/>
      <c r="NQU343" s="430"/>
      <c r="NQV343" s="431"/>
      <c r="NQW343" s="429"/>
      <c r="NQX343" s="428"/>
      <c r="NQY343" s="430"/>
      <c r="NQZ343" s="431"/>
      <c r="NRA343" s="429"/>
      <c r="NRB343" s="428"/>
      <c r="NRC343" s="430"/>
      <c r="NRD343" s="431"/>
      <c r="NRE343" s="429"/>
      <c r="NRF343" s="428"/>
      <c r="NRG343" s="430"/>
      <c r="NRH343" s="431"/>
      <c r="NRI343" s="429"/>
      <c r="NRJ343" s="428"/>
      <c r="NRK343" s="430"/>
      <c r="NRL343" s="431"/>
      <c r="NRM343" s="429"/>
      <c r="NRN343" s="428"/>
      <c r="NRO343" s="430"/>
      <c r="NRP343" s="431"/>
      <c r="NRQ343" s="429"/>
      <c r="NRR343" s="428"/>
      <c r="NRS343" s="430"/>
      <c r="NRT343" s="431"/>
      <c r="NRU343" s="429"/>
      <c r="NRV343" s="428"/>
      <c r="NRW343" s="430"/>
      <c r="NRX343" s="431"/>
      <c r="NRY343" s="429"/>
      <c r="NRZ343" s="428"/>
      <c r="NSA343" s="430"/>
      <c r="NSB343" s="431"/>
      <c r="NSC343" s="429"/>
      <c r="NSD343" s="428"/>
      <c r="NSE343" s="430"/>
      <c r="NSF343" s="431"/>
      <c r="NSG343" s="429"/>
      <c r="NSH343" s="428"/>
      <c r="NSI343" s="430"/>
      <c r="NSJ343" s="431"/>
      <c r="NSK343" s="429"/>
      <c r="NSL343" s="428"/>
      <c r="NSM343" s="430"/>
      <c r="NSN343" s="431"/>
      <c r="NSO343" s="429"/>
      <c r="NSP343" s="428"/>
      <c r="NSQ343" s="430"/>
      <c r="NSR343" s="431"/>
      <c r="NSS343" s="429"/>
      <c r="NST343" s="428"/>
      <c r="NSU343" s="430"/>
      <c r="NSV343" s="431"/>
      <c r="NSW343" s="429"/>
      <c r="NSX343" s="428"/>
      <c r="NSY343" s="430"/>
      <c r="NSZ343" s="431"/>
      <c r="NTA343" s="429"/>
      <c r="NTB343" s="428"/>
      <c r="NTC343" s="430"/>
      <c r="NTD343" s="431"/>
      <c r="NTE343" s="429"/>
      <c r="NTF343" s="428"/>
      <c r="NTG343" s="430"/>
      <c r="NTH343" s="431"/>
      <c r="NTI343" s="429"/>
      <c r="NTJ343" s="428"/>
      <c r="NTK343" s="430"/>
      <c r="NTL343" s="431"/>
      <c r="NTM343" s="429"/>
      <c r="NTN343" s="428"/>
      <c r="NTO343" s="430"/>
      <c r="NTP343" s="431"/>
      <c r="NTQ343" s="429"/>
      <c r="NTR343" s="428"/>
      <c r="NTS343" s="430"/>
      <c r="NTT343" s="431"/>
      <c r="NTU343" s="429"/>
      <c r="NTV343" s="428"/>
      <c r="NTW343" s="430"/>
      <c r="NTX343" s="431"/>
      <c r="NTY343" s="429"/>
      <c r="NTZ343" s="428"/>
      <c r="NUA343" s="430"/>
      <c r="NUB343" s="431"/>
      <c r="NUC343" s="429"/>
      <c r="NUD343" s="428"/>
      <c r="NUE343" s="430"/>
      <c r="NUF343" s="431"/>
      <c r="NUG343" s="429"/>
      <c r="NUH343" s="428"/>
      <c r="NUI343" s="430"/>
      <c r="NUJ343" s="431"/>
      <c r="NUK343" s="429"/>
      <c r="NUL343" s="428"/>
      <c r="NUM343" s="430"/>
      <c r="NUN343" s="431"/>
      <c r="NUO343" s="429"/>
      <c r="NUP343" s="428"/>
      <c r="NUQ343" s="430"/>
      <c r="NUR343" s="431"/>
      <c r="NUS343" s="429"/>
      <c r="NUT343" s="428"/>
      <c r="NUU343" s="430"/>
      <c r="NUV343" s="431"/>
      <c r="NUW343" s="429"/>
      <c r="NUX343" s="428"/>
      <c r="NUY343" s="430"/>
      <c r="NUZ343" s="431"/>
      <c r="NVA343" s="429"/>
      <c r="NVB343" s="428"/>
      <c r="NVC343" s="430"/>
      <c r="NVD343" s="431"/>
      <c r="NVE343" s="429"/>
      <c r="NVF343" s="428"/>
      <c r="NVG343" s="430"/>
      <c r="NVH343" s="431"/>
      <c r="NVI343" s="429"/>
      <c r="NVJ343" s="428"/>
      <c r="NVK343" s="430"/>
      <c r="NVL343" s="431"/>
      <c r="NVM343" s="429"/>
      <c r="NVN343" s="428"/>
      <c r="NVO343" s="430"/>
      <c r="NVP343" s="431"/>
      <c r="NVQ343" s="429"/>
      <c r="NVR343" s="428"/>
      <c r="NVS343" s="430"/>
      <c r="NVT343" s="431"/>
      <c r="NVU343" s="429"/>
      <c r="NVV343" s="428"/>
      <c r="NVW343" s="430"/>
      <c r="NVX343" s="431"/>
      <c r="NVY343" s="429"/>
      <c r="NVZ343" s="428"/>
      <c r="NWA343" s="430"/>
      <c r="NWB343" s="431"/>
      <c r="NWC343" s="429"/>
      <c r="NWD343" s="428"/>
      <c r="NWE343" s="430"/>
      <c r="NWF343" s="431"/>
      <c r="NWG343" s="429"/>
      <c r="NWH343" s="428"/>
      <c r="NWI343" s="430"/>
      <c r="NWJ343" s="431"/>
      <c r="NWK343" s="429"/>
      <c r="NWL343" s="428"/>
      <c r="NWM343" s="430"/>
      <c r="NWN343" s="431"/>
      <c r="NWO343" s="429"/>
      <c r="NWP343" s="428"/>
      <c r="NWQ343" s="430"/>
      <c r="NWR343" s="431"/>
      <c r="NWS343" s="429"/>
      <c r="NWT343" s="428"/>
      <c r="NWU343" s="430"/>
      <c r="NWV343" s="431"/>
      <c r="NWW343" s="429"/>
      <c r="NWX343" s="428"/>
      <c r="NWY343" s="430"/>
      <c r="NWZ343" s="431"/>
      <c r="NXA343" s="429"/>
      <c r="NXB343" s="428"/>
      <c r="NXC343" s="430"/>
      <c r="NXD343" s="431"/>
      <c r="NXE343" s="429"/>
      <c r="NXF343" s="428"/>
      <c r="NXG343" s="430"/>
      <c r="NXH343" s="431"/>
      <c r="NXI343" s="429"/>
      <c r="NXJ343" s="428"/>
      <c r="NXK343" s="430"/>
      <c r="NXL343" s="431"/>
      <c r="NXM343" s="429"/>
      <c r="NXN343" s="428"/>
      <c r="NXO343" s="430"/>
      <c r="NXP343" s="431"/>
      <c r="NXQ343" s="429"/>
      <c r="NXR343" s="428"/>
      <c r="NXS343" s="430"/>
      <c r="NXT343" s="431"/>
      <c r="NXU343" s="429"/>
      <c r="NXV343" s="428"/>
      <c r="NXW343" s="430"/>
      <c r="NXX343" s="431"/>
      <c r="NXY343" s="429"/>
      <c r="NXZ343" s="428"/>
      <c r="NYA343" s="430"/>
      <c r="NYB343" s="431"/>
      <c r="NYC343" s="429"/>
      <c r="NYD343" s="428"/>
      <c r="NYE343" s="430"/>
      <c r="NYF343" s="431"/>
      <c r="NYG343" s="429"/>
      <c r="NYH343" s="428"/>
      <c r="NYI343" s="430"/>
      <c r="NYJ343" s="431"/>
      <c r="NYK343" s="429"/>
      <c r="NYL343" s="428"/>
      <c r="NYM343" s="430"/>
      <c r="NYN343" s="431"/>
      <c r="NYO343" s="429"/>
      <c r="NYP343" s="428"/>
      <c r="NYQ343" s="430"/>
      <c r="NYR343" s="431"/>
      <c r="NYS343" s="429"/>
      <c r="NYT343" s="428"/>
      <c r="NYU343" s="430"/>
      <c r="NYV343" s="431"/>
      <c r="NYW343" s="429"/>
      <c r="NYX343" s="428"/>
      <c r="NYY343" s="430"/>
      <c r="NYZ343" s="431"/>
      <c r="NZA343" s="429"/>
      <c r="NZB343" s="428"/>
      <c r="NZC343" s="430"/>
      <c r="NZD343" s="431"/>
      <c r="NZE343" s="429"/>
      <c r="NZF343" s="428"/>
      <c r="NZG343" s="430"/>
      <c r="NZH343" s="431"/>
      <c r="NZI343" s="429"/>
      <c r="NZJ343" s="428"/>
      <c r="NZK343" s="430"/>
      <c r="NZL343" s="431"/>
      <c r="NZM343" s="429"/>
      <c r="NZN343" s="428"/>
      <c r="NZO343" s="430"/>
      <c r="NZP343" s="431"/>
      <c r="NZQ343" s="429"/>
      <c r="NZR343" s="428"/>
      <c r="NZS343" s="430"/>
      <c r="NZT343" s="431"/>
      <c r="NZU343" s="429"/>
      <c r="NZV343" s="428"/>
      <c r="NZW343" s="430"/>
      <c r="NZX343" s="431"/>
      <c r="NZY343" s="429"/>
      <c r="NZZ343" s="428"/>
      <c r="OAA343" s="430"/>
      <c r="OAB343" s="431"/>
      <c r="OAC343" s="429"/>
      <c r="OAD343" s="428"/>
      <c r="OAE343" s="430"/>
      <c r="OAF343" s="431"/>
      <c r="OAG343" s="429"/>
      <c r="OAH343" s="428"/>
      <c r="OAI343" s="430"/>
      <c r="OAJ343" s="431"/>
      <c r="OAK343" s="429"/>
      <c r="OAL343" s="428"/>
      <c r="OAM343" s="430"/>
      <c r="OAN343" s="431"/>
      <c r="OAO343" s="429"/>
      <c r="OAP343" s="428"/>
      <c r="OAQ343" s="430"/>
      <c r="OAR343" s="431"/>
      <c r="OAS343" s="429"/>
      <c r="OAT343" s="428"/>
      <c r="OAU343" s="430"/>
      <c r="OAV343" s="431"/>
      <c r="OAW343" s="429"/>
      <c r="OAX343" s="428"/>
      <c r="OAY343" s="430"/>
      <c r="OAZ343" s="431"/>
      <c r="OBA343" s="429"/>
      <c r="OBB343" s="428"/>
      <c r="OBC343" s="430"/>
      <c r="OBD343" s="431"/>
      <c r="OBE343" s="429"/>
      <c r="OBF343" s="428"/>
      <c r="OBG343" s="430"/>
      <c r="OBH343" s="431"/>
      <c r="OBI343" s="429"/>
      <c r="OBJ343" s="428"/>
      <c r="OBK343" s="430"/>
      <c r="OBL343" s="431"/>
      <c r="OBM343" s="429"/>
      <c r="OBN343" s="428"/>
      <c r="OBO343" s="430"/>
      <c r="OBP343" s="431"/>
      <c r="OBQ343" s="429"/>
      <c r="OBR343" s="428"/>
      <c r="OBS343" s="430"/>
      <c r="OBT343" s="431"/>
      <c r="OBU343" s="429"/>
      <c r="OBV343" s="428"/>
      <c r="OBW343" s="430"/>
      <c r="OBX343" s="431"/>
      <c r="OBY343" s="429"/>
      <c r="OBZ343" s="428"/>
      <c r="OCA343" s="430"/>
      <c r="OCB343" s="431"/>
      <c r="OCC343" s="429"/>
      <c r="OCD343" s="428"/>
      <c r="OCE343" s="430"/>
      <c r="OCF343" s="431"/>
      <c r="OCG343" s="429"/>
      <c r="OCH343" s="428"/>
      <c r="OCI343" s="430"/>
      <c r="OCJ343" s="431"/>
      <c r="OCK343" s="429"/>
      <c r="OCL343" s="428"/>
      <c r="OCM343" s="430"/>
      <c r="OCN343" s="431"/>
      <c r="OCO343" s="429"/>
      <c r="OCP343" s="428"/>
      <c r="OCQ343" s="430"/>
      <c r="OCR343" s="431"/>
      <c r="OCS343" s="429"/>
      <c r="OCT343" s="428"/>
      <c r="OCU343" s="430"/>
      <c r="OCV343" s="431"/>
      <c r="OCW343" s="429"/>
      <c r="OCX343" s="428"/>
      <c r="OCY343" s="430"/>
      <c r="OCZ343" s="431"/>
      <c r="ODA343" s="429"/>
      <c r="ODB343" s="428"/>
      <c r="ODC343" s="430"/>
      <c r="ODD343" s="431"/>
      <c r="ODE343" s="429"/>
      <c r="ODF343" s="428"/>
      <c r="ODG343" s="430"/>
      <c r="ODH343" s="431"/>
      <c r="ODI343" s="429"/>
      <c r="ODJ343" s="428"/>
      <c r="ODK343" s="430"/>
      <c r="ODL343" s="431"/>
      <c r="ODM343" s="429"/>
      <c r="ODN343" s="428"/>
      <c r="ODO343" s="430"/>
      <c r="ODP343" s="431"/>
      <c r="ODQ343" s="429"/>
      <c r="ODR343" s="428"/>
      <c r="ODS343" s="430"/>
      <c r="ODT343" s="431"/>
      <c r="ODU343" s="429"/>
      <c r="ODV343" s="428"/>
      <c r="ODW343" s="430"/>
      <c r="ODX343" s="431"/>
      <c r="ODY343" s="429"/>
      <c r="ODZ343" s="428"/>
      <c r="OEA343" s="430"/>
      <c r="OEB343" s="431"/>
      <c r="OEC343" s="429"/>
      <c r="OED343" s="428"/>
      <c r="OEE343" s="430"/>
      <c r="OEF343" s="431"/>
      <c r="OEG343" s="429"/>
      <c r="OEH343" s="428"/>
      <c r="OEI343" s="430"/>
      <c r="OEJ343" s="431"/>
      <c r="OEK343" s="429"/>
      <c r="OEL343" s="428"/>
      <c r="OEM343" s="430"/>
      <c r="OEN343" s="431"/>
      <c r="OEO343" s="429"/>
      <c r="OEP343" s="428"/>
      <c r="OEQ343" s="430"/>
      <c r="OER343" s="431"/>
      <c r="OES343" s="429"/>
      <c r="OET343" s="428"/>
      <c r="OEU343" s="430"/>
      <c r="OEV343" s="431"/>
      <c r="OEW343" s="429"/>
      <c r="OEX343" s="428"/>
      <c r="OEY343" s="430"/>
      <c r="OEZ343" s="431"/>
      <c r="OFA343" s="429"/>
      <c r="OFB343" s="428"/>
      <c r="OFC343" s="430"/>
      <c r="OFD343" s="431"/>
      <c r="OFE343" s="429"/>
      <c r="OFF343" s="428"/>
      <c r="OFG343" s="430"/>
      <c r="OFH343" s="431"/>
      <c r="OFI343" s="429"/>
      <c r="OFJ343" s="428"/>
      <c r="OFK343" s="430"/>
      <c r="OFL343" s="431"/>
      <c r="OFM343" s="429"/>
      <c r="OFN343" s="428"/>
      <c r="OFO343" s="430"/>
      <c r="OFP343" s="431"/>
      <c r="OFQ343" s="429"/>
      <c r="OFR343" s="428"/>
      <c r="OFS343" s="430"/>
      <c r="OFT343" s="431"/>
      <c r="OFU343" s="429"/>
      <c r="OFV343" s="428"/>
      <c r="OFW343" s="430"/>
      <c r="OFX343" s="431"/>
      <c r="OFY343" s="429"/>
      <c r="OFZ343" s="428"/>
      <c r="OGA343" s="430"/>
      <c r="OGB343" s="431"/>
      <c r="OGC343" s="429"/>
      <c r="OGD343" s="428"/>
      <c r="OGE343" s="430"/>
      <c r="OGF343" s="431"/>
      <c r="OGG343" s="429"/>
      <c r="OGH343" s="428"/>
      <c r="OGI343" s="430"/>
      <c r="OGJ343" s="431"/>
      <c r="OGK343" s="429"/>
      <c r="OGL343" s="428"/>
      <c r="OGM343" s="430"/>
      <c r="OGN343" s="431"/>
      <c r="OGO343" s="429"/>
      <c r="OGP343" s="428"/>
      <c r="OGQ343" s="430"/>
      <c r="OGR343" s="431"/>
      <c r="OGS343" s="429"/>
      <c r="OGT343" s="428"/>
      <c r="OGU343" s="430"/>
      <c r="OGV343" s="431"/>
      <c r="OGW343" s="429"/>
      <c r="OGX343" s="428"/>
      <c r="OGY343" s="430"/>
      <c r="OGZ343" s="431"/>
      <c r="OHA343" s="429"/>
      <c r="OHB343" s="428"/>
      <c r="OHC343" s="430"/>
      <c r="OHD343" s="431"/>
      <c r="OHE343" s="429"/>
      <c r="OHF343" s="428"/>
      <c r="OHG343" s="430"/>
      <c r="OHH343" s="431"/>
      <c r="OHI343" s="429"/>
      <c r="OHJ343" s="428"/>
      <c r="OHK343" s="430"/>
      <c r="OHL343" s="431"/>
      <c r="OHM343" s="429"/>
      <c r="OHN343" s="428"/>
      <c r="OHO343" s="430"/>
      <c r="OHP343" s="431"/>
      <c r="OHQ343" s="429"/>
      <c r="OHR343" s="428"/>
      <c r="OHS343" s="430"/>
      <c r="OHT343" s="431"/>
      <c r="OHU343" s="429"/>
      <c r="OHV343" s="428"/>
      <c r="OHW343" s="430"/>
      <c r="OHX343" s="431"/>
      <c r="OHY343" s="429"/>
      <c r="OHZ343" s="428"/>
      <c r="OIA343" s="430"/>
      <c r="OIB343" s="431"/>
      <c r="OIC343" s="429"/>
      <c r="OID343" s="428"/>
      <c r="OIE343" s="430"/>
      <c r="OIF343" s="431"/>
      <c r="OIG343" s="429"/>
      <c r="OIH343" s="428"/>
      <c r="OII343" s="430"/>
      <c r="OIJ343" s="431"/>
      <c r="OIK343" s="429"/>
      <c r="OIL343" s="428"/>
      <c r="OIM343" s="430"/>
      <c r="OIN343" s="431"/>
      <c r="OIO343" s="429"/>
      <c r="OIP343" s="428"/>
      <c r="OIQ343" s="430"/>
      <c r="OIR343" s="431"/>
      <c r="OIS343" s="429"/>
      <c r="OIT343" s="428"/>
      <c r="OIU343" s="430"/>
      <c r="OIV343" s="431"/>
      <c r="OIW343" s="429"/>
      <c r="OIX343" s="428"/>
      <c r="OIY343" s="430"/>
      <c r="OIZ343" s="431"/>
      <c r="OJA343" s="429"/>
      <c r="OJB343" s="428"/>
      <c r="OJC343" s="430"/>
      <c r="OJD343" s="431"/>
      <c r="OJE343" s="429"/>
      <c r="OJF343" s="428"/>
      <c r="OJG343" s="430"/>
      <c r="OJH343" s="431"/>
      <c r="OJI343" s="429"/>
      <c r="OJJ343" s="428"/>
      <c r="OJK343" s="430"/>
      <c r="OJL343" s="431"/>
      <c r="OJM343" s="429"/>
      <c r="OJN343" s="428"/>
      <c r="OJO343" s="430"/>
      <c r="OJP343" s="431"/>
      <c r="OJQ343" s="429"/>
      <c r="OJR343" s="428"/>
      <c r="OJS343" s="430"/>
      <c r="OJT343" s="431"/>
      <c r="OJU343" s="429"/>
      <c r="OJV343" s="428"/>
      <c r="OJW343" s="430"/>
      <c r="OJX343" s="431"/>
      <c r="OJY343" s="429"/>
      <c r="OJZ343" s="428"/>
      <c r="OKA343" s="430"/>
      <c r="OKB343" s="431"/>
      <c r="OKC343" s="429"/>
      <c r="OKD343" s="428"/>
      <c r="OKE343" s="430"/>
      <c r="OKF343" s="431"/>
      <c r="OKG343" s="429"/>
      <c r="OKH343" s="428"/>
      <c r="OKI343" s="430"/>
      <c r="OKJ343" s="431"/>
      <c r="OKK343" s="429"/>
      <c r="OKL343" s="428"/>
      <c r="OKM343" s="430"/>
      <c r="OKN343" s="431"/>
      <c r="OKO343" s="429"/>
      <c r="OKP343" s="428"/>
      <c r="OKQ343" s="430"/>
      <c r="OKR343" s="431"/>
      <c r="OKS343" s="429"/>
      <c r="OKT343" s="428"/>
      <c r="OKU343" s="430"/>
      <c r="OKV343" s="431"/>
      <c r="OKW343" s="429"/>
      <c r="OKX343" s="428"/>
      <c r="OKY343" s="430"/>
      <c r="OKZ343" s="431"/>
      <c r="OLA343" s="429"/>
      <c r="OLB343" s="428"/>
      <c r="OLC343" s="430"/>
      <c r="OLD343" s="431"/>
      <c r="OLE343" s="429"/>
      <c r="OLF343" s="428"/>
      <c r="OLG343" s="430"/>
      <c r="OLH343" s="431"/>
      <c r="OLI343" s="429"/>
      <c r="OLJ343" s="428"/>
      <c r="OLK343" s="430"/>
      <c r="OLL343" s="431"/>
      <c r="OLM343" s="429"/>
      <c r="OLN343" s="428"/>
      <c r="OLO343" s="430"/>
      <c r="OLP343" s="431"/>
      <c r="OLQ343" s="429"/>
      <c r="OLR343" s="428"/>
      <c r="OLS343" s="430"/>
      <c r="OLT343" s="431"/>
      <c r="OLU343" s="429"/>
      <c r="OLV343" s="428"/>
      <c r="OLW343" s="430"/>
      <c r="OLX343" s="431"/>
      <c r="OLY343" s="429"/>
      <c r="OLZ343" s="428"/>
      <c r="OMA343" s="430"/>
      <c r="OMB343" s="431"/>
      <c r="OMC343" s="429"/>
      <c r="OMD343" s="428"/>
      <c r="OME343" s="430"/>
      <c r="OMF343" s="431"/>
      <c r="OMG343" s="429"/>
      <c r="OMH343" s="428"/>
      <c r="OMI343" s="430"/>
      <c r="OMJ343" s="431"/>
      <c r="OMK343" s="429"/>
      <c r="OML343" s="428"/>
      <c r="OMM343" s="430"/>
      <c r="OMN343" s="431"/>
      <c r="OMO343" s="429"/>
      <c r="OMP343" s="428"/>
      <c r="OMQ343" s="430"/>
      <c r="OMR343" s="431"/>
      <c r="OMS343" s="429"/>
      <c r="OMT343" s="428"/>
      <c r="OMU343" s="430"/>
      <c r="OMV343" s="431"/>
      <c r="OMW343" s="429"/>
      <c r="OMX343" s="428"/>
      <c r="OMY343" s="430"/>
      <c r="OMZ343" s="431"/>
      <c r="ONA343" s="429"/>
      <c r="ONB343" s="428"/>
      <c r="ONC343" s="430"/>
      <c r="OND343" s="431"/>
      <c r="ONE343" s="429"/>
      <c r="ONF343" s="428"/>
      <c r="ONG343" s="430"/>
      <c r="ONH343" s="431"/>
      <c r="ONI343" s="429"/>
      <c r="ONJ343" s="428"/>
      <c r="ONK343" s="430"/>
      <c r="ONL343" s="431"/>
      <c r="ONM343" s="429"/>
      <c r="ONN343" s="428"/>
      <c r="ONO343" s="430"/>
      <c r="ONP343" s="431"/>
      <c r="ONQ343" s="429"/>
      <c r="ONR343" s="428"/>
      <c r="ONS343" s="430"/>
      <c r="ONT343" s="431"/>
      <c r="ONU343" s="429"/>
      <c r="ONV343" s="428"/>
      <c r="ONW343" s="430"/>
      <c r="ONX343" s="431"/>
      <c r="ONY343" s="429"/>
      <c r="ONZ343" s="428"/>
      <c r="OOA343" s="430"/>
      <c r="OOB343" s="431"/>
      <c r="OOC343" s="429"/>
      <c r="OOD343" s="428"/>
      <c r="OOE343" s="430"/>
      <c r="OOF343" s="431"/>
      <c r="OOG343" s="429"/>
      <c r="OOH343" s="428"/>
      <c r="OOI343" s="430"/>
      <c r="OOJ343" s="431"/>
      <c r="OOK343" s="429"/>
      <c r="OOL343" s="428"/>
      <c r="OOM343" s="430"/>
      <c r="OON343" s="431"/>
      <c r="OOO343" s="429"/>
      <c r="OOP343" s="428"/>
      <c r="OOQ343" s="430"/>
      <c r="OOR343" s="431"/>
      <c r="OOS343" s="429"/>
      <c r="OOT343" s="428"/>
      <c r="OOU343" s="430"/>
      <c r="OOV343" s="431"/>
      <c r="OOW343" s="429"/>
      <c r="OOX343" s="428"/>
      <c r="OOY343" s="430"/>
      <c r="OOZ343" s="431"/>
      <c r="OPA343" s="429"/>
      <c r="OPB343" s="428"/>
      <c r="OPC343" s="430"/>
      <c r="OPD343" s="431"/>
      <c r="OPE343" s="429"/>
      <c r="OPF343" s="428"/>
      <c r="OPG343" s="430"/>
      <c r="OPH343" s="431"/>
      <c r="OPI343" s="429"/>
      <c r="OPJ343" s="428"/>
      <c r="OPK343" s="430"/>
      <c r="OPL343" s="431"/>
      <c r="OPM343" s="429"/>
      <c r="OPN343" s="428"/>
      <c r="OPO343" s="430"/>
      <c r="OPP343" s="431"/>
      <c r="OPQ343" s="429"/>
      <c r="OPR343" s="428"/>
      <c r="OPS343" s="430"/>
      <c r="OPT343" s="431"/>
      <c r="OPU343" s="429"/>
      <c r="OPV343" s="428"/>
      <c r="OPW343" s="430"/>
      <c r="OPX343" s="431"/>
      <c r="OPY343" s="429"/>
      <c r="OPZ343" s="428"/>
      <c r="OQA343" s="430"/>
      <c r="OQB343" s="431"/>
      <c r="OQC343" s="429"/>
      <c r="OQD343" s="428"/>
      <c r="OQE343" s="430"/>
      <c r="OQF343" s="431"/>
      <c r="OQG343" s="429"/>
      <c r="OQH343" s="428"/>
      <c r="OQI343" s="430"/>
      <c r="OQJ343" s="431"/>
      <c r="OQK343" s="429"/>
      <c r="OQL343" s="428"/>
      <c r="OQM343" s="430"/>
      <c r="OQN343" s="431"/>
      <c r="OQO343" s="429"/>
      <c r="OQP343" s="428"/>
      <c r="OQQ343" s="430"/>
      <c r="OQR343" s="431"/>
      <c r="OQS343" s="429"/>
      <c r="OQT343" s="428"/>
      <c r="OQU343" s="430"/>
      <c r="OQV343" s="431"/>
      <c r="OQW343" s="429"/>
      <c r="OQX343" s="428"/>
      <c r="OQY343" s="430"/>
      <c r="OQZ343" s="431"/>
      <c r="ORA343" s="429"/>
      <c r="ORB343" s="428"/>
      <c r="ORC343" s="430"/>
      <c r="ORD343" s="431"/>
      <c r="ORE343" s="429"/>
      <c r="ORF343" s="428"/>
      <c r="ORG343" s="430"/>
      <c r="ORH343" s="431"/>
      <c r="ORI343" s="429"/>
      <c r="ORJ343" s="428"/>
      <c r="ORK343" s="430"/>
      <c r="ORL343" s="431"/>
      <c r="ORM343" s="429"/>
      <c r="ORN343" s="428"/>
      <c r="ORO343" s="430"/>
      <c r="ORP343" s="431"/>
      <c r="ORQ343" s="429"/>
      <c r="ORR343" s="428"/>
      <c r="ORS343" s="430"/>
      <c r="ORT343" s="431"/>
      <c r="ORU343" s="429"/>
      <c r="ORV343" s="428"/>
      <c r="ORW343" s="430"/>
      <c r="ORX343" s="431"/>
      <c r="ORY343" s="429"/>
      <c r="ORZ343" s="428"/>
      <c r="OSA343" s="430"/>
      <c r="OSB343" s="431"/>
      <c r="OSC343" s="429"/>
      <c r="OSD343" s="428"/>
      <c r="OSE343" s="430"/>
      <c r="OSF343" s="431"/>
      <c r="OSG343" s="429"/>
      <c r="OSH343" s="428"/>
      <c r="OSI343" s="430"/>
      <c r="OSJ343" s="431"/>
      <c r="OSK343" s="429"/>
      <c r="OSL343" s="428"/>
      <c r="OSM343" s="430"/>
      <c r="OSN343" s="431"/>
      <c r="OSO343" s="429"/>
      <c r="OSP343" s="428"/>
      <c r="OSQ343" s="430"/>
      <c r="OSR343" s="431"/>
      <c r="OSS343" s="429"/>
      <c r="OST343" s="428"/>
      <c r="OSU343" s="430"/>
      <c r="OSV343" s="431"/>
      <c r="OSW343" s="429"/>
      <c r="OSX343" s="428"/>
      <c r="OSY343" s="430"/>
      <c r="OSZ343" s="431"/>
      <c r="OTA343" s="429"/>
      <c r="OTB343" s="428"/>
      <c r="OTC343" s="430"/>
      <c r="OTD343" s="431"/>
      <c r="OTE343" s="429"/>
      <c r="OTF343" s="428"/>
      <c r="OTG343" s="430"/>
      <c r="OTH343" s="431"/>
      <c r="OTI343" s="429"/>
      <c r="OTJ343" s="428"/>
      <c r="OTK343" s="430"/>
      <c r="OTL343" s="431"/>
      <c r="OTM343" s="429"/>
      <c r="OTN343" s="428"/>
      <c r="OTO343" s="430"/>
      <c r="OTP343" s="431"/>
      <c r="OTQ343" s="429"/>
      <c r="OTR343" s="428"/>
      <c r="OTS343" s="430"/>
      <c r="OTT343" s="431"/>
      <c r="OTU343" s="429"/>
      <c r="OTV343" s="428"/>
      <c r="OTW343" s="430"/>
      <c r="OTX343" s="431"/>
      <c r="OTY343" s="429"/>
      <c r="OTZ343" s="428"/>
      <c r="OUA343" s="430"/>
      <c r="OUB343" s="431"/>
      <c r="OUC343" s="429"/>
      <c r="OUD343" s="428"/>
      <c r="OUE343" s="430"/>
      <c r="OUF343" s="431"/>
      <c r="OUG343" s="429"/>
      <c r="OUH343" s="428"/>
      <c r="OUI343" s="430"/>
      <c r="OUJ343" s="431"/>
      <c r="OUK343" s="429"/>
      <c r="OUL343" s="428"/>
      <c r="OUM343" s="430"/>
      <c r="OUN343" s="431"/>
      <c r="OUO343" s="429"/>
      <c r="OUP343" s="428"/>
      <c r="OUQ343" s="430"/>
      <c r="OUR343" s="431"/>
      <c r="OUS343" s="429"/>
      <c r="OUT343" s="428"/>
      <c r="OUU343" s="430"/>
      <c r="OUV343" s="431"/>
      <c r="OUW343" s="429"/>
      <c r="OUX343" s="428"/>
      <c r="OUY343" s="430"/>
      <c r="OUZ343" s="431"/>
      <c r="OVA343" s="429"/>
      <c r="OVB343" s="428"/>
      <c r="OVC343" s="430"/>
      <c r="OVD343" s="431"/>
      <c r="OVE343" s="429"/>
      <c r="OVF343" s="428"/>
      <c r="OVG343" s="430"/>
      <c r="OVH343" s="431"/>
      <c r="OVI343" s="429"/>
      <c r="OVJ343" s="428"/>
      <c r="OVK343" s="430"/>
      <c r="OVL343" s="431"/>
      <c r="OVM343" s="429"/>
      <c r="OVN343" s="428"/>
      <c r="OVO343" s="430"/>
      <c r="OVP343" s="431"/>
      <c r="OVQ343" s="429"/>
      <c r="OVR343" s="428"/>
      <c r="OVS343" s="430"/>
      <c r="OVT343" s="431"/>
      <c r="OVU343" s="429"/>
      <c r="OVV343" s="428"/>
      <c r="OVW343" s="430"/>
      <c r="OVX343" s="431"/>
      <c r="OVY343" s="429"/>
      <c r="OVZ343" s="428"/>
      <c r="OWA343" s="430"/>
      <c r="OWB343" s="431"/>
      <c r="OWC343" s="429"/>
      <c r="OWD343" s="428"/>
      <c r="OWE343" s="430"/>
      <c r="OWF343" s="431"/>
      <c r="OWG343" s="429"/>
      <c r="OWH343" s="428"/>
      <c r="OWI343" s="430"/>
      <c r="OWJ343" s="431"/>
      <c r="OWK343" s="429"/>
      <c r="OWL343" s="428"/>
      <c r="OWM343" s="430"/>
      <c r="OWN343" s="431"/>
      <c r="OWO343" s="429"/>
      <c r="OWP343" s="428"/>
      <c r="OWQ343" s="430"/>
      <c r="OWR343" s="431"/>
      <c r="OWS343" s="429"/>
      <c r="OWT343" s="428"/>
      <c r="OWU343" s="430"/>
      <c r="OWV343" s="431"/>
      <c r="OWW343" s="429"/>
      <c r="OWX343" s="428"/>
      <c r="OWY343" s="430"/>
      <c r="OWZ343" s="431"/>
      <c r="OXA343" s="429"/>
      <c r="OXB343" s="428"/>
      <c r="OXC343" s="430"/>
      <c r="OXD343" s="431"/>
      <c r="OXE343" s="429"/>
      <c r="OXF343" s="428"/>
      <c r="OXG343" s="430"/>
      <c r="OXH343" s="431"/>
      <c r="OXI343" s="429"/>
      <c r="OXJ343" s="428"/>
      <c r="OXK343" s="430"/>
      <c r="OXL343" s="431"/>
      <c r="OXM343" s="429"/>
      <c r="OXN343" s="428"/>
      <c r="OXO343" s="430"/>
      <c r="OXP343" s="431"/>
      <c r="OXQ343" s="429"/>
      <c r="OXR343" s="428"/>
      <c r="OXS343" s="430"/>
      <c r="OXT343" s="431"/>
      <c r="OXU343" s="429"/>
      <c r="OXV343" s="428"/>
      <c r="OXW343" s="430"/>
      <c r="OXX343" s="431"/>
      <c r="OXY343" s="429"/>
      <c r="OXZ343" s="428"/>
      <c r="OYA343" s="430"/>
      <c r="OYB343" s="431"/>
      <c r="OYC343" s="429"/>
      <c r="OYD343" s="428"/>
      <c r="OYE343" s="430"/>
      <c r="OYF343" s="431"/>
      <c r="OYG343" s="429"/>
      <c r="OYH343" s="428"/>
      <c r="OYI343" s="430"/>
      <c r="OYJ343" s="431"/>
      <c r="OYK343" s="429"/>
      <c r="OYL343" s="428"/>
      <c r="OYM343" s="430"/>
      <c r="OYN343" s="431"/>
      <c r="OYO343" s="429"/>
      <c r="OYP343" s="428"/>
      <c r="OYQ343" s="430"/>
      <c r="OYR343" s="431"/>
      <c r="OYS343" s="429"/>
      <c r="OYT343" s="428"/>
      <c r="OYU343" s="430"/>
      <c r="OYV343" s="431"/>
      <c r="OYW343" s="429"/>
      <c r="OYX343" s="428"/>
      <c r="OYY343" s="430"/>
      <c r="OYZ343" s="431"/>
      <c r="OZA343" s="429"/>
      <c r="OZB343" s="428"/>
      <c r="OZC343" s="430"/>
      <c r="OZD343" s="431"/>
      <c r="OZE343" s="429"/>
      <c r="OZF343" s="428"/>
      <c r="OZG343" s="430"/>
      <c r="OZH343" s="431"/>
      <c r="OZI343" s="429"/>
      <c r="OZJ343" s="428"/>
      <c r="OZK343" s="430"/>
      <c r="OZL343" s="431"/>
      <c r="OZM343" s="429"/>
      <c r="OZN343" s="428"/>
      <c r="OZO343" s="430"/>
      <c r="OZP343" s="431"/>
      <c r="OZQ343" s="429"/>
      <c r="OZR343" s="428"/>
      <c r="OZS343" s="430"/>
      <c r="OZT343" s="431"/>
      <c r="OZU343" s="429"/>
      <c r="OZV343" s="428"/>
      <c r="OZW343" s="430"/>
      <c r="OZX343" s="431"/>
      <c r="OZY343" s="429"/>
      <c r="OZZ343" s="428"/>
      <c r="PAA343" s="430"/>
      <c r="PAB343" s="431"/>
      <c r="PAC343" s="429"/>
      <c r="PAD343" s="428"/>
      <c r="PAE343" s="430"/>
      <c r="PAF343" s="431"/>
      <c r="PAG343" s="429"/>
      <c r="PAH343" s="428"/>
      <c r="PAI343" s="430"/>
      <c r="PAJ343" s="431"/>
      <c r="PAK343" s="429"/>
      <c r="PAL343" s="428"/>
      <c r="PAM343" s="430"/>
      <c r="PAN343" s="431"/>
      <c r="PAO343" s="429"/>
      <c r="PAP343" s="428"/>
      <c r="PAQ343" s="430"/>
      <c r="PAR343" s="431"/>
      <c r="PAS343" s="429"/>
      <c r="PAT343" s="428"/>
      <c r="PAU343" s="430"/>
      <c r="PAV343" s="431"/>
      <c r="PAW343" s="429"/>
      <c r="PAX343" s="428"/>
      <c r="PAY343" s="430"/>
      <c r="PAZ343" s="431"/>
      <c r="PBA343" s="429"/>
      <c r="PBB343" s="428"/>
      <c r="PBC343" s="430"/>
      <c r="PBD343" s="431"/>
      <c r="PBE343" s="429"/>
      <c r="PBF343" s="428"/>
      <c r="PBG343" s="430"/>
      <c r="PBH343" s="431"/>
      <c r="PBI343" s="429"/>
      <c r="PBJ343" s="428"/>
      <c r="PBK343" s="430"/>
      <c r="PBL343" s="431"/>
      <c r="PBM343" s="429"/>
      <c r="PBN343" s="428"/>
      <c r="PBO343" s="430"/>
      <c r="PBP343" s="431"/>
      <c r="PBQ343" s="429"/>
      <c r="PBR343" s="428"/>
      <c r="PBS343" s="430"/>
      <c r="PBT343" s="431"/>
      <c r="PBU343" s="429"/>
      <c r="PBV343" s="428"/>
      <c r="PBW343" s="430"/>
      <c r="PBX343" s="431"/>
      <c r="PBY343" s="429"/>
      <c r="PBZ343" s="428"/>
      <c r="PCA343" s="430"/>
      <c r="PCB343" s="431"/>
      <c r="PCC343" s="429"/>
      <c r="PCD343" s="428"/>
      <c r="PCE343" s="430"/>
      <c r="PCF343" s="431"/>
      <c r="PCG343" s="429"/>
      <c r="PCH343" s="428"/>
      <c r="PCI343" s="430"/>
      <c r="PCJ343" s="431"/>
      <c r="PCK343" s="429"/>
      <c r="PCL343" s="428"/>
      <c r="PCM343" s="430"/>
      <c r="PCN343" s="431"/>
      <c r="PCO343" s="429"/>
      <c r="PCP343" s="428"/>
      <c r="PCQ343" s="430"/>
      <c r="PCR343" s="431"/>
      <c r="PCS343" s="429"/>
      <c r="PCT343" s="428"/>
      <c r="PCU343" s="430"/>
      <c r="PCV343" s="431"/>
      <c r="PCW343" s="429"/>
      <c r="PCX343" s="428"/>
      <c r="PCY343" s="430"/>
      <c r="PCZ343" s="431"/>
      <c r="PDA343" s="429"/>
      <c r="PDB343" s="428"/>
      <c r="PDC343" s="430"/>
      <c r="PDD343" s="431"/>
      <c r="PDE343" s="429"/>
      <c r="PDF343" s="428"/>
      <c r="PDG343" s="430"/>
      <c r="PDH343" s="431"/>
      <c r="PDI343" s="429"/>
      <c r="PDJ343" s="428"/>
      <c r="PDK343" s="430"/>
      <c r="PDL343" s="431"/>
      <c r="PDM343" s="429"/>
      <c r="PDN343" s="428"/>
      <c r="PDO343" s="430"/>
      <c r="PDP343" s="431"/>
      <c r="PDQ343" s="429"/>
      <c r="PDR343" s="428"/>
      <c r="PDS343" s="430"/>
      <c r="PDT343" s="431"/>
      <c r="PDU343" s="429"/>
      <c r="PDV343" s="428"/>
      <c r="PDW343" s="430"/>
      <c r="PDX343" s="431"/>
      <c r="PDY343" s="429"/>
      <c r="PDZ343" s="428"/>
      <c r="PEA343" s="430"/>
      <c r="PEB343" s="431"/>
      <c r="PEC343" s="429"/>
      <c r="PED343" s="428"/>
      <c r="PEE343" s="430"/>
      <c r="PEF343" s="431"/>
      <c r="PEG343" s="429"/>
      <c r="PEH343" s="428"/>
      <c r="PEI343" s="430"/>
      <c r="PEJ343" s="431"/>
      <c r="PEK343" s="429"/>
      <c r="PEL343" s="428"/>
      <c r="PEM343" s="430"/>
      <c r="PEN343" s="431"/>
      <c r="PEO343" s="429"/>
      <c r="PEP343" s="428"/>
      <c r="PEQ343" s="430"/>
      <c r="PER343" s="431"/>
      <c r="PES343" s="429"/>
      <c r="PET343" s="428"/>
      <c r="PEU343" s="430"/>
      <c r="PEV343" s="431"/>
      <c r="PEW343" s="429"/>
      <c r="PEX343" s="428"/>
      <c r="PEY343" s="430"/>
      <c r="PEZ343" s="431"/>
      <c r="PFA343" s="429"/>
      <c r="PFB343" s="428"/>
      <c r="PFC343" s="430"/>
      <c r="PFD343" s="431"/>
      <c r="PFE343" s="429"/>
      <c r="PFF343" s="428"/>
      <c r="PFG343" s="430"/>
      <c r="PFH343" s="431"/>
      <c r="PFI343" s="429"/>
      <c r="PFJ343" s="428"/>
      <c r="PFK343" s="430"/>
      <c r="PFL343" s="431"/>
      <c r="PFM343" s="429"/>
      <c r="PFN343" s="428"/>
      <c r="PFO343" s="430"/>
      <c r="PFP343" s="431"/>
      <c r="PFQ343" s="429"/>
      <c r="PFR343" s="428"/>
      <c r="PFS343" s="430"/>
      <c r="PFT343" s="431"/>
      <c r="PFU343" s="429"/>
      <c r="PFV343" s="428"/>
      <c r="PFW343" s="430"/>
      <c r="PFX343" s="431"/>
      <c r="PFY343" s="429"/>
      <c r="PFZ343" s="428"/>
      <c r="PGA343" s="430"/>
      <c r="PGB343" s="431"/>
      <c r="PGC343" s="429"/>
      <c r="PGD343" s="428"/>
      <c r="PGE343" s="430"/>
      <c r="PGF343" s="431"/>
      <c r="PGG343" s="429"/>
      <c r="PGH343" s="428"/>
      <c r="PGI343" s="430"/>
      <c r="PGJ343" s="431"/>
      <c r="PGK343" s="429"/>
      <c r="PGL343" s="428"/>
      <c r="PGM343" s="430"/>
      <c r="PGN343" s="431"/>
      <c r="PGO343" s="429"/>
      <c r="PGP343" s="428"/>
      <c r="PGQ343" s="430"/>
      <c r="PGR343" s="431"/>
      <c r="PGS343" s="429"/>
      <c r="PGT343" s="428"/>
      <c r="PGU343" s="430"/>
      <c r="PGV343" s="431"/>
      <c r="PGW343" s="429"/>
      <c r="PGX343" s="428"/>
      <c r="PGY343" s="430"/>
      <c r="PGZ343" s="431"/>
      <c r="PHA343" s="429"/>
      <c r="PHB343" s="428"/>
      <c r="PHC343" s="430"/>
      <c r="PHD343" s="431"/>
      <c r="PHE343" s="429"/>
      <c r="PHF343" s="428"/>
      <c r="PHG343" s="430"/>
      <c r="PHH343" s="431"/>
      <c r="PHI343" s="429"/>
      <c r="PHJ343" s="428"/>
      <c r="PHK343" s="430"/>
      <c r="PHL343" s="431"/>
      <c r="PHM343" s="429"/>
      <c r="PHN343" s="428"/>
      <c r="PHO343" s="430"/>
      <c r="PHP343" s="431"/>
      <c r="PHQ343" s="429"/>
      <c r="PHR343" s="428"/>
      <c r="PHS343" s="430"/>
      <c r="PHT343" s="431"/>
      <c r="PHU343" s="429"/>
      <c r="PHV343" s="428"/>
      <c r="PHW343" s="430"/>
      <c r="PHX343" s="431"/>
      <c r="PHY343" s="429"/>
      <c r="PHZ343" s="428"/>
      <c r="PIA343" s="430"/>
      <c r="PIB343" s="431"/>
      <c r="PIC343" s="429"/>
      <c r="PID343" s="428"/>
      <c r="PIE343" s="430"/>
      <c r="PIF343" s="431"/>
      <c r="PIG343" s="429"/>
      <c r="PIH343" s="428"/>
      <c r="PII343" s="430"/>
      <c r="PIJ343" s="431"/>
      <c r="PIK343" s="429"/>
      <c r="PIL343" s="428"/>
      <c r="PIM343" s="430"/>
      <c r="PIN343" s="431"/>
      <c r="PIO343" s="429"/>
      <c r="PIP343" s="428"/>
      <c r="PIQ343" s="430"/>
      <c r="PIR343" s="431"/>
      <c r="PIS343" s="429"/>
      <c r="PIT343" s="428"/>
      <c r="PIU343" s="430"/>
      <c r="PIV343" s="431"/>
      <c r="PIW343" s="429"/>
      <c r="PIX343" s="428"/>
      <c r="PIY343" s="430"/>
      <c r="PIZ343" s="431"/>
      <c r="PJA343" s="429"/>
      <c r="PJB343" s="428"/>
      <c r="PJC343" s="430"/>
      <c r="PJD343" s="431"/>
      <c r="PJE343" s="429"/>
      <c r="PJF343" s="428"/>
      <c r="PJG343" s="430"/>
      <c r="PJH343" s="431"/>
      <c r="PJI343" s="429"/>
      <c r="PJJ343" s="428"/>
      <c r="PJK343" s="430"/>
      <c r="PJL343" s="431"/>
      <c r="PJM343" s="429"/>
      <c r="PJN343" s="428"/>
      <c r="PJO343" s="430"/>
      <c r="PJP343" s="431"/>
      <c r="PJQ343" s="429"/>
      <c r="PJR343" s="428"/>
      <c r="PJS343" s="430"/>
      <c r="PJT343" s="431"/>
      <c r="PJU343" s="429"/>
      <c r="PJV343" s="428"/>
      <c r="PJW343" s="430"/>
      <c r="PJX343" s="431"/>
      <c r="PJY343" s="429"/>
      <c r="PJZ343" s="428"/>
      <c r="PKA343" s="430"/>
      <c r="PKB343" s="431"/>
      <c r="PKC343" s="429"/>
      <c r="PKD343" s="428"/>
      <c r="PKE343" s="430"/>
      <c r="PKF343" s="431"/>
      <c r="PKG343" s="429"/>
      <c r="PKH343" s="428"/>
      <c r="PKI343" s="430"/>
      <c r="PKJ343" s="431"/>
      <c r="PKK343" s="429"/>
      <c r="PKL343" s="428"/>
      <c r="PKM343" s="430"/>
      <c r="PKN343" s="431"/>
      <c r="PKO343" s="429"/>
      <c r="PKP343" s="428"/>
      <c r="PKQ343" s="430"/>
      <c r="PKR343" s="431"/>
      <c r="PKS343" s="429"/>
      <c r="PKT343" s="428"/>
      <c r="PKU343" s="430"/>
      <c r="PKV343" s="431"/>
      <c r="PKW343" s="429"/>
      <c r="PKX343" s="428"/>
      <c r="PKY343" s="430"/>
      <c r="PKZ343" s="431"/>
      <c r="PLA343" s="429"/>
      <c r="PLB343" s="428"/>
      <c r="PLC343" s="430"/>
      <c r="PLD343" s="431"/>
      <c r="PLE343" s="429"/>
      <c r="PLF343" s="428"/>
      <c r="PLG343" s="430"/>
      <c r="PLH343" s="431"/>
      <c r="PLI343" s="429"/>
      <c r="PLJ343" s="428"/>
      <c r="PLK343" s="430"/>
      <c r="PLL343" s="431"/>
      <c r="PLM343" s="429"/>
      <c r="PLN343" s="428"/>
      <c r="PLO343" s="430"/>
      <c r="PLP343" s="431"/>
      <c r="PLQ343" s="429"/>
      <c r="PLR343" s="428"/>
      <c r="PLS343" s="430"/>
      <c r="PLT343" s="431"/>
      <c r="PLU343" s="429"/>
      <c r="PLV343" s="428"/>
      <c r="PLW343" s="430"/>
      <c r="PLX343" s="431"/>
      <c r="PLY343" s="429"/>
      <c r="PLZ343" s="428"/>
      <c r="PMA343" s="430"/>
      <c r="PMB343" s="431"/>
      <c r="PMC343" s="429"/>
      <c r="PMD343" s="428"/>
      <c r="PME343" s="430"/>
      <c r="PMF343" s="431"/>
      <c r="PMG343" s="429"/>
      <c r="PMH343" s="428"/>
      <c r="PMI343" s="430"/>
      <c r="PMJ343" s="431"/>
      <c r="PMK343" s="429"/>
      <c r="PML343" s="428"/>
      <c r="PMM343" s="430"/>
      <c r="PMN343" s="431"/>
      <c r="PMO343" s="429"/>
      <c r="PMP343" s="428"/>
      <c r="PMQ343" s="430"/>
      <c r="PMR343" s="431"/>
      <c r="PMS343" s="429"/>
      <c r="PMT343" s="428"/>
      <c r="PMU343" s="430"/>
      <c r="PMV343" s="431"/>
      <c r="PMW343" s="429"/>
      <c r="PMX343" s="428"/>
      <c r="PMY343" s="430"/>
      <c r="PMZ343" s="431"/>
      <c r="PNA343" s="429"/>
      <c r="PNB343" s="428"/>
      <c r="PNC343" s="430"/>
      <c r="PND343" s="431"/>
      <c r="PNE343" s="429"/>
      <c r="PNF343" s="428"/>
      <c r="PNG343" s="430"/>
      <c r="PNH343" s="431"/>
      <c r="PNI343" s="429"/>
      <c r="PNJ343" s="428"/>
      <c r="PNK343" s="430"/>
      <c r="PNL343" s="431"/>
      <c r="PNM343" s="429"/>
      <c r="PNN343" s="428"/>
      <c r="PNO343" s="430"/>
      <c r="PNP343" s="431"/>
      <c r="PNQ343" s="429"/>
      <c r="PNR343" s="428"/>
      <c r="PNS343" s="430"/>
      <c r="PNT343" s="431"/>
      <c r="PNU343" s="429"/>
      <c r="PNV343" s="428"/>
      <c r="PNW343" s="430"/>
      <c r="PNX343" s="431"/>
      <c r="PNY343" s="429"/>
      <c r="PNZ343" s="428"/>
      <c r="POA343" s="430"/>
      <c r="POB343" s="431"/>
      <c r="POC343" s="429"/>
      <c r="POD343" s="428"/>
      <c r="POE343" s="430"/>
      <c r="POF343" s="431"/>
      <c r="POG343" s="429"/>
      <c r="POH343" s="428"/>
      <c r="POI343" s="430"/>
      <c r="POJ343" s="431"/>
      <c r="POK343" s="429"/>
      <c r="POL343" s="428"/>
      <c r="POM343" s="430"/>
      <c r="PON343" s="431"/>
      <c r="POO343" s="429"/>
      <c r="POP343" s="428"/>
      <c r="POQ343" s="430"/>
      <c r="POR343" s="431"/>
      <c r="POS343" s="429"/>
      <c r="POT343" s="428"/>
      <c r="POU343" s="430"/>
      <c r="POV343" s="431"/>
      <c r="POW343" s="429"/>
      <c r="POX343" s="428"/>
      <c r="POY343" s="430"/>
      <c r="POZ343" s="431"/>
      <c r="PPA343" s="429"/>
      <c r="PPB343" s="428"/>
      <c r="PPC343" s="430"/>
      <c r="PPD343" s="431"/>
      <c r="PPE343" s="429"/>
      <c r="PPF343" s="428"/>
      <c r="PPG343" s="430"/>
      <c r="PPH343" s="431"/>
      <c r="PPI343" s="429"/>
      <c r="PPJ343" s="428"/>
      <c r="PPK343" s="430"/>
      <c r="PPL343" s="431"/>
      <c r="PPM343" s="429"/>
      <c r="PPN343" s="428"/>
      <c r="PPO343" s="430"/>
      <c r="PPP343" s="431"/>
      <c r="PPQ343" s="429"/>
      <c r="PPR343" s="428"/>
      <c r="PPS343" s="430"/>
      <c r="PPT343" s="431"/>
      <c r="PPU343" s="429"/>
      <c r="PPV343" s="428"/>
      <c r="PPW343" s="430"/>
      <c r="PPX343" s="431"/>
      <c r="PPY343" s="429"/>
      <c r="PPZ343" s="428"/>
      <c r="PQA343" s="430"/>
      <c r="PQB343" s="431"/>
      <c r="PQC343" s="429"/>
      <c r="PQD343" s="428"/>
      <c r="PQE343" s="430"/>
      <c r="PQF343" s="431"/>
      <c r="PQG343" s="429"/>
      <c r="PQH343" s="428"/>
      <c r="PQI343" s="430"/>
      <c r="PQJ343" s="431"/>
      <c r="PQK343" s="429"/>
      <c r="PQL343" s="428"/>
      <c r="PQM343" s="430"/>
      <c r="PQN343" s="431"/>
      <c r="PQO343" s="429"/>
      <c r="PQP343" s="428"/>
      <c r="PQQ343" s="430"/>
      <c r="PQR343" s="431"/>
      <c r="PQS343" s="429"/>
      <c r="PQT343" s="428"/>
      <c r="PQU343" s="430"/>
      <c r="PQV343" s="431"/>
      <c r="PQW343" s="429"/>
      <c r="PQX343" s="428"/>
      <c r="PQY343" s="430"/>
      <c r="PQZ343" s="431"/>
      <c r="PRA343" s="429"/>
      <c r="PRB343" s="428"/>
      <c r="PRC343" s="430"/>
      <c r="PRD343" s="431"/>
      <c r="PRE343" s="429"/>
      <c r="PRF343" s="428"/>
      <c r="PRG343" s="430"/>
      <c r="PRH343" s="431"/>
      <c r="PRI343" s="429"/>
      <c r="PRJ343" s="428"/>
      <c r="PRK343" s="430"/>
      <c r="PRL343" s="431"/>
      <c r="PRM343" s="429"/>
      <c r="PRN343" s="428"/>
      <c r="PRO343" s="430"/>
      <c r="PRP343" s="431"/>
      <c r="PRQ343" s="429"/>
      <c r="PRR343" s="428"/>
      <c r="PRS343" s="430"/>
      <c r="PRT343" s="431"/>
      <c r="PRU343" s="429"/>
      <c r="PRV343" s="428"/>
      <c r="PRW343" s="430"/>
      <c r="PRX343" s="431"/>
      <c r="PRY343" s="429"/>
      <c r="PRZ343" s="428"/>
      <c r="PSA343" s="430"/>
      <c r="PSB343" s="431"/>
      <c r="PSC343" s="429"/>
      <c r="PSD343" s="428"/>
      <c r="PSE343" s="430"/>
      <c r="PSF343" s="431"/>
      <c r="PSG343" s="429"/>
      <c r="PSH343" s="428"/>
      <c r="PSI343" s="430"/>
      <c r="PSJ343" s="431"/>
      <c r="PSK343" s="429"/>
      <c r="PSL343" s="428"/>
      <c r="PSM343" s="430"/>
      <c r="PSN343" s="431"/>
      <c r="PSO343" s="429"/>
      <c r="PSP343" s="428"/>
      <c r="PSQ343" s="430"/>
      <c r="PSR343" s="431"/>
      <c r="PSS343" s="429"/>
      <c r="PST343" s="428"/>
      <c r="PSU343" s="430"/>
      <c r="PSV343" s="431"/>
      <c r="PSW343" s="429"/>
      <c r="PSX343" s="428"/>
      <c r="PSY343" s="430"/>
      <c r="PSZ343" s="431"/>
      <c r="PTA343" s="429"/>
      <c r="PTB343" s="428"/>
      <c r="PTC343" s="430"/>
      <c r="PTD343" s="431"/>
      <c r="PTE343" s="429"/>
      <c r="PTF343" s="428"/>
      <c r="PTG343" s="430"/>
      <c r="PTH343" s="431"/>
      <c r="PTI343" s="429"/>
      <c r="PTJ343" s="428"/>
      <c r="PTK343" s="430"/>
      <c r="PTL343" s="431"/>
      <c r="PTM343" s="429"/>
      <c r="PTN343" s="428"/>
      <c r="PTO343" s="430"/>
      <c r="PTP343" s="431"/>
      <c r="PTQ343" s="429"/>
      <c r="PTR343" s="428"/>
      <c r="PTS343" s="430"/>
      <c r="PTT343" s="431"/>
      <c r="PTU343" s="429"/>
      <c r="PTV343" s="428"/>
      <c r="PTW343" s="430"/>
      <c r="PTX343" s="431"/>
      <c r="PTY343" s="429"/>
      <c r="PTZ343" s="428"/>
      <c r="PUA343" s="430"/>
      <c r="PUB343" s="431"/>
      <c r="PUC343" s="429"/>
      <c r="PUD343" s="428"/>
      <c r="PUE343" s="430"/>
      <c r="PUF343" s="431"/>
      <c r="PUG343" s="429"/>
      <c r="PUH343" s="428"/>
      <c r="PUI343" s="430"/>
      <c r="PUJ343" s="431"/>
      <c r="PUK343" s="429"/>
      <c r="PUL343" s="428"/>
      <c r="PUM343" s="430"/>
      <c r="PUN343" s="431"/>
      <c r="PUO343" s="429"/>
      <c r="PUP343" s="428"/>
      <c r="PUQ343" s="430"/>
      <c r="PUR343" s="431"/>
      <c r="PUS343" s="429"/>
      <c r="PUT343" s="428"/>
      <c r="PUU343" s="430"/>
      <c r="PUV343" s="431"/>
      <c r="PUW343" s="429"/>
      <c r="PUX343" s="428"/>
      <c r="PUY343" s="430"/>
      <c r="PUZ343" s="431"/>
      <c r="PVA343" s="429"/>
      <c r="PVB343" s="428"/>
      <c r="PVC343" s="430"/>
      <c r="PVD343" s="431"/>
      <c r="PVE343" s="429"/>
      <c r="PVF343" s="428"/>
      <c r="PVG343" s="430"/>
      <c r="PVH343" s="431"/>
      <c r="PVI343" s="429"/>
      <c r="PVJ343" s="428"/>
      <c r="PVK343" s="430"/>
      <c r="PVL343" s="431"/>
      <c r="PVM343" s="429"/>
      <c r="PVN343" s="428"/>
      <c r="PVO343" s="430"/>
      <c r="PVP343" s="431"/>
      <c r="PVQ343" s="429"/>
      <c r="PVR343" s="428"/>
      <c r="PVS343" s="430"/>
      <c r="PVT343" s="431"/>
      <c r="PVU343" s="429"/>
      <c r="PVV343" s="428"/>
      <c r="PVW343" s="430"/>
      <c r="PVX343" s="431"/>
      <c r="PVY343" s="429"/>
      <c r="PVZ343" s="428"/>
      <c r="PWA343" s="430"/>
      <c r="PWB343" s="431"/>
      <c r="PWC343" s="429"/>
      <c r="PWD343" s="428"/>
      <c r="PWE343" s="430"/>
      <c r="PWF343" s="431"/>
      <c r="PWG343" s="429"/>
      <c r="PWH343" s="428"/>
      <c r="PWI343" s="430"/>
      <c r="PWJ343" s="431"/>
      <c r="PWK343" s="429"/>
      <c r="PWL343" s="428"/>
      <c r="PWM343" s="430"/>
      <c r="PWN343" s="431"/>
      <c r="PWO343" s="429"/>
      <c r="PWP343" s="428"/>
      <c r="PWQ343" s="430"/>
      <c r="PWR343" s="431"/>
      <c r="PWS343" s="429"/>
      <c r="PWT343" s="428"/>
      <c r="PWU343" s="430"/>
      <c r="PWV343" s="431"/>
      <c r="PWW343" s="429"/>
      <c r="PWX343" s="428"/>
      <c r="PWY343" s="430"/>
      <c r="PWZ343" s="431"/>
      <c r="PXA343" s="429"/>
      <c r="PXB343" s="428"/>
      <c r="PXC343" s="430"/>
      <c r="PXD343" s="431"/>
      <c r="PXE343" s="429"/>
      <c r="PXF343" s="428"/>
      <c r="PXG343" s="430"/>
      <c r="PXH343" s="431"/>
      <c r="PXI343" s="429"/>
      <c r="PXJ343" s="428"/>
      <c r="PXK343" s="430"/>
      <c r="PXL343" s="431"/>
      <c r="PXM343" s="429"/>
      <c r="PXN343" s="428"/>
      <c r="PXO343" s="430"/>
      <c r="PXP343" s="431"/>
      <c r="PXQ343" s="429"/>
      <c r="PXR343" s="428"/>
      <c r="PXS343" s="430"/>
      <c r="PXT343" s="431"/>
      <c r="PXU343" s="429"/>
      <c r="PXV343" s="428"/>
      <c r="PXW343" s="430"/>
      <c r="PXX343" s="431"/>
      <c r="PXY343" s="429"/>
      <c r="PXZ343" s="428"/>
      <c r="PYA343" s="430"/>
      <c r="PYB343" s="431"/>
      <c r="PYC343" s="429"/>
      <c r="PYD343" s="428"/>
      <c r="PYE343" s="430"/>
      <c r="PYF343" s="431"/>
      <c r="PYG343" s="429"/>
      <c r="PYH343" s="428"/>
      <c r="PYI343" s="430"/>
      <c r="PYJ343" s="431"/>
      <c r="PYK343" s="429"/>
      <c r="PYL343" s="428"/>
      <c r="PYM343" s="430"/>
      <c r="PYN343" s="431"/>
      <c r="PYO343" s="429"/>
      <c r="PYP343" s="428"/>
      <c r="PYQ343" s="430"/>
      <c r="PYR343" s="431"/>
      <c r="PYS343" s="429"/>
      <c r="PYT343" s="428"/>
      <c r="PYU343" s="430"/>
      <c r="PYV343" s="431"/>
      <c r="PYW343" s="429"/>
      <c r="PYX343" s="428"/>
      <c r="PYY343" s="430"/>
      <c r="PYZ343" s="431"/>
      <c r="PZA343" s="429"/>
      <c r="PZB343" s="428"/>
      <c r="PZC343" s="430"/>
      <c r="PZD343" s="431"/>
      <c r="PZE343" s="429"/>
      <c r="PZF343" s="428"/>
      <c r="PZG343" s="430"/>
      <c r="PZH343" s="431"/>
      <c r="PZI343" s="429"/>
      <c r="PZJ343" s="428"/>
      <c r="PZK343" s="430"/>
      <c r="PZL343" s="431"/>
      <c r="PZM343" s="429"/>
      <c r="PZN343" s="428"/>
      <c r="PZO343" s="430"/>
      <c r="PZP343" s="431"/>
      <c r="PZQ343" s="429"/>
      <c r="PZR343" s="428"/>
      <c r="PZS343" s="430"/>
      <c r="PZT343" s="431"/>
      <c r="PZU343" s="429"/>
      <c r="PZV343" s="428"/>
      <c r="PZW343" s="430"/>
      <c r="PZX343" s="431"/>
      <c r="PZY343" s="429"/>
      <c r="PZZ343" s="428"/>
      <c r="QAA343" s="430"/>
      <c r="QAB343" s="431"/>
      <c r="QAC343" s="429"/>
      <c r="QAD343" s="428"/>
      <c r="QAE343" s="430"/>
      <c r="QAF343" s="431"/>
      <c r="QAG343" s="429"/>
      <c r="QAH343" s="428"/>
      <c r="QAI343" s="430"/>
      <c r="QAJ343" s="431"/>
      <c r="QAK343" s="429"/>
      <c r="QAL343" s="428"/>
      <c r="QAM343" s="430"/>
      <c r="QAN343" s="431"/>
      <c r="QAO343" s="429"/>
      <c r="QAP343" s="428"/>
      <c r="QAQ343" s="430"/>
      <c r="QAR343" s="431"/>
      <c r="QAS343" s="429"/>
      <c r="QAT343" s="428"/>
      <c r="QAU343" s="430"/>
      <c r="QAV343" s="431"/>
      <c r="QAW343" s="429"/>
      <c r="QAX343" s="428"/>
      <c r="QAY343" s="430"/>
      <c r="QAZ343" s="431"/>
      <c r="QBA343" s="429"/>
      <c r="QBB343" s="428"/>
      <c r="QBC343" s="430"/>
      <c r="QBD343" s="431"/>
      <c r="QBE343" s="429"/>
      <c r="QBF343" s="428"/>
      <c r="QBG343" s="430"/>
      <c r="QBH343" s="431"/>
      <c r="QBI343" s="429"/>
      <c r="QBJ343" s="428"/>
      <c r="QBK343" s="430"/>
      <c r="QBL343" s="431"/>
      <c r="QBM343" s="429"/>
      <c r="QBN343" s="428"/>
      <c r="QBO343" s="430"/>
      <c r="QBP343" s="431"/>
      <c r="QBQ343" s="429"/>
      <c r="QBR343" s="428"/>
      <c r="QBS343" s="430"/>
      <c r="QBT343" s="431"/>
      <c r="QBU343" s="429"/>
      <c r="QBV343" s="428"/>
      <c r="QBW343" s="430"/>
      <c r="QBX343" s="431"/>
      <c r="QBY343" s="429"/>
      <c r="QBZ343" s="428"/>
      <c r="QCA343" s="430"/>
      <c r="QCB343" s="431"/>
      <c r="QCC343" s="429"/>
      <c r="QCD343" s="428"/>
      <c r="QCE343" s="430"/>
      <c r="QCF343" s="431"/>
      <c r="QCG343" s="429"/>
      <c r="QCH343" s="428"/>
      <c r="QCI343" s="430"/>
      <c r="QCJ343" s="431"/>
      <c r="QCK343" s="429"/>
      <c r="QCL343" s="428"/>
      <c r="QCM343" s="430"/>
      <c r="QCN343" s="431"/>
      <c r="QCO343" s="429"/>
      <c r="QCP343" s="428"/>
      <c r="QCQ343" s="430"/>
      <c r="QCR343" s="431"/>
      <c r="QCS343" s="429"/>
      <c r="QCT343" s="428"/>
      <c r="QCU343" s="430"/>
      <c r="QCV343" s="431"/>
      <c r="QCW343" s="429"/>
      <c r="QCX343" s="428"/>
      <c r="QCY343" s="430"/>
      <c r="QCZ343" s="431"/>
      <c r="QDA343" s="429"/>
      <c r="QDB343" s="428"/>
      <c r="QDC343" s="430"/>
      <c r="QDD343" s="431"/>
      <c r="QDE343" s="429"/>
      <c r="QDF343" s="428"/>
      <c r="QDG343" s="430"/>
      <c r="QDH343" s="431"/>
      <c r="QDI343" s="429"/>
      <c r="QDJ343" s="428"/>
      <c r="QDK343" s="430"/>
      <c r="QDL343" s="431"/>
      <c r="QDM343" s="429"/>
      <c r="QDN343" s="428"/>
      <c r="QDO343" s="430"/>
      <c r="QDP343" s="431"/>
      <c r="QDQ343" s="429"/>
      <c r="QDR343" s="428"/>
      <c r="QDS343" s="430"/>
      <c r="QDT343" s="431"/>
      <c r="QDU343" s="429"/>
      <c r="QDV343" s="428"/>
      <c r="QDW343" s="430"/>
      <c r="QDX343" s="431"/>
      <c r="QDY343" s="429"/>
      <c r="QDZ343" s="428"/>
      <c r="QEA343" s="430"/>
      <c r="QEB343" s="431"/>
      <c r="QEC343" s="429"/>
      <c r="QED343" s="428"/>
      <c r="QEE343" s="430"/>
      <c r="QEF343" s="431"/>
      <c r="QEG343" s="429"/>
      <c r="QEH343" s="428"/>
      <c r="QEI343" s="430"/>
      <c r="QEJ343" s="431"/>
      <c r="QEK343" s="429"/>
      <c r="QEL343" s="428"/>
      <c r="QEM343" s="430"/>
      <c r="QEN343" s="431"/>
      <c r="QEO343" s="429"/>
      <c r="QEP343" s="428"/>
      <c r="QEQ343" s="430"/>
      <c r="QER343" s="431"/>
      <c r="QES343" s="429"/>
      <c r="QET343" s="428"/>
      <c r="QEU343" s="430"/>
      <c r="QEV343" s="431"/>
      <c r="QEW343" s="429"/>
      <c r="QEX343" s="428"/>
      <c r="QEY343" s="430"/>
      <c r="QEZ343" s="431"/>
      <c r="QFA343" s="429"/>
      <c r="QFB343" s="428"/>
      <c r="QFC343" s="430"/>
      <c r="QFD343" s="431"/>
      <c r="QFE343" s="429"/>
      <c r="QFF343" s="428"/>
      <c r="QFG343" s="430"/>
      <c r="QFH343" s="431"/>
      <c r="QFI343" s="429"/>
      <c r="QFJ343" s="428"/>
      <c r="QFK343" s="430"/>
      <c r="QFL343" s="431"/>
      <c r="QFM343" s="429"/>
      <c r="QFN343" s="428"/>
      <c r="QFO343" s="430"/>
      <c r="QFP343" s="431"/>
      <c r="QFQ343" s="429"/>
      <c r="QFR343" s="428"/>
      <c r="QFS343" s="430"/>
      <c r="QFT343" s="431"/>
      <c r="QFU343" s="429"/>
      <c r="QFV343" s="428"/>
      <c r="QFW343" s="430"/>
      <c r="QFX343" s="431"/>
      <c r="QFY343" s="429"/>
      <c r="QFZ343" s="428"/>
      <c r="QGA343" s="430"/>
      <c r="QGB343" s="431"/>
      <c r="QGC343" s="429"/>
      <c r="QGD343" s="428"/>
      <c r="QGE343" s="430"/>
      <c r="QGF343" s="431"/>
      <c r="QGG343" s="429"/>
      <c r="QGH343" s="428"/>
      <c r="QGI343" s="430"/>
      <c r="QGJ343" s="431"/>
      <c r="QGK343" s="429"/>
      <c r="QGL343" s="428"/>
      <c r="QGM343" s="430"/>
      <c r="QGN343" s="431"/>
      <c r="QGO343" s="429"/>
      <c r="QGP343" s="428"/>
      <c r="QGQ343" s="430"/>
      <c r="QGR343" s="431"/>
      <c r="QGS343" s="429"/>
      <c r="QGT343" s="428"/>
      <c r="QGU343" s="430"/>
      <c r="QGV343" s="431"/>
      <c r="QGW343" s="429"/>
      <c r="QGX343" s="428"/>
      <c r="QGY343" s="430"/>
      <c r="QGZ343" s="431"/>
      <c r="QHA343" s="429"/>
      <c r="QHB343" s="428"/>
      <c r="QHC343" s="430"/>
      <c r="QHD343" s="431"/>
      <c r="QHE343" s="429"/>
      <c r="QHF343" s="428"/>
      <c r="QHG343" s="430"/>
      <c r="QHH343" s="431"/>
      <c r="QHI343" s="429"/>
      <c r="QHJ343" s="428"/>
      <c r="QHK343" s="430"/>
      <c r="QHL343" s="431"/>
      <c r="QHM343" s="429"/>
      <c r="QHN343" s="428"/>
      <c r="QHO343" s="430"/>
      <c r="QHP343" s="431"/>
      <c r="QHQ343" s="429"/>
      <c r="QHR343" s="428"/>
      <c r="QHS343" s="430"/>
      <c r="QHT343" s="431"/>
      <c r="QHU343" s="429"/>
      <c r="QHV343" s="428"/>
      <c r="QHW343" s="430"/>
      <c r="QHX343" s="431"/>
      <c r="QHY343" s="429"/>
      <c r="QHZ343" s="428"/>
      <c r="QIA343" s="430"/>
      <c r="QIB343" s="431"/>
      <c r="QIC343" s="429"/>
      <c r="QID343" s="428"/>
      <c r="QIE343" s="430"/>
      <c r="QIF343" s="431"/>
      <c r="QIG343" s="429"/>
      <c r="QIH343" s="428"/>
      <c r="QII343" s="430"/>
      <c r="QIJ343" s="431"/>
      <c r="QIK343" s="429"/>
      <c r="QIL343" s="428"/>
      <c r="QIM343" s="430"/>
      <c r="QIN343" s="431"/>
      <c r="QIO343" s="429"/>
      <c r="QIP343" s="428"/>
      <c r="QIQ343" s="430"/>
      <c r="QIR343" s="431"/>
      <c r="QIS343" s="429"/>
      <c r="QIT343" s="428"/>
      <c r="QIU343" s="430"/>
      <c r="QIV343" s="431"/>
      <c r="QIW343" s="429"/>
      <c r="QIX343" s="428"/>
      <c r="QIY343" s="430"/>
      <c r="QIZ343" s="431"/>
      <c r="QJA343" s="429"/>
      <c r="QJB343" s="428"/>
      <c r="QJC343" s="430"/>
      <c r="QJD343" s="431"/>
      <c r="QJE343" s="429"/>
      <c r="QJF343" s="428"/>
      <c r="QJG343" s="430"/>
      <c r="QJH343" s="431"/>
      <c r="QJI343" s="429"/>
      <c r="QJJ343" s="428"/>
      <c r="QJK343" s="430"/>
      <c r="QJL343" s="431"/>
      <c r="QJM343" s="429"/>
      <c r="QJN343" s="428"/>
      <c r="QJO343" s="430"/>
      <c r="QJP343" s="431"/>
      <c r="QJQ343" s="429"/>
      <c r="QJR343" s="428"/>
      <c r="QJS343" s="430"/>
      <c r="QJT343" s="431"/>
      <c r="QJU343" s="429"/>
      <c r="QJV343" s="428"/>
      <c r="QJW343" s="430"/>
      <c r="QJX343" s="431"/>
      <c r="QJY343" s="429"/>
      <c r="QJZ343" s="428"/>
      <c r="QKA343" s="430"/>
      <c r="QKB343" s="431"/>
      <c r="QKC343" s="429"/>
      <c r="QKD343" s="428"/>
      <c r="QKE343" s="430"/>
      <c r="QKF343" s="431"/>
      <c r="QKG343" s="429"/>
      <c r="QKH343" s="428"/>
      <c r="QKI343" s="430"/>
      <c r="QKJ343" s="431"/>
      <c r="QKK343" s="429"/>
      <c r="QKL343" s="428"/>
      <c r="QKM343" s="430"/>
      <c r="QKN343" s="431"/>
      <c r="QKO343" s="429"/>
      <c r="QKP343" s="428"/>
      <c r="QKQ343" s="430"/>
      <c r="QKR343" s="431"/>
      <c r="QKS343" s="429"/>
      <c r="QKT343" s="428"/>
      <c r="QKU343" s="430"/>
      <c r="QKV343" s="431"/>
      <c r="QKW343" s="429"/>
      <c r="QKX343" s="428"/>
      <c r="QKY343" s="430"/>
      <c r="QKZ343" s="431"/>
      <c r="QLA343" s="429"/>
      <c r="QLB343" s="428"/>
      <c r="QLC343" s="430"/>
      <c r="QLD343" s="431"/>
      <c r="QLE343" s="429"/>
      <c r="QLF343" s="428"/>
      <c r="QLG343" s="430"/>
      <c r="QLH343" s="431"/>
      <c r="QLI343" s="429"/>
      <c r="QLJ343" s="428"/>
      <c r="QLK343" s="430"/>
      <c r="QLL343" s="431"/>
      <c r="QLM343" s="429"/>
      <c r="QLN343" s="428"/>
      <c r="QLO343" s="430"/>
      <c r="QLP343" s="431"/>
      <c r="QLQ343" s="429"/>
      <c r="QLR343" s="428"/>
      <c r="QLS343" s="430"/>
      <c r="QLT343" s="431"/>
      <c r="QLU343" s="429"/>
      <c r="QLV343" s="428"/>
      <c r="QLW343" s="430"/>
      <c r="QLX343" s="431"/>
      <c r="QLY343" s="429"/>
      <c r="QLZ343" s="428"/>
      <c r="QMA343" s="430"/>
      <c r="QMB343" s="431"/>
      <c r="QMC343" s="429"/>
      <c r="QMD343" s="428"/>
      <c r="QME343" s="430"/>
      <c r="QMF343" s="431"/>
      <c r="QMG343" s="429"/>
      <c r="QMH343" s="428"/>
      <c r="QMI343" s="430"/>
      <c r="QMJ343" s="431"/>
      <c r="QMK343" s="429"/>
      <c r="QML343" s="428"/>
      <c r="QMM343" s="430"/>
      <c r="QMN343" s="431"/>
      <c r="QMO343" s="429"/>
      <c r="QMP343" s="428"/>
      <c r="QMQ343" s="430"/>
      <c r="QMR343" s="431"/>
      <c r="QMS343" s="429"/>
      <c r="QMT343" s="428"/>
      <c r="QMU343" s="430"/>
      <c r="QMV343" s="431"/>
      <c r="QMW343" s="429"/>
      <c r="QMX343" s="428"/>
      <c r="QMY343" s="430"/>
      <c r="QMZ343" s="431"/>
      <c r="QNA343" s="429"/>
      <c r="QNB343" s="428"/>
      <c r="QNC343" s="430"/>
      <c r="QND343" s="431"/>
      <c r="QNE343" s="429"/>
      <c r="QNF343" s="428"/>
      <c r="QNG343" s="430"/>
      <c r="QNH343" s="431"/>
      <c r="QNI343" s="429"/>
      <c r="QNJ343" s="428"/>
      <c r="QNK343" s="430"/>
      <c r="QNL343" s="431"/>
      <c r="QNM343" s="429"/>
      <c r="QNN343" s="428"/>
      <c r="QNO343" s="430"/>
      <c r="QNP343" s="431"/>
      <c r="QNQ343" s="429"/>
      <c r="QNR343" s="428"/>
      <c r="QNS343" s="430"/>
      <c r="QNT343" s="431"/>
      <c r="QNU343" s="429"/>
      <c r="QNV343" s="428"/>
      <c r="QNW343" s="430"/>
      <c r="QNX343" s="431"/>
      <c r="QNY343" s="429"/>
      <c r="QNZ343" s="428"/>
      <c r="QOA343" s="430"/>
      <c r="QOB343" s="431"/>
      <c r="QOC343" s="429"/>
      <c r="QOD343" s="428"/>
      <c r="QOE343" s="430"/>
      <c r="QOF343" s="431"/>
      <c r="QOG343" s="429"/>
      <c r="QOH343" s="428"/>
      <c r="QOI343" s="430"/>
      <c r="QOJ343" s="431"/>
      <c r="QOK343" s="429"/>
      <c r="QOL343" s="428"/>
      <c r="QOM343" s="430"/>
      <c r="QON343" s="431"/>
      <c r="QOO343" s="429"/>
      <c r="QOP343" s="428"/>
      <c r="QOQ343" s="430"/>
      <c r="QOR343" s="431"/>
      <c r="QOS343" s="429"/>
      <c r="QOT343" s="428"/>
      <c r="QOU343" s="430"/>
      <c r="QOV343" s="431"/>
      <c r="QOW343" s="429"/>
      <c r="QOX343" s="428"/>
      <c r="QOY343" s="430"/>
      <c r="QOZ343" s="431"/>
      <c r="QPA343" s="429"/>
      <c r="QPB343" s="428"/>
      <c r="QPC343" s="430"/>
      <c r="QPD343" s="431"/>
      <c r="QPE343" s="429"/>
      <c r="QPF343" s="428"/>
      <c r="QPG343" s="430"/>
      <c r="QPH343" s="431"/>
      <c r="QPI343" s="429"/>
      <c r="QPJ343" s="428"/>
      <c r="QPK343" s="430"/>
      <c r="QPL343" s="431"/>
      <c r="QPM343" s="429"/>
      <c r="QPN343" s="428"/>
      <c r="QPO343" s="430"/>
      <c r="QPP343" s="431"/>
      <c r="QPQ343" s="429"/>
      <c r="QPR343" s="428"/>
      <c r="QPS343" s="430"/>
      <c r="QPT343" s="431"/>
      <c r="QPU343" s="429"/>
      <c r="QPV343" s="428"/>
      <c r="QPW343" s="430"/>
      <c r="QPX343" s="431"/>
      <c r="QPY343" s="429"/>
      <c r="QPZ343" s="428"/>
      <c r="QQA343" s="430"/>
      <c r="QQB343" s="431"/>
      <c r="QQC343" s="429"/>
      <c r="QQD343" s="428"/>
      <c r="QQE343" s="430"/>
      <c r="QQF343" s="431"/>
      <c r="QQG343" s="429"/>
      <c r="QQH343" s="428"/>
      <c r="QQI343" s="430"/>
      <c r="QQJ343" s="431"/>
      <c r="QQK343" s="429"/>
      <c r="QQL343" s="428"/>
      <c r="QQM343" s="430"/>
      <c r="QQN343" s="431"/>
      <c r="QQO343" s="429"/>
      <c r="QQP343" s="428"/>
      <c r="QQQ343" s="430"/>
      <c r="QQR343" s="431"/>
      <c r="QQS343" s="429"/>
      <c r="QQT343" s="428"/>
      <c r="QQU343" s="430"/>
      <c r="QQV343" s="431"/>
      <c r="QQW343" s="429"/>
      <c r="QQX343" s="428"/>
      <c r="QQY343" s="430"/>
      <c r="QQZ343" s="431"/>
      <c r="QRA343" s="429"/>
      <c r="QRB343" s="428"/>
      <c r="QRC343" s="430"/>
      <c r="QRD343" s="431"/>
      <c r="QRE343" s="429"/>
      <c r="QRF343" s="428"/>
      <c r="QRG343" s="430"/>
      <c r="QRH343" s="431"/>
      <c r="QRI343" s="429"/>
      <c r="QRJ343" s="428"/>
      <c r="QRK343" s="430"/>
      <c r="QRL343" s="431"/>
      <c r="QRM343" s="429"/>
      <c r="QRN343" s="428"/>
      <c r="QRO343" s="430"/>
      <c r="QRP343" s="431"/>
      <c r="QRQ343" s="429"/>
      <c r="QRR343" s="428"/>
      <c r="QRS343" s="430"/>
      <c r="QRT343" s="431"/>
      <c r="QRU343" s="429"/>
      <c r="QRV343" s="428"/>
      <c r="QRW343" s="430"/>
      <c r="QRX343" s="431"/>
      <c r="QRY343" s="429"/>
      <c r="QRZ343" s="428"/>
      <c r="QSA343" s="430"/>
      <c r="QSB343" s="431"/>
      <c r="QSC343" s="429"/>
      <c r="QSD343" s="428"/>
      <c r="QSE343" s="430"/>
      <c r="QSF343" s="431"/>
      <c r="QSG343" s="429"/>
      <c r="QSH343" s="428"/>
      <c r="QSI343" s="430"/>
      <c r="QSJ343" s="431"/>
      <c r="QSK343" s="429"/>
      <c r="QSL343" s="428"/>
      <c r="QSM343" s="430"/>
      <c r="QSN343" s="431"/>
      <c r="QSO343" s="429"/>
      <c r="QSP343" s="428"/>
      <c r="QSQ343" s="430"/>
      <c r="QSR343" s="431"/>
      <c r="QSS343" s="429"/>
      <c r="QST343" s="428"/>
      <c r="QSU343" s="430"/>
      <c r="QSV343" s="431"/>
      <c r="QSW343" s="429"/>
      <c r="QSX343" s="428"/>
      <c r="QSY343" s="430"/>
      <c r="QSZ343" s="431"/>
      <c r="QTA343" s="429"/>
      <c r="QTB343" s="428"/>
      <c r="QTC343" s="430"/>
      <c r="QTD343" s="431"/>
      <c r="QTE343" s="429"/>
      <c r="QTF343" s="428"/>
      <c r="QTG343" s="430"/>
      <c r="QTH343" s="431"/>
      <c r="QTI343" s="429"/>
      <c r="QTJ343" s="428"/>
      <c r="QTK343" s="430"/>
      <c r="QTL343" s="431"/>
      <c r="QTM343" s="429"/>
      <c r="QTN343" s="428"/>
      <c r="QTO343" s="430"/>
      <c r="QTP343" s="431"/>
      <c r="QTQ343" s="429"/>
      <c r="QTR343" s="428"/>
      <c r="QTS343" s="430"/>
      <c r="QTT343" s="431"/>
      <c r="QTU343" s="429"/>
      <c r="QTV343" s="428"/>
      <c r="QTW343" s="430"/>
      <c r="QTX343" s="431"/>
      <c r="QTY343" s="429"/>
      <c r="QTZ343" s="428"/>
      <c r="QUA343" s="430"/>
      <c r="QUB343" s="431"/>
      <c r="QUC343" s="429"/>
      <c r="QUD343" s="428"/>
      <c r="QUE343" s="430"/>
      <c r="QUF343" s="431"/>
      <c r="QUG343" s="429"/>
      <c r="QUH343" s="428"/>
      <c r="QUI343" s="430"/>
      <c r="QUJ343" s="431"/>
      <c r="QUK343" s="429"/>
      <c r="QUL343" s="428"/>
      <c r="QUM343" s="430"/>
      <c r="QUN343" s="431"/>
      <c r="QUO343" s="429"/>
      <c r="QUP343" s="428"/>
      <c r="QUQ343" s="430"/>
      <c r="QUR343" s="431"/>
      <c r="QUS343" s="429"/>
      <c r="QUT343" s="428"/>
      <c r="QUU343" s="430"/>
      <c r="QUV343" s="431"/>
      <c r="QUW343" s="429"/>
      <c r="QUX343" s="428"/>
      <c r="QUY343" s="430"/>
      <c r="QUZ343" s="431"/>
      <c r="QVA343" s="429"/>
      <c r="QVB343" s="428"/>
      <c r="QVC343" s="430"/>
      <c r="QVD343" s="431"/>
      <c r="QVE343" s="429"/>
      <c r="QVF343" s="428"/>
      <c r="QVG343" s="430"/>
      <c r="QVH343" s="431"/>
      <c r="QVI343" s="429"/>
      <c r="QVJ343" s="428"/>
      <c r="QVK343" s="430"/>
      <c r="QVL343" s="431"/>
      <c r="QVM343" s="429"/>
      <c r="QVN343" s="428"/>
      <c r="QVO343" s="430"/>
      <c r="QVP343" s="431"/>
      <c r="QVQ343" s="429"/>
      <c r="QVR343" s="428"/>
      <c r="QVS343" s="430"/>
      <c r="QVT343" s="431"/>
      <c r="QVU343" s="429"/>
      <c r="QVV343" s="428"/>
      <c r="QVW343" s="430"/>
      <c r="QVX343" s="431"/>
      <c r="QVY343" s="429"/>
      <c r="QVZ343" s="428"/>
      <c r="QWA343" s="430"/>
      <c r="QWB343" s="431"/>
      <c r="QWC343" s="429"/>
      <c r="QWD343" s="428"/>
      <c r="QWE343" s="430"/>
      <c r="QWF343" s="431"/>
      <c r="QWG343" s="429"/>
      <c r="QWH343" s="428"/>
      <c r="QWI343" s="430"/>
      <c r="QWJ343" s="431"/>
      <c r="QWK343" s="429"/>
      <c r="QWL343" s="428"/>
      <c r="QWM343" s="430"/>
      <c r="QWN343" s="431"/>
      <c r="QWO343" s="429"/>
      <c r="QWP343" s="428"/>
      <c r="QWQ343" s="430"/>
      <c r="QWR343" s="431"/>
      <c r="QWS343" s="429"/>
      <c r="QWT343" s="428"/>
      <c r="QWU343" s="430"/>
      <c r="QWV343" s="431"/>
      <c r="QWW343" s="429"/>
      <c r="QWX343" s="428"/>
      <c r="QWY343" s="430"/>
      <c r="QWZ343" s="431"/>
      <c r="QXA343" s="429"/>
      <c r="QXB343" s="428"/>
      <c r="QXC343" s="430"/>
      <c r="QXD343" s="431"/>
      <c r="QXE343" s="429"/>
      <c r="QXF343" s="428"/>
      <c r="QXG343" s="430"/>
      <c r="QXH343" s="431"/>
      <c r="QXI343" s="429"/>
      <c r="QXJ343" s="428"/>
      <c r="QXK343" s="430"/>
      <c r="QXL343" s="431"/>
      <c r="QXM343" s="429"/>
      <c r="QXN343" s="428"/>
      <c r="QXO343" s="430"/>
      <c r="QXP343" s="431"/>
      <c r="QXQ343" s="429"/>
      <c r="QXR343" s="428"/>
      <c r="QXS343" s="430"/>
      <c r="QXT343" s="431"/>
      <c r="QXU343" s="429"/>
      <c r="QXV343" s="428"/>
      <c r="QXW343" s="430"/>
      <c r="QXX343" s="431"/>
      <c r="QXY343" s="429"/>
      <c r="QXZ343" s="428"/>
      <c r="QYA343" s="430"/>
      <c r="QYB343" s="431"/>
      <c r="QYC343" s="429"/>
      <c r="QYD343" s="428"/>
      <c r="QYE343" s="430"/>
      <c r="QYF343" s="431"/>
      <c r="QYG343" s="429"/>
      <c r="QYH343" s="428"/>
      <c r="QYI343" s="430"/>
      <c r="QYJ343" s="431"/>
      <c r="QYK343" s="429"/>
      <c r="QYL343" s="428"/>
      <c r="QYM343" s="430"/>
      <c r="QYN343" s="431"/>
      <c r="QYO343" s="429"/>
      <c r="QYP343" s="428"/>
      <c r="QYQ343" s="430"/>
      <c r="QYR343" s="431"/>
      <c r="QYS343" s="429"/>
      <c r="QYT343" s="428"/>
      <c r="QYU343" s="430"/>
      <c r="QYV343" s="431"/>
      <c r="QYW343" s="429"/>
      <c r="QYX343" s="428"/>
      <c r="QYY343" s="430"/>
      <c r="QYZ343" s="431"/>
      <c r="QZA343" s="429"/>
      <c r="QZB343" s="428"/>
      <c r="QZC343" s="430"/>
      <c r="QZD343" s="431"/>
      <c r="QZE343" s="429"/>
      <c r="QZF343" s="428"/>
      <c r="QZG343" s="430"/>
      <c r="QZH343" s="431"/>
      <c r="QZI343" s="429"/>
      <c r="QZJ343" s="428"/>
      <c r="QZK343" s="430"/>
      <c r="QZL343" s="431"/>
      <c r="QZM343" s="429"/>
      <c r="QZN343" s="428"/>
      <c r="QZO343" s="430"/>
      <c r="QZP343" s="431"/>
      <c r="QZQ343" s="429"/>
      <c r="QZR343" s="428"/>
      <c r="QZS343" s="430"/>
      <c r="QZT343" s="431"/>
      <c r="QZU343" s="429"/>
      <c r="QZV343" s="428"/>
      <c r="QZW343" s="430"/>
      <c r="QZX343" s="431"/>
      <c r="QZY343" s="429"/>
      <c r="QZZ343" s="428"/>
      <c r="RAA343" s="430"/>
      <c r="RAB343" s="431"/>
      <c r="RAC343" s="429"/>
      <c r="RAD343" s="428"/>
      <c r="RAE343" s="430"/>
      <c r="RAF343" s="431"/>
      <c r="RAG343" s="429"/>
      <c r="RAH343" s="428"/>
      <c r="RAI343" s="430"/>
      <c r="RAJ343" s="431"/>
      <c r="RAK343" s="429"/>
      <c r="RAL343" s="428"/>
      <c r="RAM343" s="430"/>
      <c r="RAN343" s="431"/>
      <c r="RAO343" s="429"/>
      <c r="RAP343" s="428"/>
      <c r="RAQ343" s="430"/>
      <c r="RAR343" s="431"/>
      <c r="RAS343" s="429"/>
      <c r="RAT343" s="428"/>
      <c r="RAU343" s="430"/>
      <c r="RAV343" s="431"/>
      <c r="RAW343" s="429"/>
      <c r="RAX343" s="428"/>
      <c r="RAY343" s="430"/>
      <c r="RAZ343" s="431"/>
      <c r="RBA343" s="429"/>
      <c r="RBB343" s="428"/>
      <c r="RBC343" s="430"/>
      <c r="RBD343" s="431"/>
      <c r="RBE343" s="429"/>
      <c r="RBF343" s="428"/>
      <c r="RBG343" s="430"/>
      <c r="RBH343" s="431"/>
      <c r="RBI343" s="429"/>
      <c r="RBJ343" s="428"/>
      <c r="RBK343" s="430"/>
      <c r="RBL343" s="431"/>
      <c r="RBM343" s="429"/>
      <c r="RBN343" s="428"/>
      <c r="RBO343" s="430"/>
      <c r="RBP343" s="431"/>
      <c r="RBQ343" s="429"/>
      <c r="RBR343" s="428"/>
      <c r="RBS343" s="430"/>
      <c r="RBT343" s="431"/>
      <c r="RBU343" s="429"/>
      <c r="RBV343" s="428"/>
      <c r="RBW343" s="430"/>
      <c r="RBX343" s="431"/>
      <c r="RBY343" s="429"/>
      <c r="RBZ343" s="428"/>
      <c r="RCA343" s="430"/>
      <c r="RCB343" s="431"/>
      <c r="RCC343" s="429"/>
      <c r="RCD343" s="428"/>
      <c r="RCE343" s="430"/>
      <c r="RCF343" s="431"/>
      <c r="RCG343" s="429"/>
      <c r="RCH343" s="428"/>
      <c r="RCI343" s="430"/>
      <c r="RCJ343" s="431"/>
      <c r="RCK343" s="429"/>
      <c r="RCL343" s="428"/>
      <c r="RCM343" s="430"/>
      <c r="RCN343" s="431"/>
      <c r="RCO343" s="429"/>
      <c r="RCP343" s="428"/>
      <c r="RCQ343" s="430"/>
      <c r="RCR343" s="431"/>
      <c r="RCS343" s="429"/>
      <c r="RCT343" s="428"/>
      <c r="RCU343" s="430"/>
      <c r="RCV343" s="431"/>
      <c r="RCW343" s="429"/>
      <c r="RCX343" s="428"/>
      <c r="RCY343" s="430"/>
      <c r="RCZ343" s="431"/>
      <c r="RDA343" s="429"/>
      <c r="RDB343" s="428"/>
      <c r="RDC343" s="430"/>
      <c r="RDD343" s="431"/>
      <c r="RDE343" s="429"/>
      <c r="RDF343" s="428"/>
      <c r="RDG343" s="430"/>
      <c r="RDH343" s="431"/>
      <c r="RDI343" s="429"/>
      <c r="RDJ343" s="428"/>
      <c r="RDK343" s="430"/>
      <c r="RDL343" s="431"/>
      <c r="RDM343" s="429"/>
      <c r="RDN343" s="428"/>
      <c r="RDO343" s="430"/>
      <c r="RDP343" s="431"/>
      <c r="RDQ343" s="429"/>
      <c r="RDR343" s="428"/>
      <c r="RDS343" s="430"/>
      <c r="RDT343" s="431"/>
      <c r="RDU343" s="429"/>
      <c r="RDV343" s="428"/>
      <c r="RDW343" s="430"/>
      <c r="RDX343" s="431"/>
      <c r="RDY343" s="429"/>
      <c r="RDZ343" s="428"/>
      <c r="REA343" s="430"/>
      <c r="REB343" s="431"/>
      <c r="REC343" s="429"/>
      <c r="RED343" s="428"/>
      <c r="REE343" s="430"/>
      <c r="REF343" s="431"/>
      <c r="REG343" s="429"/>
      <c r="REH343" s="428"/>
      <c r="REI343" s="430"/>
      <c r="REJ343" s="431"/>
      <c r="REK343" s="429"/>
      <c r="REL343" s="428"/>
      <c r="REM343" s="430"/>
      <c r="REN343" s="431"/>
      <c r="REO343" s="429"/>
      <c r="REP343" s="428"/>
      <c r="REQ343" s="430"/>
      <c r="RER343" s="431"/>
      <c r="RES343" s="429"/>
      <c r="RET343" s="428"/>
      <c r="REU343" s="430"/>
      <c r="REV343" s="431"/>
      <c r="REW343" s="429"/>
      <c r="REX343" s="428"/>
      <c r="REY343" s="430"/>
      <c r="REZ343" s="431"/>
      <c r="RFA343" s="429"/>
      <c r="RFB343" s="428"/>
      <c r="RFC343" s="430"/>
      <c r="RFD343" s="431"/>
      <c r="RFE343" s="429"/>
      <c r="RFF343" s="428"/>
      <c r="RFG343" s="430"/>
      <c r="RFH343" s="431"/>
      <c r="RFI343" s="429"/>
      <c r="RFJ343" s="428"/>
      <c r="RFK343" s="430"/>
      <c r="RFL343" s="431"/>
      <c r="RFM343" s="429"/>
      <c r="RFN343" s="428"/>
      <c r="RFO343" s="430"/>
      <c r="RFP343" s="431"/>
      <c r="RFQ343" s="429"/>
      <c r="RFR343" s="428"/>
      <c r="RFS343" s="430"/>
      <c r="RFT343" s="431"/>
      <c r="RFU343" s="429"/>
      <c r="RFV343" s="428"/>
      <c r="RFW343" s="430"/>
      <c r="RFX343" s="431"/>
      <c r="RFY343" s="429"/>
      <c r="RFZ343" s="428"/>
      <c r="RGA343" s="430"/>
      <c r="RGB343" s="431"/>
      <c r="RGC343" s="429"/>
      <c r="RGD343" s="428"/>
      <c r="RGE343" s="430"/>
      <c r="RGF343" s="431"/>
      <c r="RGG343" s="429"/>
      <c r="RGH343" s="428"/>
      <c r="RGI343" s="430"/>
      <c r="RGJ343" s="431"/>
      <c r="RGK343" s="429"/>
      <c r="RGL343" s="428"/>
      <c r="RGM343" s="430"/>
      <c r="RGN343" s="431"/>
      <c r="RGO343" s="429"/>
      <c r="RGP343" s="428"/>
      <c r="RGQ343" s="430"/>
      <c r="RGR343" s="431"/>
      <c r="RGS343" s="429"/>
      <c r="RGT343" s="428"/>
      <c r="RGU343" s="430"/>
      <c r="RGV343" s="431"/>
      <c r="RGW343" s="429"/>
      <c r="RGX343" s="428"/>
      <c r="RGY343" s="430"/>
      <c r="RGZ343" s="431"/>
      <c r="RHA343" s="429"/>
      <c r="RHB343" s="428"/>
      <c r="RHC343" s="430"/>
      <c r="RHD343" s="431"/>
      <c r="RHE343" s="429"/>
      <c r="RHF343" s="428"/>
      <c r="RHG343" s="430"/>
      <c r="RHH343" s="431"/>
      <c r="RHI343" s="429"/>
      <c r="RHJ343" s="428"/>
      <c r="RHK343" s="430"/>
      <c r="RHL343" s="431"/>
      <c r="RHM343" s="429"/>
      <c r="RHN343" s="428"/>
      <c r="RHO343" s="430"/>
      <c r="RHP343" s="431"/>
      <c r="RHQ343" s="429"/>
      <c r="RHR343" s="428"/>
      <c r="RHS343" s="430"/>
      <c r="RHT343" s="431"/>
      <c r="RHU343" s="429"/>
      <c r="RHV343" s="428"/>
      <c r="RHW343" s="430"/>
      <c r="RHX343" s="431"/>
      <c r="RHY343" s="429"/>
      <c r="RHZ343" s="428"/>
      <c r="RIA343" s="430"/>
      <c r="RIB343" s="431"/>
      <c r="RIC343" s="429"/>
      <c r="RID343" s="428"/>
      <c r="RIE343" s="430"/>
      <c r="RIF343" s="431"/>
      <c r="RIG343" s="429"/>
      <c r="RIH343" s="428"/>
      <c r="RII343" s="430"/>
      <c r="RIJ343" s="431"/>
      <c r="RIK343" s="429"/>
      <c r="RIL343" s="428"/>
      <c r="RIM343" s="430"/>
      <c r="RIN343" s="431"/>
      <c r="RIO343" s="429"/>
      <c r="RIP343" s="428"/>
      <c r="RIQ343" s="430"/>
      <c r="RIR343" s="431"/>
      <c r="RIS343" s="429"/>
      <c r="RIT343" s="428"/>
      <c r="RIU343" s="430"/>
      <c r="RIV343" s="431"/>
      <c r="RIW343" s="429"/>
      <c r="RIX343" s="428"/>
      <c r="RIY343" s="430"/>
      <c r="RIZ343" s="431"/>
      <c r="RJA343" s="429"/>
      <c r="RJB343" s="428"/>
      <c r="RJC343" s="430"/>
      <c r="RJD343" s="431"/>
      <c r="RJE343" s="429"/>
      <c r="RJF343" s="428"/>
      <c r="RJG343" s="430"/>
      <c r="RJH343" s="431"/>
      <c r="RJI343" s="429"/>
      <c r="RJJ343" s="428"/>
      <c r="RJK343" s="430"/>
      <c r="RJL343" s="431"/>
      <c r="RJM343" s="429"/>
      <c r="RJN343" s="428"/>
      <c r="RJO343" s="430"/>
      <c r="RJP343" s="431"/>
      <c r="RJQ343" s="429"/>
      <c r="RJR343" s="428"/>
      <c r="RJS343" s="430"/>
      <c r="RJT343" s="431"/>
      <c r="RJU343" s="429"/>
      <c r="RJV343" s="428"/>
      <c r="RJW343" s="430"/>
      <c r="RJX343" s="431"/>
      <c r="RJY343" s="429"/>
      <c r="RJZ343" s="428"/>
      <c r="RKA343" s="430"/>
      <c r="RKB343" s="431"/>
      <c r="RKC343" s="429"/>
      <c r="RKD343" s="428"/>
      <c r="RKE343" s="430"/>
      <c r="RKF343" s="431"/>
      <c r="RKG343" s="429"/>
      <c r="RKH343" s="428"/>
      <c r="RKI343" s="430"/>
      <c r="RKJ343" s="431"/>
      <c r="RKK343" s="429"/>
      <c r="RKL343" s="428"/>
      <c r="RKM343" s="430"/>
      <c r="RKN343" s="431"/>
      <c r="RKO343" s="429"/>
      <c r="RKP343" s="428"/>
      <c r="RKQ343" s="430"/>
      <c r="RKR343" s="431"/>
      <c r="RKS343" s="429"/>
      <c r="RKT343" s="428"/>
      <c r="RKU343" s="430"/>
      <c r="RKV343" s="431"/>
      <c r="RKW343" s="429"/>
      <c r="RKX343" s="428"/>
      <c r="RKY343" s="430"/>
      <c r="RKZ343" s="431"/>
      <c r="RLA343" s="429"/>
      <c r="RLB343" s="428"/>
      <c r="RLC343" s="430"/>
      <c r="RLD343" s="431"/>
      <c r="RLE343" s="429"/>
      <c r="RLF343" s="428"/>
      <c r="RLG343" s="430"/>
      <c r="RLH343" s="431"/>
      <c r="RLI343" s="429"/>
      <c r="RLJ343" s="428"/>
      <c r="RLK343" s="430"/>
      <c r="RLL343" s="431"/>
      <c r="RLM343" s="429"/>
      <c r="RLN343" s="428"/>
      <c r="RLO343" s="430"/>
      <c r="RLP343" s="431"/>
      <c r="RLQ343" s="429"/>
      <c r="RLR343" s="428"/>
      <c r="RLS343" s="430"/>
      <c r="RLT343" s="431"/>
      <c r="RLU343" s="429"/>
      <c r="RLV343" s="428"/>
      <c r="RLW343" s="430"/>
      <c r="RLX343" s="431"/>
      <c r="RLY343" s="429"/>
      <c r="RLZ343" s="428"/>
      <c r="RMA343" s="430"/>
      <c r="RMB343" s="431"/>
      <c r="RMC343" s="429"/>
      <c r="RMD343" s="428"/>
      <c r="RME343" s="430"/>
      <c r="RMF343" s="431"/>
      <c r="RMG343" s="429"/>
      <c r="RMH343" s="428"/>
      <c r="RMI343" s="430"/>
      <c r="RMJ343" s="431"/>
      <c r="RMK343" s="429"/>
      <c r="RML343" s="428"/>
      <c r="RMM343" s="430"/>
      <c r="RMN343" s="431"/>
      <c r="RMO343" s="429"/>
      <c r="RMP343" s="428"/>
      <c r="RMQ343" s="430"/>
      <c r="RMR343" s="431"/>
      <c r="RMS343" s="429"/>
      <c r="RMT343" s="428"/>
      <c r="RMU343" s="430"/>
      <c r="RMV343" s="431"/>
      <c r="RMW343" s="429"/>
      <c r="RMX343" s="428"/>
      <c r="RMY343" s="430"/>
      <c r="RMZ343" s="431"/>
      <c r="RNA343" s="429"/>
      <c r="RNB343" s="428"/>
      <c r="RNC343" s="430"/>
      <c r="RND343" s="431"/>
      <c r="RNE343" s="429"/>
      <c r="RNF343" s="428"/>
      <c r="RNG343" s="430"/>
      <c r="RNH343" s="431"/>
      <c r="RNI343" s="429"/>
      <c r="RNJ343" s="428"/>
      <c r="RNK343" s="430"/>
      <c r="RNL343" s="431"/>
      <c r="RNM343" s="429"/>
      <c r="RNN343" s="428"/>
      <c r="RNO343" s="430"/>
      <c r="RNP343" s="431"/>
      <c r="RNQ343" s="429"/>
      <c r="RNR343" s="428"/>
      <c r="RNS343" s="430"/>
      <c r="RNT343" s="431"/>
      <c r="RNU343" s="429"/>
      <c r="RNV343" s="428"/>
      <c r="RNW343" s="430"/>
      <c r="RNX343" s="431"/>
      <c r="RNY343" s="429"/>
      <c r="RNZ343" s="428"/>
      <c r="ROA343" s="430"/>
      <c r="ROB343" s="431"/>
      <c r="ROC343" s="429"/>
      <c r="ROD343" s="428"/>
      <c r="ROE343" s="430"/>
      <c r="ROF343" s="431"/>
      <c r="ROG343" s="429"/>
      <c r="ROH343" s="428"/>
      <c r="ROI343" s="430"/>
      <c r="ROJ343" s="431"/>
      <c r="ROK343" s="429"/>
      <c r="ROL343" s="428"/>
      <c r="ROM343" s="430"/>
      <c r="RON343" s="431"/>
      <c r="ROO343" s="429"/>
      <c r="ROP343" s="428"/>
      <c r="ROQ343" s="430"/>
      <c r="ROR343" s="431"/>
      <c r="ROS343" s="429"/>
      <c r="ROT343" s="428"/>
      <c r="ROU343" s="430"/>
      <c r="ROV343" s="431"/>
      <c r="ROW343" s="429"/>
      <c r="ROX343" s="428"/>
      <c r="ROY343" s="430"/>
      <c r="ROZ343" s="431"/>
      <c r="RPA343" s="429"/>
      <c r="RPB343" s="428"/>
      <c r="RPC343" s="430"/>
      <c r="RPD343" s="431"/>
      <c r="RPE343" s="429"/>
      <c r="RPF343" s="428"/>
      <c r="RPG343" s="430"/>
      <c r="RPH343" s="431"/>
      <c r="RPI343" s="429"/>
      <c r="RPJ343" s="428"/>
      <c r="RPK343" s="430"/>
      <c r="RPL343" s="431"/>
      <c r="RPM343" s="429"/>
      <c r="RPN343" s="428"/>
      <c r="RPO343" s="430"/>
      <c r="RPP343" s="431"/>
      <c r="RPQ343" s="429"/>
      <c r="RPR343" s="428"/>
      <c r="RPS343" s="430"/>
      <c r="RPT343" s="431"/>
      <c r="RPU343" s="429"/>
      <c r="RPV343" s="428"/>
      <c r="RPW343" s="430"/>
      <c r="RPX343" s="431"/>
      <c r="RPY343" s="429"/>
      <c r="RPZ343" s="428"/>
      <c r="RQA343" s="430"/>
      <c r="RQB343" s="431"/>
      <c r="RQC343" s="429"/>
      <c r="RQD343" s="428"/>
      <c r="RQE343" s="430"/>
      <c r="RQF343" s="431"/>
      <c r="RQG343" s="429"/>
      <c r="RQH343" s="428"/>
      <c r="RQI343" s="430"/>
      <c r="RQJ343" s="431"/>
      <c r="RQK343" s="429"/>
      <c r="RQL343" s="428"/>
      <c r="RQM343" s="430"/>
      <c r="RQN343" s="431"/>
      <c r="RQO343" s="429"/>
      <c r="RQP343" s="428"/>
      <c r="RQQ343" s="430"/>
      <c r="RQR343" s="431"/>
      <c r="RQS343" s="429"/>
      <c r="RQT343" s="428"/>
      <c r="RQU343" s="430"/>
      <c r="RQV343" s="431"/>
      <c r="RQW343" s="429"/>
      <c r="RQX343" s="428"/>
      <c r="RQY343" s="430"/>
      <c r="RQZ343" s="431"/>
      <c r="RRA343" s="429"/>
      <c r="RRB343" s="428"/>
      <c r="RRC343" s="430"/>
      <c r="RRD343" s="431"/>
      <c r="RRE343" s="429"/>
      <c r="RRF343" s="428"/>
      <c r="RRG343" s="430"/>
      <c r="RRH343" s="431"/>
      <c r="RRI343" s="429"/>
      <c r="RRJ343" s="428"/>
      <c r="RRK343" s="430"/>
      <c r="RRL343" s="431"/>
      <c r="RRM343" s="429"/>
      <c r="RRN343" s="428"/>
      <c r="RRO343" s="430"/>
      <c r="RRP343" s="431"/>
      <c r="RRQ343" s="429"/>
      <c r="RRR343" s="428"/>
      <c r="RRS343" s="430"/>
      <c r="RRT343" s="431"/>
      <c r="RRU343" s="429"/>
      <c r="RRV343" s="428"/>
      <c r="RRW343" s="430"/>
      <c r="RRX343" s="431"/>
      <c r="RRY343" s="429"/>
      <c r="RRZ343" s="428"/>
      <c r="RSA343" s="430"/>
      <c r="RSB343" s="431"/>
      <c r="RSC343" s="429"/>
      <c r="RSD343" s="428"/>
      <c r="RSE343" s="430"/>
      <c r="RSF343" s="431"/>
      <c r="RSG343" s="429"/>
      <c r="RSH343" s="428"/>
      <c r="RSI343" s="430"/>
      <c r="RSJ343" s="431"/>
      <c r="RSK343" s="429"/>
      <c r="RSL343" s="428"/>
      <c r="RSM343" s="430"/>
      <c r="RSN343" s="431"/>
      <c r="RSO343" s="429"/>
      <c r="RSP343" s="428"/>
      <c r="RSQ343" s="430"/>
      <c r="RSR343" s="431"/>
      <c r="RSS343" s="429"/>
      <c r="RST343" s="428"/>
      <c r="RSU343" s="430"/>
      <c r="RSV343" s="431"/>
      <c r="RSW343" s="429"/>
      <c r="RSX343" s="428"/>
      <c r="RSY343" s="430"/>
      <c r="RSZ343" s="431"/>
      <c r="RTA343" s="429"/>
      <c r="RTB343" s="428"/>
      <c r="RTC343" s="430"/>
      <c r="RTD343" s="431"/>
      <c r="RTE343" s="429"/>
      <c r="RTF343" s="428"/>
      <c r="RTG343" s="430"/>
      <c r="RTH343" s="431"/>
      <c r="RTI343" s="429"/>
      <c r="RTJ343" s="428"/>
      <c r="RTK343" s="430"/>
      <c r="RTL343" s="431"/>
      <c r="RTM343" s="429"/>
      <c r="RTN343" s="428"/>
      <c r="RTO343" s="430"/>
      <c r="RTP343" s="431"/>
      <c r="RTQ343" s="429"/>
      <c r="RTR343" s="428"/>
      <c r="RTS343" s="430"/>
      <c r="RTT343" s="431"/>
      <c r="RTU343" s="429"/>
      <c r="RTV343" s="428"/>
      <c r="RTW343" s="430"/>
      <c r="RTX343" s="431"/>
      <c r="RTY343" s="429"/>
      <c r="RTZ343" s="428"/>
      <c r="RUA343" s="430"/>
      <c r="RUB343" s="431"/>
      <c r="RUC343" s="429"/>
      <c r="RUD343" s="428"/>
      <c r="RUE343" s="430"/>
      <c r="RUF343" s="431"/>
      <c r="RUG343" s="429"/>
      <c r="RUH343" s="428"/>
      <c r="RUI343" s="430"/>
      <c r="RUJ343" s="431"/>
      <c r="RUK343" s="429"/>
      <c r="RUL343" s="428"/>
      <c r="RUM343" s="430"/>
      <c r="RUN343" s="431"/>
      <c r="RUO343" s="429"/>
      <c r="RUP343" s="428"/>
      <c r="RUQ343" s="430"/>
      <c r="RUR343" s="431"/>
      <c r="RUS343" s="429"/>
      <c r="RUT343" s="428"/>
      <c r="RUU343" s="430"/>
      <c r="RUV343" s="431"/>
      <c r="RUW343" s="429"/>
      <c r="RUX343" s="428"/>
      <c r="RUY343" s="430"/>
      <c r="RUZ343" s="431"/>
      <c r="RVA343" s="429"/>
      <c r="RVB343" s="428"/>
      <c r="RVC343" s="430"/>
      <c r="RVD343" s="431"/>
      <c r="RVE343" s="429"/>
      <c r="RVF343" s="428"/>
      <c r="RVG343" s="430"/>
      <c r="RVH343" s="431"/>
      <c r="RVI343" s="429"/>
      <c r="RVJ343" s="428"/>
      <c r="RVK343" s="430"/>
      <c r="RVL343" s="431"/>
      <c r="RVM343" s="429"/>
      <c r="RVN343" s="428"/>
      <c r="RVO343" s="430"/>
      <c r="RVP343" s="431"/>
      <c r="RVQ343" s="429"/>
      <c r="RVR343" s="428"/>
      <c r="RVS343" s="430"/>
      <c r="RVT343" s="431"/>
      <c r="RVU343" s="429"/>
      <c r="RVV343" s="428"/>
      <c r="RVW343" s="430"/>
      <c r="RVX343" s="431"/>
      <c r="RVY343" s="429"/>
      <c r="RVZ343" s="428"/>
      <c r="RWA343" s="430"/>
      <c r="RWB343" s="431"/>
      <c r="RWC343" s="429"/>
      <c r="RWD343" s="428"/>
      <c r="RWE343" s="430"/>
      <c r="RWF343" s="431"/>
      <c r="RWG343" s="429"/>
      <c r="RWH343" s="428"/>
      <c r="RWI343" s="430"/>
      <c r="RWJ343" s="431"/>
      <c r="RWK343" s="429"/>
      <c r="RWL343" s="428"/>
      <c r="RWM343" s="430"/>
      <c r="RWN343" s="431"/>
      <c r="RWO343" s="429"/>
      <c r="RWP343" s="428"/>
      <c r="RWQ343" s="430"/>
      <c r="RWR343" s="431"/>
      <c r="RWS343" s="429"/>
      <c r="RWT343" s="428"/>
      <c r="RWU343" s="430"/>
      <c r="RWV343" s="431"/>
      <c r="RWW343" s="429"/>
      <c r="RWX343" s="428"/>
      <c r="RWY343" s="430"/>
      <c r="RWZ343" s="431"/>
      <c r="RXA343" s="429"/>
      <c r="RXB343" s="428"/>
      <c r="RXC343" s="430"/>
      <c r="RXD343" s="431"/>
      <c r="RXE343" s="429"/>
      <c r="RXF343" s="428"/>
      <c r="RXG343" s="430"/>
      <c r="RXH343" s="431"/>
      <c r="RXI343" s="429"/>
      <c r="RXJ343" s="428"/>
      <c r="RXK343" s="430"/>
      <c r="RXL343" s="431"/>
      <c r="RXM343" s="429"/>
      <c r="RXN343" s="428"/>
      <c r="RXO343" s="430"/>
      <c r="RXP343" s="431"/>
      <c r="RXQ343" s="429"/>
      <c r="RXR343" s="428"/>
      <c r="RXS343" s="430"/>
      <c r="RXT343" s="431"/>
      <c r="RXU343" s="429"/>
      <c r="RXV343" s="428"/>
      <c r="RXW343" s="430"/>
      <c r="RXX343" s="431"/>
      <c r="RXY343" s="429"/>
      <c r="RXZ343" s="428"/>
      <c r="RYA343" s="430"/>
      <c r="RYB343" s="431"/>
      <c r="RYC343" s="429"/>
      <c r="RYD343" s="428"/>
      <c r="RYE343" s="430"/>
      <c r="RYF343" s="431"/>
      <c r="RYG343" s="429"/>
      <c r="RYH343" s="428"/>
      <c r="RYI343" s="430"/>
      <c r="RYJ343" s="431"/>
      <c r="RYK343" s="429"/>
      <c r="RYL343" s="428"/>
      <c r="RYM343" s="430"/>
      <c r="RYN343" s="431"/>
      <c r="RYO343" s="429"/>
      <c r="RYP343" s="428"/>
      <c r="RYQ343" s="430"/>
      <c r="RYR343" s="431"/>
      <c r="RYS343" s="429"/>
      <c r="RYT343" s="428"/>
      <c r="RYU343" s="430"/>
      <c r="RYV343" s="431"/>
      <c r="RYW343" s="429"/>
      <c r="RYX343" s="428"/>
      <c r="RYY343" s="430"/>
      <c r="RYZ343" s="431"/>
      <c r="RZA343" s="429"/>
      <c r="RZB343" s="428"/>
      <c r="RZC343" s="430"/>
      <c r="RZD343" s="431"/>
      <c r="RZE343" s="429"/>
      <c r="RZF343" s="428"/>
      <c r="RZG343" s="430"/>
      <c r="RZH343" s="431"/>
      <c r="RZI343" s="429"/>
      <c r="RZJ343" s="428"/>
      <c r="RZK343" s="430"/>
      <c r="RZL343" s="431"/>
      <c r="RZM343" s="429"/>
      <c r="RZN343" s="428"/>
      <c r="RZO343" s="430"/>
      <c r="RZP343" s="431"/>
      <c r="RZQ343" s="429"/>
      <c r="RZR343" s="428"/>
      <c r="RZS343" s="430"/>
      <c r="RZT343" s="431"/>
      <c r="RZU343" s="429"/>
      <c r="RZV343" s="428"/>
      <c r="RZW343" s="430"/>
      <c r="RZX343" s="431"/>
      <c r="RZY343" s="429"/>
      <c r="RZZ343" s="428"/>
      <c r="SAA343" s="430"/>
      <c r="SAB343" s="431"/>
      <c r="SAC343" s="429"/>
      <c r="SAD343" s="428"/>
      <c r="SAE343" s="430"/>
      <c r="SAF343" s="431"/>
      <c r="SAG343" s="429"/>
      <c r="SAH343" s="428"/>
      <c r="SAI343" s="430"/>
      <c r="SAJ343" s="431"/>
      <c r="SAK343" s="429"/>
      <c r="SAL343" s="428"/>
      <c r="SAM343" s="430"/>
      <c r="SAN343" s="431"/>
      <c r="SAO343" s="429"/>
      <c r="SAP343" s="428"/>
      <c r="SAQ343" s="430"/>
      <c r="SAR343" s="431"/>
      <c r="SAS343" s="429"/>
      <c r="SAT343" s="428"/>
      <c r="SAU343" s="430"/>
      <c r="SAV343" s="431"/>
      <c r="SAW343" s="429"/>
      <c r="SAX343" s="428"/>
      <c r="SAY343" s="430"/>
      <c r="SAZ343" s="431"/>
      <c r="SBA343" s="429"/>
      <c r="SBB343" s="428"/>
      <c r="SBC343" s="430"/>
      <c r="SBD343" s="431"/>
      <c r="SBE343" s="429"/>
      <c r="SBF343" s="428"/>
      <c r="SBG343" s="430"/>
      <c r="SBH343" s="431"/>
      <c r="SBI343" s="429"/>
      <c r="SBJ343" s="428"/>
      <c r="SBK343" s="430"/>
      <c r="SBL343" s="431"/>
      <c r="SBM343" s="429"/>
      <c r="SBN343" s="428"/>
      <c r="SBO343" s="430"/>
      <c r="SBP343" s="431"/>
      <c r="SBQ343" s="429"/>
      <c r="SBR343" s="428"/>
      <c r="SBS343" s="430"/>
      <c r="SBT343" s="431"/>
      <c r="SBU343" s="429"/>
      <c r="SBV343" s="428"/>
      <c r="SBW343" s="430"/>
      <c r="SBX343" s="431"/>
      <c r="SBY343" s="429"/>
      <c r="SBZ343" s="428"/>
      <c r="SCA343" s="430"/>
      <c r="SCB343" s="431"/>
      <c r="SCC343" s="429"/>
      <c r="SCD343" s="428"/>
      <c r="SCE343" s="430"/>
      <c r="SCF343" s="431"/>
      <c r="SCG343" s="429"/>
      <c r="SCH343" s="428"/>
      <c r="SCI343" s="430"/>
      <c r="SCJ343" s="431"/>
      <c r="SCK343" s="429"/>
      <c r="SCL343" s="428"/>
      <c r="SCM343" s="430"/>
      <c r="SCN343" s="431"/>
      <c r="SCO343" s="429"/>
      <c r="SCP343" s="428"/>
      <c r="SCQ343" s="430"/>
      <c r="SCR343" s="431"/>
      <c r="SCS343" s="429"/>
      <c r="SCT343" s="428"/>
      <c r="SCU343" s="430"/>
      <c r="SCV343" s="431"/>
      <c r="SCW343" s="429"/>
      <c r="SCX343" s="428"/>
      <c r="SCY343" s="430"/>
      <c r="SCZ343" s="431"/>
      <c r="SDA343" s="429"/>
      <c r="SDB343" s="428"/>
      <c r="SDC343" s="430"/>
      <c r="SDD343" s="431"/>
      <c r="SDE343" s="429"/>
      <c r="SDF343" s="428"/>
      <c r="SDG343" s="430"/>
      <c r="SDH343" s="431"/>
      <c r="SDI343" s="429"/>
      <c r="SDJ343" s="428"/>
      <c r="SDK343" s="430"/>
      <c r="SDL343" s="431"/>
      <c r="SDM343" s="429"/>
      <c r="SDN343" s="428"/>
      <c r="SDO343" s="430"/>
      <c r="SDP343" s="431"/>
      <c r="SDQ343" s="429"/>
      <c r="SDR343" s="428"/>
      <c r="SDS343" s="430"/>
      <c r="SDT343" s="431"/>
      <c r="SDU343" s="429"/>
      <c r="SDV343" s="428"/>
      <c r="SDW343" s="430"/>
      <c r="SDX343" s="431"/>
      <c r="SDY343" s="429"/>
      <c r="SDZ343" s="428"/>
      <c r="SEA343" s="430"/>
      <c r="SEB343" s="431"/>
      <c r="SEC343" s="429"/>
      <c r="SED343" s="428"/>
      <c r="SEE343" s="430"/>
      <c r="SEF343" s="431"/>
      <c r="SEG343" s="429"/>
      <c r="SEH343" s="428"/>
      <c r="SEI343" s="430"/>
      <c r="SEJ343" s="431"/>
      <c r="SEK343" s="429"/>
      <c r="SEL343" s="428"/>
      <c r="SEM343" s="430"/>
      <c r="SEN343" s="431"/>
      <c r="SEO343" s="429"/>
      <c r="SEP343" s="428"/>
      <c r="SEQ343" s="430"/>
      <c r="SER343" s="431"/>
      <c r="SES343" s="429"/>
      <c r="SET343" s="428"/>
      <c r="SEU343" s="430"/>
      <c r="SEV343" s="431"/>
      <c r="SEW343" s="429"/>
      <c r="SEX343" s="428"/>
      <c r="SEY343" s="430"/>
      <c r="SEZ343" s="431"/>
      <c r="SFA343" s="429"/>
      <c r="SFB343" s="428"/>
      <c r="SFC343" s="430"/>
      <c r="SFD343" s="431"/>
      <c r="SFE343" s="429"/>
      <c r="SFF343" s="428"/>
      <c r="SFG343" s="430"/>
      <c r="SFH343" s="431"/>
      <c r="SFI343" s="429"/>
      <c r="SFJ343" s="428"/>
      <c r="SFK343" s="430"/>
      <c r="SFL343" s="431"/>
      <c r="SFM343" s="429"/>
      <c r="SFN343" s="428"/>
      <c r="SFO343" s="430"/>
      <c r="SFP343" s="431"/>
      <c r="SFQ343" s="429"/>
      <c r="SFR343" s="428"/>
      <c r="SFS343" s="430"/>
      <c r="SFT343" s="431"/>
      <c r="SFU343" s="429"/>
      <c r="SFV343" s="428"/>
      <c r="SFW343" s="430"/>
      <c r="SFX343" s="431"/>
      <c r="SFY343" s="429"/>
      <c r="SFZ343" s="428"/>
      <c r="SGA343" s="430"/>
      <c r="SGB343" s="431"/>
      <c r="SGC343" s="429"/>
      <c r="SGD343" s="428"/>
      <c r="SGE343" s="430"/>
      <c r="SGF343" s="431"/>
      <c r="SGG343" s="429"/>
      <c r="SGH343" s="428"/>
      <c r="SGI343" s="430"/>
      <c r="SGJ343" s="431"/>
      <c r="SGK343" s="429"/>
      <c r="SGL343" s="428"/>
      <c r="SGM343" s="430"/>
      <c r="SGN343" s="431"/>
      <c r="SGO343" s="429"/>
      <c r="SGP343" s="428"/>
      <c r="SGQ343" s="430"/>
      <c r="SGR343" s="431"/>
      <c r="SGS343" s="429"/>
      <c r="SGT343" s="428"/>
      <c r="SGU343" s="430"/>
      <c r="SGV343" s="431"/>
      <c r="SGW343" s="429"/>
      <c r="SGX343" s="428"/>
      <c r="SGY343" s="430"/>
      <c r="SGZ343" s="431"/>
      <c r="SHA343" s="429"/>
      <c r="SHB343" s="428"/>
      <c r="SHC343" s="430"/>
      <c r="SHD343" s="431"/>
      <c r="SHE343" s="429"/>
      <c r="SHF343" s="428"/>
      <c r="SHG343" s="430"/>
      <c r="SHH343" s="431"/>
      <c r="SHI343" s="429"/>
      <c r="SHJ343" s="428"/>
      <c r="SHK343" s="430"/>
      <c r="SHL343" s="431"/>
      <c r="SHM343" s="429"/>
      <c r="SHN343" s="428"/>
      <c r="SHO343" s="430"/>
      <c r="SHP343" s="431"/>
      <c r="SHQ343" s="429"/>
      <c r="SHR343" s="428"/>
      <c r="SHS343" s="430"/>
      <c r="SHT343" s="431"/>
      <c r="SHU343" s="429"/>
      <c r="SHV343" s="428"/>
      <c r="SHW343" s="430"/>
      <c r="SHX343" s="431"/>
      <c r="SHY343" s="429"/>
      <c r="SHZ343" s="428"/>
      <c r="SIA343" s="430"/>
      <c r="SIB343" s="431"/>
      <c r="SIC343" s="429"/>
      <c r="SID343" s="428"/>
      <c r="SIE343" s="430"/>
      <c r="SIF343" s="431"/>
      <c r="SIG343" s="429"/>
      <c r="SIH343" s="428"/>
      <c r="SII343" s="430"/>
      <c r="SIJ343" s="431"/>
      <c r="SIK343" s="429"/>
      <c r="SIL343" s="428"/>
      <c r="SIM343" s="430"/>
      <c r="SIN343" s="431"/>
      <c r="SIO343" s="429"/>
      <c r="SIP343" s="428"/>
      <c r="SIQ343" s="430"/>
      <c r="SIR343" s="431"/>
      <c r="SIS343" s="429"/>
      <c r="SIT343" s="428"/>
      <c r="SIU343" s="430"/>
      <c r="SIV343" s="431"/>
      <c r="SIW343" s="429"/>
      <c r="SIX343" s="428"/>
      <c r="SIY343" s="430"/>
      <c r="SIZ343" s="431"/>
      <c r="SJA343" s="429"/>
      <c r="SJB343" s="428"/>
      <c r="SJC343" s="430"/>
      <c r="SJD343" s="431"/>
      <c r="SJE343" s="429"/>
      <c r="SJF343" s="428"/>
      <c r="SJG343" s="430"/>
      <c r="SJH343" s="431"/>
      <c r="SJI343" s="429"/>
      <c r="SJJ343" s="428"/>
      <c r="SJK343" s="430"/>
      <c r="SJL343" s="431"/>
      <c r="SJM343" s="429"/>
      <c r="SJN343" s="428"/>
      <c r="SJO343" s="430"/>
      <c r="SJP343" s="431"/>
      <c r="SJQ343" s="429"/>
      <c r="SJR343" s="428"/>
      <c r="SJS343" s="430"/>
      <c r="SJT343" s="431"/>
      <c r="SJU343" s="429"/>
      <c r="SJV343" s="428"/>
      <c r="SJW343" s="430"/>
      <c r="SJX343" s="431"/>
      <c r="SJY343" s="429"/>
      <c r="SJZ343" s="428"/>
      <c r="SKA343" s="430"/>
      <c r="SKB343" s="431"/>
      <c r="SKC343" s="429"/>
      <c r="SKD343" s="428"/>
      <c r="SKE343" s="430"/>
      <c r="SKF343" s="431"/>
      <c r="SKG343" s="429"/>
      <c r="SKH343" s="428"/>
      <c r="SKI343" s="430"/>
      <c r="SKJ343" s="431"/>
      <c r="SKK343" s="429"/>
      <c r="SKL343" s="428"/>
      <c r="SKM343" s="430"/>
      <c r="SKN343" s="431"/>
      <c r="SKO343" s="429"/>
      <c r="SKP343" s="428"/>
      <c r="SKQ343" s="430"/>
      <c r="SKR343" s="431"/>
      <c r="SKS343" s="429"/>
      <c r="SKT343" s="428"/>
      <c r="SKU343" s="430"/>
      <c r="SKV343" s="431"/>
      <c r="SKW343" s="429"/>
      <c r="SKX343" s="428"/>
      <c r="SKY343" s="430"/>
      <c r="SKZ343" s="431"/>
      <c r="SLA343" s="429"/>
      <c r="SLB343" s="428"/>
      <c r="SLC343" s="430"/>
      <c r="SLD343" s="431"/>
      <c r="SLE343" s="429"/>
      <c r="SLF343" s="428"/>
      <c r="SLG343" s="430"/>
      <c r="SLH343" s="431"/>
      <c r="SLI343" s="429"/>
      <c r="SLJ343" s="428"/>
      <c r="SLK343" s="430"/>
      <c r="SLL343" s="431"/>
      <c r="SLM343" s="429"/>
      <c r="SLN343" s="428"/>
      <c r="SLO343" s="430"/>
      <c r="SLP343" s="431"/>
      <c r="SLQ343" s="429"/>
      <c r="SLR343" s="428"/>
      <c r="SLS343" s="430"/>
      <c r="SLT343" s="431"/>
      <c r="SLU343" s="429"/>
      <c r="SLV343" s="428"/>
      <c r="SLW343" s="430"/>
      <c r="SLX343" s="431"/>
      <c r="SLY343" s="429"/>
      <c r="SLZ343" s="428"/>
      <c r="SMA343" s="430"/>
      <c r="SMB343" s="431"/>
      <c r="SMC343" s="429"/>
      <c r="SMD343" s="428"/>
      <c r="SME343" s="430"/>
      <c r="SMF343" s="431"/>
      <c r="SMG343" s="429"/>
      <c r="SMH343" s="428"/>
      <c r="SMI343" s="430"/>
      <c r="SMJ343" s="431"/>
      <c r="SMK343" s="429"/>
      <c r="SML343" s="428"/>
      <c r="SMM343" s="430"/>
      <c r="SMN343" s="431"/>
      <c r="SMO343" s="429"/>
      <c r="SMP343" s="428"/>
      <c r="SMQ343" s="430"/>
      <c r="SMR343" s="431"/>
      <c r="SMS343" s="429"/>
      <c r="SMT343" s="428"/>
      <c r="SMU343" s="430"/>
      <c r="SMV343" s="431"/>
      <c r="SMW343" s="429"/>
      <c r="SMX343" s="428"/>
      <c r="SMY343" s="430"/>
      <c r="SMZ343" s="431"/>
      <c r="SNA343" s="429"/>
      <c r="SNB343" s="428"/>
      <c r="SNC343" s="430"/>
      <c r="SND343" s="431"/>
      <c r="SNE343" s="429"/>
      <c r="SNF343" s="428"/>
      <c r="SNG343" s="430"/>
      <c r="SNH343" s="431"/>
      <c r="SNI343" s="429"/>
      <c r="SNJ343" s="428"/>
      <c r="SNK343" s="430"/>
      <c r="SNL343" s="431"/>
      <c r="SNM343" s="429"/>
      <c r="SNN343" s="428"/>
      <c r="SNO343" s="430"/>
      <c r="SNP343" s="431"/>
      <c r="SNQ343" s="429"/>
      <c r="SNR343" s="428"/>
      <c r="SNS343" s="430"/>
      <c r="SNT343" s="431"/>
      <c r="SNU343" s="429"/>
      <c r="SNV343" s="428"/>
      <c r="SNW343" s="430"/>
      <c r="SNX343" s="431"/>
      <c r="SNY343" s="429"/>
      <c r="SNZ343" s="428"/>
      <c r="SOA343" s="430"/>
      <c r="SOB343" s="431"/>
      <c r="SOC343" s="429"/>
      <c r="SOD343" s="428"/>
      <c r="SOE343" s="430"/>
      <c r="SOF343" s="431"/>
      <c r="SOG343" s="429"/>
      <c r="SOH343" s="428"/>
      <c r="SOI343" s="430"/>
      <c r="SOJ343" s="431"/>
      <c r="SOK343" s="429"/>
      <c r="SOL343" s="428"/>
      <c r="SOM343" s="430"/>
      <c r="SON343" s="431"/>
      <c r="SOO343" s="429"/>
      <c r="SOP343" s="428"/>
      <c r="SOQ343" s="430"/>
      <c r="SOR343" s="431"/>
      <c r="SOS343" s="429"/>
      <c r="SOT343" s="428"/>
      <c r="SOU343" s="430"/>
      <c r="SOV343" s="431"/>
      <c r="SOW343" s="429"/>
      <c r="SOX343" s="428"/>
      <c r="SOY343" s="430"/>
      <c r="SOZ343" s="431"/>
      <c r="SPA343" s="429"/>
      <c r="SPB343" s="428"/>
      <c r="SPC343" s="430"/>
      <c r="SPD343" s="431"/>
      <c r="SPE343" s="429"/>
      <c r="SPF343" s="428"/>
      <c r="SPG343" s="430"/>
      <c r="SPH343" s="431"/>
      <c r="SPI343" s="429"/>
      <c r="SPJ343" s="428"/>
      <c r="SPK343" s="430"/>
      <c r="SPL343" s="431"/>
      <c r="SPM343" s="429"/>
      <c r="SPN343" s="428"/>
      <c r="SPO343" s="430"/>
      <c r="SPP343" s="431"/>
      <c r="SPQ343" s="429"/>
      <c r="SPR343" s="428"/>
      <c r="SPS343" s="430"/>
      <c r="SPT343" s="431"/>
      <c r="SPU343" s="429"/>
      <c r="SPV343" s="428"/>
      <c r="SPW343" s="430"/>
      <c r="SPX343" s="431"/>
      <c r="SPY343" s="429"/>
      <c r="SPZ343" s="428"/>
      <c r="SQA343" s="430"/>
      <c r="SQB343" s="431"/>
      <c r="SQC343" s="429"/>
      <c r="SQD343" s="428"/>
      <c r="SQE343" s="430"/>
      <c r="SQF343" s="431"/>
      <c r="SQG343" s="429"/>
      <c r="SQH343" s="428"/>
      <c r="SQI343" s="430"/>
      <c r="SQJ343" s="431"/>
      <c r="SQK343" s="429"/>
      <c r="SQL343" s="428"/>
      <c r="SQM343" s="430"/>
      <c r="SQN343" s="431"/>
      <c r="SQO343" s="429"/>
      <c r="SQP343" s="428"/>
      <c r="SQQ343" s="430"/>
      <c r="SQR343" s="431"/>
      <c r="SQS343" s="429"/>
      <c r="SQT343" s="428"/>
      <c r="SQU343" s="430"/>
      <c r="SQV343" s="431"/>
      <c r="SQW343" s="429"/>
      <c r="SQX343" s="428"/>
      <c r="SQY343" s="430"/>
      <c r="SQZ343" s="431"/>
      <c r="SRA343" s="429"/>
      <c r="SRB343" s="428"/>
      <c r="SRC343" s="430"/>
      <c r="SRD343" s="431"/>
      <c r="SRE343" s="429"/>
      <c r="SRF343" s="428"/>
      <c r="SRG343" s="430"/>
      <c r="SRH343" s="431"/>
      <c r="SRI343" s="429"/>
      <c r="SRJ343" s="428"/>
      <c r="SRK343" s="430"/>
      <c r="SRL343" s="431"/>
      <c r="SRM343" s="429"/>
      <c r="SRN343" s="428"/>
      <c r="SRO343" s="430"/>
      <c r="SRP343" s="431"/>
      <c r="SRQ343" s="429"/>
      <c r="SRR343" s="428"/>
      <c r="SRS343" s="430"/>
      <c r="SRT343" s="431"/>
      <c r="SRU343" s="429"/>
      <c r="SRV343" s="428"/>
      <c r="SRW343" s="430"/>
      <c r="SRX343" s="431"/>
      <c r="SRY343" s="429"/>
      <c r="SRZ343" s="428"/>
      <c r="SSA343" s="430"/>
      <c r="SSB343" s="431"/>
      <c r="SSC343" s="429"/>
      <c r="SSD343" s="428"/>
      <c r="SSE343" s="430"/>
      <c r="SSF343" s="431"/>
      <c r="SSG343" s="429"/>
      <c r="SSH343" s="428"/>
      <c r="SSI343" s="430"/>
      <c r="SSJ343" s="431"/>
      <c r="SSK343" s="429"/>
      <c r="SSL343" s="428"/>
      <c r="SSM343" s="430"/>
      <c r="SSN343" s="431"/>
      <c r="SSO343" s="429"/>
      <c r="SSP343" s="428"/>
      <c r="SSQ343" s="430"/>
      <c r="SSR343" s="431"/>
      <c r="SSS343" s="429"/>
      <c r="SST343" s="428"/>
      <c r="SSU343" s="430"/>
      <c r="SSV343" s="431"/>
      <c r="SSW343" s="429"/>
      <c r="SSX343" s="428"/>
      <c r="SSY343" s="430"/>
      <c r="SSZ343" s="431"/>
      <c r="STA343" s="429"/>
      <c r="STB343" s="428"/>
      <c r="STC343" s="430"/>
      <c r="STD343" s="431"/>
      <c r="STE343" s="429"/>
      <c r="STF343" s="428"/>
      <c r="STG343" s="430"/>
      <c r="STH343" s="431"/>
      <c r="STI343" s="429"/>
      <c r="STJ343" s="428"/>
      <c r="STK343" s="430"/>
      <c r="STL343" s="431"/>
      <c r="STM343" s="429"/>
      <c r="STN343" s="428"/>
      <c r="STO343" s="430"/>
      <c r="STP343" s="431"/>
      <c r="STQ343" s="429"/>
      <c r="STR343" s="428"/>
      <c r="STS343" s="430"/>
      <c r="STT343" s="431"/>
      <c r="STU343" s="429"/>
      <c r="STV343" s="428"/>
      <c r="STW343" s="430"/>
      <c r="STX343" s="431"/>
      <c r="STY343" s="429"/>
      <c r="STZ343" s="428"/>
      <c r="SUA343" s="430"/>
      <c r="SUB343" s="431"/>
      <c r="SUC343" s="429"/>
      <c r="SUD343" s="428"/>
      <c r="SUE343" s="430"/>
      <c r="SUF343" s="431"/>
      <c r="SUG343" s="429"/>
      <c r="SUH343" s="428"/>
      <c r="SUI343" s="430"/>
      <c r="SUJ343" s="431"/>
      <c r="SUK343" s="429"/>
      <c r="SUL343" s="428"/>
      <c r="SUM343" s="430"/>
      <c r="SUN343" s="431"/>
      <c r="SUO343" s="429"/>
      <c r="SUP343" s="428"/>
      <c r="SUQ343" s="430"/>
      <c r="SUR343" s="431"/>
      <c r="SUS343" s="429"/>
      <c r="SUT343" s="428"/>
      <c r="SUU343" s="430"/>
      <c r="SUV343" s="431"/>
      <c r="SUW343" s="429"/>
      <c r="SUX343" s="428"/>
      <c r="SUY343" s="430"/>
      <c r="SUZ343" s="431"/>
      <c r="SVA343" s="429"/>
      <c r="SVB343" s="428"/>
      <c r="SVC343" s="430"/>
      <c r="SVD343" s="431"/>
      <c r="SVE343" s="429"/>
      <c r="SVF343" s="428"/>
      <c r="SVG343" s="430"/>
      <c r="SVH343" s="431"/>
      <c r="SVI343" s="429"/>
      <c r="SVJ343" s="428"/>
      <c r="SVK343" s="430"/>
      <c r="SVL343" s="431"/>
      <c r="SVM343" s="429"/>
      <c r="SVN343" s="428"/>
      <c r="SVO343" s="430"/>
      <c r="SVP343" s="431"/>
      <c r="SVQ343" s="429"/>
      <c r="SVR343" s="428"/>
      <c r="SVS343" s="430"/>
      <c r="SVT343" s="431"/>
      <c r="SVU343" s="429"/>
      <c r="SVV343" s="428"/>
      <c r="SVW343" s="430"/>
      <c r="SVX343" s="431"/>
      <c r="SVY343" s="429"/>
      <c r="SVZ343" s="428"/>
      <c r="SWA343" s="430"/>
      <c r="SWB343" s="431"/>
      <c r="SWC343" s="429"/>
      <c r="SWD343" s="428"/>
      <c r="SWE343" s="430"/>
      <c r="SWF343" s="431"/>
      <c r="SWG343" s="429"/>
      <c r="SWH343" s="428"/>
      <c r="SWI343" s="430"/>
      <c r="SWJ343" s="431"/>
      <c r="SWK343" s="429"/>
      <c r="SWL343" s="428"/>
      <c r="SWM343" s="430"/>
      <c r="SWN343" s="431"/>
      <c r="SWO343" s="429"/>
      <c r="SWP343" s="428"/>
      <c r="SWQ343" s="430"/>
      <c r="SWR343" s="431"/>
      <c r="SWS343" s="429"/>
      <c r="SWT343" s="428"/>
      <c r="SWU343" s="430"/>
      <c r="SWV343" s="431"/>
      <c r="SWW343" s="429"/>
      <c r="SWX343" s="428"/>
      <c r="SWY343" s="430"/>
      <c r="SWZ343" s="431"/>
      <c r="SXA343" s="429"/>
      <c r="SXB343" s="428"/>
      <c r="SXC343" s="430"/>
      <c r="SXD343" s="431"/>
      <c r="SXE343" s="429"/>
      <c r="SXF343" s="428"/>
      <c r="SXG343" s="430"/>
      <c r="SXH343" s="431"/>
      <c r="SXI343" s="429"/>
      <c r="SXJ343" s="428"/>
      <c r="SXK343" s="430"/>
      <c r="SXL343" s="431"/>
      <c r="SXM343" s="429"/>
      <c r="SXN343" s="428"/>
      <c r="SXO343" s="430"/>
      <c r="SXP343" s="431"/>
      <c r="SXQ343" s="429"/>
      <c r="SXR343" s="428"/>
      <c r="SXS343" s="430"/>
      <c r="SXT343" s="431"/>
      <c r="SXU343" s="429"/>
      <c r="SXV343" s="428"/>
      <c r="SXW343" s="430"/>
      <c r="SXX343" s="431"/>
      <c r="SXY343" s="429"/>
      <c r="SXZ343" s="428"/>
      <c r="SYA343" s="430"/>
      <c r="SYB343" s="431"/>
      <c r="SYC343" s="429"/>
      <c r="SYD343" s="428"/>
      <c r="SYE343" s="430"/>
      <c r="SYF343" s="431"/>
      <c r="SYG343" s="429"/>
      <c r="SYH343" s="428"/>
      <c r="SYI343" s="430"/>
      <c r="SYJ343" s="431"/>
      <c r="SYK343" s="429"/>
      <c r="SYL343" s="428"/>
      <c r="SYM343" s="430"/>
      <c r="SYN343" s="431"/>
      <c r="SYO343" s="429"/>
      <c r="SYP343" s="428"/>
      <c r="SYQ343" s="430"/>
      <c r="SYR343" s="431"/>
      <c r="SYS343" s="429"/>
      <c r="SYT343" s="428"/>
      <c r="SYU343" s="430"/>
      <c r="SYV343" s="431"/>
      <c r="SYW343" s="429"/>
      <c r="SYX343" s="428"/>
      <c r="SYY343" s="430"/>
      <c r="SYZ343" s="431"/>
      <c r="SZA343" s="429"/>
      <c r="SZB343" s="428"/>
      <c r="SZC343" s="430"/>
      <c r="SZD343" s="431"/>
      <c r="SZE343" s="429"/>
      <c r="SZF343" s="428"/>
      <c r="SZG343" s="430"/>
      <c r="SZH343" s="431"/>
      <c r="SZI343" s="429"/>
      <c r="SZJ343" s="428"/>
      <c r="SZK343" s="430"/>
      <c r="SZL343" s="431"/>
      <c r="SZM343" s="429"/>
      <c r="SZN343" s="428"/>
      <c r="SZO343" s="430"/>
      <c r="SZP343" s="431"/>
      <c r="SZQ343" s="429"/>
      <c r="SZR343" s="428"/>
      <c r="SZS343" s="430"/>
      <c r="SZT343" s="431"/>
      <c r="SZU343" s="429"/>
      <c r="SZV343" s="428"/>
      <c r="SZW343" s="430"/>
      <c r="SZX343" s="431"/>
      <c r="SZY343" s="429"/>
      <c r="SZZ343" s="428"/>
      <c r="TAA343" s="430"/>
      <c r="TAB343" s="431"/>
      <c r="TAC343" s="429"/>
      <c r="TAD343" s="428"/>
      <c r="TAE343" s="430"/>
      <c r="TAF343" s="431"/>
      <c r="TAG343" s="429"/>
      <c r="TAH343" s="428"/>
      <c r="TAI343" s="430"/>
      <c r="TAJ343" s="431"/>
      <c r="TAK343" s="429"/>
      <c r="TAL343" s="428"/>
      <c r="TAM343" s="430"/>
      <c r="TAN343" s="431"/>
      <c r="TAO343" s="429"/>
      <c r="TAP343" s="428"/>
      <c r="TAQ343" s="430"/>
      <c r="TAR343" s="431"/>
      <c r="TAS343" s="429"/>
      <c r="TAT343" s="428"/>
      <c r="TAU343" s="430"/>
      <c r="TAV343" s="431"/>
      <c r="TAW343" s="429"/>
      <c r="TAX343" s="428"/>
      <c r="TAY343" s="430"/>
      <c r="TAZ343" s="431"/>
      <c r="TBA343" s="429"/>
      <c r="TBB343" s="428"/>
      <c r="TBC343" s="430"/>
      <c r="TBD343" s="431"/>
      <c r="TBE343" s="429"/>
      <c r="TBF343" s="428"/>
      <c r="TBG343" s="430"/>
      <c r="TBH343" s="431"/>
      <c r="TBI343" s="429"/>
      <c r="TBJ343" s="428"/>
      <c r="TBK343" s="430"/>
      <c r="TBL343" s="431"/>
      <c r="TBM343" s="429"/>
      <c r="TBN343" s="428"/>
      <c r="TBO343" s="430"/>
      <c r="TBP343" s="431"/>
      <c r="TBQ343" s="429"/>
      <c r="TBR343" s="428"/>
      <c r="TBS343" s="430"/>
      <c r="TBT343" s="431"/>
      <c r="TBU343" s="429"/>
      <c r="TBV343" s="428"/>
      <c r="TBW343" s="430"/>
      <c r="TBX343" s="431"/>
      <c r="TBY343" s="429"/>
      <c r="TBZ343" s="428"/>
      <c r="TCA343" s="430"/>
      <c r="TCB343" s="431"/>
      <c r="TCC343" s="429"/>
      <c r="TCD343" s="428"/>
      <c r="TCE343" s="430"/>
      <c r="TCF343" s="431"/>
      <c r="TCG343" s="429"/>
      <c r="TCH343" s="428"/>
      <c r="TCI343" s="430"/>
      <c r="TCJ343" s="431"/>
      <c r="TCK343" s="429"/>
      <c r="TCL343" s="428"/>
      <c r="TCM343" s="430"/>
      <c r="TCN343" s="431"/>
      <c r="TCO343" s="429"/>
      <c r="TCP343" s="428"/>
      <c r="TCQ343" s="430"/>
      <c r="TCR343" s="431"/>
      <c r="TCS343" s="429"/>
      <c r="TCT343" s="428"/>
      <c r="TCU343" s="430"/>
      <c r="TCV343" s="431"/>
      <c r="TCW343" s="429"/>
      <c r="TCX343" s="428"/>
      <c r="TCY343" s="430"/>
      <c r="TCZ343" s="431"/>
      <c r="TDA343" s="429"/>
      <c r="TDB343" s="428"/>
      <c r="TDC343" s="430"/>
      <c r="TDD343" s="431"/>
      <c r="TDE343" s="429"/>
      <c r="TDF343" s="428"/>
      <c r="TDG343" s="430"/>
      <c r="TDH343" s="431"/>
      <c r="TDI343" s="429"/>
      <c r="TDJ343" s="428"/>
      <c r="TDK343" s="430"/>
      <c r="TDL343" s="431"/>
      <c r="TDM343" s="429"/>
      <c r="TDN343" s="428"/>
      <c r="TDO343" s="430"/>
      <c r="TDP343" s="431"/>
      <c r="TDQ343" s="429"/>
      <c r="TDR343" s="428"/>
      <c r="TDS343" s="430"/>
      <c r="TDT343" s="431"/>
      <c r="TDU343" s="429"/>
      <c r="TDV343" s="428"/>
      <c r="TDW343" s="430"/>
      <c r="TDX343" s="431"/>
      <c r="TDY343" s="429"/>
      <c r="TDZ343" s="428"/>
      <c r="TEA343" s="430"/>
      <c r="TEB343" s="431"/>
      <c r="TEC343" s="429"/>
      <c r="TED343" s="428"/>
      <c r="TEE343" s="430"/>
      <c r="TEF343" s="431"/>
      <c r="TEG343" s="429"/>
      <c r="TEH343" s="428"/>
      <c r="TEI343" s="430"/>
      <c r="TEJ343" s="431"/>
      <c r="TEK343" s="429"/>
      <c r="TEL343" s="428"/>
      <c r="TEM343" s="430"/>
      <c r="TEN343" s="431"/>
      <c r="TEO343" s="429"/>
      <c r="TEP343" s="428"/>
      <c r="TEQ343" s="430"/>
      <c r="TER343" s="431"/>
      <c r="TES343" s="429"/>
      <c r="TET343" s="428"/>
      <c r="TEU343" s="430"/>
      <c r="TEV343" s="431"/>
      <c r="TEW343" s="429"/>
      <c r="TEX343" s="428"/>
      <c r="TEY343" s="430"/>
      <c r="TEZ343" s="431"/>
      <c r="TFA343" s="429"/>
      <c r="TFB343" s="428"/>
      <c r="TFC343" s="430"/>
      <c r="TFD343" s="431"/>
      <c r="TFE343" s="429"/>
      <c r="TFF343" s="428"/>
      <c r="TFG343" s="430"/>
      <c r="TFH343" s="431"/>
      <c r="TFI343" s="429"/>
      <c r="TFJ343" s="428"/>
      <c r="TFK343" s="430"/>
      <c r="TFL343" s="431"/>
      <c r="TFM343" s="429"/>
      <c r="TFN343" s="428"/>
      <c r="TFO343" s="430"/>
      <c r="TFP343" s="431"/>
      <c r="TFQ343" s="429"/>
      <c r="TFR343" s="428"/>
      <c r="TFS343" s="430"/>
      <c r="TFT343" s="431"/>
      <c r="TFU343" s="429"/>
      <c r="TFV343" s="428"/>
      <c r="TFW343" s="430"/>
      <c r="TFX343" s="431"/>
      <c r="TFY343" s="429"/>
      <c r="TFZ343" s="428"/>
      <c r="TGA343" s="430"/>
      <c r="TGB343" s="431"/>
      <c r="TGC343" s="429"/>
      <c r="TGD343" s="428"/>
      <c r="TGE343" s="430"/>
      <c r="TGF343" s="431"/>
      <c r="TGG343" s="429"/>
      <c r="TGH343" s="428"/>
      <c r="TGI343" s="430"/>
      <c r="TGJ343" s="431"/>
      <c r="TGK343" s="429"/>
      <c r="TGL343" s="428"/>
      <c r="TGM343" s="430"/>
      <c r="TGN343" s="431"/>
      <c r="TGO343" s="429"/>
      <c r="TGP343" s="428"/>
      <c r="TGQ343" s="430"/>
      <c r="TGR343" s="431"/>
      <c r="TGS343" s="429"/>
      <c r="TGT343" s="428"/>
      <c r="TGU343" s="430"/>
      <c r="TGV343" s="431"/>
      <c r="TGW343" s="429"/>
      <c r="TGX343" s="428"/>
      <c r="TGY343" s="430"/>
      <c r="TGZ343" s="431"/>
      <c r="THA343" s="429"/>
      <c r="THB343" s="428"/>
      <c r="THC343" s="430"/>
      <c r="THD343" s="431"/>
      <c r="THE343" s="429"/>
      <c r="THF343" s="428"/>
      <c r="THG343" s="430"/>
      <c r="THH343" s="431"/>
      <c r="THI343" s="429"/>
      <c r="THJ343" s="428"/>
      <c r="THK343" s="430"/>
      <c r="THL343" s="431"/>
      <c r="THM343" s="429"/>
      <c r="THN343" s="428"/>
      <c r="THO343" s="430"/>
      <c r="THP343" s="431"/>
      <c r="THQ343" s="429"/>
      <c r="THR343" s="428"/>
      <c r="THS343" s="430"/>
      <c r="THT343" s="431"/>
      <c r="THU343" s="429"/>
      <c r="THV343" s="428"/>
      <c r="THW343" s="430"/>
      <c r="THX343" s="431"/>
      <c r="THY343" s="429"/>
      <c r="THZ343" s="428"/>
      <c r="TIA343" s="430"/>
      <c r="TIB343" s="431"/>
      <c r="TIC343" s="429"/>
      <c r="TID343" s="428"/>
      <c r="TIE343" s="430"/>
      <c r="TIF343" s="431"/>
      <c r="TIG343" s="429"/>
      <c r="TIH343" s="428"/>
      <c r="TII343" s="430"/>
      <c r="TIJ343" s="431"/>
      <c r="TIK343" s="429"/>
      <c r="TIL343" s="428"/>
      <c r="TIM343" s="430"/>
      <c r="TIN343" s="431"/>
      <c r="TIO343" s="429"/>
      <c r="TIP343" s="428"/>
      <c r="TIQ343" s="430"/>
      <c r="TIR343" s="431"/>
      <c r="TIS343" s="429"/>
      <c r="TIT343" s="428"/>
      <c r="TIU343" s="430"/>
      <c r="TIV343" s="431"/>
      <c r="TIW343" s="429"/>
      <c r="TIX343" s="428"/>
      <c r="TIY343" s="430"/>
      <c r="TIZ343" s="431"/>
      <c r="TJA343" s="429"/>
      <c r="TJB343" s="428"/>
      <c r="TJC343" s="430"/>
      <c r="TJD343" s="431"/>
      <c r="TJE343" s="429"/>
      <c r="TJF343" s="428"/>
      <c r="TJG343" s="430"/>
      <c r="TJH343" s="431"/>
      <c r="TJI343" s="429"/>
      <c r="TJJ343" s="428"/>
      <c r="TJK343" s="430"/>
      <c r="TJL343" s="431"/>
      <c r="TJM343" s="429"/>
      <c r="TJN343" s="428"/>
      <c r="TJO343" s="430"/>
      <c r="TJP343" s="431"/>
      <c r="TJQ343" s="429"/>
      <c r="TJR343" s="428"/>
      <c r="TJS343" s="430"/>
      <c r="TJT343" s="431"/>
      <c r="TJU343" s="429"/>
      <c r="TJV343" s="428"/>
      <c r="TJW343" s="430"/>
      <c r="TJX343" s="431"/>
      <c r="TJY343" s="429"/>
      <c r="TJZ343" s="428"/>
      <c r="TKA343" s="430"/>
      <c r="TKB343" s="431"/>
      <c r="TKC343" s="429"/>
      <c r="TKD343" s="428"/>
      <c r="TKE343" s="430"/>
      <c r="TKF343" s="431"/>
      <c r="TKG343" s="429"/>
      <c r="TKH343" s="428"/>
      <c r="TKI343" s="430"/>
      <c r="TKJ343" s="431"/>
      <c r="TKK343" s="429"/>
      <c r="TKL343" s="428"/>
      <c r="TKM343" s="430"/>
      <c r="TKN343" s="431"/>
      <c r="TKO343" s="429"/>
      <c r="TKP343" s="428"/>
      <c r="TKQ343" s="430"/>
      <c r="TKR343" s="431"/>
      <c r="TKS343" s="429"/>
      <c r="TKT343" s="428"/>
      <c r="TKU343" s="430"/>
      <c r="TKV343" s="431"/>
      <c r="TKW343" s="429"/>
      <c r="TKX343" s="428"/>
      <c r="TKY343" s="430"/>
      <c r="TKZ343" s="431"/>
      <c r="TLA343" s="429"/>
      <c r="TLB343" s="428"/>
      <c r="TLC343" s="430"/>
      <c r="TLD343" s="431"/>
      <c r="TLE343" s="429"/>
      <c r="TLF343" s="428"/>
      <c r="TLG343" s="430"/>
      <c r="TLH343" s="431"/>
      <c r="TLI343" s="429"/>
      <c r="TLJ343" s="428"/>
      <c r="TLK343" s="430"/>
      <c r="TLL343" s="431"/>
      <c r="TLM343" s="429"/>
      <c r="TLN343" s="428"/>
      <c r="TLO343" s="430"/>
      <c r="TLP343" s="431"/>
      <c r="TLQ343" s="429"/>
      <c r="TLR343" s="428"/>
      <c r="TLS343" s="430"/>
      <c r="TLT343" s="431"/>
      <c r="TLU343" s="429"/>
      <c r="TLV343" s="428"/>
      <c r="TLW343" s="430"/>
      <c r="TLX343" s="431"/>
      <c r="TLY343" s="429"/>
      <c r="TLZ343" s="428"/>
      <c r="TMA343" s="430"/>
      <c r="TMB343" s="431"/>
      <c r="TMC343" s="429"/>
      <c r="TMD343" s="428"/>
      <c r="TME343" s="430"/>
      <c r="TMF343" s="431"/>
      <c r="TMG343" s="429"/>
      <c r="TMH343" s="428"/>
      <c r="TMI343" s="430"/>
      <c r="TMJ343" s="431"/>
      <c r="TMK343" s="429"/>
      <c r="TML343" s="428"/>
      <c r="TMM343" s="430"/>
      <c r="TMN343" s="431"/>
      <c r="TMO343" s="429"/>
      <c r="TMP343" s="428"/>
      <c r="TMQ343" s="430"/>
      <c r="TMR343" s="431"/>
      <c r="TMS343" s="429"/>
      <c r="TMT343" s="428"/>
      <c r="TMU343" s="430"/>
      <c r="TMV343" s="431"/>
      <c r="TMW343" s="429"/>
      <c r="TMX343" s="428"/>
      <c r="TMY343" s="430"/>
      <c r="TMZ343" s="431"/>
      <c r="TNA343" s="429"/>
      <c r="TNB343" s="428"/>
      <c r="TNC343" s="430"/>
      <c r="TND343" s="431"/>
      <c r="TNE343" s="429"/>
      <c r="TNF343" s="428"/>
      <c r="TNG343" s="430"/>
      <c r="TNH343" s="431"/>
      <c r="TNI343" s="429"/>
      <c r="TNJ343" s="428"/>
      <c r="TNK343" s="430"/>
      <c r="TNL343" s="431"/>
      <c r="TNM343" s="429"/>
      <c r="TNN343" s="428"/>
      <c r="TNO343" s="430"/>
      <c r="TNP343" s="431"/>
      <c r="TNQ343" s="429"/>
      <c r="TNR343" s="428"/>
      <c r="TNS343" s="430"/>
      <c r="TNT343" s="431"/>
      <c r="TNU343" s="429"/>
      <c r="TNV343" s="428"/>
      <c r="TNW343" s="430"/>
      <c r="TNX343" s="431"/>
      <c r="TNY343" s="429"/>
      <c r="TNZ343" s="428"/>
      <c r="TOA343" s="430"/>
      <c r="TOB343" s="431"/>
      <c r="TOC343" s="429"/>
      <c r="TOD343" s="428"/>
      <c r="TOE343" s="430"/>
      <c r="TOF343" s="431"/>
      <c r="TOG343" s="429"/>
      <c r="TOH343" s="428"/>
      <c r="TOI343" s="430"/>
      <c r="TOJ343" s="431"/>
      <c r="TOK343" s="429"/>
      <c r="TOL343" s="428"/>
      <c r="TOM343" s="430"/>
      <c r="TON343" s="431"/>
      <c r="TOO343" s="429"/>
      <c r="TOP343" s="428"/>
      <c r="TOQ343" s="430"/>
      <c r="TOR343" s="431"/>
      <c r="TOS343" s="429"/>
      <c r="TOT343" s="428"/>
      <c r="TOU343" s="430"/>
      <c r="TOV343" s="431"/>
      <c r="TOW343" s="429"/>
      <c r="TOX343" s="428"/>
      <c r="TOY343" s="430"/>
      <c r="TOZ343" s="431"/>
      <c r="TPA343" s="429"/>
      <c r="TPB343" s="428"/>
      <c r="TPC343" s="430"/>
      <c r="TPD343" s="431"/>
      <c r="TPE343" s="429"/>
      <c r="TPF343" s="428"/>
      <c r="TPG343" s="430"/>
      <c r="TPH343" s="431"/>
      <c r="TPI343" s="429"/>
      <c r="TPJ343" s="428"/>
      <c r="TPK343" s="430"/>
      <c r="TPL343" s="431"/>
      <c r="TPM343" s="429"/>
      <c r="TPN343" s="428"/>
      <c r="TPO343" s="430"/>
      <c r="TPP343" s="431"/>
      <c r="TPQ343" s="429"/>
      <c r="TPR343" s="428"/>
      <c r="TPS343" s="430"/>
      <c r="TPT343" s="431"/>
      <c r="TPU343" s="429"/>
      <c r="TPV343" s="428"/>
      <c r="TPW343" s="430"/>
      <c r="TPX343" s="431"/>
      <c r="TPY343" s="429"/>
      <c r="TPZ343" s="428"/>
      <c r="TQA343" s="430"/>
      <c r="TQB343" s="431"/>
      <c r="TQC343" s="429"/>
      <c r="TQD343" s="428"/>
      <c r="TQE343" s="430"/>
      <c r="TQF343" s="431"/>
      <c r="TQG343" s="429"/>
      <c r="TQH343" s="428"/>
      <c r="TQI343" s="430"/>
      <c r="TQJ343" s="431"/>
      <c r="TQK343" s="429"/>
      <c r="TQL343" s="428"/>
      <c r="TQM343" s="430"/>
      <c r="TQN343" s="431"/>
      <c r="TQO343" s="429"/>
      <c r="TQP343" s="428"/>
      <c r="TQQ343" s="430"/>
      <c r="TQR343" s="431"/>
      <c r="TQS343" s="429"/>
      <c r="TQT343" s="428"/>
      <c r="TQU343" s="430"/>
      <c r="TQV343" s="431"/>
      <c r="TQW343" s="429"/>
      <c r="TQX343" s="428"/>
      <c r="TQY343" s="430"/>
      <c r="TQZ343" s="431"/>
      <c r="TRA343" s="429"/>
      <c r="TRB343" s="428"/>
      <c r="TRC343" s="430"/>
      <c r="TRD343" s="431"/>
      <c r="TRE343" s="429"/>
      <c r="TRF343" s="428"/>
      <c r="TRG343" s="430"/>
      <c r="TRH343" s="431"/>
      <c r="TRI343" s="429"/>
      <c r="TRJ343" s="428"/>
      <c r="TRK343" s="430"/>
      <c r="TRL343" s="431"/>
      <c r="TRM343" s="429"/>
      <c r="TRN343" s="428"/>
      <c r="TRO343" s="430"/>
      <c r="TRP343" s="431"/>
      <c r="TRQ343" s="429"/>
      <c r="TRR343" s="428"/>
      <c r="TRS343" s="430"/>
      <c r="TRT343" s="431"/>
      <c r="TRU343" s="429"/>
      <c r="TRV343" s="428"/>
      <c r="TRW343" s="430"/>
      <c r="TRX343" s="431"/>
      <c r="TRY343" s="429"/>
      <c r="TRZ343" s="428"/>
      <c r="TSA343" s="430"/>
      <c r="TSB343" s="431"/>
      <c r="TSC343" s="429"/>
      <c r="TSD343" s="428"/>
      <c r="TSE343" s="430"/>
      <c r="TSF343" s="431"/>
      <c r="TSG343" s="429"/>
      <c r="TSH343" s="428"/>
      <c r="TSI343" s="430"/>
      <c r="TSJ343" s="431"/>
      <c r="TSK343" s="429"/>
      <c r="TSL343" s="428"/>
      <c r="TSM343" s="430"/>
      <c r="TSN343" s="431"/>
      <c r="TSO343" s="429"/>
      <c r="TSP343" s="428"/>
      <c r="TSQ343" s="430"/>
      <c r="TSR343" s="431"/>
      <c r="TSS343" s="429"/>
      <c r="TST343" s="428"/>
      <c r="TSU343" s="430"/>
      <c r="TSV343" s="431"/>
      <c r="TSW343" s="429"/>
      <c r="TSX343" s="428"/>
      <c r="TSY343" s="430"/>
      <c r="TSZ343" s="431"/>
      <c r="TTA343" s="429"/>
      <c r="TTB343" s="428"/>
      <c r="TTC343" s="430"/>
      <c r="TTD343" s="431"/>
      <c r="TTE343" s="429"/>
      <c r="TTF343" s="428"/>
      <c r="TTG343" s="430"/>
      <c r="TTH343" s="431"/>
      <c r="TTI343" s="429"/>
      <c r="TTJ343" s="428"/>
      <c r="TTK343" s="430"/>
      <c r="TTL343" s="431"/>
      <c r="TTM343" s="429"/>
      <c r="TTN343" s="428"/>
      <c r="TTO343" s="430"/>
      <c r="TTP343" s="431"/>
      <c r="TTQ343" s="429"/>
      <c r="TTR343" s="428"/>
      <c r="TTS343" s="430"/>
      <c r="TTT343" s="431"/>
      <c r="TTU343" s="429"/>
      <c r="TTV343" s="428"/>
      <c r="TTW343" s="430"/>
      <c r="TTX343" s="431"/>
      <c r="TTY343" s="429"/>
      <c r="TTZ343" s="428"/>
      <c r="TUA343" s="430"/>
      <c r="TUB343" s="431"/>
      <c r="TUC343" s="429"/>
      <c r="TUD343" s="428"/>
      <c r="TUE343" s="430"/>
      <c r="TUF343" s="431"/>
      <c r="TUG343" s="429"/>
      <c r="TUH343" s="428"/>
      <c r="TUI343" s="430"/>
      <c r="TUJ343" s="431"/>
      <c r="TUK343" s="429"/>
      <c r="TUL343" s="428"/>
      <c r="TUM343" s="430"/>
      <c r="TUN343" s="431"/>
      <c r="TUO343" s="429"/>
      <c r="TUP343" s="428"/>
      <c r="TUQ343" s="430"/>
      <c r="TUR343" s="431"/>
      <c r="TUS343" s="429"/>
      <c r="TUT343" s="428"/>
      <c r="TUU343" s="430"/>
      <c r="TUV343" s="431"/>
      <c r="TUW343" s="429"/>
      <c r="TUX343" s="428"/>
      <c r="TUY343" s="430"/>
      <c r="TUZ343" s="431"/>
      <c r="TVA343" s="429"/>
      <c r="TVB343" s="428"/>
      <c r="TVC343" s="430"/>
      <c r="TVD343" s="431"/>
      <c r="TVE343" s="429"/>
      <c r="TVF343" s="428"/>
      <c r="TVG343" s="430"/>
      <c r="TVH343" s="431"/>
      <c r="TVI343" s="429"/>
      <c r="TVJ343" s="428"/>
      <c r="TVK343" s="430"/>
      <c r="TVL343" s="431"/>
      <c r="TVM343" s="429"/>
      <c r="TVN343" s="428"/>
      <c r="TVO343" s="430"/>
      <c r="TVP343" s="431"/>
      <c r="TVQ343" s="429"/>
      <c r="TVR343" s="428"/>
      <c r="TVS343" s="430"/>
      <c r="TVT343" s="431"/>
      <c r="TVU343" s="429"/>
      <c r="TVV343" s="428"/>
      <c r="TVW343" s="430"/>
      <c r="TVX343" s="431"/>
      <c r="TVY343" s="429"/>
      <c r="TVZ343" s="428"/>
      <c r="TWA343" s="430"/>
      <c r="TWB343" s="431"/>
      <c r="TWC343" s="429"/>
      <c r="TWD343" s="428"/>
      <c r="TWE343" s="430"/>
      <c r="TWF343" s="431"/>
      <c r="TWG343" s="429"/>
      <c r="TWH343" s="428"/>
      <c r="TWI343" s="430"/>
      <c r="TWJ343" s="431"/>
      <c r="TWK343" s="429"/>
      <c r="TWL343" s="428"/>
      <c r="TWM343" s="430"/>
      <c r="TWN343" s="431"/>
      <c r="TWO343" s="429"/>
      <c r="TWP343" s="428"/>
      <c r="TWQ343" s="430"/>
      <c r="TWR343" s="431"/>
      <c r="TWS343" s="429"/>
      <c r="TWT343" s="428"/>
      <c r="TWU343" s="430"/>
      <c r="TWV343" s="431"/>
      <c r="TWW343" s="429"/>
      <c r="TWX343" s="428"/>
      <c r="TWY343" s="430"/>
      <c r="TWZ343" s="431"/>
      <c r="TXA343" s="429"/>
      <c r="TXB343" s="428"/>
      <c r="TXC343" s="430"/>
      <c r="TXD343" s="431"/>
      <c r="TXE343" s="429"/>
      <c r="TXF343" s="428"/>
      <c r="TXG343" s="430"/>
      <c r="TXH343" s="431"/>
      <c r="TXI343" s="429"/>
      <c r="TXJ343" s="428"/>
      <c r="TXK343" s="430"/>
      <c r="TXL343" s="431"/>
      <c r="TXM343" s="429"/>
      <c r="TXN343" s="428"/>
      <c r="TXO343" s="430"/>
      <c r="TXP343" s="431"/>
      <c r="TXQ343" s="429"/>
      <c r="TXR343" s="428"/>
      <c r="TXS343" s="430"/>
      <c r="TXT343" s="431"/>
      <c r="TXU343" s="429"/>
      <c r="TXV343" s="428"/>
      <c r="TXW343" s="430"/>
      <c r="TXX343" s="431"/>
      <c r="TXY343" s="429"/>
      <c r="TXZ343" s="428"/>
      <c r="TYA343" s="430"/>
      <c r="TYB343" s="431"/>
      <c r="TYC343" s="429"/>
      <c r="TYD343" s="428"/>
      <c r="TYE343" s="430"/>
      <c r="TYF343" s="431"/>
      <c r="TYG343" s="429"/>
      <c r="TYH343" s="428"/>
      <c r="TYI343" s="430"/>
      <c r="TYJ343" s="431"/>
      <c r="TYK343" s="429"/>
      <c r="TYL343" s="428"/>
      <c r="TYM343" s="430"/>
      <c r="TYN343" s="431"/>
      <c r="TYO343" s="429"/>
      <c r="TYP343" s="428"/>
      <c r="TYQ343" s="430"/>
      <c r="TYR343" s="431"/>
      <c r="TYS343" s="429"/>
      <c r="TYT343" s="428"/>
      <c r="TYU343" s="430"/>
      <c r="TYV343" s="431"/>
      <c r="TYW343" s="429"/>
      <c r="TYX343" s="428"/>
      <c r="TYY343" s="430"/>
      <c r="TYZ343" s="431"/>
      <c r="TZA343" s="429"/>
      <c r="TZB343" s="428"/>
      <c r="TZC343" s="430"/>
      <c r="TZD343" s="431"/>
      <c r="TZE343" s="429"/>
      <c r="TZF343" s="428"/>
      <c r="TZG343" s="430"/>
      <c r="TZH343" s="431"/>
      <c r="TZI343" s="429"/>
      <c r="TZJ343" s="428"/>
      <c r="TZK343" s="430"/>
      <c r="TZL343" s="431"/>
      <c r="TZM343" s="429"/>
      <c r="TZN343" s="428"/>
      <c r="TZO343" s="430"/>
      <c r="TZP343" s="431"/>
      <c r="TZQ343" s="429"/>
      <c r="TZR343" s="428"/>
      <c r="TZS343" s="430"/>
      <c r="TZT343" s="431"/>
      <c r="TZU343" s="429"/>
      <c r="TZV343" s="428"/>
      <c r="TZW343" s="430"/>
      <c r="TZX343" s="431"/>
      <c r="TZY343" s="429"/>
      <c r="TZZ343" s="428"/>
      <c r="UAA343" s="430"/>
      <c r="UAB343" s="431"/>
      <c r="UAC343" s="429"/>
      <c r="UAD343" s="428"/>
      <c r="UAE343" s="430"/>
      <c r="UAF343" s="431"/>
      <c r="UAG343" s="429"/>
      <c r="UAH343" s="428"/>
      <c r="UAI343" s="430"/>
      <c r="UAJ343" s="431"/>
      <c r="UAK343" s="429"/>
      <c r="UAL343" s="428"/>
      <c r="UAM343" s="430"/>
      <c r="UAN343" s="431"/>
      <c r="UAO343" s="429"/>
      <c r="UAP343" s="428"/>
      <c r="UAQ343" s="430"/>
      <c r="UAR343" s="431"/>
      <c r="UAS343" s="429"/>
      <c r="UAT343" s="428"/>
      <c r="UAU343" s="430"/>
      <c r="UAV343" s="431"/>
      <c r="UAW343" s="429"/>
      <c r="UAX343" s="428"/>
      <c r="UAY343" s="430"/>
      <c r="UAZ343" s="431"/>
      <c r="UBA343" s="429"/>
      <c r="UBB343" s="428"/>
      <c r="UBC343" s="430"/>
      <c r="UBD343" s="431"/>
      <c r="UBE343" s="429"/>
      <c r="UBF343" s="428"/>
      <c r="UBG343" s="430"/>
      <c r="UBH343" s="431"/>
      <c r="UBI343" s="429"/>
      <c r="UBJ343" s="428"/>
      <c r="UBK343" s="430"/>
      <c r="UBL343" s="431"/>
      <c r="UBM343" s="429"/>
      <c r="UBN343" s="428"/>
      <c r="UBO343" s="430"/>
      <c r="UBP343" s="431"/>
      <c r="UBQ343" s="429"/>
      <c r="UBR343" s="428"/>
      <c r="UBS343" s="430"/>
      <c r="UBT343" s="431"/>
      <c r="UBU343" s="429"/>
      <c r="UBV343" s="428"/>
      <c r="UBW343" s="430"/>
      <c r="UBX343" s="431"/>
      <c r="UBY343" s="429"/>
      <c r="UBZ343" s="428"/>
      <c r="UCA343" s="430"/>
      <c r="UCB343" s="431"/>
      <c r="UCC343" s="429"/>
      <c r="UCD343" s="428"/>
      <c r="UCE343" s="430"/>
      <c r="UCF343" s="431"/>
      <c r="UCG343" s="429"/>
      <c r="UCH343" s="428"/>
      <c r="UCI343" s="430"/>
      <c r="UCJ343" s="431"/>
      <c r="UCK343" s="429"/>
      <c r="UCL343" s="428"/>
      <c r="UCM343" s="430"/>
      <c r="UCN343" s="431"/>
      <c r="UCO343" s="429"/>
      <c r="UCP343" s="428"/>
      <c r="UCQ343" s="430"/>
      <c r="UCR343" s="431"/>
      <c r="UCS343" s="429"/>
      <c r="UCT343" s="428"/>
      <c r="UCU343" s="430"/>
      <c r="UCV343" s="431"/>
      <c r="UCW343" s="429"/>
      <c r="UCX343" s="428"/>
      <c r="UCY343" s="430"/>
      <c r="UCZ343" s="431"/>
      <c r="UDA343" s="429"/>
      <c r="UDB343" s="428"/>
      <c r="UDC343" s="430"/>
      <c r="UDD343" s="431"/>
      <c r="UDE343" s="429"/>
      <c r="UDF343" s="428"/>
      <c r="UDG343" s="430"/>
      <c r="UDH343" s="431"/>
      <c r="UDI343" s="429"/>
      <c r="UDJ343" s="428"/>
      <c r="UDK343" s="430"/>
      <c r="UDL343" s="431"/>
      <c r="UDM343" s="429"/>
      <c r="UDN343" s="428"/>
      <c r="UDO343" s="430"/>
      <c r="UDP343" s="431"/>
      <c r="UDQ343" s="429"/>
      <c r="UDR343" s="428"/>
      <c r="UDS343" s="430"/>
      <c r="UDT343" s="431"/>
      <c r="UDU343" s="429"/>
      <c r="UDV343" s="428"/>
      <c r="UDW343" s="430"/>
      <c r="UDX343" s="431"/>
      <c r="UDY343" s="429"/>
      <c r="UDZ343" s="428"/>
      <c r="UEA343" s="430"/>
      <c r="UEB343" s="431"/>
      <c r="UEC343" s="429"/>
      <c r="UED343" s="428"/>
      <c r="UEE343" s="430"/>
      <c r="UEF343" s="431"/>
      <c r="UEG343" s="429"/>
      <c r="UEH343" s="428"/>
      <c r="UEI343" s="430"/>
      <c r="UEJ343" s="431"/>
      <c r="UEK343" s="429"/>
      <c r="UEL343" s="428"/>
      <c r="UEM343" s="430"/>
      <c r="UEN343" s="431"/>
      <c r="UEO343" s="429"/>
      <c r="UEP343" s="428"/>
      <c r="UEQ343" s="430"/>
      <c r="UER343" s="431"/>
      <c r="UES343" s="429"/>
      <c r="UET343" s="428"/>
      <c r="UEU343" s="430"/>
      <c r="UEV343" s="431"/>
      <c r="UEW343" s="429"/>
      <c r="UEX343" s="428"/>
      <c r="UEY343" s="430"/>
      <c r="UEZ343" s="431"/>
      <c r="UFA343" s="429"/>
      <c r="UFB343" s="428"/>
      <c r="UFC343" s="430"/>
      <c r="UFD343" s="431"/>
      <c r="UFE343" s="429"/>
      <c r="UFF343" s="428"/>
      <c r="UFG343" s="430"/>
      <c r="UFH343" s="431"/>
      <c r="UFI343" s="429"/>
      <c r="UFJ343" s="428"/>
      <c r="UFK343" s="430"/>
      <c r="UFL343" s="431"/>
      <c r="UFM343" s="429"/>
      <c r="UFN343" s="428"/>
      <c r="UFO343" s="430"/>
      <c r="UFP343" s="431"/>
      <c r="UFQ343" s="429"/>
      <c r="UFR343" s="428"/>
      <c r="UFS343" s="430"/>
      <c r="UFT343" s="431"/>
      <c r="UFU343" s="429"/>
      <c r="UFV343" s="428"/>
      <c r="UFW343" s="430"/>
      <c r="UFX343" s="431"/>
      <c r="UFY343" s="429"/>
      <c r="UFZ343" s="428"/>
      <c r="UGA343" s="430"/>
      <c r="UGB343" s="431"/>
      <c r="UGC343" s="429"/>
      <c r="UGD343" s="428"/>
      <c r="UGE343" s="430"/>
      <c r="UGF343" s="431"/>
      <c r="UGG343" s="429"/>
      <c r="UGH343" s="428"/>
      <c r="UGI343" s="430"/>
      <c r="UGJ343" s="431"/>
      <c r="UGK343" s="429"/>
      <c r="UGL343" s="428"/>
      <c r="UGM343" s="430"/>
      <c r="UGN343" s="431"/>
      <c r="UGO343" s="429"/>
      <c r="UGP343" s="428"/>
      <c r="UGQ343" s="430"/>
      <c r="UGR343" s="431"/>
      <c r="UGS343" s="429"/>
      <c r="UGT343" s="428"/>
      <c r="UGU343" s="430"/>
      <c r="UGV343" s="431"/>
      <c r="UGW343" s="429"/>
      <c r="UGX343" s="428"/>
      <c r="UGY343" s="430"/>
      <c r="UGZ343" s="431"/>
      <c r="UHA343" s="429"/>
      <c r="UHB343" s="428"/>
      <c r="UHC343" s="430"/>
      <c r="UHD343" s="431"/>
      <c r="UHE343" s="429"/>
      <c r="UHF343" s="428"/>
      <c r="UHG343" s="430"/>
      <c r="UHH343" s="431"/>
      <c r="UHI343" s="429"/>
      <c r="UHJ343" s="428"/>
      <c r="UHK343" s="430"/>
      <c r="UHL343" s="431"/>
      <c r="UHM343" s="429"/>
      <c r="UHN343" s="428"/>
      <c r="UHO343" s="430"/>
      <c r="UHP343" s="431"/>
      <c r="UHQ343" s="429"/>
      <c r="UHR343" s="428"/>
      <c r="UHS343" s="430"/>
      <c r="UHT343" s="431"/>
      <c r="UHU343" s="429"/>
      <c r="UHV343" s="428"/>
      <c r="UHW343" s="430"/>
      <c r="UHX343" s="431"/>
      <c r="UHY343" s="429"/>
      <c r="UHZ343" s="428"/>
      <c r="UIA343" s="430"/>
      <c r="UIB343" s="431"/>
      <c r="UIC343" s="429"/>
      <c r="UID343" s="428"/>
      <c r="UIE343" s="430"/>
      <c r="UIF343" s="431"/>
      <c r="UIG343" s="429"/>
      <c r="UIH343" s="428"/>
      <c r="UII343" s="430"/>
      <c r="UIJ343" s="431"/>
      <c r="UIK343" s="429"/>
      <c r="UIL343" s="428"/>
      <c r="UIM343" s="430"/>
      <c r="UIN343" s="431"/>
      <c r="UIO343" s="429"/>
      <c r="UIP343" s="428"/>
      <c r="UIQ343" s="430"/>
      <c r="UIR343" s="431"/>
      <c r="UIS343" s="429"/>
      <c r="UIT343" s="428"/>
      <c r="UIU343" s="430"/>
      <c r="UIV343" s="431"/>
      <c r="UIW343" s="429"/>
      <c r="UIX343" s="428"/>
      <c r="UIY343" s="430"/>
      <c r="UIZ343" s="431"/>
      <c r="UJA343" s="429"/>
      <c r="UJB343" s="428"/>
      <c r="UJC343" s="430"/>
      <c r="UJD343" s="431"/>
      <c r="UJE343" s="429"/>
      <c r="UJF343" s="428"/>
      <c r="UJG343" s="430"/>
      <c r="UJH343" s="431"/>
      <c r="UJI343" s="429"/>
      <c r="UJJ343" s="428"/>
      <c r="UJK343" s="430"/>
      <c r="UJL343" s="431"/>
      <c r="UJM343" s="429"/>
      <c r="UJN343" s="428"/>
      <c r="UJO343" s="430"/>
      <c r="UJP343" s="431"/>
      <c r="UJQ343" s="429"/>
      <c r="UJR343" s="428"/>
      <c r="UJS343" s="430"/>
      <c r="UJT343" s="431"/>
      <c r="UJU343" s="429"/>
      <c r="UJV343" s="428"/>
      <c r="UJW343" s="430"/>
      <c r="UJX343" s="431"/>
      <c r="UJY343" s="429"/>
      <c r="UJZ343" s="428"/>
      <c r="UKA343" s="430"/>
      <c r="UKB343" s="431"/>
      <c r="UKC343" s="429"/>
      <c r="UKD343" s="428"/>
      <c r="UKE343" s="430"/>
      <c r="UKF343" s="431"/>
      <c r="UKG343" s="429"/>
      <c r="UKH343" s="428"/>
      <c r="UKI343" s="430"/>
      <c r="UKJ343" s="431"/>
      <c r="UKK343" s="429"/>
      <c r="UKL343" s="428"/>
      <c r="UKM343" s="430"/>
      <c r="UKN343" s="431"/>
      <c r="UKO343" s="429"/>
      <c r="UKP343" s="428"/>
      <c r="UKQ343" s="430"/>
      <c r="UKR343" s="431"/>
      <c r="UKS343" s="429"/>
      <c r="UKT343" s="428"/>
      <c r="UKU343" s="430"/>
      <c r="UKV343" s="431"/>
      <c r="UKW343" s="429"/>
      <c r="UKX343" s="428"/>
      <c r="UKY343" s="430"/>
      <c r="UKZ343" s="431"/>
      <c r="ULA343" s="429"/>
      <c r="ULB343" s="428"/>
      <c r="ULC343" s="430"/>
      <c r="ULD343" s="431"/>
      <c r="ULE343" s="429"/>
      <c r="ULF343" s="428"/>
      <c r="ULG343" s="430"/>
      <c r="ULH343" s="431"/>
      <c r="ULI343" s="429"/>
      <c r="ULJ343" s="428"/>
      <c r="ULK343" s="430"/>
      <c r="ULL343" s="431"/>
      <c r="ULM343" s="429"/>
      <c r="ULN343" s="428"/>
      <c r="ULO343" s="430"/>
      <c r="ULP343" s="431"/>
      <c r="ULQ343" s="429"/>
      <c r="ULR343" s="428"/>
      <c r="ULS343" s="430"/>
      <c r="ULT343" s="431"/>
      <c r="ULU343" s="429"/>
      <c r="ULV343" s="428"/>
      <c r="ULW343" s="430"/>
      <c r="ULX343" s="431"/>
      <c r="ULY343" s="429"/>
      <c r="ULZ343" s="428"/>
      <c r="UMA343" s="430"/>
      <c r="UMB343" s="431"/>
      <c r="UMC343" s="429"/>
      <c r="UMD343" s="428"/>
      <c r="UME343" s="430"/>
      <c r="UMF343" s="431"/>
      <c r="UMG343" s="429"/>
      <c r="UMH343" s="428"/>
      <c r="UMI343" s="430"/>
      <c r="UMJ343" s="431"/>
      <c r="UMK343" s="429"/>
      <c r="UML343" s="428"/>
      <c r="UMM343" s="430"/>
      <c r="UMN343" s="431"/>
      <c r="UMO343" s="429"/>
      <c r="UMP343" s="428"/>
      <c r="UMQ343" s="430"/>
      <c r="UMR343" s="431"/>
      <c r="UMS343" s="429"/>
      <c r="UMT343" s="428"/>
      <c r="UMU343" s="430"/>
      <c r="UMV343" s="431"/>
      <c r="UMW343" s="429"/>
      <c r="UMX343" s="428"/>
      <c r="UMY343" s="430"/>
      <c r="UMZ343" s="431"/>
      <c r="UNA343" s="429"/>
      <c r="UNB343" s="428"/>
      <c r="UNC343" s="430"/>
      <c r="UND343" s="431"/>
      <c r="UNE343" s="429"/>
      <c r="UNF343" s="428"/>
      <c r="UNG343" s="430"/>
      <c r="UNH343" s="431"/>
      <c r="UNI343" s="429"/>
      <c r="UNJ343" s="428"/>
      <c r="UNK343" s="430"/>
      <c r="UNL343" s="431"/>
      <c r="UNM343" s="429"/>
      <c r="UNN343" s="428"/>
      <c r="UNO343" s="430"/>
      <c r="UNP343" s="431"/>
      <c r="UNQ343" s="429"/>
      <c r="UNR343" s="428"/>
      <c r="UNS343" s="430"/>
      <c r="UNT343" s="431"/>
      <c r="UNU343" s="429"/>
      <c r="UNV343" s="428"/>
      <c r="UNW343" s="430"/>
      <c r="UNX343" s="431"/>
      <c r="UNY343" s="429"/>
      <c r="UNZ343" s="428"/>
      <c r="UOA343" s="430"/>
      <c r="UOB343" s="431"/>
      <c r="UOC343" s="429"/>
      <c r="UOD343" s="428"/>
      <c r="UOE343" s="430"/>
      <c r="UOF343" s="431"/>
      <c r="UOG343" s="429"/>
      <c r="UOH343" s="428"/>
      <c r="UOI343" s="430"/>
      <c r="UOJ343" s="431"/>
      <c r="UOK343" s="429"/>
      <c r="UOL343" s="428"/>
      <c r="UOM343" s="430"/>
      <c r="UON343" s="431"/>
      <c r="UOO343" s="429"/>
      <c r="UOP343" s="428"/>
      <c r="UOQ343" s="430"/>
      <c r="UOR343" s="431"/>
      <c r="UOS343" s="429"/>
      <c r="UOT343" s="428"/>
      <c r="UOU343" s="430"/>
      <c r="UOV343" s="431"/>
      <c r="UOW343" s="429"/>
      <c r="UOX343" s="428"/>
      <c r="UOY343" s="430"/>
      <c r="UOZ343" s="431"/>
      <c r="UPA343" s="429"/>
      <c r="UPB343" s="428"/>
      <c r="UPC343" s="430"/>
      <c r="UPD343" s="431"/>
      <c r="UPE343" s="429"/>
      <c r="UPF343" s="428"/>
      <c r="UPG343" s="430"/>
      <c r="UPH343" s="431"/>
      <c r="UPI343" s="429"/>
      <c r="UPJ343" s="428"/>
      <c r="UPK343" s="430"/>
      <c r="UPL343" s="431"/>
      <c r="UPM343" s="429"/>
      <c r="UPN343" s="428"/>
      <c r="UPO343" s="430"/>
      <c r="UPP343" s="431"/>
      <c r="UPQ343" s="429"/>
      <c r="UPR343" s="428"/>
      <c r="UPS343" s="430"/>
      <c r="UPT343" s="431"/>
      <c r="UPU343" s="429"/>
      <c r="UPV343" s="428"/>
      <c r="UPW343" s="430"/>
      <c r="UPX343" s="431"/>
      <c r="UPY343" s="429"/>
      <c r="UPZ343" s="428"/>
      <c r="UQA343" s="430"/>
      <c r="UQB343" s="431"/>
      <c r="UQC343" s="429"/>
      <c r="UQD343" s="428"/>
      <c r="UQE343" s="430"/>
      <c r="UQF343" s="431"/>
      <c r="UQG343" s="429"/>
      <c r="UQH343" s="428"/>
      <c r="UQI343" s="430"/>
      <c r="UQJ343" s="431"/>
      <c r="UQK343" s="429"/>
      <c r="UQL343" s="428"/>
      <c r="UQM343" s="430"/>
      <c r="UQN343" s="431"/>
      <c r="UQO343" s="429"/>
      <c r="UQP343" s="428"/>
      <c r="UQQ343" s="430"/>
      <c r="UQR343" s="431"/>
      <c r="UQS343" s="429"/>
      <c r="UQT343" s="428"/>
      <c r="UQU343" s="430"/>
      <c r="UQV343" s="431"/>
      <c r="UQW343" s="429"/>
      <c r="UQX343" s="428"/>
      <c r="UQY343" s="430"/>
      <c r="UQZ343" s="431"/>
      <c r="URA343" s="429"/>
      <c r="URB343" s="428"/>
      <c r="URC343" s="430"/>
      <c r="URD343" s="431"/>
      <c r="URE343" s="429"/>
      <c r="URF343" s="428"/>
      <c r="URG343" s="430"/>
      <c r="URH343" s="431"/>
      <c r="URI343" s="429"/>
      <c r="URJ343" s="428"/>
      <c r="URK343" s="430"/>
      <c r="URL343" s="431"/>
      <c r="URM343" s="429"/>
      <c r="URN343" s="428"/>
      <c r="URO343" s="430"/>
      <c r="URP343" s="431"/>
      <c r="URQ343" s="429"/>
      <c r="URR343" s="428"/>
      <c r="URS343" s="430"/>
      <c r="URT343" s="431"/>
      <c r="URU343" s="429"/>
      <c r="URV343" s="428"/>
      <c r="URW343" s="430"/>
      <c r="URX343" s="431"/>
      <c r="URY343" s="429"/>
      <c r="URZ343" s="428"/>
      <c r="USA343" s="430"/>
      <c r="USB343" s="431"/>
      <c r="USC343" s="429"/>
      <c r="USD343" s="428"/>
      <c r="USE343" s="430"/>
      <c r="USF343" s="431"/>
      <c r="USG343" s="429"/>
      <c r="USH343" s="428"/>
      <c r="USI343" s="430"/>
      <c r="USJ343" s="431"/>
      <c r="USK343" s="429"/>
      <c r="USL343" s="428"/>
      <c r="USM343" s="430"/>
      <c r="USN343" s="431"/>
      <c r="USO343" s="429"/>
      <c r="USP343" s="428"/>
      <c r="USQ343" s="430"/>
      <c r="USR343" s="431"/>
      <c r="USS343" s="429"/>
      <c r="UST343" s="428"/>
      <c r="USU343" s="430"/>
      <c r="USV343" s="431"/>
      <c r="USW343" s="429"/>
      <c r="USX343" s="428"/>
      <c r="USY343" s="430"/>
      <c r="USZ343" s="431"/>
      <c r="UTA343" s="429"/>
      <c r="UTB343" s="428"/>
      <c r="UTC343" s="430"/>
      <c r="UTD343" s="431"/>
      <c r="UTE343" s="429"/>
      <c r="UTF343" s="428"/>
      <c r="UTG343" s="430"/>
      <c r="UTH343" s="431"/>
      <c r="UTI343" s="429"/>
      <c r="UTJ343" s="428"/>
      <c r="UTK343" s="430"/>
      <c r="UTL343" s="431"/>
      <c r="UTM343" s="429"/>
      <c r="UTN343" s="428"/>
      <c r="UTO343" s="430"/>
      <c r="UTP343" s="431"/>
      <c r="UTQ343" s="429"/>
      <c r="UTR343" s="428"/>
      <c r="UTS343" s="430"/>
      <c r="UTT343" s="431"/>
      <c r="UTU343" s="429"/>
      <c r="UTV343" s="428"/>
      <c r="UTW343" s="430"/>
      <c r="UTX343" s="431"/>
      <c r="UTY343" s="429"/>
      <c r="UTZ343" s="428"/>
      <c r="UUA343" s="430"/>
      <c r="UUB343" s="431"/>
      <c r="UUC343" s="429"/>
      <c r="UUD343" s="428"/>
      <c r="UUE343" s="430"/>
      <c r="UUF343" s="431"/>
      <c r="UUG343" s="429"/>
      <c r="UUH343" s="428"/>
      <c r="UUI343" s="430"/>
      <c r="UUJ343" s="431"/>
      <c r="UUK343" s="429"/>
      <c r="UUL343" s="428"/>
      <c r="UUM343" s="430"/>
      <c r="UUN343" s="431"/>
      <c r="UUO343" s="429"/>
      <c r="UUP343" s="428"/>
      <c r="UUQ343" s="430"/>
      <c r="UUR343" s="431"/>
      <c r="UUS343" s="429"/>
      <c r="UUT343" s="428"/>
      <c r="UUU343" s="430"/>
      <c r="UUV343" s="431"/>
      <c r="UUW343" s="429"/>
      <c r="UUX343" s="428"/>
      <c r="UUY343" s="430"/>
      <c r="UUZ343" s="431"/>
      <c r="UVA343" s="429"/>
      <c r="UVB343" s="428"/>
      <c r="UVC343" s="430"/>
      <c r="UVD343" s="431"/>
      <c r="UVE343" s="429"/>
      <c r="UVF343" s="428"/>
      <c r="UVG343" s="430"/>
      <c r="UVH343" s="431"/>
      <c r="UVI343" s="429"/>
      <c r="UVJ343" s="428"/>
      <c r="UVK343" s="430"/>
      <c r="UVL343" s="431"/>
      <c r="UVM343" s="429"/>
      <c r="UVN343" s="428"/>
      <c r="UVO343" s="430"/>
      <c r="UVP343" s="431"/>
      <c r="UVQ343" s="429"/>
      <c r="UVR343" s="428"/>
      <c r="UVS343" s="430"/>
      <c r="UVT343" s="431"/>
      <c r="UVU343" s="429"/>
      <c r="UVV343" s="428"/>
      <c r="UVW343" s="430"/>
      <c r="UVX343" s="431"/>
      <c r="UVY343" s="429"/>
      <c r="UVZ343" s="428"/>
      <c r="UWA343" s="430"/>
      <c r="UWB343" s="431"/>
      <c r="UWC343" s="429"/>
      <c r="UWD343" s="428"/>
      <c r="UWE343" s="430"/>
      <c r="UWF343" s="431"/>
      <c r="UWG343" s="429"/>
      <c r="UWH343" s="428"/>
      <c r="UWI343" s="430"/>
      <c r="UWJ343" s="431"/>
      <c r="UWK343" s="429"/>
      <c r="UWL343" s="428"/>
      <c r="UWM343" s="430"/>
      <c r="UWN343" s="431"/>
      <c r="UWO343" s="429"/>
      <c r="UWP343" s="428"/>
      <c r="UWQ343" s="430"/>
      <c r="UWR343" s="431"/>
      <c r="UWS343" s="429"/>
      <c r="UWT343" s="428"/>
      <c r="UWU343" s="430"/>
      <c r="UWV343" s="431"/>
      <c r="UWW343" s="429"/>
      <c r="UWX343" s="428"/>
      <c r="UWY343" s="430"/>
      <c r="UWZ343" s="431"/>
      <c r="UXA343" s="429"/>
      <c r="UXB343" s="428"/>
      <c r="UXC343" s="430"/>
      <c r="UXD343" s="431"/>
      <c r="UXE343" s="429"/>
      <c r="UXF343" s="428"/>
      <c r="UXG343" s="430"/>
      <c r="UXH343" s="431"/>
      <c r="UXI343" s="429"/>
      <c r="UXJ343" s="428"/>
      <c r="UXK343" s="430"/>
      <c r="UXL343" s="431"/>
      <c r="UXM343" s="429"/>
      <c r="UXN343" s="428"/>
      <c r="UXO343" s="430"/>
      <c r="UXP343" s="431"/>
      <c r="UXQ343" s="429"/>
      <c r="UXR343" s="428"/>
      <c r="UXS343" s="430"/>
      <c r="UXT343" s="431"/>
      <c r="UXU343" s="429"/>
      <c r="UXV343" s="428"/>
      <c r="UXW343" s="430"/>
      <c r="UXX343" s="431"/>
      <c r="UXY343" s="429"/>
      <c r="UXZ343" s="428"/>
      <c r="UYA343" s="430"/>
      <c r="UYB343" s="431"/>
      <c r="UYC343" s="429"/>
      <c r="UYD343" s="428"/>
      <c r="UYE343" s="430"/>
      <c r="UYF343" s="431"/>
      <c r="UYG343" s="429"/>
      <c r="UYH343" s="428"/>
      <c r="UYI343" s="430"/>
      <c r="UYJ343" s="431"/>
      <c r="UYK343" s="429"/>
      <c r="UYL343" s="428"/>
      <c r="UYM343" s="430"/>
      <c r="UYN343" s="431"/>
      <c r="UYO343" s="429"/>
      <c r="UYP343" s="428"/>
      <c r="UYQ343" s="430"/>
      <c r="UYR343" s="431"/>
      <c r="UYS343" s="429"/>
      <c r="UYT343" s="428"/>
      <c r="UYU343" s="430"/>
      <c r="UYV343" s="431"/>
      <c r="UYW343" s="429"/>
      <c r="UYX343" s="428"/>
      <c r="UYY343" s="430"/>
      <c r="UYZ343" s="431"/>
      <c r="UZA343" s="429"/>
      <c r="UZB343" s="428"/>
      <c r="UZC343" s="430"/>
      <c r="UZD343" s="431"/>
      <c r="UZE343" s="429"/>
      <c r="UZF343" s="428"/>
      <c r="UZG343" s="430"/>
      <c r="UZH343" s="431"/>
      <c r="UZI343" s="429"/>
      <c r="UZJ343" s="428"/>
      <c r="UZK343" s="430"/>
      <c r="UZL343" s="431"/>
      <c r="UZM343" s="429"/>
      <c r="UZN343" s="428"/>
      <c r="UZO343" s="430"/>
      <c r="UZP343" s="431"/>
      <c r="UZQ343" s="429"/>
      <c r="UZR343" s="428"/>
      <c r="UZS343" s="430"/>
      <c r="UZT343" s="431"/>
      <c r="UZU343" s="429"/>
      <c r="UZV343" s="428"/>
      <c r="UZW343" s="430"/>
      <c r="UZX343" s="431"/>
      <c r="UZY343" s="429"/>
      <c r="UZZ343" s="428"/>
      <c r="VAA343" s="430"/>
      <c r="VAB343" s="431"/>
      <c r="VAC343" s="429"/>
      <c r="VAD343" s="428"/>
      <c r="VAE343" s="430"/>
      <c r="VAF343" s="431"/>
      <c r="VAG343" s="429"/>
      <c r="VAH343" s="428"/>
      <c r="VAI343" s="430"/>
      <c r="VAJ343" s="431"/>
      <c r="VAK343" s="429"/>
      <c r="VAL343" s="428"/>
      <c r="VAM343" s="430"/>
      <c r="VAN343" s="431"/>
      <c r="VAO343" s="429"/>
      <c r="VAP343" s="428"/>
      <c r="VAQ343" s="430"/>
      <c r="VAR343" s="431"/>
      <c r="VAS343" s="429"/>
      <c r="VAT343" s="428"/>
      <c r="VAU343" s="430"/>
      <c r="VAV343" s="431"/>
      <c r="VAW343" s="429"/>
      <c r="VAX343" s="428"/>
      <c r="VAY343" s="430"/>
      <c r="VAZ343" s="431"/>
      <c r="VBA343" s="429"/>
      <c r="VBB343" s="428"/>
      <c r="VBC343" s="430"/>
      <c r="VBD343" s="431"/>
      <c r="VBE343" s="429"/>
      <c r="VBF343" s="428"/>
      <c r="VBG343" s="430"/>
      <c r="VBH343" s="431"/>
      <c r="VBI343" s="429"/>
      <c r="VBJ343" s="428"/>
      <c r="VBK343" s="430"/>
      <c r="VBL343" s="431"/>
      <c r="VBM343" s="429"/>
      <c r="VBN343" s="428"/>
      <c r="VBO343" s="430"/>
      <c r="VBP343" s="431"/>
      <c r="VBQ343" s="429"/>
      <c r="VBR343" s="428"/>
      <c r="VBS343" s="430"/>
      <c r="VBT343" s="431"/>
      <c r="VBU343" s="429"/>
      <c r="VBV343" s="428"/>
      <c r="VBW343" s="430"/>
      <c r="VBX343" s="431"/>
      <c r="VBY343" s="429"/>
      <c r="VBZ343" s="428"/>
      <c r="VCA343" s="430"/>
      <c r="VCB343" s="431"/>
      <c r="VCC343" s="429"/>
      <c r="VCD343" s="428"/>
      <c r="VCE343" s="430"/>
      <c r="VCF343" s="431"/>
      <c r="VCG343" s="429"/>
      <c r="VCH343" s="428"/>
      <c r="VCI343" s="430"/>
      <c r="VCJ343" s="431"/>
      <c r="VCK343" s="429"/>
      <c r="VCL343" s="428"/>
      <c r="VCM343" s="430"/>
      <c r="VCN343" s="431"/>
      <c r="VCO343" s="429"/>
      <c r="VCP343" s="428"/>
      <c r="VCQ343" s="430"/>
      <c r="VCR343" s="431"/>
      <c r="VCS343" s="429"/>
      <c r="VCT343" s="428"/>
      <c r="VCU343" s="430"/>
      <c r="VCV343" s="431"/>
      <c r="VCW343" s="429"/>
      <c r="VCX343" s="428"/>
      <c r="VCY343" s="430"/>
      <c r="VCZ343" s="431"/>
      <c r="VDA343" s="429"/>
      <c r="VDB343" s="428"/>
      <c r="VDC343" s="430"/>
      <c r="VDD343" s="431"/>
      <c r="VDE343" s="429"/>
      <c r="VDF343" s="428"/>
      <c r="VDG343" s="430"/>
      <c r="VDH343" s="431"/>
      <c r="VDI343" s="429"/>
      <c r="VDJ343" s="428"/>
      <c r="VDK343" s="430"/>
      <c r="VDL343" s="431"/>
      <c r="VDM343" s="429"/>
      <c r="VDN343" s="428"/>
      <c r="VDO343" s="430"/>
      <c r="VDP343" s="431"/>
      <c r="VDQ343" s="429"/>
      <c r="VDR343" s="428"/>
      <c r="VDS343" s="430"/>
      <c r="VDT343" s="431"/>
      <c r="VDU343" s="429"/>
      <c r="VDV343" s="428"/>
      <c r="VDW343" s="430"/>
      <c r="VDX343" s="431"/>
      <c r="VDY343" s="429"/>
      <c r="VDZ343" s="428"/>
      <c r="VEA343" s="430"/>
      <c r="VEB343" s="431"/>
      <c r="VEC343" s="429"/>
      <c r="VED343" s="428"/>
      <c r="VEE343" s="430"/>
      <c r="VEF343" s="431"/>
      <c r="VEG343" s="429"/>
      <c r="VEH343" s="428"/>
      <c r="VEI343" s="430"/>
      <c r="VEJ343" s="431"/>
      <c r="VEK343" s="429"/>
      <c r="VEL343" s="428"/>
      <c r="VEM343" s="430"/>
      <c r="VEN343" s="431"/>
      <c r="VEO343" s="429"/>
      <c r="VEP343" s="428"/>
      <c r="VEQ343" s="430"/>
      <c r="VER343" s="431"/>
      <c r="VES343" s="429"/>
      <c r="VET343" s="428"/>
      <c r="VEU343" s="430"/>
      <c r="VEV343" s="431"/>
      <c r="VEW343" s="429"/>
      <c r="VEX343" s="428"/>
      <c r="VEY343" s="430"/>
      <c r="VEZ343" s="431"/>
      <c r="VFA343" s="429"/>
      <c r="VFB343" s="428"/>
      <c r="VFC343" s="430"/>
      <c r="VFD343" s="431"/>
      <c r="VFE343" s="429"/>
      <c r="VFF343" s="428"/>
      <c r="VFG343" s="430"/>
      <c r="VFH343" s="431"/>
      <c r="VFI343" s="429"/>
      <c r="VFJ343" s="428"/>
      <c r="VFK343" s="430"/>
      <c r="VFL343" s="431"/>
      <c r="VFM343" s="429"/>
      <c r="VFN343" s="428"/>
      <c r="VFO343" s="430"/>
      <c r="VFP343" s="431"/>
      <c r="VFQ343" s="429"/>
      <c r="VFR343" s="428"/>
      <c r="VFS343" s="430"/>
      <c r="VFT343" s="431"/>
      <c r="VFU343" s="429"/>
      <c r="VFV343" s="428"/>
      <c r="VFW343" s="430"/>
      <c r="VFX343" s="431"/>
      <c r="VFY343" s="429"/>
      <c r="VFZ343" s="428"/>
      <c r="VGA343" s="430"/>
      <c r="VGB343" s="431"/>
      <c r="VGC343" s="429"/>
      <c r="VGD343" s="428"/>
      <c r="VGE343" s="430"/>
      <c r="VGF343" s="431"/>
      <c r="VGG343" s="429"/>
      <c r="VGH343" s="428"/>
      <c r="VGI343" s="430"/>
      <c r="VGJ343" s="431"/>
      <c r="VGK343" s="429"/>
      <c r="VGL343" s="428"/>
      <c r="VGM343" s="430"/>
      <c r="VGN343" s="431"/>
      <c r="VGO343" s="429"/>
      <c r="VGP343" s="428"/>
      <c r="VGQ343" s="430"/>
      <c r="VGR343" s="431"/>
      <c r="VGS343" s="429"/>
      <c r="VGT343" s="428"/>
      <c r="VGU343" s="430"/>
      <c r="VGV343" s="431"/>
      <c r="VGW343" s="429"/>
      <c r="VGX343" s="428"/>
      <c r="VGY343" s="430"/>
      <c r="VGZ343" s="431"/>
      <c r="VHA343" s="429"/>
      <c r="VHB343" s="428"/>
      <c r="VHC343" s="430"/>
      <c r="VHD343" s="431"/>
      <c r="VHE343" s="429"/>
      <c r="VHF343" s="428"/>
      <c r="VHG343" s="430"/>
      <c r="VHH343" s="431"/>
      <c r="VHI343" s="429"/>
      <c r="VHJ343" s="428"/>
      <c r="VHK343" s="430"/>
      <c r="VHL343" s="431"/>
      <c r="VHM343" s="429"/>
      <c r="VHN343" s="428"/>
      <c r="VHO343" s="430"/>
      <c r="VHP343" s="431"/>
      <c r="VHQ343" s="429"/>
      <c r="VHR343" s="428"/>
      <c r="VHS343" s="430"/>
      <c r="VHT343" s="431"/>
      <c r="VHU343" s="429"/>
      <c r="VHV343" s="428"/>
      <c r="VHW343" s="430"/>
      <c r="VHX343" s="431"/>
      <c r="VHY343" s="429"/>
      <c r="VHZ343" s="428"/>
      <c r="VIA343" s="430"/>
      <c r="VIB343" s="431"/>
      <c r="VIC343" s="429"/>
      <c r="VID343" s="428"/>
      <c r="VIE343" s="430"/>
      <c r="VIF343" s="431"/>
      <c r="VIG343" s="429"/>
      <c r="VIH343" s="428"/>
      <c r="VII343" s="430"/>
      <c r="VIJ343" s="431"/>
      <c r="VIK343" s="429"/>
      <c r="VIL343" s="428"/>
      <c r="VIM343" s="430"/>
      <c r="VIN343" s="431"/>
      <c r="VIO343" s="429"/>
      <c r="VIP343" s="428"/>
      <c r="VIQ343" s="430"/>
      <c r="VIR343" s="431"/>
      <c r="VIS343" s="429"/>
      <c r="VIT343" s="428"/>
      <c r="VIU343" s="430"/>
      <c r="VIV343" s="431"/>
      <c r="VIW343" s="429"/>
      <c r="VIX343" s="428"/>
      <c r="VIY343" s="430"/>
      <c r="VIZ343" s="431"/>
      <c r="VJA343" s="429"/>
      <c r="VJB343" s="428"/>
      <c r="VJC343" s="430"/>
      <c r="VJD343" s="431"/>
      <c r="VJE343" s="429"/>
      <c r="VJF343" s="428"/>
      <c r="VJG343" s="430"/>
      <c r="VJH343" s="431"/>
      <c r="VJI343" s="429"/>
      <c r="VJJ343" s="428"/>
      <c r="VJK343" s="430"/>
      <c r="VJL343" s="431"/>
      <c r="VJM343" s="429"/>
      <c r="VJN343" s="428"/>
      <c r="VJO343" s="430"/>
      <c r="VJP343" s="431"/>
      <c r="VJQ343" s="429"/>
      <c r="VJR343" s="428"/>
      <c r="VJS343" s="430"/>
      <c r="VJT343" s="431"/>
      <c r="VJU343" s="429"/>
      <c r="VJV343" s="428"/>
      <c r="VJW343" s="430"/>
      <c r="VJX343" s="431"/>
      <c r="VJY343" s="429"/>
      <c r="VJZ343" s="428"/>
      <c r="VKA343" s="430"/>
      <c r="VKB343" s="431"/>
      <c r="VKC343" s="429"/>
      <c r="VKD343" s="428"/>
      <c r="VKE343" s="430"/>
      <c r="VKF343" s="431"/>
      <c r="VKG343" s="429"/>
      <c r="VKH343" s="428"/>
      <c r="VKI343" s="430"/>
      <c r="VKJ343" s="431"/>
      <c r="VKK343" s="429"/>
      <c r="VKL343" s="428"/>
      <c r="VKM343" s="430"/>
      <c r="VKN343" s="431"/>
      <c r="VKO343" s="429"/>
      <c r="VKP343" s="428"/>
      <c r="VKQ343" s="430"/>
      <c r="VKR343" s="431"/>
      <c r="VKS343" s="429"/>
      <c r="VKT343" s="428"/>
      <c r="VKU343" s="430"/>
      <c r="VKV343" s="431"/>
      <c r="VKW343" s="429"/>
      <c r="VKX343" s="428"/>
      <c r="VKY343" s="430"/>
      <c r="VKZ343" s="431"/>
      <c r="VLA343" s="429"/>
      <c r="VLB343" s="428"/>
      <c r="VLC343" s="430"/>
      <c r="VLD343" s="431"/>
      <c r="VLE343" s="429"/>
      <c r="VLF343" s="428"/>
      <c r="VLG343" s="430"/>
      <c r="VLH343" s="431"/>
      <c r="VLI343" s="429"/>
      <c r="VLJ343" s="428"/>
      <c r="VLK343" s="430"/>
      <c r="VLL343" s="431"/>
      <c r="VLM343" s="429"/>
      <c r="VLN343" s="428"/>
      <c r="VLO343" s="430"/>
      <c r="VLP343" s="431"/>
      <c r="VLQ343" s="429"/>
      <c r="VLR343" s="428"/>
      <c r="VLS343" s="430"/>
      <c r="VLT343" s="431"/>
      <c r="VLU343" s="429"/>
      <c r="VLV343" s="428"/>
      <c r="VLW343" s="430"/>
      <c r="VLX343" s="431"/>
      <c r="VLY343" s="429"/>
      <c r="VLZ343" s="428"/>
      <c r="VMA343" s="430"/>
      <c r="VMB343" s="431"/>
      <c r="VMC343" s="429"/>
      <c r="VMD343" s="428"/>
      <c r="VME343" s="430"/>
      <c r="VMF343" s="431"/>
      <c r="VMG343" s="429"/>
      <c r="VMH343" s="428"/>
      <c r="VMI343" s="430"/>
      <c r="VMJ343" s="431"/>
      <c r="VMK343" s="429"/>
      <c r="VML343" s="428"/>
      <c r="VMM343" s="430"/>
      <c r="VMN343" s="431"/>
      <c r="VMO343" s="429"/>
      <c r="VMP343" s="428"/>
      <c r="VMQ343" s="430"/>
      <c r="VMR343" s="431"/>
      <c r="VMS343" s="429"/>
      <c r="VMT343" s="428"/>
      <c r="VMU343" s="430"/>
      <c r="VMV343" s="431"/>
      <c r="VMW343" s="429"/>
      <c r="VMX343" s="428"/>
      <c r="VMY343" s="430"/>
      <c r="VMZ343" s="431"/>
      <c r="VNA343" s="429"/>
      <c r="VNB343" s="428"/>
      <c r="VNC343" s="430"/>
      <c r="VND343" s="431"/>
      <c r="VNE343" s="429"/>
      <c r="VNF343" s="428"/>
      <c r="VNG343" s="430"/>
      <c r="VNH343" s="431"/>
      <c r="VNI343" s="429"/>
      <c r="VNJ343" s="428"/>
      <c r="VNK343" s="430"/>
      <c r="VNL343" s="431"/>
      <c r="VNM343" s="429"/>
      <c r="VNN343" s="428"/>
      <c r="VNO343" s="430"/>
      <c r="VNP343" s="431"/>
      <c r="VNQ343" s="429"/>
      <c r="VNR343" s="428"/>
      <c r="VNS343" s="430"/>
      <c r="VNT343" s="431"/>
      <c r="VNU343" s="429"/>
      <c r="VNV343" s="428"/>
      <c r="VNW343" s="430"/>
      <c r="VNX343" s="431"/>
      <c r="VNY343" s="429"/>
      <c r="VNZ343" s="428"/>
      <c r="VOA343" s="430"/>
      <c r="VOB343" s="431"/>
      <c r="VOC343" s="429"/>
      <c r="VOD343" s="428"/>
      <c r="VOE343" s="430"/>
      <c r="VOF343" s="431"/>
      <c r="VOG343" s="429"/>
      <c r="VOH343" s="428"/>
      <c r="VOI343" s="430"/>
      <c r="VOJ343" s="431"/>
      <c r="VOK343" s="429"/>
      <c r="VOL343" s="428"/>
      <c r="VOM343" s="430"/>
      <c r="VON343" s="431"/>
      <c r="VOO343" s="429"/>
      <c r="VOP343" s="428"/>
      <c r="VOQ343" s="430"/>
      <c r="VOR343" s="431"/>
      <c r="VOS343" s="429"/>
      <c r="VOT343" s="428"/>
      <c r="VOU343" s="430"/>
      <c r="VOV343" s="431"/>
      <c r="VOW343" s="429"/>
      <c r="VOX343" s="428"/>
      <c r="VOY343" s="430"/>
      <c r="VOZ343" s="431"/>
      <c r="VPA343" s="429"/>
      <c r="VPB343" s="428"/>
      <c r="VPC343" s="430"/>
      <c r="VPD343" s="431"/>
      <c r="VPE343" s="429"/>
      <c r="VPF343" s="428"/>
      <c r="VPG343" s="430"/>
      <c r="VPH343" s="431"/>
      <c r="VPI343" s="429"/>
      <c r="VPJ343" s="428"/>
      <c r="VPK343" s="430"/>
      <c r="VPL343" s="431"/>
      <c r="VPM343" s="429"/>
      <c r="VPN343" s="428"/>
      <c r="VPO343" s="430"/>
      <c r="VPP343" s="431"/>
      <c r="VPQ343" s="429"/>
      <c r="VPR343" s="428"/>
      <c r="VPS343" s="430"/>
      <c r="VPT343" s="431"/>
      <c r="VPU343" s="429"/>
      <c r="VPV343" s="428"/>
      <c r="VPW343" s="430"/>
      <c r="VPX343" s="431"/>
      <c r="VPY343" s="429"/>
      <c r="VPZ343" s="428"/>
      <c r="VQA343" s="430"/>
      <c r="VQB343" s="431"/>
      <c r="VQC343" s="429"/>
      <c r="VQD343" s="428"/>
      <c r="VQE343" s="430"/>
      <c r="VQF343" s="431"/>
      <c r="VQG343" s="429"/>
      <c r="VQH343" s="428"/>
      <c r="VQI343" s="430"/>
      <c r="VQJ343" s="431"/>
      <c r="VQK343" s="429"/>
      <c r="VQL343" s="428"/>
      <c r="VQM343" s="430"/>
      <c r="VQN343" s="431"/>
      <c r="VQO343" s="429"/>
      <c r="VQP343" s="428"/>
      <c r="VQQ343" s="430"/>
      <c r="VQR343" s="431"/>
      <c r="VQS343" s="429"/>
      <c r="VQT343" s="428"/>
      <c r="VQU343" s="430"/>
      <c r="VQV343" s="431"/>
      <c r="VQW343" s="429"/>
      <c r="VQX343" s="428"/>
      <c r="VQY343" s="430"/>
      <c r="VQZ343" s="431"/>
      <c r="VRA343" s="429"/>
      <c r="VRB343" s="428"/>
      <c r="VRC343" s="430"/>
      <c r="VRD343" s="431"/>
      <c r="VRE343" s="429"/>
      <c r="VRF343" s="428"/>
      <c r="VRG343" s="430"/>
      <c r="VRH343" s="431"/>
      <c r="VRI343" s="429"/>
      <c r="VRJ343" s="428"/>
      <c r="VRK343" s="430"/>
      <c r="VRL343" s="431"/>
      <c r="VRM343" s="429"/>
      <c r="VRN343" s="428"/>
      <c r="VRO343" s="430"/>
      <c r="VRP343" s="431"/>
      <c r="VRQ343" s="429"/>
      <c r="VRR343" s="428"/>
      <c r="VRS343" s="430"/>
      <c r="VRT343" s="431"/>
      <c r="VRU343" s="429"/>
      <c r="VRV343" s="428"/>
      <c r="VRW343" s="430"/>
      <c r="VRX343" s="431"/>
      <c r="VRY343" s="429"/>
      <c r="VRZ343" s="428"/>
      <c r="VSA343" s="430"/>
      <c r="VSB343" s="431"/>
      <c r="VSC343" s="429"/>
      <c r="VSD343" s="428"/>
      <c r="VSE343" s="430"/>
      <c r="VSF343" s="431"/>
      <c r="VSG343" s="429"/>
      <c r="VSH343" s="428"/>
      <c r="VSI343" s="430"/>
      <c r="VSJ343" s="431"/>
      <c r="VSK343" s="429"/>
      <c r="VSL343" s="428"/>
      <c r="VSM343" s="430"/>
      <c r="VSN343" s="431"/>
      <c r="VSO343" s="429"/>
      <c r="VSP343" s="428"/>
      <c r="VSQ343" s="430"/>
      <c r="VSR343" s="431"/>
      <c r="VSS343" s="429"/>
      <c r="VST343" s="428"/>
      <c r="VSU343" s="430"/>
      <c r="VSV343" s="431"/>
      <c r="VSW343" s="429"/>
      <c r="VSX343" s="428"/>
      <c r="VSY343" s="430"/>
      <c r="VSZ343" s="431"/>
      <c r="VTA343" s="429"/>
      <c r="VTB343" s="428"/>
      <c r="VTC343" s="430"/>
      <c r="VTD343" s="431"/>
      <c r="VTE343" s="429"/>
      <c r="VTF343" s="428"/>
      <c r="VTG343" s="430"/>
      <c r="VTH343" s="431"/>
      <c r="VTI343" s="429"/>
      <c r="VTJ343" s="428"/>
      <c r="VTK343" s="430"/>
      <c r="VTL343" s="431"/>
      <c r="VTM343" s="429"/>
      <c r="VTN343" s="428"/>
      <c r="VTO343" s="430"/>
      <c r="VTP343" s="431"/>
      <c r="VTQ343" s="429"/>
      <c r="VTR343" s="428"/>
      <c r="VTS343" s="430"/>
      <c r="VTT343" s="431"/>
      <c r="VTU343" s="429"/>
      <c r="VTV343" s="428"/>
      <c r="VTW343" s="430"/>
      <c r="VTX343" s="431"/>
      <c r="VTY343" s="429"/>
      <c r="VTZ343" s="428"/>
      <c r="VUA343" s="430"/>
      <c r="VUB343" s="431"/>
      <c r="VUC343" s="429"/>
      <c r="VUD343" s="428"/>
      <c r="VUE343" s="430"/>
      <c r="VUF343" s="431"/>
      <c r="VUG343" s="429"/>
      <c r="VUH343" s="428"/>
      <c r="VUI343" s="430"/>
      <c r="VUJ343" s="431"/>
      <c r="VUK343" s="429"/>
      <c r="VUL343" s="428"/>
      <c r="VUM343" s="430"/>
      <c r="VUN343" s="431"/>
      <c r="VUO343" s="429"/>
      <c r="VUP343" s="428"/>
      <c r="VUQ343" s="430"/>
      <c r="VUR343" s="431"/>
      <c r="VUS343" s="429"/>
      <c r="VUT343" s="428"/>
      <c r="VUU343" s="430"/>
      <c r="VUV343" s="431"/>
      <c r="VUW343" s="429"/>
      <c r="VUX343" s="428"/>
      <c r="VUY343" s="430"/>
      <c r="VUZ343" s="431"/>
      <c r="VVA343" s="429"/>
      <c r="VVB343" s="428"/>
      <c r="VVC343" s="430"/>
      <c r="VVD343" s="431"/>
      <c r="VVE343" s="429"/>
      <c r="VVF343" s="428"/>
      <c r="VVG343" s="430"/>
      <c r="VVH343" s="431"/>
      <c r="VVI343" s="429"/>
      <c r="VVJ343" s="428"/>
      <c r="VVK343" s="430"/>
      <c r="VVL343" s="431"/>
      <c r="VVM343" s="429"/>
      <c r="VVN343" s="428"/>
      <c r="VVO343" s="430"/>
      <c r="VVP343" s="431"/>
      <c r="VVQ343" s="429"/>
      <c r="VVR343" s="428"/>
      <c r="VVS343" s="430"/>
      <c r="VVT343" s="431"/>
      <c r="VVU343" s="429"/>
      <c r="VVV343" s="428"/>
      <c r="VVW343" s="430"/>
      <c r="VVX343" s="431"/>
      <c r="VVY343" s="429"/>
      <c r="VVZ343" s="428"/>
      <c r="VWA343" s="430"/>
      <c r="VWB343" s="431"/>
      <c r="VWC343" s="429"/>
      <c r="VWD343" s="428"/>
      <c r="VWE343" s="430"/>
      <c r="VWF343" s="431"/>
      <c r="VWG343" s="429"/>
      <c r="VWH343" s="428"/>
      <c r="VWI343" s="430"/>
      <c r="VWJ343" s="431"/>
      <c r="VWK343" s="429"/>
      <c r="VWL343" s="428"/>
      <c r="VWM343" s="430"/>
      <c r="VWN343" s="431"/>
      <c r="VWO343" s="429"/>
      <c r="VWP343" s="428"/>
      <c r="VWQ343" s="430"/>
      <c r="VWR343" s="431"/>
      <c r="VWS343" s="429"/>
      <c r="VWT343" s="428"/>
      <c r="VWU343" s="430"/>
      <c r="VWV343" s="431"/>
      <c r="VWW343" s="429"/>
      <c r="VWX343" s="428"/>
      <c r="VWY343" s="430"/>
      <c r="VWZ343" s="431"/>
      <c r="VXA343" s="429"/>
      <c r="VXB343" s="428"/>
      <c r="VXC343" s="430"/>
      <c r="VXD343" s="431"/>
      <c r="VXE343" s="429"/>
      <c r="VXF343" s="428"/>
      <c r="VXG343" s="430"/>
      <c r="VXH343" s="431"/>
      <c r="VXI343" s="429"/>
      <c r="VXJ343" s="428"/>
      <c r="VXK343" s="430"/>
      <c r="VXL343" s="431"/>
      <c r="VXM343" s="429"/>
      <c r="VXN343" s="428"/>
      <c r="VXO343" s="430"/>
      <c r="VXP343" s="431"/>
      <c r="VXQ343" s="429"/>
      <c r="VXR343" s="428"/>
      <c r="VXS343" s="430"/>
      <c r="VXT343" s="431"/>
      <c r="VXU343" s="429"/>
      <c r="VXV343" s="428"/>
      <c r="VXW343" s="430"/>
      <c r="VXX343" s="431"/>
      <c r="VXY343" s="429"/>
      <c r="VXZ343" s="428"/>
      <c r="VYA343" s="430"/>
      <c r="VYB343" s="431"/>
      <c r="VYC343" s="429"/>
      <c r="VYD343" s="428"/>
      <c r="VYE343" s="430"/>
      <c r="VYF343" s="431"/>
      <c r="VYG343" s="429"/>
      <c r="VYH343" s="428"/>
      <c r="VYI343" s="430"/>
      <c r="VYJ343" s="431"/>
      <c r="VYK343" s="429"/>
      <c r="VYL343" s="428"/>
      <c r="VYM343" s="430"/>
      <c r="VYN343" s="431"/>
      <c r="VYO343" s="429"/>
      <c r="VYP343" s="428"/>
      <c r="VYQ343" s="430"/>
      <c r="VYR343" s="431"/>
      <c r="VYS343" s="429"/>
      <c r="VYT343" s="428"/>
      <c r="VYU343" s="430"/>
      <c r="VYV343" s="431"/>
      <c r="VYW343" s="429"/>
      <c r="VYX343" s="428"/>
      <c r="VYY343" s="430"/>
      <c r="VYZ343" s="431"/>
      <c r="VZA343" s="429"/>
      <c r="VZB343" s="428"/>
      <c r="VZC343" s="430"/>
      <c r="VZD343" s="431"/>
      <c r="VZE343" s="429"/>
      <c r="VZF343" s="428"/>
      <c r="VZG343" s="430"/>
      <c r="VZH343" s="431"/>
      <c r="VZI343" s="429"/>
      <c r="VZJ343" s="428"/>
      <c r="VZK343" s="430"/>
      <c r="VZL343" s="431"/>
      <c r="VZM343" s="429"/>
      <c r="VZN343" s="428"/>
      <c r="VZO343" s="430"/>
      <c r="VZP343" s="431"/>
      <c r="VZQ343" s="429"/>
      <c r="VZR343" s="428"/>
      <c r="VZS343" s="430"/>
      <c r="VZT343" s="431"/>
      <c r="VZU343" s="429"/>
      <c r="VZV343" s="428"/>
      <c r="VZW343" s="430"/>
      <c r="VZX343" s="431"/>
      <c r="VZY343" s="429"/>
      <c r="VZZ343" s="428"/>
      <c r="WAA343" s="430"/>
      <c r="WAB343" s="431"/>
      <c r="WAC343" s="429"/>
      <c r="WAD343" s="428"/>
      <c r="WAE343" s="430"/>
      <c r="WAF343" s="431"/>
      <c r="WAG343" s="429"/>
      <c r="WAH343" s="428"/>
      <c r="WAI343" s="430"/>
      <c r="WAJ343" s="431"/>
      <c r="WAK343" s="429"/>
      <c r="WAL343" s="428"/>
      <c r="WAM343" s="430"/>
      <c r="WAN343" s="431"/>
      <c r="WAO343" s="429"/>
      <c r="WAP343" s="428"/>
      <c r="WAQ343" s="430"/>
      <c r="WAR343" s="431"/>
      <c r="WAS343" s="429"/>
      <c r="WAT343" s="428"/>
      <c r="WAU343" s="430"/>
      <c r="WAV343" s="431"/>
      <c r="WAW343" s="429"/>
      <c r="WAX343" s="428"/>
      <c r="WAY343" s="430"/>
      <c r="WAZ343" s="431"/>
      <c r="WBA343" s="429"/>
      <c r="WBB343" s="428"/>
      <c r="WBC343" s="430"/>
      <c r="WBD343" s="431"/>
      <c r="WBE343" s="429"/>
      <c r="WBF343" s="428"/>
      <c r="WBG343" s="430"/>
      <c r="WBH343" s="431"/>
      <c r="WBI343" s="429"/>
      <c r="WBJ343" s="428"/>
      <c r="WBK343" s="430"/>
      <c r="WBL343" s="431"/>
      <c r="WBM343" s="429"/>
      <c r="WBN343" s="428"/>
      <c r="WBO343" s="430"/>
      <c r="WBP343" s="431"/>
      <c r="WBQ343" s="429"/>
      <c r="WBR343" s="428"/>
      <c r="WBS343" s="430"/>
      <c r="WBT343" s="431"/>
      <c r="WBU343" s="429"/>
      <c r="WBV343" s="428"/>
      <c r="WBW343" s="430"/>
      <c r="WBX343" s="431"/>
      <c r="WBY343" s="429"/>
      <c r="WBZ343" s="428"/>
      <c r="WCA343" s="430"/>
      <c r="WCB343" s="431"/>
      <c r="WCC343" s="429"/>
      <c r="WCD343" s="428"/>
      <c r="WCE343" s="430"/>
      <c r="WCF343" s="431"/>
      <c r="WCG343" s="429"/>
      <c r="WCH343" s="428"/>
      <c r="WCI343" s="430"/>
      <c r="WCJ343" s="431"/>
      <c r="WCK343" s="429"/>
      <c r="WCL343" s="428"/>
      <c r="WCM343" s="430"/>
      <c r="WCN343" s="431"/>
      <c r="WCO343" s="429"/>
      <c r="WCP343" s="428"/>
      <c r="WCQ343" s="430"/>
      <c r="WCR343" s="431"/>
      <c r="WCS343" s="429"/>
      <c r="WCT343" s="428"/>
      <c r="WCU343" s="430"/>
      <c r="WCV343" s="431"/>
      <c r="WCW343" s="429"/>
      <c r="WCX343" s="428"/>
      <c r="WCY343" s="430"/>
      <c r="WCZ343" s="431"/>
      <c r="WDA343" s="429"/>
      <c r="WDB343" s="428"/>
      <c r="WDC343" s="430"/>
      <c r="WDD343" s="431"/>
      <c r="WDE343" s="429"/>
      <c r="WDF343" s="428"/>
      <c r="WDG343" s="430"/>
      <c r="WDH343" s="431"/>
      <c r="WDI343" s="429"/>
      <c r="WDJ343" s="428"/>
      <c r="WDK343" s="430"/>
      <c r="WDL343" s="431"/>
      <c r="WDM343" s="429"/>
      <c r="WDN343" s="428"/>
      <c r="WDO343" s="430"/>
      <c r="WDP343" s="431"/>
      <c r="WDQ343" s="429"/>
      <c r="WDR343" s="428"/>
      <c r="WDS343" s="430"/>
      <c r="WDT343" s="431"/>
      <c r="WDU343" s="429"/>
      <c r="WDV343" s="428"/>
      <c r="WDW343" s="430"/>
      <c r="WDX343" s="431"/>
      <c r="WDY343" s="429"/>
      <c r="WDZ343" s="428"/>
      <c r="WEA343" s="430"/>
      <c r="WEB343" s="431"/>
      <c r="WEC343" s="429"/>
      <c r="WED343" s="428"/>
      <c r="WEE343" s="430"/>
      <c r="WEF343" s="431"/>
      <c r="WEG343" s="429"/>
      <c r="WEH343" s="428"/>
      <c r="WEI343" s="430"/>
      <c r="WEJ343" s="431"/>
      <c r="WEK343" s="429"/>
      <c r="WEL343" s="428"/>
      <c r="WEM343" s="430"/>
      <c r="WEN343" s="431"/>
      <c r="WEO343" s="429"/>
      <c r="WEP343" s="428"/>
      <c r="WEQ343" s="430"/>
      <c r="WER343" s="431"/>
      <c r="WES343" s="429"/>
      <c r="WET343" s="428"/>
      <c r="WEU343" s="430"/>
      <c r="WEV343" s="431"/>
      <c r="WEW343" s="429"/>
      <c r="WEX343" s="428"/>
      <c r="WEY343" s="430"/>
      <c r="WEZ343" s="431"/>
      <c r="WFA343" s="429"/>
      <c r="WFB343" s="428"/>
      <c r="WFC343" s="430"/>
      <c r="WFD343" s="431"/>
      <c r="WFE343" s="429"/>
      <c r="WFF343" s="428"/>
      <c r="WFG343" s="430"/>
      <c r="WFH343" s="431"/>
      <c r="WFI343" s="429"/>
      <c r="WFJ343" s="428"/>
      <c r="WFK343" s="430"/>
      <c r="WFL343" s="431"/>
      <c r="WFM343" s="429"/>
      <c r="WFN343" s="428"/>
      <c r="WFO343" s="430"/>
      <c r="WFP343" s="431"/>
      <c r="WFQ343" s="429"/>
      <c r="WFR343" s="428"/>
      <c r="WFS343" s="430"/>
      <c r="WFT343" s="431"/>
      <c r="WFU343" s="429"/>
      <c r="WFV343" s="428"/>
      <c r="WFW343" s="430"/>
      <c r="WFX343" s="431"/>
      <c r="WFY343" s="429"/>
      <c r="WFZ343" s="428"/>
      <c r="WGA343" s="430"/>
      <c r="WGB343" s="431"/>
      <c r="WGC343" s="429"/>
      <c r="WGD343" s="428"/>
      <c r="WGE343" s="430"/>
      <c r="WGF343" s="431"/>
      <c r="WGG343" s="429"/>
      <c r="WGH343" s="428"/>
      <c r="WGI343" s="430"/>
      <c r="WGJ343" s="431"/>
      <c r="WGK343" s="429"/>
      <c r="WGL343" s="428"/>
      <c r="WGM343" s="430"/>
      <c r="WGN343" s="431"/>
      <c r="WGO343" s="429"/>
      <c r="WGP343" s="428"/>
      <c r="WGQ343" s="430"/>
      <c r="WGR343" s="431"/>
      <c r="WGS343" s="429"/>
      <c r="WGT343" s="428"/>
      <c r="WGU343" s="430"/>
      <c r="WGV343" s="431"/>
      <c r="WGW343" s="429"/>
      <c r="WGX343" s="428"/>
      <c r="WGY343" s="430"/>
      <c r="WGZ343" s="431"/>
      <c r="WHA343" s="429"/>
      <c r="WHB343" s="428"/>
      <c r="WHC343" s="430"/>
      <c r="WHD343" s="431"/>
      <c r="WHE343" s="429"/>
      <c r="WHF343" s="428"/>
      <c r="WHG343" s="430"/>
      <c r="WHH343" s="431"/>
      <c r="WHI343" s="429"/>
      <c r="WHJ343" s="428"/>
      <c r="WHK343" s="430"/>
      <c r="WHL343" s="431"/>
      <c r="WHM343" s="429"/>
      <c r="WHN343" s="428"/>
      <c r="WHO343" s="430"/>
      <c r="WHP343" s="431"/>
      <c r="WHQ343" s="429"/>
      <c r="WHR343" s="428"/>
      <c r="WHS343" s="430"/>
      <c r="WHT343" s="431"/>
      <c r="WHU343" s="429"/>
      <c r="WHV343" s="428"/>
      <c r="WHW343" s="430"/>
      <c r="WHX343" s="431"/>
      <c r="WHY343" s="429"/>
      <c r="WHZ343" s="428"/>
      <c r="WIA343" s="430"/>
      <c r="WIB343" s="431"/>
      <c r="WIC343" s="429"/>
      <c r="WID343" s="428"/>
      <c r="WIE343" s="430"/>
      <c r="WIF343" s="431"/>
      <c r="WIG343" s="429"/>
      <c r="WIH343" s="428"/>
      <c r="WII343" s="430"/>
      <c r="WIJ343" s="431"/>
      <c r="WIK343" s="429"/>
      <c r="WIL343" s="428"/>
      <c r="WIM343" s="430"/>
      <c r="WIN343" s="431"/>
      <c r="WIO343" s="429"/>
      <c r="WIP343" s="428"/>
      <c r="WIQ343" s="430"/>
      <c r="WIR343" s="431"/>
      <c r="WIS343" s="429"/>
      <c r="WIT343" s="428"/>
      <c r="WIU343" s="430"/>
      <c r="WIV343" s="431"/>
      <c r="WIW343" s="429"/>
      <c r="WIX343" s="428"/>
      <c r="WIY343" s="430"/>
      <c r="WIZ343" s="431"/>
      <c r="WJA343" s="429"/>
      <c r="WJB343" s="428"/>
      <c r="WJC343" s="430"/>
      <c r="WJD343" s="431"/>
      <c r="WJE343" s="429"/>
      <c r="WJF343" s="428"/>
      <c r="WJG343" s="430"/>
      <c r="WJH343" s="431"/>
      <c r="WJI343" s="429"/>
      <c r="WJJ343" s="428"/>
      <c r="WJK343" s="430"/>
      <c r="WJL343" s="431"/>
      <c r="WJM343" s="429"/>
      <c r="WJN343" s="428"/>
      <c r="WJO343" s="430"/>
      <c r="WJP343" s="431"/>
      <c r="WJQ343" s="429"/>
      <c r="WJR343" s="428"/>
      <c r="WJS343" s="430"/>
      <c r="WJT343" s="431"/>
      <c r="WJU343" s="429"/>
      <c r="WJV343" s="428"/>
      <c r="WJW343" s="430"/>
      <c r="WJX343" s="431"/>
      <c r="WJY343" s="429"/>
      <c r="WJZ343" s="428"/>
      <c r="WKA343" s="430"/>
      <c r="WKB343" s="431"/>
      <c r="WKC343" s="429"/>
      <c r="WKD343" s="428"/>
      <c r="WKE343" s="430"/>
      <c r="WKF343" s="431"/>
      <c r="WKG343" s="429"/>
      <c r="WKH343" s="428"/>
      <c r="WKI343" s="430"/>
      <c r="WKJ343" s="431"/>
      <c r="WKK343" s="429"/>
      <c r="WKL343" s="428"/>
      <c r="WKM343" s="430"/>
      <c r="WKN343" s="431"/>
      <c r="WKO343" s="429"/>
      <c r="WKP343" s="428"/>
      <c r="WKQ343" s="430"/>
      <c r="WKR343" s="431"/>
      <c r="WKS343" s="429"/>
      <c r="WKT343" s="428"/>
      <c r="WKU343" s="430"/>
      <c r="WKV343" s="431"/>
      <c r="WKW343" s="429"/>
      <c r="WKX343" s="428"/>
      <c r="WKY343" s="430"/>
      <c r="WKZ343" s="431"/>
      <c r="WLA343" s="429"/>
      <c r="WLB343" s="428"/>
      <c r="WLC343" s="430"/>
      <c r="WLD343" s="431"/>
      <c r="WLE343" s="429"/>
      <c r="WLF343" s="428"/>
      <c r="WLG343" s="430"/>
      <c r="WLH343" s="431"/>
      <c r="WLI343" s="429"/>
      <c r="WLJ343" s="428"/>
      <c r="WLK343" s="430"/>
      <c r="WLL343" s="431"/>
      <c r="WLM343" s="429"/>
      <c r="WLN343" s="428"/>
      <c r="WLO343" s="430"/>
      <c r="WLP343" s="431"/>
      <c r="WLQ343" s="429"/>
      <c r="WLR343" s="428"/>
      <c r="WLS343" s="430"/>
      <c r="WLT343" s="431"/>
      <c r="WLU343" s="429"/>
      <c r="WLV343" s="428"/>
      <c r="WLW343" s="430"/>
      <c r="WLX343" s="431"/>
      <c r="WLY343" s="429"/>
      <c r="WLZ343" s="428"/>
      <c r="WMA343" s="430"/>
      <c r="WMB343" s="431"/>
      <c r="WMC343" s="429"/>
      <c r="WMD343" s="428"/>
      <c r="WME343" s="430"/>
      <c r="WMF343" s="431"/>
      <c r="WMG343" s="429"/>
      <c r="WMH343" s="428"/>
      <c r="WMI343" s="430"/>
      <c r="WMJ343" s="431"/>
      <c r="WMK343" s="429"/>
      <c r="WML343" s="428"/>
      <c r="WMM343" s="430"/>
      <c r="WMN343" s="431"/>
      <c r="WMO343" s="429"/>
      <c r="WMP343" s="428"/>
      <c r="WMQ343" s="430"/>
      <c r="WMR343" s="431"/>
      <c r="WMS343" s="429"/>
      <c r="WMT343" s="428"/>
      <c r="WMU343" s="430"/>
      <c r="WMV343" s="431"/>
      <c r="WMW343" s="429"/>
      <c r="WMX343" s="428"/>
      <c r="WMY343" s="430"/>
      <c r="WMZ343" s="431"/>
      <c r="WNA343" s="429"/>
      <c r="WNB343" s="428"/>
      <c r="WNC343" s="430"/>
      <c r="WND343" s="431"/>
      <c r="WNE343" s="429"/>
      <c r="WNF343" s="428"/>
      <c r="WNG343" s="430"/>
      <c r="WNH343" s="431"/>
      <c r="WNI343" s="429"/>
      <c r="WNJ343" s="428"/>
      <c r="WNK343" s="430"/>
      <c r="WNL343" s="431"/>
      <c r="WNM343" s="429"/>
      <c r="WNN343" s="428"/>
      <c r="WNO343" s="430"/>
      <c r="WNP343" s="431"/>
      <c r="WNQ343" s="429"/>
      <c r="WNR343" s="428"/>
      <c r="WNS343" s="430"/>
      <c r="WNT343" s="431"/>
      <c r="WNU343" s="429"/>
      <c r="WNV343" s="428"/>
      <c r="WNW343" s="430"/>
      <c r="WNX343" s="431"/>
      <c r="WNY343" s="429"/>
      <c r="WNZ343" s="428"/>
      <c r="WOA343" s="430"/>
      <c r="WOB343" s="431"/>
      <c r="WOC343" s="429"/>
      <c r="WOD343" s="428"/>
      <c r="WOE343" s="430"/>
      <c r="WOF343" s="431"/>
      <c r="WOG343" s="429"/>
      <c r="WOH343" s="428"/>
      <c r="WOI343" s="430"/>
      <c r="WOJ343" s="431"/>
      <c r="WOK343" s="429"/>
      <c r="WOL343" s="428"/>
      <c r="WOM343" s="430"/>
      <c r="WON343" s="431"/>
      <c r="WOO343" s="429"/>
      <c r="WOP343" s="428"/>
      <c r="WOQ343" s="430"/>
      <c r="WOR343" s="431"/>
      <c r="WOS343" s="429"/>
      <c r="WOT343" s="428"/>
      <c r="WOU343" s="430"/>
      <c r="WOV343" s="431"/>
      <c r="WOW343" s="429"/>
      <c r="WOX343" s="428"/>
      <c r="WOY343" s="430"/>
      <c r="WOZ343" s="431"/>
      <c r="WPA343" s="429"/>
      <c r="WPB343" s="428"/>
      <c r="WPC343" s="430"/>
      <c r="WPD343" s="431"/>
      <c r="WPE343" s="429"/>
      <c r="WPF343" s="428"/>
      <c r="WPG343" s="430"/>
      <c r="WPH343" s="431"/>
      <c r="WPI343" s="429"/>
      <c r="WPJ343" s="428"/>
      <c r="WPK343" s="430"/>
      <c r="WPL343" s="431"/>
      <c r="WPM343" s="429"/>
      <c r="WPN343" s="428"/>
      <c r="WPO343" s="430"/>
      <c r="WPP343" s="431"/>
      <c r="WPQ343" s="429"/>
      <c r="WPR343" s="428"/>
      <c r="WPS343" s="430"/>
      <c r="WPT343" s="431"/>
      <c r="WPU343" s="429"/>
      <c r="WPV343" s="428"/>
      <c r="WPW343" s="430"/>
      <c r="WPX343" s="431"/>
      <c r="WPY343" s="429"/>
      <c r="WPZ343" s="428"/>
      <c r="WQA343" s="430"/>
      <c r="WQB343" s="431"/>
      <c r="WQC343" s="429"/>
      <c r="WQD343" s="428"/>
      <c r="WQE343" s="430"/>
      <c r="WQF343" s="431"/>
      <c r="WQG343" s="429"/>
      <c r="WQH343" s="428"/>
      <c r="WQI343" s="430"/>
      <c r="WQJ343" s="431"/>
      <c r="WQK343" s="429"/>
      <c r="WQL343" s="428"/>
      <c r="WQM343" s="430"/>
      <c r="WQN343" s="431"/>
      <c r="WQO343" s="429"/>
      <c r="WQP343" s="428"/>
      <c r="WQQ343" s="430"/>
      <c r="WQR343" s="431"/>
      <c r="WQS343" s="429"/>
      <c r="WQT343" s="428"/>
      <c r="WQU343" s="430"/>
      <c r="WQV343" s="431"/>
      <c r="WQW343" s="429"/>
      <c r="WQX343" s="428"/>
      <c r="WQY343" s="430"/>
      <c r="WQZ343" s="431"/>
      <c r="WRA343" s="429"/>
      <c r="WRB343" s="428"/>
      <c r="WRC343" s="430"/>
      <c r="WRD343" s="431"/>
      <c r="WRE343" s="429"/>
      <c r="WRF343" s="428"/>
      <c r="WRG343" s="430"/>
      <c r="WRH343" s="431"/>
      <c r="WRI343" s="429"/>
      <c r="WRJ343" s="428"/>
      <c r="WRK343" s="430"/>
      <c r="WRL343" s="431"/>
      <c r="WRM343" s="429"/>
      <c r="WRN343" s="428"/>
      <c r="WRO343" s="430"/>
      <c r="WRP343" s="431"/>
      <c r="WRQ343" s="429"/>
      <c r="WRR343" s="428"/>
      <c r="WRS343" s="430"/>
      <c r="WRT343" s="431"/>
      <c r="WRU343" s="429"/>
      <c r="WRV343" s="428"/>
      <c r="WRW343" s="430"/>
      <c r="WRX343" s="431"/>
      <c r="WRY343" s="429"/>
      <c r="WRZ343" s="428"/>
      <c r="WSA343" s="430"/>
      <c r="WSB343" s="431"/>
      <c r="WSC343" s="429"/>
      <c r="WSD343" s="428"/>
      <c r="WSE343" s="430"/>
      <c r="WSF343" s="431"/>
      <c r="WSG343" s="429"/>
      <c r="WSH343" s="428"/>
      <c r="WSI343" s="430"/>
      <c r="WSJ343" s="431"/>
      <c r="WSK343" s="429"/>
      <c r="WSL343" s="428"/>
      <c r="WSM343" s="430"/>
      <c r="WSN343" s="431"/>
      <c r="WSO343" s="429"/>
      <c r="WSP343" s="428"/>
      <c r="WSQ343" s="430"/>
      <c r="WSR343" s="431"/>
      <c r="WSS343" s="429"/>
      <c r="WST343" s="428"/>
      <c r="WSU343" s="430"/>
      <c r="WSV343" s="431"/>
      <c r="WSW343" s="429"/>
      <c r="WSX343" s="428"/>
      <c r="WSY343" s="430"/>
      <c r="WSZ343" s="431"/>
      <c r="WTA343" s="429"/>
      <c r="WTB343" s="428"/>
      <c r="WTC343" s="430"/>
      <c r="WTD343" s="431"/>
      <c r="WTE343" s="429"/>
      <c r="WTF343" s="428"/>
      <c r="WTG343" s="430"/>
      <c r="WTH343" s="431"/>
      <c r="WTI343" s="429"/>
      <c r="WTJ343" s="428"/>
      <c r="WTK343" s="430"/>
      <c r="WTL343" s="431"/>
      <c r="WTM343" s="429"/>
      <c r="WTN343" s="428"/>
      <c r="WTO343" s="430"/>
      <c r="WTP343" s="431"/>
      <c r="WTQ343" s="429"/>
      <c r="WTR343" s="428"/>
      <c r="WTS343" s="430"/>
      <c r="WTT343" s="431"/>
      <c r="WTU343" s="429"/>
      <c r="WTV343" s="428"/>
      <c r="WTW343" s="430"/>
      <c r="WTX343" s="431"/>
      <c r="WTY343" s="429"/>
      <c r="WTZ343" s="428"/>
      <c r="WUA343" s="430"/>
      <c r="WUB343" s="431"/>
      <c r="WUC343" s="429"/>
      <c r="WUD343" s="428"/>
      <c r="WUE343" s="430"/>
      <c r="WUF343" s="431"/>
      <c r="WUG343" s="429"/>
      <c r="WUH343" s="428"/>
      <c r="WUI343" s="430"/>
      <c r="WUJ343" s="431"/>
      <c r="WUK343" s="429"/>
      <c r="WUL343" s="428"/>
      <c r="WUM343" s="430"/>
      <c r="WUN343" s="431"/>
      <c r="WUO343" s="429"/>
      <c r="WUP343" s="428"/>
      <c r="WUQ343" s="430"/>
      <c r="WUR343" s="431"/>
      <c r="WUS343" s="429"/>
      <c r="WUT343" s="428"/>
      <c r="WUU343" s="430"/>
      <c r="WUV343" s="431"/>
      <c r="WUW343" s="429"/>
      <c r="WUX343" s="428"/>
      <c r="WUY343" s="430"/>
      <c r="WUZ343" s="431"/>
      <c r="WVA343" s="429"/>
      <c r="WVB343" s="428"/>
      <c r="WVC343" s="430"/>
      <c r="WVD343" s="431"/>
      <c r="WVE343" s="429"/>
      <c r="WVF343" s="428"/>
      <c r="WVG343" s="430"/>
      <c r="WVH343" s="431"/>
      <c r="WVI343" s="429"/>
      <c r="WVJ343" s="428"/>
      <c r="WVK343" s="430"/>
      <c r="WVL343" s="431"/>
      <c r="WVM343" s="429"/>
      <c r="WVN343" s="428"/>
      <c r="WVO343" s="430"/>
      <c r="WVP343" s="431"/>
      <c r="WVQ343" s="429"/>
      <c r="WVR343" s="428"/>
      <c r="WVS343" s="430"/>
      <c r="WVT343" s="431"/>
      <c r="WVU343" s="429"/>
      <c r="WVV343" s="428"/>
      <c r="WVW343" s="430"/>
      <c r="WVX343" s="431"/>
      <c r="WVY343" s="429"/>
      <c r="WVZ343" s="428"/>
      <c r="WWA343" s="430"/>
      <c r="WWB343" s="431"/>
      <c r="WWC343" s="429"/>
      <c r="WWD343" s="428"/>
      <c r="WWE343" s="430"/>
      <c r="WWF343" s="431"/>
      <c r="WWG343" s="429"/>
      <c r="WWH343" s="428"/>
      <c r="WWI343" s="430"/>
      <c r="WWJ343" s="431"/>
      <c r="WWK343" s="429"/>
      <c r="WWL343" s="428"/>
      <c r="WWM343" s="430"/>
      <c r="WWN343" s="431"/>
      <c r="WWO343" s="429"/>
      <c r="WWP343" s="428"/>
      <c r="WWQ343" s="430"/>
      <c r="WWR343" s="431"/>
      <c r="WWS343" s="429"/>
      <c r="WWT343" s="428"/>
      <c r="WWU343" s="430"/>
      <c r="WWV343" s="431"/>
      <c r="WWW343" s="429"/>
      <c r="WWX343" s="428"/>
      <c r="WWY343" s="430"/>
      <c r="WWZ343" s="431"/>
      <c r="WXA343" s="429"/>
      <c r="WXB343" s="428"/>
      <c r="WXC343" s="430"/>
      <c r="WXD343" s="431"/>
      <c r="WXE343" s="429"/>
      <c r="WXF343" s="428"/>
      <c r="WXG343" s="430"/>
      <c r="WXH343" s="431"/>
      <c r="WXI343" s="429"/>
      <c r="WXJ343" s="428"/>
      <c r="WXK343" s="430"/>
      <c r="WXL343" s="431"/>
      <c r="WXM343" s="429"/>
      <c r="WXN343" s="428"/>
      <c r="WXO343" s="430"/>
      <c r="WXP343" s="431"/>
      <c r="WXQ343" s="429"/>
      <c r="WXR343" s="428"/>
      <c r="WXS343" s="430"/>
      <c r="WXT343" s="431"/>
      <c r="WXU343" s="429"/>
      <c r="WXV343" s="428"/>
      <c r="WXW343" s="430"/>
      <c r="WXX343" s="431"/>
      <c r="WXY343" s="429"/>
      <c r="WXZ343" s="428"/>
      <c r="WYA343" s="430"/>
      <c r="WYB343" s="431"/>
      <c r="WYC343" s="429"/>
      <c r="WYD343" s="428"/>
      <c r="WYE343" s="430"/>
      <c r="WYF343" s="431"/>
      <c r="WYG343" s="429"/>
      <c r="WYH343" s="428"/>
      <c r="WYI343" s="430"/>
      <c r="WYJ343" s="431"/>
      <c r="WYK343" s="429"/>
      <c r="WYL343" s="428"/>
      <c r="WYM343" s="430"/>
      <c r="WYN343" s="431"/>
      <c r="WYO343" s="429"/>
      <c r="WYP343" s="428"/>
      <c r="WYQ343" s="430"/>
      <c r="WYR343" s="431"/>
      <c r="WYS343" s="429"/>
      <c r="WYT343" s="428"/>
      <c r="WYU343" s="430"/>
      <c r="WYV343" s="431"/>
      <c r="WYW343" s="429"/>
      <c r="WYX343" s="428"/>
      <c r="WYY343" s="430"/>
      <c r="WYZ343" s="431"/>
      <c r="WZA343" s="429"/>
      <c r="WZB343" s="428"/>
      <c r="WZC343" s="430"/>
      <c r="WZD343" s="431"/>
      <c r="WZE343" s="429"/>
      <c r="WZF343" s="428"/>
      <c r="WZG343" s="430"/>
      <c r="WZH343" s="431"/>
      <c r="WZI343" s="429"/>
      <c r="WZJ343" s="428"/>
      <c r="WZK343" s="430"/>
      <c r="WZL343" s="431"/>
      <c r="WZM343" s="429"/>
      <c r="WZN343" s="428"/>
      <c r="WZO343" s="430"/>
      <c r="WZP343" s="431"/>
      <c r="WZQ343" s="429"/>
      <c r="WZR343" s="428"/>
      <c r="WZS343" s="430"/>
      <c r="WZT343" s="431"/>
      <c r="WZU343" s="429"/>
      <c r="WZV343" s="428"/>
      <c r="WZW343" s="430"/>
      <c r="WZX343" s="431"/>
      <c r="WZY343" s="429"/>
      <c r="WZZ343" s="428"/>
      <c r="XAA343" s="430"/>
      <c r="XAB343" s="431"/>
      <c r="XAC343" s="429"/>
      <c r="XAD343" s="428"/>
      <c r="XAE343" s="430"/>
      <c r="XAF343" s="431"/>
      <c r="XAG343" s="429"/>
      <c r="XAH343" s="428"/>
      <c r="XAI343" s="430"/>
      <c r="XAJ343" s="431"/>
      <c r="XAK343" s="429"/>
      <c r="XAL343" s="428"/>
      <c r="XAM343" s="430"/>
      <c r="XAN343" s="431"/>
      <c r="XAO343" s="429"/>
      <c r="XAP343" s="428"/>
      <c r="XAQ343" s="430"/>
      <c r="XAR343" s="431"/>
      <c r="XAS343" s="429"/>
      <c r="XAT343" s="428"/>
      <c r="XAU343" s="430"/>
      <c r="XAV343" s="431"/>
      <c r="XAW343" s="429"/>
      <c r="XAX343" s="428"/>
      <c r="XAY343" s="430"/>
      <c r="XAZ343" s="431"/>
      <c r="XBA343" s="429"/>
      <c r="XBB343" s="428"/>
      <c r="XBC343" s="430"/>
      <c r="XBD343" s="431"/>
      <c r="XBE343" s="429"/>
      <c r="XBF343" s="428"/>
      <c r="XBG343" s="430"/>
      <c r="XBH343" s="431"/>
      <c r="XBI343" s="429"/>
      <c r="XBJ343" s="428"/>
      <c r="XBK343" s="430"/>
      <c r="XBL343" s="431"/>
      <c r="XBM343" s="429"/>
      <c r="XBN343" s="428"/>
      <c r="XBO343" s="430"/>
      <c r="XBP343" s="431"/>
      <c r="XBQ343" s="429"/>
      <c r="XBR343" s="428"/>
      <c r="XBS343" s="430"/>
      <c r="XBT343" s="431"/>
      <c r="XBU343" s="429"/>
      <c r="XBV343" s="428"/>
      <c r="XBW343" s="430"/>
      <c r="XBX343" s="431"/>
      <c r="XBY343" s="429"/>
      <c r="XBZ343" s="428"/>
      <c r="XCA343" s="430"/>
      <c r="XCB343" s="431"/>
      <c r="XCC343" s="429"/>
      <c r="XCD343" s="428"/>
      <c r="XCE343" s="430"/>
      <c r="XCF343" s="431"/>
      <c r="XCG343" s="429"/>
      <c r="XCH343" s="428"/>
      <c r="XCI343" s="430"/>
      <c r="XCJ343" s="431"/>
      <c r="XCK343" s="429"/>
      <c r="XCL343" s="428"/>
      <c r="XCM343" s="430"/>
      <c r="XCN343" s="431"/>
      <c r="XCO343" s="429"/>
      <c r="XCP343" s="428"/>
      <c r="XCQ343" s="430"/>
      <c r="XCR343" s="431"/>
      <c r="XCS343" s="429"/>
      <c r="XCT343" s="428"/>
      <c r="XCU343" s="430"/>
      <c r="XCV343" s="431"/>
      <c r="XCW343" s="429"/>
      <c r="XCX343" s="428"/>
      <c r="XCY343" s="430"/>
      <c r="XCZ343" s="431"/>
      <c r="XDA343" s="429"/>
      <c r="XDB343" s="428"/>
      <c r="XDC343" s="430"/>
      <c r="XDD343" s="431"/>
      <c r="XDE343" s="429"/>
      <c r="XDF343" s="428"/>
      <c r="XDG343" s="430"/>
      <c r="XDH343" s="431"/>
      <c r="XDI343" s="429"/>
      <c r="XDJ343" s="428"/>
      <c r="XDK343" s="430"/>
      <c r="XDL343" s="431"/>
      <c r="XDM343" s="429"/>
      <c r="XDN343" s="428"/>
      <c r="XDO343" s="430"/>
      <c r="XDP343" s="431"/>
      <c r="XDQ343" s="429"/>
      <c r="XDR343" s="428"/>
      <c r="XDS343" s="430"/>
      <c r="XDT343" s="431"/>
      <c r="XDU343" s="429"/>
      <c r="XDV343" s="428"/>
      <c r="XDW343" s="430"/>
      <c r="XDX343" s="431"/>
      <c r="XDY343" s="429"/>
      <c r="XDZ343" s="428"/>
      <c r="XEA343" s="430"/>
      <c r="XEB343" s="431"/>
      <c r="XEC343" s="429"/>
      <c r="XED343" s="428"/>
      <c r="XEE343" s="430"/>
      <c r="XEF343" s="431"/>
      <c r="XEG343" s="429"/>
      <c r="XEH343" s="428"/>
      <c r="XEI343" s="430"/>
      <c r="XEJ343" s="431"/>
      <c r="XEK343" s="429"/>
      <c r="XEL343" s="428"/>
      <c r="XEM343" s="430"/>
      <c r="XEN343" s="431"/>
      <c r="XEO343" s="429"/>
      <c r="XEP343" s="428"/>
      <c r="XEQ343" s="430"/>
      <c r="XER343" s="431"/>
      <c r="XES343" s="429"/>
      <c r="XET343" s="428"/>
      <c r="XEU343" s="430"/>
      <c r="XEV343" s="431"/>
      <c r="XEW343" s="429"/>
      <c r="XEX343" s="428"/>
      <c r="XEY343" s="430"/>
      <c r="XEZ343" s="431"/>
      <c r="XFA343" s="429"/>
      <c r="XFB343" s="428"/>
      <c r="XFC343" s="430"/>
      <c r="XFD343" s="431"/>
    </row>
    <row r="344" spans="1:16384">
      <c r="A344" s="164" t="s">
        <v>806</v>
      </c>
      <c r="B344" s="165">
        <v>6922563</v>
      </c>
      <c r="C344" s="164" t="s">
        <v>806</v>
      </c>
      <c r="D344" s="166" t="s">
        <v>2</v>
      </c>
      <c r="E344" s="431"/>
      <c r="F344" s="428"/>
      <c r="G344" s="430"/>
      <c r="H344" s="431"/>
      <c r="I344" s="429"/>
      <c r="J344" s="428"/>
      <c r="K344" s="430"/>
      <c r="L344" s="431"/>
      <c r="M344" s="429"/>
      <c r="N344" s="428"/>
      <c r="O344" s="430"/>
      <c r="P344" s="431"/>
      <c r="Q344" s="429"/>
      <c r="R344" s="428"/>
      <c r="S344" s="430"/>
      <c r="T344" s="431"/>
      <c r="U344" s="429"/>
      <c r="V344" s="428"/>
      <c r="W344" s="430"/>
      <c r="X344" s="431"/>
      <c r="Y344" s="429"/>
      <c r="Z344" s="428"/>
      <c r="AA344" s="430"/>
      <c r="AB344" s="431"/>
      <c r="AC344" s="429"/>
      <c r="AD344" s="428"/>
      <c r="AE344" s="430"/>
      <c r="AF344" s="431"/>
      <c r="AG344" s="429"/>
      <c r="AH344" s="428"/>
      <c r="AI344" s="430"/>
      <c r="AJ344" s="431"/>
      <c r="AK344" s="429"/>
      <c r="AL344" s="428"/>
      <c r="AM344" s="430"/>
      <c r="AN344" s="431"/>
      <c r="AO344" s="429"/>
      <c r="AP344" s="428"/>
      <c r="AQ344" s="430"/>
      <c r="AR344" s="431"/>
      <c r="AS344" s="429"/>
      <c r="AT344" s="428"/>
      <c r="AU344" s="430"/>
      <c r="AV344" s="431"/>
      <c r="AW344" s="429"/>
      <c r="AX344" s="428"/>
      <c r="AY344" s="430"/>
      <c r="AZ344" s="431"/>
      <c r="BA344" s="429"/>
      <c r="BB344" s="428"/>
      <c r="BC344" s="430"/>
      <c r="BD344" s="431"/>
      <c r="BE344" s="429"/>
      <c r="BF344" s="428"/>
      <c r="BG344" s="430"/>
      <c r="BH344" s="431"/>
      <c r="BI344" s="429"/>
      <c r="BJ344" s="428"/>
      <c r="BK344" s="430"/>
      <c r="BL344" s="431"/>
      <c r="BM344" s="429"/>
      <c r="BN344" s="428"/>
      <c r="BO344" s="430"/>
      <c r="BP344" s="431"/>
      <c r="BQ344" s="429"/>
      <c r="BR344" s="428"/>
      <c r="BS344" s="430"/>
      <c r="BT344" s="431"/>
      <c r="BU344" s="429"/>
      <c r="BV344" s="428"/>
      <c r="BW344" s="430"/>
      <c r="BX344" s="431"/>
      <c r="BY344" s="429"/>
      <c r="BZ344" s="428"/>
      <c r="CA344" s="430"/>
      <c r="CB344" s="431"/>
      <c r="CC344" s="429"/>
      <c r="CD344" s="428"/>
      <c r="CE344" s="430"/>
      <c r="CF344" s="431"/>
      <c r="CG344" s="429"/>
      <c r="CH344" s="428"/>
      <c r="CI344" s="430"/>
      <c r="CJ344" s="431"/>
      <c r="CK344" s="429"/>
      <c r="CL344" s="428"/>
      <c r="CM344" s="430"/>
      <c r="CN344" s="431"/>
      <c r="CO344" s="429"/>
      <c r="CP344" s="428"/>
      <c r="CQ344" s="430"/>
      <c r="CR344" s="431"/>
      <c r="CS344" s="429"/>
      <c r="CT344" s="428"/>
      <c r="CU344" s="430"/>
      <c r="CV344" s="431"/>
      <c r="CW344" s="429"/>
      <c r="CX344" s="428"/>
      <c r="CY344" s="430"/>
      <c r="CZ344" s="431"/>
      <c r="DA344" s="429"/>
      <c r="DB344" s="428"/>
      <c r="DC344" s="430"/>
      <c r="DD344" s="431"/>
      <c r="DE344" s="429"/>
      <c r="DF344" s="428"/>
      <c r="DG344" s="430"/>
      <c r="DH344" s="431"/>
      <c r="DI344" s="429"/>
      <c r="DJ344" s="428"/>
      <c r="DK344" s="430"/>
      <c r="DL344" s="431"/>
      <c r="DM344" s="429"/>
      <c r="DN344" s="428"/>
      <c r="DO344" s="430"/>
      <c r="DP344" s="431"/>
      <c r="DQ344" s="429"/>
      <c r="DR344" s="428"/>
      <c r="DS344" s="430"/>
      <c r="DT344" s="431"/>
      <c r="DU344" s="429"/>
      <c r="DV344" s="428"/>
      <c r="DW344" s="430"/>
      <c r="DX344" s="431"/>
      <c r="DY344" s="429"/>
      <c r="DZ344" s="428"/>
      <c r="EA344" s="430"/>
      <c r="EB344" s="431"/>
      <c r="EC344" s="429"/>
      <c r="ED344" s="428"/>
      <c r="EE344" s="430"/>
      <c r="EF344" s="431"/>
      <c r="EG344" s="429"/>
      <c r="EH344" s="428"/>
      <c r="EI344" s="430"/>
      <c r="EJ344" s="431"/>
      <c r="EK344" s="429"/>
      <c r="EL344" s="428"/>
      <c r="EM344" s="430"/>
      <c r="EN344" s="431"/>
      <c r="EO344" s="429"/>
      <c r="EP344" s="428"/>
      <c r="EQ344" s="430"/>
      <c r="ER344" s="431"/>
      <c r="ES344" s="429"/>
      <c r="ET344" s="428"/>
      <c r="EU344" s="430"/>
      <c r="EV344" s="431"/>
      <c r="EW344" s="429"/>
      <c r="EX344" s="428"/>
      <c r="EY344" s="430"/>
      <c r="EZ344" s="431"/>
      <c r="FA344" s="429"/>
      <c r="FB344" s="428"/>
      <c r="FC344" s="430"/>
      <c r="FD344" s="431"/>
      <c r="FE344" s="429"/>
      <c r="FF344" s="428"/>
      <c r="FG344" s="430"/>
      <c r="FH344" s="431"/>
      <c r="FI344" s="429"/>
      <c r="FJ344" s="428"/>
      <c r="FK344" s="430"/>
      <c r="FL344" s="431"/>
      <c r="FM344" s="429"/>
      <c r="FN344" s="428"/>
      <c r="FO344" s="430"/>
      <c r="FP344" s="431"/>
      <c r="FQ344" s="429"/>
      <c r="FR344" s="428"/>
      <c r="FS344" s="430"/>
      <c r="FT344" s="431"/>
      <c r="FU344" s="429"/>
      <c r="FV344" s="428"/>
      <c r="FW344" s="430"/>
      <c r="FX344" s="431"/>
      <c r="FY344" s="429"/>
      <c r="FZ344" s="428"/>
      <c r="GA344" s="430"/>
      <c r="GB344" s="431"/>
      <c r="GC344" s="429"/>
      <c r="GD344" s="428"/>
      <c r="GE344" s="430"/>
      <c r="GF344" s="431"/>
      <c r="GG344" s="429"/>
      <c r="GH344" s="428"/>
      <c r="GI344" s="430"/>
      <c r="GJ344" s="431"/>
      <c r="GK344" s="429"/>
      <c r="GL344" s="428"/>
      <c r="GM344" s="430"/>
      <c r="GN344" s="431"/>
      <c r="GO344" s="429"/>
      <c r="GP344" s="428"/>
      <c r="GQ344" s="430"/>
      <c r="GR344" s="431"/>
      <c r="GS344" s="429"/>
      <c r="GT344" s="428"/>
      <c r="GU344" s="430"/>
      <c r="GV344" s="431"/>
      <c r="GW344" s="429"/>
      <c r="GX344" s="428"/>
      <c r="GY344" s="430"/>
      <c r="GZ344" s="431"/>
      <c r="HA344" s="429"/>
      <c r="HB344" s="428"/>
      <c r="HC344" s="430"/>
      <c r="HD344" s="431"/>
      <c r="HE344" s="429"/>
      <c r="HF344" s="428"/>
      <c r="HG344" s="430"/>
      <c r="HH344" s="431"/>
      <c r="HI344" s="429"/>
      <c r="HJ344" s="428"/>
      <c r="HK344" s="430"/>
      <c r="HL344" s="431"/>
      <c r="HM344" s="429"/>
      <c r="HN344" s="428"/>
      <c r="HO344" s="430"/>
      <c r="HP344" s="431"/>
      <c r="HQ344" s="429"/>
      <c r="HR344" s="428"/>
      <c r="HS344" s="430"/>
      <c r="HT344" s="431"/>
      <c r="HU344" s="429"/>
      <c r="HV344" s="428"/>
      <c r="HW344" s="430"/>
      <c r="HX344" s="431"/>
      <c r="HY344" s="429"/>
      <c r="HZ344" s="428"/>
      <c r="IA344" s="430"/>
      <c r="IB344" s="431"/>
      <c r="IC344" s="429"/>
      <c r="ID344" s="428"/>
      <c r="IE344" s="430"/>
      <c r="IF344" s="431"/>
      <c r="IG344" s="429"/>
      <c r="IH344" s="428"/>
      <c r="II344" s="430"/>
      <c r="IJ344" s="431"/>
      <c r="IK344" s="429"/>
      <c r="IL344" s="428"/>
      <c r="IM344" s="430"/>
      <c r="IN344" s="431"/>
      <c r="IO344" s="429"/>
      <c r="IP344" s="428"/>
      <c r="IQ344" s="430"/>
      <c r="IR344" s="431"/>
      <c r="IS344" s="429"/>
      <c r="IT344" s="428"/>
      <c r="IU344" s="430"/>
      <c r="IV344" s="431"/>
      <c r="IW344" s="429"/>
      <c r="IX344" s="428"/>
      <c r="IY344" s="430"/>
      <c r="IZ344" s="431"/>
      <c r="JA344" s="429"/>
      <c r="JB344" s="428"/>
      <c r="JC344" s="430"/>
      <c r="JD344" s="431"/>
      <c r="JE344" s="429"/>
      <c r="JF344" s="428"/>
      <c r="JG344" s="430"/>
      <c r="JH344" s="431"/>
      <c r="JI344" s="429"/>
      <c r="JJ344" s="428"/>
      <c r="JK344" s="430"/>
      <c r="JL344" s="431"/>
      <c r="JM344" s="429"/>
      <c r="JN344" s="428"/>
      <c r="JO344" s="430"/>
      <c r="JP344" s="431"/>
      <c r="JQ344" s="429"/>
      <c r="JR344" s="428"/>
      <c r="JS344" s="430"/>
      <c r="JT344" s="431"/>
      <c r="JU344" s="429"/>
      <c r="JV344" s="428"/>
      <c r="JW344" s="430"/>
      <c r="JX344" s="431"/>
      <c r="JY344" s="429"/>
      <c r="JZ344" s="428"/>
      <c r="KA344" s="430"/>
      <c r="KB344" s="431"/>
      <c r="KC344" s="429"/>
      <c r="KD344" s="428"/>
      <c r="KE344" s="430"/>
      <c r="KF344" s="431"/>
      <c r="KG344" s="429"/>
      <c r="KH344" s="428"/>
      <c r="KI344" s="430"/>
      <c r="KJ344" s="431"/>
      <c r="KK344" s="429"/>
      <c r="KL344" s="428"/>
      <c r="KM344" s="430"/>
      <c r="KN344" s="431"/>
      <c r="KO344" s="429"/>
      <c r="KP344" s="428"/>
      <c r="KQ344" s="430"/>
      <c r="KR344" s="431"/>
      <c r="KS344" s="429"/>
      <c r="KT344" s="428"/>
      <c r="KU344" s="430"/>
      <c r="KV344" s="431"/>
      <c r="KW344" s="429"/>
      <c r="KX344" s="428"/>
      <c r="KY344" s="430"/>
      <c r="KZ344" s="431"/>
      <c r="LA344" s="429"/>
      <c r="LB344" s="428"/>
      <c r="LC344" s="430"/>
      <c r="LD344" s="431"/>
      <c r="LE344" s="429"/>
      <c r="LF344" s="428"/>
      <c r="LG344" s="430"/>
      <c r="LH344" s="431"/>
      <c r="LI344" s="429"/>
      <c r="LJ344" s="428"/>
      <c r="LK344" s="430"/>
      <c r="LL344" s="431"/>
      <c r="LM344" s="429"/>
      <c r="LN344" s="428"/>
      <c r="LO344" s="430"/>
      <c r="LP344" s="431"/>
      <c r="LQ344" s="429"/>
      <c r="LR344" s="428"/>
      <c r="LS344" s="430"/>
      <c r="LT344" s="431"/>
      <c r="LU344" s="429"/>
      <c r="LV344" s="428"/>
      <c r="LW344" s="430"/>
      <c r="LX344" s="431"/>
      <c r="LY344" s="429"/>
      <c r="LZ344" s="428"/>
      <c r="MA344" s="430"/>
      <c r="MB344" s="431"/>
      <c r="MC344" s="429"/>
      <c r="MD344" s="428"/>
      <c r="ME344" s="430"/>
      <c r="MF344" s="431"/>
      <c r="MG344" s="429"/>
      <c r="MH344" s="428"/>
      <c r="MI344" s="430"/>
      <c r="MJ344" s="431"/>
      <c r="MK344" s="429"/>
      <c r="ML344" s="428"/>
      <c r="MM344" s="430"/>
      <c r="MN344" s="431"/>
      <c r="MO344" s="429"/>
      <c r="MP344" s="428"/>
      <c r="MQ344" s="430"/>
      <c r="MR344" s="431"/>
      <c r="MS344" s="429"/>
      <c r="MT344" s="428"/>
      <c r="MU344" s="430"/>
      <c r="MV344" s="431"/>
      <c r="MW344" s="429"/>
      <c r="MX344" s="428"/>
      <c r="MY344" s="430"/>
      <c r="MZ344" s="431"/>
      <c r="NA344" s="429"/>
      <c r="NB344" s="428"/>
      <c r="NC344" s="430"/>
      <c r="ND344" s="431"/>
      <c r="NE344" s="429"/>
      <c r="NF344" s="428"/>
      <c r="NG344" s="430"/>
      <c r="NH344" s="431"/>
      <c r="NI344" s="429"/>
      <c r="NJ344" s="428"/>
      <c r="NK344" s="430"/>
      <c r="NL344" s="431"/>
      <c r="NM344" s="429"/>
      <c r="NN344" s="428"/>
      <c r="NO344" s="430"/>
      <c r="NP344" s="431"/>
      <c r="NQ344" s="429"/>
      <c r="NR344" s="428"/>
      <c r="NS344" s="430"/>
      <c r="NT344" s="431"/>
      <c r="NU344" s="429"/>
      <c r="NV344" s="428"/>
      <c r="NW344" s="430"/>
      <c r="NX344" s="431"/>
      <c r="NY344" s="429"/>
      <c r="NZ344" s="428"/>
      <c r="OA344" s="430"/>
      <c r="OB344" s="431"/>
      <c r="OC344" s="429"/>
      <c r="OD344" s="428"/>
      <c r="OE344" s="430"/>
      <c r="OF344" s="431"/>
      <c r="OG344" s="429"/>
      <c r="OH344" s="428"/>
      <c r="OI344" s="430"/>
      <c r="OJ344" s="431"/>
      <c r="OK344" s="429"/>
      <c r="OL344" s="428"/>
      <c r="OM344" s="430"/>
      <c r="ON344" s="431"/>
      <c r="OO344" s="429"/>
      <c r="OP344" s="428"/>
      <c r="OQ344" s="430"/>
      <c r="OR344" s="431"/>
      <c r="OS344" s="429"/>
      <c r="OT344" s="428"/>
      <c r="OU344" s="430"/>
      <c r="OV344" s="431"/>
      <c r="OW344" s="429"/>
      <c r="OX344" s="428"/>
      <c r="OY344" s="430"/>
      <c r="OZ344" s="431"/>
      <c r="PA344" s="429"/>
      <c r="PB344" s="428"/>
      <c r="PC344" s="430"/>
      <c r="PD344" s="431"/>
      <c r="PE344" s="429"/>
      <c r="PF344" s="428"/>
      <c r="PG344" s="430"/>
      <c r="PH344" s="431"/>
      <c r="PI344" s="429"/>
      <c r="PJ344" s="428"/>
      <c r="PK344" s="430"/>
      <c r="PL344" s="431"/>
      <c r="PM344" s="429"/>
      <c r="PN344" s="428"/>
      <c r="PO344" s="430"/>
      <c r="PP344" s="431"/>
      <c r="PQ344" s="429"/>
      <c r="PR344" s="428"/>
      <c r="PS344" s="430"/>
      <c r="PT344" s="431"/>
      <c r="PU344" s="429"/>
      <c r="PV344" s="428"/>
      <c r="PW344" s="430"/>
      <c r="PX344" s="431"/>
      <c r="PY344" s="429"/>
      <c r="PZ344" s="428"/>
      <c r="QA344" s="430"/>
      <c r="QB344" s="431"/>
      <c r="QC344" s="429"/>
      <c r="QD344" s="428"/>
      <c r="QE344" s="430"/>
      <c r="QF344" s="431"/>
      <c r="QG344" s="429"/>
      <c r="QH344" s="428"/>
      <c r="QI344" s="430"/>
      <c r="QJ344" s="431"/>
      <c r="QK344" s="429"/>
      <c r="QL344" s="428"/>
      <c r="QM344" s="430"/>
      <c r="QN344" s="431"/>
      <c r="QO344" s="429"/>
      <c r="QP344" s="428"/>
      <c r="QQ344" s="430"/>
      <c r="QR344" s="431"/>
      <c r="QS344" s="429"/>
      <c r="QT344" s="428"/>
      <c r="QU344" s="430"/>
      <c r="QV344" s="431"/>
      <c r="QW344" s="429"/>
      <c r="QX344" s="428"/>
      <c r="QY344" s="430"/>
      <c r="QZ344" s="431"/>
      <c r="RA344" s="429"/>
      <c r="RB344" s="428"/>
      <c r="RC344" s="430"/>
      <c r="RD344" s="431"/>
      <c r="RE344" s="429"/>
      <c r="RF344" s="428"/>
      <c r="RG344" s="430"/>
      <c r="RH344" s="431"/>
      <c r="RI344" s="429"/>
      <c r="RJ344" s="428"/>
      <c r="RK344" s="430"/>
      <c r="RL344" s="431"/>
      <c r="RM344" s="429"/>
      <c r="RN344" s="428"/>
      <c r="RO344" s="430"/>
      <c r="RP344" s="431"/>
      <c r="RQ344" s="429"/>
      <c r="RR344" s="428"/>
      <c r="RS344" s="430"/>
      <c r="RT344" s="431"/>
      <c r="RU344" s="429"/>
      <c r="RV344" s="428"/>
      <c r="RW344" s="430"/>
      <c r="RX344" s="431"/>
      <c r="RY344" s="429"/>
      <c r="RZ344" s="428"/>
      <c r="SA344" s="430"/>
      <c r="SB344" s="431"/>
      <c r="SC344" s="429"/>
      <c r="SD344" s="428"/>
      <c r="SE344" s="430"/>
      <c r="SF344" s="431"/>
      <c r="SG344" s="429"/>
      <c r="SH344" s="428"/>
      <c r="SI344" s="430"/>
      <c r="SJ344" s="431"/>
      <c r="SK344" s="429"/>
      <c r="SL344" s="428"/>
      <c r="SM344" s="430"/>
      <c r="SN344" s="431"/>
      <c r="SO344" s="429"/>
      <c r="SP344" s="428"/>
      <c r="SQ344" s="430"/>
      <c r="SR344" s="431"/>
      <c r="SS344" s="429"/>
      <c r="ST344" s="428"/>
      <c r="SU344" s="430"/>
      <c r="SV344" s="431"/>
      <c r="SW344" s="429"/>
      <c r="SX344" s="428"/>
      <c r="SY344" s="430"/>
      <c r="SZ344" s="431"/>
      <c r="TA344" s="429"/>
      <c r="TB344" s="428"/>
      <c r="TC344" s="430"/>
      <c r="TD344" s="431"/>
      <c r="TE344" s="429"/>
      <c r="TF344" s="428"/>
      <c r="TG344" s="430"/>
      <c r="TH344" s="431"/>
      <c r="TI344" s="429"/>
      <c r="TJ344" s="428"/>
      <c r="TK344" s="430"/>
      <c r="TL344" s="431"/>
      <c r="TM344" s="429"/>
      <c r="TN344" s="428"/>
      <c r="TO344" s="430"/>
      <c r="TP344" s="431"/>
      <c r="TQ344" s="429"/>
      <c r="TR344" s="428"/>
      <c r="TS344" s="430"/>
      <c r="TT344" s="431"/>
      <c r="TU344" s="429"/>
      <c r="TV344" s="428"/>
      <c r="TW344" s="430"/>
      <c r="TX344" s="431"/>
      <c r="TY344" s="429"/>
      <c r="TZ344" s="428"/>
      <c r="UA344" s="430"/>
      <c r="UB344" s="431"/>
      <c r="UC344" s="429"/>
      <c r="UD344" s="428"/>
      <c r="UE344" s="430"/>
      <c r="UF344" s="431"/>
      <c r="UG344" s="429"/>
      <c r="UH344" s="428"/>
      <c r="UI344" s="430"/>
      <c r="UJ344" s="431"/>
      <c r="UK344" s="429"/>
      <c r="UL344" s="428"/>
      <c r="UM344" s="430"/>
      <c r="UN344" s="431"/>
      <c r="UO344" s="429"/>
      <c r="UP344" s="428"/>
      <c r="UQ344" s="430"/>
      <c r="UR344" s="431"/>
      <c r="US344" s="429"/>
      <c r="UT344" s="428"/>
      <c r="UU344" s="430"/>
      <c r="UV344" s="431"/>
      <c r="UW344" s="429"/>
      <c r="UX344" s="428"/>
      <c r="UY344" s="430"/>
      <c r="UZ344" s="431"/>
      <c r="VA344" s="429"/>
      <c r="VB344" s="428"/>
      <c r="VC344" s="430"/>
      <c r="VD344" s="431"/>
      <c r="VE344" s="429"/>
      <c r="VF344" s="428"/>
      <c r="VG344" s="430"/>
      <c r="VH344" s="431"/>
      <c r="VI344" s="429"/>
      <c r="VJ344" s="428"/>
      <c r="VK344" s="430"/>
      <c r="VL344" s="431"/>
      <c r="VM344" s="429"/>
      <c r="VN344" s="428"/>
      <c r="VO344" s="430"/>
      <c r="VP344" s="431"/>
      <c r="VQ344" s="429"/>
      <c r="VR344" s="428"/>
      <c r="VS344" s="430"/>
      <c r="VT344" s="431"/>
      <c r="VU344" s="429"/>
      <c r="VV344" s="428"/>
      <c r="VW344" s="430"/>
      <c r="VX344" s="431"/>
      <c r="VY344" s="429"/>
      <c r="VZ344" s="428"/>
      <c r="WA344" s="430"/>
      <c r="WB344" s="431"/>
      <c r="WC344" s="429"/>
      <c r="WD344" s="428"/>
      <c r="WE344" s="430"/>
      <c r="WF344" s="431"/>
      <c r="WG344" s="429"/>
      <c r="WH344" s="428"/>
      <c r="WI344" s="430"/>
      <c r="WJ344" s="431"/>
      <c r="WK344" s="429"/>
      <c r="WL344" s="428"/>
      <c r="WM344" s="430"/>
      <c r="WN344" s="431"/>
      <c r="WO344" s="429"/>
      <c r="WP344" s="428"/>
      <c r="WQ344" s="430"/>
      <c r="WR344" s="431"/>
      <c r="WS344" s="429"/>
      <c r="WT344" s="428"/>
      <c r="WU344" s="430"/>
      <c r="WV344" s="431"/>
      <c r="WW344" s="429"/>
      <c r="WX344" s="428"/>
      <c r="WY344" s="430"/>
      <c r="WZ344" s="431"/>
      <c r="XA344" s="429"/>
      <c r="XB344" s="428"/>
      <c r="XC344" s="430"/>
      <c r="XD344" s="431"/>
      <c r="XE344" s="429"/>
      <c r="XF344" s="428"/>
      <c r="XG344" s="430"/>
      <c r="XH344" s="431"/>
      <c r="XI344" s="429"/>
      <c r="XJ344" s="428"/>
      <c r="XK344" s="430"/>
      <c r="XL344" s="431"/>
      <c r="XM344" s="429"/>
      <c r="XN344" s="428"/>
      <c r="XO344" s="430"/>
      <c r="XP344" s="431"/>
      <c r="XQ344" s="429"/>
      <c r="XR344" s="428"/>
      <c r="XS344" s="430"/>
      <c r="XT344" s="431"/>
      <c r="XU344" s="429"/>
      <c r="XV344" s="428"/>
      <c r="XW344" s="430"/>
      <c r="XX344" s="431"/>
      <c r="XY344" s="429"/>
      <c r="XZ344" s="428"/>
      <c r="YA344" s="430"/>
      <c r="YB344" s="431"/>
      <c r="YC344" s="429"/>
      <c r="YD344" s="428"/>
      <c r="YE344" s="430"/>
      <c r="YF344" s="431"/>
      <c r="YG344" s="429"/>
      <c r="YH344" s="428"/>
      <c r="YI344" s="430"/>
      <c r="YJ344" s="431"/>
      <c r="YK344" s="429"/>
      <c r="YL344" s="428"/>
      <c r="YM344" s="430"/>
      <c r="YN344" s="431"/>
      <c r="YO344" s="429"/>
      <c r="YP344" s="428"/>
      <c r="YQ344" s="430"/>
      <c r="YR344" s="431"/>
      <c r="YS344" s="429"/>
      <c r="YT344" s="428"/>
      <c r="YU344" s="430"/>
      <c r="YV344" s="431"/>
      <c r="YW344" s="429"/>
      <c r="YX344" s="428"/>
      <c r="YY344" s="430"/>
      <c r="YZ344" s="431"/>
      <c r="ZA344" s="429"/>
      <c r="ZB344" s="428"/>
      <c r="ZC344" s="430"/>
      <c r="ZD344" s="431"/>
      <c r="ZE344" s="429"/>
      <c r="ZF344" s="428"/>
      <c r="ZG344" s="430"/>
      <c r="ZH344" s="431"/>
      <c r="ZI344" s="429"/>
      <c r="ZJ344" s="428"/>
      <c r="ZK344" s="430"/>
      <c r="ZL344" s="431"/>
      <c r="ZM344" s="429"/>
      <c r="ZN344" s="428"/>
      <c r="ZO344" s="430"/>
      <c r="ZP344" s="431"/>
      <c r="ZQ344" s="429"/>
      <c r="ZR344" s="428"/>
      <c r="ZS344" s="430"/>
      <c r="ZT344" s="431"/>
      <c r="ZU344" s="429"/>
      <c r="ZV344" s="428"/>
      <c r="ZW344" s="430"/>
      <c r="ZX344" s="431"/>
      <c r="ZY344" s="429"/>
      <c r="ZZ344" s="428"/>
      <c r="AAA344" s="430"/>
      <c r="AAB344" s="431"/>
      <c r="AAC344" s="429"/>
      <c r="AAD344" s="428"/>
      <c r="AAE344" s="430"/>
      <c r="AAF344" s="431"/>
      <c r="AAG344" s="429"/>
      <c r="AAH344" s="428"/>
      <c r="AAI344" s="430"/>
      <c r="AAJ344" s="431"/>
      <c r="AAK344" s="429"/>
      <c r="AAL344" s="428"/>
      <c r="AAM344" s="430"/>
      <c r="AAN344" s="431"/>
      <c r="AAO344" s="429"/>
      <c r="AAP344" s="428"/>
      <c r="AAQ344" s="430"/>
      <c r="AAR344" s="431"/>
      <c r="AAS344" s="429"/>
      <c r="AAT344" s="428"/>
      <c r="AAU344" s="430"/>
      <c r="AAV344" s="431"/>
      <c r="AAW344" s="429"/>
      <c r="AAX344" s="428"/>
      <c r="AAY344" s="430"/>
      <c r="AAZ344" s="431"/>
      <c r="ABA344" s="429"/>
      <c r="ABB344" s="428"/>
      <c r="ABC344" s="430"/>
      <c r="ABD344" s="431"/>
      <c r="ABE344" s="429"/>
      <c r="ABF344" s="428"/>
      <c r="ABG344" s="430"/>
      <c r="ABH344" s="431"/>
      <c r="ABI344" s="429"/>
      <c r="ABJ344" s="428"/>
      <c r="ABK344" s="430"/>
      <c r="ABL344" s="431"/>
      <c r="ABM344" s="429"/>
      <c r="ABN344" s="428"/>
      <c r="ABO344" s="430"/>
      <c r="ABP344" s="431"/>
      <c r="ABQ344" s="429"/>
      <c r="ABR344" s="428"/>
      <c r="ABS344" s="430"/>
      <c r="ABT344" s="431"/>
      <c r="ABU344" s="429"/>
      <c r="ABV344" s="428"/>
      <c r="ABW344" s="430"/>
      <c r="ABX344" s="431"/>
      <c r="ABY344" s="429"/>
      <c r="ABZ344" s="428"/>
      <c r="ACA344" s="430"/>
      <c r="ACB344" s="431"/>
      <c r="ACC344" s="429"/>
      <c r="ACD344" s="428"/>
      <c r="ACE344" s="430"/>
      <c r="ACF344" s="431"/>
      <c r="ACG344" s="429"/>
      <c r="ACH344" s="428"/>
      <c r="ACI344" s="430"/>
      <c r="ACJ344" s="431"/>
      <c r="ACK344" s="429"/>
      <c r="ACL344" s="428"/>
      <c r="ACM344" s="430"/>
      <c r="ACN344" s="431"/>
      <c r="ACO344" s="429"/>
      <c r="ACP344" s="428"/>
      <c r="ACQ344" s="430"/>
      <c r="ACR344" s="431"/>
      <c r="ACS344" s="429"/>
      <c r="ACT344" s="428"/>
      <c r="ACU344" s="430"/>
      <c r="ACV344" s="431"/>
      <c r="ACW344" s="429"/>
      <c r="ACX344" s="428"/>
      <c r="ACY344" s="430"/>
      <c r="ACZ344" s="431"/>
      <c r="ADA344" s="429"/>
      <c r="ADB344" s="428"/>
      <c r="ADC344" s="430"/>
      <c r="ADD344" s="431"/>
      <c r="ADE344" s="429"/>
      <c r="ADF344" s="428"/>
      <c r="ADG344" s="430"/>
      <c r="ADH344" s="431"/>
      <c r="ADI344" s="429"/>
      <c r="ADJ344" s="428"/>
      <c r="ADK344" s="430"/>
      <c r="ADL344" s="431"/>
      <c r="ADM344" s="429"/>
      <c r="ADN344" s="428"/>
      <c r="ADO344" s="430"/>
      <c r="ADP344" s="431"/>
      <c r="ADQ344" s="429"/>
      <c r="ADR344" s="428"/>
      <c r="ADS344" s="430"/>
      <c r="ADT344" s="431"/>
      <c r="ADU344" s="429"/>
      <c r="ADV344" s="428"/>
      <c r="ADW344" s="430"/>
      <c r="ADX344" s="431"/>
      <c r="ADY344" s="429"/>
      <c r="ADZ344" s="428"/>
      <c r="AEA344" s="430"/>
      <c r="AEB344" s="431"/>
      <c r="AEC344" s="429"/>
      <c r="AED344" s="428"/>
      <c r="AEE344" s="430"/>
      <c r="AEF344" s="431"/>
      <c r="AEG344" s="429"/>
      <c r="AEH344" s="428"/>
      <c r="AEI344" s="430"/>
      <c r="AEJ344" s="431"/>
      <c r="AEK344" s="429"/>
      <c r="AEL344" s="428"/>
      <c r="AEM344" s="430"/>
      <c r="AEN344" s="431"/>
      <c r="AEO344" s="429"/>
      <c r="AEP344" s="428"/>
      <c r="AEQ344" s="430"/>
      <c r="AER344" s="431"/>
      <c r="AES344" s="429"/>
      <c r="AET344" s="428"/>
      <c r="AEU344" s="430"/>
      <c r="AEV344" s="431"/>
      <c r="AEW344" s="429"/>
      <c r="AEX344" s="428"/>
      <c r="AEY344" s="430"/>
      <c r="AEZ344" s="431"/>
      <c r="AFA344" s="429"/>
      <c r="AFB344" s="428"/>
      <c r="AFC344" s="430"/>
      <c r="AFD344" s="431"/>
      <c r="AFE344" s="429"/>
      <c r="AFF344" s="428"/>
      <c r="AFG344" s="430"/>
      <c r="AFH344" s="431"/>
      <c r="AFI344" s="429"/>
      <c r="AFJ344" s="428"/>
      <c r="AFK344" s="430"/>
      <c r="AFL344" s="431"/>
      <c r="AFM344" s="429"/>
      <c r="AFN344" s="428"/>
      <c r="AFO344" s="430"/>
      <c r="AFP344" s="431"/>
      <c r="AFQ344" s="429"/>
      <c r="AFR344" s="428"/>
      <c r="AFS344" s="430"/>
      <c r="AFT344" s="431"/>
      <c r="AFU344" s="429"/>
      <c r="AFV344" s="428"/>
      <c r="AFW344" s="430"/>
      <c r="AFX344" s="431"/>
      <c r="AFY344" s="429"/>
      <c r="AFZ344" s="428"/>
      <c r="AGA344" s="430"/>
      <c r="AGB344" s="431"/>
      <c r="AGC344" s="429"/>
      <c r="AGD344" s="428"/>
      <c r="AGE344" s="430"/>
      <c r="AGF344" s="431"/>
      <c r="AGG344" s="429"/>
      <c r="AGH344" s="428"/>
      <c r="AGI344" s="430"/>
      <c r="AGJ344" s="431"/>
      <c r="AGK344" s="429"/>
      <c r="AGL344" s="428"/>
      <c r="AGM344" s="430"/>
      <c r="AGN344" s="431"/>
      <c r="AGO344" s="429"/>
      <c r="AGP344" s="428"/>
      <c r="AGQ344" s="430"/>
      <c r="AGR344" s="431"/>
      <c r="AGS344" s="429"/>
      <c r="AGT344" s="428"/>
      <c r="AGU344" s="430"/>
      <c r="AGV344" s="431"/>
      <c r="AGW344" s="429"/>
      <c r="AGX344" s="428"/>
      <c r="AGY344" s="430"/>
      <c r="AGZ344" s="431"/>
      <c r="AHA344" s="429"/>
      <c r="AHB344" s="428"/>
      <c r="AHC344" s="430"/>
      <c r="AHD344" s="431"/>
      <c r="AHE344" s="429"/>
      <c r="AHF344" s="428"/>
      <c r="AHG344" s="430"/>
      <c r="AHH344" s="431"/>
      <c r="AHI344" s="429"/>
      <c r="AHJ344" s="428"/>
      <c r="AHK344" s="430"/>
      <c r="AHL344" s="431"/>
      <c r="AHM344" s="429"/>
      <c r="AHN344" s="428"/>
      <c r="AHO344" s="430"/>
      <c r="AHP344" s="431"/>
      <c r="AHQ344" s="429"/>
      <c r="AHR344" s="428"/>
      <c r="AHS344" s="430"/>
      <c r="AHT344" s="431"/>
      <c r="AHU344" s="429"/>
      <c r="AHV344" s="428"/>
      <c r="AHW344" s="430"/>
      <c r="AHX344" s="431"/>
      <c r="AHY344" s="429"/>
      <c r="AHZ344" s="428"/>
      <c r="AIA344" s="430"/>
      <c r="AIB344" s="431"/>
      <c r="AIC344" s="429"/>
      <c r="AID344" s="428"/>
      <c r="AIE344" s="430"/>
      <c r="AIF344" s="431"/>
      <c r="AIG344" s="429"/>
      <c r="AIH344" s="428"/>
      <c r="AII344" s="430"/>
      <c r="AIJ344" s="431"/>
      <c r="AIK344" s="429"/>
      <c r="AIL344" s="428"/>
      <c r="AIM344" s="430"/>
      <c r="AIN344" s="431"/>
      <c r="AIO344" s="429"/>
      <c r="AIP344" s="428"/>
      <c r="AIQ344" s="430"/>
      <c r="AIR344" s="431"/>
      <c r="AIS344" s="429"/>
      <c r="AIT344" s="428"/>
      <c r="AIU344" s="430"/>
      <c r="AIV344" s="431"/>
      <c r="AIW344" s="429"/>
      <c r="AIX344" s="428"/>
      <c r="AIY344" s="430"/>
      <c r="AIZ344" s="431"/>
      <c r="AJA344" s="429"/>
      <c r="AJB344" s="428"/>
      <c r="AJC344" s="430"/>
      <c r="AJD344" s="431"/>
      <c r="AJE344" s="429"/>
      <c r="AJF344" s="428"/>
      <c r="AJG344" s="430"/>
      <c r="AJH344" s="431"/>
      <c r="AJI344" s="429"/>
      <c r="AJJ344" s="428"/>
      <c r="AJK344" s="430"/>
      <c r="AJL344" s="431"/>
      <c r="AJM344" s="429"/>
      <c r="AJN344" s="428"/>
      <c r="AJO344" s="430"/>
      <c r="AJP344" s="431"/>
      <c r="AJQ344" s="429"/>
      <c r="AJR344" s="428"/>
      <c r="AJS344" s="430"/>
      <c r="AJT344" s="431"/>
      <c r="AJU344" s="429"/>
      <c r="AJV344" s="428"/>
      <c r="AJW344" s="430"/>
      <c r="AJX344" s="431"/>
      <c r="AJY344" s="429"/>
      <c r="AJZ344" s="428"/>
      <c r="AKA344" s="430"/>
      <c r="AKB344" s="431"/>
      <c r="AKC344" s="429"/>
      <c r="AKD344" s="428"/>
      <c r="AKE344" s="430"/>
      <c r="AKF344" s="431"/>
      <c r="AKG344" s="429"/>
      <c r="AKH344" s="428"/>
      <c r="AKI344" s="430"/>
      <c r="AKJ344" s="431"/>
      <c r="AKK344" s="429"/>
      <c r="AKL344" s="428"/>
      <c r="AKM344" s="430"/>
      <c r="AKN344" s="431"/>
      <c r="AKO344" s="429"/>
      <c r="AKP344" s="428"/>
      <c r="AKQ344" s="430"/>
      <c r="AKR344" s="431"/>
      <c r="AKS344" s="429"/>
      <c r="AKT344" s="428"/>
      <c r="AKU344" s="430"/>
      <c r="AKV344" s="431"/>
      <c r="AKW344" s="429"/>
      <c r="AKX344" s="428"/>
      <c r="AKY344" s="430"/>
      <c r="AKZ344" s="431"/>
      <c r="ALA344" s="429"/>
      <c r="ALB344" s="428"/>
      <c r="ALC344" s="430"/>
      <c r="ALD344" s="431"/>
      <c r="ALE344" s="429"/>
      <c r="ALF344" s="428"/>
      <c r="ALG344" s="430"/>
      <c r="ALH344" s="431"/>
      <c r="ALI344" s="429"/>
      <c r="ALJ344" s="428"/>
      <c r="ALK344" s="430"/>
      <c r="ALL344" s="431"/>
      <c r="ALM344" s="429"/>
      <c r="ALN344" s="428"/>
      <c r="ALO344" s="430"/>
      <c r="ALP344" s="431"/>
      <c r="ALQ344" s="429"/>
      <c r="ALR344" s="428"/>
      <c r="ALS344" s="430"/>
      <c r="ALT344" s="431"/>
      <c r="ALU344" s="429"/>
      <c r="ALV344" s="428"/>
      <c r="ALW344" s="430"/>
      <c r="ALX344" s="431"/>
      <c r="ALY344" s="429"/>
      <c r="ALZ344" s="428"/>
      <c r="AMA344" s="430"/>
      <c r="AMB344" s="431"/>
      <c r="AMC344" s="429"/>
      <c r="AMD344" s="428"/>
      <c r="AME344" s="430"/>
      <c r="AMF344" s="431"/>
      <c r="AMG344" s="429"/>
      <c r="AMH344" s="428"/>
      <c r="AMI344" s="430"/>
      <c r="AMJ344" s="431"/>
      <c r="AMK344" s="429"/>
      <c r="AML344" s="428"/>
      <c r="AMM344" s="430"/>
      <c r="AMN344" s="431"/>
      <c r="AMO344" s="429"/>
      <c r="AMP344" s="428"/>
      <c r="AMQ344" s="430"/>
      <c r="AMR344" s="431"/>
      <c r="AMS344" s="429"/>
      <c r="AMT344" s="428"/>
      <c r="AMU344" s="430"/>
      <c r="AMV344" s="431"/>
      <c r="AMW344" s="429"/>
      <c r="AMX344" s="428"/>
      <c r="AMY344" s="430"/>
      <c r="AMZ344" s="431"/>
      <c r="ANA344" s="429"/>
      <c r="ANB344" s="428"/>
      <c r="ANC344" s="430"/>
      <c r="AND344" s="431"/>
      <c r="ANE344" s="429"/>
      <c r="ANF344" s="428"/>
      <c r="ANG344" s="430"/>
      <c r="ANH344" s="431"/>
      <c r="ANI344" s="429"/>
      <c r="ANJ344" s="428"/>
      <c r="ANK344" s="430"/>
      <c r="ANL344" s="431"/>
      <c r="ANM344" s="429"/>
      <c r="ANN344" s="428"/>
      <c r="ANO344" s="430"/>
      <c r="ANP344" s="431"/>
      <c r="ANQ344" s="429"/>
      <c r="ANR344" s="428"/>
      <c r="ANS344" s="430"/>
      <c r="ANT344" s="431"/>
      <c r="ANU344" s="429"/>
      <c r="ANV344" s="428"/>
      <c r="ANW344" s="430"/>
      <c r="ANX344" s="431"/>
      <c r="ANY344" s="429"/>
      <c r="ANZ344" s="428"/>
      <c r="AOA344" s="430"/>
      <c r="AOB344" s="431"/>
      <c r="AOC344" s="429"/>
      <c r="AOD344" s="428"/>
      <c r="AOE344" s="430"/>
      <c r="AOF344" s="431"/>
      <c r="AOG344" s="429"/>
      <c r="AOH344" s="428"/>
      <c r="AOI344" s="430"/>
      <c r="AOJ344" s="431"/>
      <c r="AOK344" s="429"/>
      <c r="AOL344" s="428"/>
      <c r="AOM344" s="430"/>
      <c r="AON344" s="431"/>
      <c r="AOO344" s="429"/>
      <c r="AOP344" s="428"/>
      <c r="AOQ344" s="430"/>
      <c r="AOR344" s="431"/>
      <c r="AOS344" s="429"/>
      <c r="AOT344" s="428"/>
      <c r="AOU344" s="430"/>
      <c r="AOV344" s="431"/>
      <c r="AOW344" s="429"/>
      <c r="AOX344" s="428"/>
      <c r="AOY344" s="430"/>
      <c r="AOZ344" s="431"/>
      <c r="APA344" s="429"/>
      <c r="APB344" s="428"/>
      <c r="APC344" s="430"/>
      <c r="APD344" s="431"/>
      <c r="APE344" s="429"/>
      <c r="APF344" s="428"/>
      <c r="APG344" s="430"/>
      <c r="APH344" s="431"/>
      <c r="API344" s="429"/>
      <c r="APJ344" s="428"/>
      <c r="APK344" s="430"/>
      <c r="APL344" s="431"/>
      <c r="APM344" s="429"/>
      <c r="APN344" s="428"/>
      <c r="APO344" s="430"/>
      <c r="APP344" s="431"/>
      <c r="APQ344" s="429"/>
      <c r="APR344" s="428"/>
      <c r="APS344" s="430"/>
      <c r="APT344" s="431"/>
      <c r="APU344" s="429"/>
      <c r="APV344" s="428"/>
      <c r="APW344" s="430"/>
      <c r="APX344" s="431"/>
      <c r="APY344" s="429"/>
      <c r="APZ344" s="428"/>
      <c r="AQA344" s="430"/>
      <c r="AQB344" s="431"/>
      <c r="AQC344" s="429"/>
      <c r="AQD344" s="428"/>
      <c r="AQE344" s="430"/>
      <c r="AQF344" s="431"/>
      <c r="AQG344" s="429"/>
      <c r="AQH344" s="428"/>
      <c r="AQI344" s="430"/>
      <c r="AQJ344" s="431"/>
      <c r="AQK344" s="429"/>
      <c r="AQL344" s="428"/>
      <c r="AQM344" s="430"/>
      <c r="AQN344" s="431"/>
      <c r="AQO344" s="429"/>
      <c r="AQP344" s="428"/>
      <c r="AQQ344" s="430"/>
      <c r="AQR344" s="431"/>
      <c r="AQS344" s="429"/>
      <c r="AQT344" s="428"/>
      <c r="AQU344" s="430"/>
      <c r="AQV344" s="431"/>
      <c r="AQW344" s="429"/>
      <c r="AQX344" s="428"/>
      <c r="AQY344" s="430"/>
      <c r="AQZ344" s="431"/>
      <c r="ARA344" s="429"/>
      <c r="ARB344" s="428"/>
      <c r="ARC344" s="430"/>
      <c r="ARD344" s="431"/>
      <c r="ARE344" s="429"/>
      <c r="ARF344" s="428"/>
      <c r="ARG344" s="430"/>
      <c r="ARH344" s="431"/>
      <c r="ARI344" s="429"/>
      <c r="ARJ344" s="428"/>
      <c r="ARK344" s="430"/>
      <c r="ARL344" s="431"/>
      <c r="ARM344" s="429"/>
      <c r="ARN344" s="428"/>
      <c r="ARO344" s="430"/>
      <c r="ARP344" s="431"/>
      <c r="ARQ344" s="429"/>
      <c r="ARR344" s="428"/>
      <c r="ARS344" s="430"/>
      <c r="ART344" s="431"/>
      <c r="ARU344" s="429"/>
      <c r="ARV344" s="428"/>
      <c r="ARW344" s="430"/>
      <c r="ARX344" s="431"/>
      <c r="ARY344" s="429"/>
      <c r="ARZ344" s="428"/>
      <c r="ASA344" s="430"/>
      <c r="ASB344" s="431"/>
      <c r="ASC344" s="429"/>
      <c r="ASD344" s="428"/>
      <c r="ASE344" s="430"/>
      <c r="ASF344" s="431"/>
      <c r="ASG344" s="429"/>
      <c r="ASH344" s="428"/>
      <c r="ASI344" s="430"/>
      <c r="ASJ344" s="431"/>
      <c r="ASK344" s="429"/>
      <c r="ASL344" s="428"/>
      <c r="ASM344" s="430"/>
      <c r="ASN344" s="431"/>
      <c r="ASO344" s="429"/>
      <c r="ASP344" s="428"/>
      <c r="ASQ344" s="430"/>
      <c r="ASR344" s="431"/>
      <c r="ASS344" s="429"/>
      <c r="AST344" s="428"/>
      <c r="ASU344" s="430"/>
      <c r="ASV344" s="431"/>
      <c r="ASW344" s="429"/>
      <c r="ASX344" s="428"/>
      <c r="ASY344" s="430"/>
      <c r="ASZ344" s="431"/>
      <c r="ATA344" s="429"/>
      <c r="ATB344" s="428"/>
      <c r="ATC344" s="430"/>
      <c r="ATD344" s="431"/>
      <c r="ATE344" s="429"/>
      <c r="ATF344" s="428"/>
      <c r="ATG344" s="430"/>
      <c r="ATH344" s="431"/>
      <c r="ATI344" s="429"/>
      <c r="ATJ344" s="428"/>
      <c r="ATK344" s="430"/>
      <c r="ATL344" s="431"/>
      <c r="ATM344" s="429"/>
      <c r="ATN344" s="428"/>
      <c r="ATO344" s="430"/>
      <c r="ATP344" s="431"/>
      <c r="ATQ344" s="429"/>
      <c r="ATR344" s="428"/>
      <c r="ATS344" s="430"/>
      <c r="ATT344" s="431"/>
      <c r="ATU344" s="429"/>
      <c r="ATV344" s="428"/>
      <c r="ATW344" s="430"/>
      <c r="ATX344" s="431"/>
      <c r="ATY344" s="429"/>
      <c r="ATZ344" s="428"/>
      <c r="AUA344" s="430"/>
      <c r="AUB344" s="431"/>
      <c r="AUC344" s="429"/>
      <c r="AUD344" s="428"/>
      <c r="AUE344" s="430"/>
      <c r="AUF344" s="431"/>
      <c r="AUG344" s="429"/>
      <c r="AUH344" s="428"/>
      <c r="AUI344" s="430"/>
      <c r="AUJ344" s="431"/>
      <c r="AUK344" s="429"/>
      <c r="AUL344" s="428"/>
      <c r="AUM344" s="430"/>
      <c r="AUN344" s="431"/>
      <c r="AUO344" s="429"/>
      <c r="AUP344" s="428"/>
      <c r="AUQ344" s="430"/>
      <c r="AUR344" s="431"/>
      <c r="AUS344" s="429"/>
      <c r="AUT344" s="428"/>
      <c r="AUU344" s="430"/>
      <c r="AUV344" s="431"/>
      <c r="AUW344" s="429"/>
      <c r="AUX344" s="428"/>
      <c r="AUY344" s="430"/>
      <c r="AUZ344" s="431"/>
      <c r="AVA344" s="429"/>
      <c r="AVB344" s="428"/>
      <c r="AVC344" s="430"/>
      <c r="AVD344" s="431"/>
      <c r="AVE344" s="429"/>
      <c r="AVF344" s="428"/>
      <c r="AVG344" s="430"/>
      <c r="AVH344" s="431"/>
      <c r="AVI344" s="429"/>
      <c r="AVJ344" s="428"/>
      <c r="AVK344" s="430"/>
      <c r="AVL344" s="431"/>
      <c r="AVM344" s="429"/>
      <c r="AVN344" s="428"/>
      <c r="AVO344" s="430"/>
      <c r="AVP344" s="431"/>
      <c r="AVQ344" s="429"/>
      <c r="AVR344" s="428"/>
      <c r="AVS344" s="430"/>
      <c r="AVT344" s="431"/>
      <c r="AVU344" s="429"/>
      <c r="AVV344" s="428"/>
      <c r="AVW344" s="430"/>
      <c r="AVX344" s="431"/>
      <c r="AVY344" s="429"/>
      <c r="AVZ344" s="428"/>
      <c r="AWA344" s="430"/>
      <c r="AWB344" s="431"/>
      <c r="AWC344" s="429"/>
      <c r="AWD344" s="428"/>
      <c r="AWE344" s="430"/>
      <c r="AWF344" s="431"/>
      <c r="AWG344" s="429"/>
      <c r="AWH344" s="428"/>
      <c r="AWI344" s="430"/>
      <c r="AWJ344" s="431"/>
      <c r="AWK344" s="429"/>
      <c r="AWL344" s="428"/>
      <c r="AWM344" s="430"/>
      <c r="AWN344" s="431"/>
      <c r="AWO344" s="429"/>
      <c r="AWP344" s="428"/>
      <c r="AWQ344" s="430"/>
      <c r="AWR344" s="431"/>
      <c r="AWS344" s="429"/>
      <c r="AWT344" s="428"/>
      <c r="AWU344" s="430"/>
      <c r="AWV344" s="431"/>
      <c r="AWW344" s="429"/>
      <c r="AWX344" s="428"/>
      <c r="AWY344" s="430"/>
      <c r="AWZ344" s="431"/>
      <c r="AXA344" s="429"/>
      <c r="AXB344" s="428"/>
      <c r="AXC344" s="430"/>
      <c r="AXD344" s="431"/>
      <c r="AXE344" s="429"/>
      <c r="AXF344" s="428"/>
      <c r="AXG344" s="430"/>
      <c r="AXH344" s="431"/>
      <c r="AXI344" s="429"/>
      <c r="AXJ344" s="428"/>
      <c r="AXK344" s="430"/>
      <c r="AXL344" s="431"/>
      <c r="AXM344" s="429"/>
      <c r="AXN344" s="428"/>
      <c r="AXO344" s="430"/>
      <c r="AXP344" s="431"/>
      <c r="AXQ344" s="429"/>
      <c r="AXR344" s="428"/>
      <c r="AXS344" s="430"/>
      <c r="AXT344" s="431"/>
      <c r="AXU344" s="429"/>
      <c r="AXV344" s="428"/>
      <c r="AXW344" s="430"/>
      <c r="AXX344" s="431"/>
      <c r="AXY344" s="429"/>
      <c r="AXZ344" s="428"/>
      <c r="AYA344" s="430"/>
      <c r="AYB344" s="431"/>
      <c r="AYC344" s="429"/>
      <c r="AYD344" s="428"/>
      <c r="AYE344" s="430"/>
      <c r="AYF344" s="431"/>
      <c r="AYG344" s="429"/>
      <c r="AYH344" s="428"/>
      <c r="AYI344" s="430"/>
      <c r="AYJ344" s="431"/>
      <c r="AYK344" s="429"/>
      <c r="AYL344" s="428"/>
      <c r="AYM344" s="430"/>
      <c r="AYN344" s="431"/>
      <c r="AYO344" s="429"/>
      <c r="AYP344" s="428"/>
      <c r="AYQ344" s="430"/>
      <c r="AYR344" s="431"/>
      <c r="AYS344" s="429"/>
      <c r="AYT344" s="428"/>
      <c r="AYU344" s="430"/>
      <c r="AYV344" s="431"/>
      <c r="AYW344" s="429"/>
      <c r="AYX344" s="428"/>
      <c r="AYY344" s="430"/>
      <c r="AYZ344" s="431"/>
      <c r="AZA344" s="429"/>
      <c r="AZB344" s="428"/>
      <c r="AZC344" s="430"/>
      <c r="AZD344" s="431"/>
      <c r="AZE344" s="429"/>
      <c r="AZF344" s="428"/>
      <c r="AZG344" s="430"/>
      <c r="AZH344" s="431"/>
      <c r="AZI344" s="429"/>
      <c r="AZJ344" s="428"/>
      <c r="AZK344" s="430"/>
      <c r="AZL344" s="431"/>
      <c r="AZM344" s="429"/>
      <c r="AZN344" s="428"/>
      <c r="AZO344" s="430"/>
      <c r="AZP344" s="431"/>
      <c r="AZQ344" s="429"/>
      <c r="AZR344" s="428"/>
      <c r="AZS344" s="430"/>
      <c r="AZT344" s="431"/>
      <c r="AZU344" s="429"/>
      <c r="AZV344" s="428"/>
      <c r="AZW344" s="430"/>
      <c r="AZX344" s="431"/>
      <c r="AZY344" s="429"/>
      <c r="AZZ344" s="428"/>
      <c r="BAA344" s="430"/>
      <c r="BAB344" s="431"/>
      <c r="BAC344" s="429"/>
      <c r="BAD344" s="428"/>
      <c r="BAE344" s="430"/>
      <c r="BAF344" s="431"/>
      <c r="BAG344" s="429"/>
      <c r="BAH344" s="428"/>
      <c r="BAI344" s="430"/>
      <c r="BAJ344" s="431"/>
      <c r="BAK344" s="429"/>
      <c r="BAL344" s="428"/>
      <c r="BAM344" s="430"/>
      <c r="BAN344" s="431"/>
      <c r="BAO344" s="429"/>
      <c r="BAP344" s="428"/>
      <c r="BAQ344" s="430"/>
      <c r="BAR344" s="431"/>
      <c r="BAS344" s="429"/>
      <c r="BAT344" s="428"/>
      <c r="BAU344" s="430"/>
      <c r="BAV344" s="431"/>
      <c r="BAW344" s="429"/>
      <c r="BAX344" s="428"/>
      <c r="BAY344" s="430"/>
      <c r="BAZ344" s="431"/>
      <c r="BBA344" s="429"/>
      <c r="BBB344" s="428"/>
      <c r="BBC344" s="430"/>
      <c r="BBD344" s="431"/>
      <c r="BBE344" s="429"/>
      <c r="BBF344" s="428"/>
      <c r="BBG344" s="430"/>
      <c r="BBH344" s="431"/>
      <c r="BBI344" s="429"/>
      <c r="BBJ344" s="428"/>
      <c r="BBK344" s="430"/>
      <c r="BBL344" s="431"/>
      <c r="BBM344" s="429"/>
      <c r="BBN344" s="428"/>
      <c r="BBO344" s="430"/>
      <c r="BBP344" s="431"/>
      <c r="BBQ344" s="429"/>
      <c r="BBR344" s="428"/>
      <c r="BBS344" s="430"/>
      <c r="BBT344" s="431"/>
      <c r="BBU344" s="429"/>
      <c r="BBV344" s="428"/>
      <c r="BBW344" s="430"/>
      <c r="BBX344" s="431"/>
      <c r="BBY344" s="429"/>
      <c r="BBZ344" s="428"/>
      <c r="BCA344" s="430"/>
      <c r="BCB344" s="431"/>
      <c r="BCC344" s="429"/>
      <c r="BCD344" s="428"/>
      <c r="BCE344" s="430"/>
      <c r="BCF344" s="431"/>
      <c r="BCG344" s="429"/>
      <c r="BCH344" s="428"/>
      <c r="BCI344" s="430"/>
      <c r="BCJ344" s="431"/>
      <c r="BCK344" s="429"/>
      <c r="BCL344" s="428"/>
      <c r="BCM344" s="430"/>
      <c r="BCN344" s="431"/>
      <c r="BCO344" s="429"/>
      <c r="BCP344" s="428"/>
      <c r="BCQ344" s="430"/>
      <c r="BCR344" s="431"/>
      <c r="BCS344" s="429"/>
      <c r="BCT344" s="428"/>
      <c r="BCU344" s="430"/>
      <c r="BCV344" s="431"/>
      <c r="BCW344" s="429"/>
      <c r="BCX344" s="428"/>
      <c r="BCY344" s="430"/>
      <c r="BCZ344" s="431"/>
      <c r="BDA344" s="429"/>
      <c r="BDB344" s="428"/>
      <c r="BDC344" s="430"/>
      <c r="BDD344" s="431"/>
      <c r="BDE344" s="429"/>
      <c r="BDF344" s="428"/>
      <c r="BDG344" s="430"/>
      <c r="BDH344" s="431"/>
      <c r="BDI344" s="429"/>
      <c r="BDJ344" s="428"/>
      <c r="BDK344" s="430"/>
      <c r="BDL344" s="431"/>
      <c r="BDM344" s="429"/>
      <c r="BDN344" s="428"/>
      <c r="BDO344" s="430"/>
      <c r="BDP344" s="431"/>
      <c r="BDQ344" s="429"/>
      <c r="BDR344" s="428"/>
      <c r="BDS344" s="430"/>
      <c r="BDT344" s="431"/>
      <c r="BDU344" s="429"/>
      <c r="BDV344" s="428"/>
      <c r="BDW344" s="430"/>
      <c r="BDX344" s="431"/>
      <c r="BDY344" s="429"/>
      <c r="BDZ344" s="428"/>
      <c r="BEA344" s="430"/>
      <c r="BEB344" s="431"/>
      <c r="BEC344" s="429"/>
      <c r="BED344" s="428"/>
      <c r="BEE344" s="430"/>
      <c r="BEF344" s="431"/>
      <c r="BEG344" s="429"/>
      <c r="BEH344" s="428"/>
      <c r="BEI344" s="430"/>
      <c r="BEJ344" s="431"/>
      <c r="BEK344" s="429"/>
      <c r="BEL344" s="428"/>
      <c r="BEM344" s="430"/>
      <c r="BEN344" s="431"/>
      <c r="BEO344" s="429"/>
      <c r="BEP344" s="428"/>
      <c r="BEQ344" s="430"/>
      <c r="BER344" s="431"/>
      <c r="BES344" s="429"/>
      <c r="BET344" s="428"/>
      <c r="BEU344" s="430"/>
      <c r="BEV344" s="431"/>
      <c r="BEW344" s="429"/>
      <c r="BEX344" s="428"/>
      <c r="BEY344" s="430"/>
      <c r="BEZ344" s="431"/>
      <c r="BFA344" s="429"/>
      <c r="BFB344" s="428"/>
      <c r="BFC344" s="430"/>
      <c r="BFD344" s="431"/>
      <c r="BFE344" s="429"/>
      <c r="BFF344" s="428"/>
      <c r="BFG344" s="430"/>
      <c r="BFH344" s="431"/>
      <c r="BFI344" s="429"/>
      <c r="BFJ344" s="428"/>
      <c r="BFK344" s="430"/>
      <c r="BFL344" s="431"/>
      <c r="BFM344" s="429"/>
      <c r="BFN344" s="428"/>
      <c r="BFO344" s="430"/>
      <c r="BFP344" s="431"/>
      <c r="BFQ344" s="429"/>
      <c r="BFR344" s="428"/>
      <c r="BFS344" s="430"/>
      <c r="BFT344" s="431"/>
      <c r="BFU344" s="429"/>
      <c r="BFV344" s="428"/>
      <c r="BFW344" s="430"/>
      <c r="BFX344" s="431"/>
      <c r="BFY344" s="429"/>
      <c r="BFZ344" s="428"/>
      <c r="BGA344" s="430"/>
      <c r="BGB344" s="431"/>
      <c r="BGC344" s="429"/>
      <c r="BGD344" s="428"/>
      <c r="BGE344" s="430"/>
      <c r="BGF344" s="431"/>
      <c r="BGG344" s="429"/>
      <c r="BGH344" s="428"/>
      <c r="BGI344" s="430"/>
      <c r="BGJ344" s="431"/>
      <c r="BGK344" s="429"/>
      <c r="BGL344" s="428"/>
      <c r="BGM344" s="430"/>
      <c r="BGN344" s="431"/>
      <c r="BGO344" s="429"/>
      <c r="BGP344" s="428"/>
      <c r="BGQ344" s="430"/>
      <c r="BGR344" s="431"/>
      <c r="BGS344" s="429"/>
      <c r="BGT344" s="428"/>
      <c r="BGU344" s="430"/>
      <c r="BGV344" s="431"/>
      <c r="BGW344" s="429"/>
      <c r="BGX344" s="428"/>
      <c r="BGY344" s="430"/>
      <c r="BGZ344" s="431"/>
      <c r="BHA344" s="429"/>
      <c r="BHB344" s="428"/>
      <c r="BHC344" s="430"/>
      <c r="BHD344" s="431"/>
      <c r="BHE344" s="429"/>
      <c r="BHF344" s="428"/>
      <c r="BHG344" s="430"/>
      <c r="BHH344" s="431"/>
      <c r="BHI344" s="429"/>
      <c r="BHJ344" s="428"/>
      <c r="BHK344" s="430"/>
      <c r="BHL344" s="431"/>
      <c r="BHM344" s="429"/>
      <c r="BHN344" s="428"/>
      <c r="BHO344" s="430"/>
      <c r="BHP344" s="431"/>
      <c r="BHQ344" s="429"/>
      <c r="BHR344" s="428"/>
      <c r="BHS344" s="430"/>
      <c r="BHT344" s="431"/>
      <c r="BHU344" s="429"/>
      <c r="BHV344" s="428"/>
      <c r="BHW344" s="430"/>
      <c r="BHX344" s="431"/>
      <c r="BHY344" s="429"/>
      <c r="BHZ344" s="428"/>
      <c r="BIA344" s="430"/>
      <c r="BIB344" s="431"/>
      <c r="BIC344" s="429"/>
      <c r="BID344" s="428"/>
      <c r="BIE344" s="430"/>
      <c r="BIF344" s="431"/>
      <c r="BIG344" s="429"/>
      <c r="BIH344" s="428"/>
      <c r="BII344" s="430"/>
      <c r="BIJ344" s="431"/>
      <c r="BIK344" s="429"/>
      <c r="BIL344" s="428"/>
      <c r="BIM344" s="430"/>
      <c r="BIN344" s="431"/>
      <c r="BIO344" s="429"/>
      <c r="BIP344" s="428"/>
      <c r="BIQ344" s="430"/>
      <c r="BIR344" s="431"/>
      <c r="BIS344" s="429"/>
      <c r="BIT344" s="428"/>
      <c r="BIU344" s="430"/>
      <c r="BIV344" s="431"/>
      <c r="BIW344" s="429"/>
      <c r="BIX344" s="428"/>
      <c r="BIY344" s="430"/>
      <c r="BIZ344" s="431"/>
      <c r="BJA344" s="429"/>
      <c r="BJB344" s="428"/>
      <c r="BJC344" s="430"/>
      <c r="BJD344" s="431"/>
      <c r="BJE344" s="429"/>
      <c r="BJF344" s="428"/>
      <c r="BJG344" s="430"/>
      <c r="BJH344" s="431"/>
      <c r="BJI344" s="429"/>
      <c r="BJJ344" s="428"/>
      <c r="BJK344" s="430"/>
      <c r="BJL344" s="431"/>
      <c r="BJM344" s="429"/>
      <c r="BJN344" s="428"/>
      <c r="BJO344" s="430"/>
      <c r="BJP344" s="431"/>
      <c r="BJQ344" s="429"/>
      <c r="BJR344" s="428"/>
      <c r="BJS344" s="430"/>
      <c r="BJT344" s="431"/>
      <c r="BJU344" s="429"/>
      <c r="BJV344" s="428"/>
      <c r="BJW344" s="430"/>
      <c r="BJX344" s="431"/>
      <c r="BJY344" s="429"/>
      <c r="BJZ344" s="428"/>
      <c r="BKA344" s="430"/>
      <c r="BKB344" s="431"/>
      <c r="BKC344" s="429"/>
      <c r="BKD344" s="428"/>
      <c r="BKE344" s="430"/>
      <c r="BKF344" s="431"/>
      <c r="BKG344" s="429"/>
      <c r="BKH344" s="428"/>
      <c r="BKI344" s="430"/>
      <c r="BKJ344" s="431"/>
      <c r="BKK344" s="429"/>
      <c r="BKL344" s="428"/>
      <c r="BKM344" s="430"/>
      <c r="BKN344" s="431"/>
      <c r="BKO344" s="429"/>
      <c r="BKP344" s="428"/>
      <c r="BKQ344" s="430"/>
      <c r="BKR344" s="431"/>
      <c r="BKS344" s="429"/>
      <c r="BKT344" s="428"/>
      <c r="BKU344" s="430"/>
      <c r="BKV344" s="431"/>
      <c r="BKW344" s="429"/>
      <c r="BKX344" s="428"/>
      <c r="BKY344" s="430"/>
      <c r="BKZ344" s="431"/>
      <c r="BLA344" s="429"/>
      <c r="BLB344" s="428"/>
      <c r="BLC344" s="430"/>
      <c r="BLD344" s="431"/>
      <c r="BLE344" s="429"/>
      <c r="BLF344" s="428"/>
      <c r="BLG344" s="430"/>
      <c r="BLH344" s="431"/>
      <c r="BLI344" s="429"/>
      <c r="BLJ344" s="428"/>
      <c r="BLK344" s="430"/>
      <c r="BLL344" s="431"/>
      <c r="BLM344" s="429"/>
      <c r="BLN344" s="428"/>
      <c r="BLO344" s="430"/>
      <c r="BLP344" s="431"/>
      <c r="BLQ344" s="429"/>
      <c r="BLR344" s="428"/>
      <c r="BLS344" s="430"/>
      <c r="BLT344" s="431"/>
      <c r="BLU344" s="429"/>
      <c r="BLV344" s="428"/>
      <c r="BLW344" s="430"/>
      <c r="BLX344" s="431"/>
      <c r="BLY344" s="429"/>
      <c r="BLZ344" s="428"/>
      <c r="BMA344" s="430"/>
      <c r="BMB344" s="431"/>
      <c r="BMC344" s="429"/>
      <c r="BMD344" s="428"/>
      <c r="BME344" s="430"/>
      <c r="BMF344" s="431"/>
      <c r="BMG344" s="429"/>
      <c r="BMH344" s="428"/>
      <c r="BMI344" s="430"/>
      <c r="BMJ344" s="431"/>
      <c r="BMK344" s="429"/>
      <c r="BML344" s="428"/>
      <c r="BMM344" s="430"/>
      <c r="BMN344" s="431"/>
      <c r="BMO344" s="429"/>
      <c r="BMP344" s="428"/>
      <c r="BMQ344" s="430"/>
      <c r="BMR344" s="431"/>
      <c r="BMS344" s="429"/>
      <c r="BMT344" s="428"/>
      <c r="BMU344" s="430"/>
      <c r="BMV344" s="431"/>
      <c r="BMW344" s="429"/>
      <c r="BMX344" s="428"/>
      <c r="BMY344" s="430"/>
      <c r="BMZ344" s="431"/>
      <c r="BNA344" s="429"/>
      <c r="BNB344" s="428"/>
      <c r="BNC344" s="430"/>
      <c r="BND344" s="431"/>
      <c r="BNE344" s="429"/>
      <c r="BNF344" s="428"/>
      <c r="BNG344" s="430"/>
      <c r="BNH344" s="431"/>
      <c r="BNI344" s="429"/>
      <c r="BNJ344" s="428"/>
      <c r="BNK344" s="430"/>
      <c r="BNL344" s="431"/>
      <c r="BNM344" s="429"/>
      <c r="BNN344" s="428"/>
      <c r="BNO344" s="430"/>
      <c r="BNP344" s="431"/>
      <c r="BNQ344" s="429"/>
      <c r="BNR344" s="428"/>
      <c r="BNS344" s="430"/>
      <c r="BNT344" s="431"/>
      <c r="BNU344" s="429"/>
      <c r="BNV344" s="428"/>
      <c r="BNW344" s="430"/>
      <c r="BNX344" s="431"/>
      <c r="BNY344" s="429"/>
      <c r="BNZ344" s="428"/>
      <c r="BOA344" s="430"/>
      <c r="BOB344" s="431"/>
      <c r="BOC344" s="429"/>
      <c r="BOD344" s="428"/>
      <c r="BOE344" s="430"/>
      <c r="BOF344" s="431"/>
      <c r="BOG344" s="429"/>
      <c r="BOH344" s="428"/>
      <c r="BOI344" s="430"/>
      <c r="BOJ344" s="431"/>
      <c r="BOK344" s="429"/>
      <c r="BOL344" s="428"/>
      <c r="BOM344" s="430"/>
      <c r="BON344" s="431"/>
      <c r="BOO344" s="429"/>
      <c r="BOP344" s="428"/>
      <c r="BOQ344" s="430"/>
      <c r="BOR344" s="431"/>
      <c r="BOS344" s="429"/>
      <c r="BOT344" s="428"/>
      <c r="BOU344" s="430"/>
      <c r="BOV344" s="431"/>
      <c r="BOW344" s="429"/>
      <c r="BOX344" s="428"/>
      <c r="BOY344" s="430"/>
      <c r="BOZ344" s="431"/>
      <c r="BPA344" s="429"/>
      <c r="BPB344" s="428"/>
      <c r="BPC344" s="430"/>
      <c r="BPD344" s="431"/>
      <c r="BPE344" s="429"/>
      <c r="BPF344" s="428"/>
      <c r="BPG344" s="430"/>
      <c r="BPH344" s="431"/>
      <c r="BPI344" s="429"/>
      <c r="BPJ344" s="428"/>
      <c r="BPK344" s="430"/>
      <c r="BPL344" s="431"/>
      <c r="BPM344" s="429"/>
      <c r="BPN344" s="428"/>
      <c r="BPO344" s="430"/>
      <c r="BPP344" s="431"/>
      <c r="BPQ344" s="429"/>
      <c r="BPR344" s="428"/>
      <c r="BPS344" s="430"/>
      <c r="BPT344" s="431"/>
      <c r="BPU344" s="429"/>
      <c r="BPV344" s="428"/>
      <c r="BPW344" s="430"/>
      <c r="BPX344" s="431"/>
      <c r="BPY344" s="429"/>
      <c r="BPZ344" s="428"/>
      <c r="BQA344" s="430"/>
      <c r="BQB344" s="431"/>
      <c r="BQC344" s="429"/>
      <c r="BQD344" s="428"/>
      <c r="BQE344" s="430"/>
      <c r="BQF344" s="431"/>
      <c r="BQG344" s="429"/>
      <c r="BQH344" s="428"/>
      <c r="BQI344" s="430"/>
      <c r="BQJ344" s="431"/>
      <c r="BQK344" s="429"/>
      <c r="BQL344" s="428"/>
      <c r="BQM344" s="430"/>
      <c r="BQN344" s="431"/>
      <c r="BQO344" s="429"/>
      <c r="BQP344" s="428"/>
      <c r="BQQ344" s="430"/>
      <c r="BQR344" s="431"/>
      <c r="BQS344" s="429"/>
      <c r="BQT344" s="428"/>
      <c r="BQU344" s="430"/>
      <c r="BQV344" s="431"/>
      <c r="BQW344" s="429"/>
      <c r="BQX344" s="428"/>
      <c r="BQY344" s="430"/>
      <c r="BQZ344" s="431"/>
      <c r="BRA344" s="429"/>
      <c r="BRB344" s="428"/>
      <c r="BRC344" s="430"/>
      <c r="BRD344" s="431"/>
      <c r="BRE344" s="429"/>
      <c r="BRF344" s="428"/>
      <c r="BRG344" s="430"/>
      <c r="BRH344" s="431"/>
      <c r="BRI344" s="429"/>
      <c r="BRJ344" s="428"/>
      <c r="BRK344" s="430"/>
      <c r="BRL344" s="431"/>
      <c r="BRM344" s="429"/>
      <c r="BRN344" s="428"/>
      <c r="BRO344" s="430"/>
      <c r="BRP344" s="431"/>
      <c r="BRQ344" s="429"/>
      <c r="BRR344" s="428"/>
      <c r="BRS344" s="430"/>
      <c r="BRT344" s="431"/>
      <c r="BRU344" s="429"/>
      <c r="BRV344" s="428"/>
      <c r="BRW344" s="430"/>
      <c r="BRX344" s="431"/>
      <c r="BRY344" s="429"/>
      <c r="BRZ344" s="428"/>
      <c r="BSA344" s="430"/>
      <c r="BSB344" s="431"/>
      <c r="BSC344" s="429"/>
      <c r="BSD344" s="428"/>
      <c r="BSE344" s="430"/>
      <c r="BSF344" s="431"/>
      <c r="BSG344" s="429"/>
      <c r="BSH344" s="428"/>
      <c r="BSI344" s="430"/>
      <c r="BSJ344" s="431"/>
      <c r="BSK344" s="429"/>
      <c r="BSL344" s="428"/>
      <c r="BSM344" s="430"/>
      <c r="BSN344" s="431"/>
      <c r="BSO344" s="429"/>
      <c r="BSP344" s="428"/>
      <c r="BSQ344" s="430"/>
      <c r="BSR344" s="431"/>
      <c r="BSS344" s="429"/>
      <c r="BST344" s="428"/>
      <c r="BSU344" s="430"/>
      <c r="BSV344" s="431"/>
      <c r="BSW344" s="429"/>
      <c r="BSX344" s="428"/>
      <c r="BSY344" s="430"/>
      <c r="BSZ344" s="431"/>
      <c r="BTA344" s="429"/>
      <c r="BTB344" s="428"/>
      <c r="BTC344" s="430"/>
      <c r="BTD344" s="431"/>
      <c r="BTE344" s="429"/>
      <c r="BTF344" s="428"/>
      <c r="BTG344" s="430"/>
      <c r="BTH344" s="431"/>
      <c r="BTI344" s="429"/>
      <c r="BTJ344" s="428"/>
      <c r="BTK344" s="430"/>
      <c r="BTL344" s="431"/>
      <c r="BTM344" s="429"/>
      <c r="BTN344" s="428"/>
      <c r="BTO344" s="430"/>
      <c r="BTP344" s="431"/>
      <c r="BTQ344" s="429"/>
      <c r="BTR344" s="428"/>
      <c r="BTS344" s="430"/>
      <c r="BTT344" s="431"/>
      <c r="BTU344" s="429"/>
      <c r="BTV344" s="428"/>
      <c r="BTW344" s="430"/>
      <c r="BTX344" s="431"/>
      <c r="BTY344" s="429"/>
      <c r="BTZ344" s="428"/>
      <c r="BUA344" s="430"/>
      <c r="BUB344" s="431"/>
      <c r="BUC344" s="429"/>
      <c r="BUD344" s="428"/>
      <c r="BUE344" s="430"/>
      <c r="BUF344" s="431"/>
      <c r="BUG344" s="429"/>
      <c r="BUH344" s="428"/>
      <c r="BUI344" s="430"/>
      <c r="BUJ344" s="431"/>
      <c r="BUK344" s="429"/>
      <c r="BUL344" s="428"/>
      <c r="BUM344" s="430"/>
      <c r="BUN344" s="431"/>
      <c r="BUO344" s="429"/>
      <c r="BUP344" s="428"/>
      <c r="BUQ344" s="430"/>
      <c r="BUR344" s="431"/>
      <c r="BUS344" s="429"/>
      <c r="BUT344" s="428"/>
      <c r="BUU344" s="430"/>
      <c r="BUV344" s="431"/>
      <c r="BUW344" s="429"/>
      <c r="BUX344" s="428"/>
      <c r="BUY344" s="430"/>
      <c r="BUZ344" s="431"/>
      <c r="BVA344" s="429"/>
      <c r="BVB344" s="428"/>
      <c r="BVC344" s="430"/>
      <c r="BVD344" s="431"/>
      <c r="BVE344" s="429"/>
      <c r="BVF344" s="428"/>
      <c r="BVG344" s="430"/>
      <c r="BVH344" s="431"/>
      <c r="BVI344" s="429"/>
      <c r="BVJ344" s="428"/>
      <c r="BVK344" s="430"/>
      <c r="BVL344" s="431"/>
      <c r="BVM344" s="429"/>
      <c r="BVN344" s="428"/>
      <c r="BVO344" s="430"/>
      <c r="BVP344" s="431"/>
      <c r="BVQ344" s="429"/>
      <c r="BVR344" s="428"/>
      <c r="BVS344" s="430"/>
      <c r="BVT344" s="431"/>
      <c r="BVU344" s="429"/>
      <c r="BVV344" s="428"/>
      <c r="BVW344" s="430"/>
      <c r="BVX344" s="431"/>
      <c r="BVY344" s="429"/>
      <c r="BVZ344" s="428"/>
      <c r="BWA344" s="430"/>
      <c r="BWB344" s="431"/>
      <c r="BWC344" s="429"/>
      <c r="BWD344" s="428"/>
      <c r="BWE344" s="430"/>
      <c r="BWF344" s="431"/>
      <c r="BWG344" s="429"/>
      <c r="BWH344" s="428"/>
      <c r="BWI344" s="430"/>
      <c r="BWJ344" s="431"/>
      <c r="BWK344" s="429"/>
      <c r="BWL344" s="428"/>
      <c r="BWM344" s="430"/>
      <c r="BWN344" s="431"/>
      <c r="BWO344" s="429"/>
      <c r="BWP344" s="428"/>
      <c r="BWQ344" s="430"/>
      <c r="BWR344" s="431"/>
      <c r="BWS344" s="429"/>
      <c r="BWT344" s="428"/>
      <c r="BWU344" s="430"/>
      <c r="BWV344" s="431"/>
      <c r="BWW344" s="429"/>
      <c r="BWX344" s="428"/>
      <c r="BWY344" s="430"/>
      <c r="BWZ344" s="431"/>
      <c r="BXA344" s="429"/>
      <c r="BXB344" s="428"/>
      <c r="BXC344" s="430"/>
      <c r="BXD344" s="431"/>
      <c r="BXE344" s="429"/>
      <c r="BXF344" s="428"/>
      <c r="BXG344" s="430"/>
      <c r="BXH344" s="431"/>
      <c r="BXI344" s="429"/>
      <c r="BXJ344" s="428"/>
      <c r="BXK344" s="430"/>
      <c r="BXL344" s="431"/>
      <c r="BXM344" s="429"/>
      <c r="BXN344" s="428"/>
      <c r="BXO344" s="430"/>
      <c r="BXP344" s="431"/>
      <c r="BXQ344" s="429"/>
      <c r="BXR344" s="428"/>
      <c r="BXS344" s="430"/>
      <c r="BXT344" s="431"/>
      <c r="BXU344" s="429"/>
      <c r="BXV344" s="428"/>
      <c r="BXW344" s="430"/>
      <c r="BXX344" s="431"/>
      <c r="BXY344" s="429"/>
      <c r="BXZ344" s="428"/>
      <c r="BYA344" s="430"/>
      <c r="BYB344" s="431"/>
      <c r="BYC344" s="429"/>
      <c r="BYD344" s="428"/>
      <c r="BYE344" s="430"/>
      <c r="BYF344" s="431"/>
      <c r="BYG344" s="429"/>
      <c r="BYH344" s="428"/>
      <c r="BYI344" s="430"/>
      <c r="BYJ344" s="431"/>
      <c r="BYK344" s="429"/>
      <c r="BYL344" s="428"/>
      <c r="BYM344" s="430"/>
      <c r="BYN344" s="431"/>
      <c r="BYO344" s="429"/>
      <c r="BYP344" s="428"/>
      <c r="BYQ344" s="430"/>
      <c r="BYR344" s="431"/>
      <c r="BYS344" s="429"/>
      <c r="BYT344" s="428"/>
      <c r="BYU344" s="430"/>
      <c r="BYV344" s="431"/>
      <c r="BYW344" s="429"/>
      <c r="BYX344" s="428"/>
      <c r="BYY344" s="430"/>
      <c r="BYZ344" s="431"/>
      <c r="BZA344" s="429"/>
      <c r="BZB344" s="428"/>
      <c r="BZC344" s="430"/>
      <c r="BZD344" s="431"/>
      <c r="BZE344" s="429"/>
      <c r="BZF344" s="428"/>
      <c r="BZG344" s="430"/>
      <c r="BZH344" s="431"/>
      <c r="BZI344" s="429"/>
      <c r="BZJ344" s="428"/>
      <c r="BZK344" s="430"/>
      <c r="BZL344" s="431"/>
      <c r="BZM344" s="429"/>
      <c r="BZN344" s="428"/>
      <c r="BZO344" s="430"/>
      <c r="BZP344" s="431"/>
      <c r="BZQ344" s="429"/>
      <c r="BZR344" s="428"/>
      <c r="BZS344" s="430"/>
      <c r="BZT344" s="431"/>
      <c r="BZU344" s="429"/>
      <c r="BZV344" s="428"/>
      <c r="BZW344" s="430"/>
      <c r="BZX344" s="431"/>
      <c r="BZY344" s="429"/>
      <c r="BZZ344" s="428"/>
      <c r="CAA344" s="430"/>
      <c r="CAB344" s="431"/>
      <c r="CAC344" s="429"/>
      <c r="CAD344" s="428"/>
      <c r="CAE344" s="430"/>
      <c r="CAF344" s="431"/>
      <c r="CAG344" s="429"/>
      <c r="CAH344" s="428"/>
      <c r="CAI344" s="430"/>
      <c r="CAJ344" s="431"/>
      <c r="CAK344" s="429"/>
      <c r="CAL344" s="428"/>
      <c r="CAM344" s="430"/>
      <c r="CAN344" s="431"/>
      <c r="CAO344" s="429"/>
      <c r="CAP344" s="428"/>
      <c r="CAQ344" s="430"/>
      <c r="CAR344" s="431"/>
      <c r="CAS344" s="429"/>
      <c r="CAT344" s="428"/>
      <c r="CAU344" s="430"/>
      <c r="CAV344" s="431"/>
      <c r="CAW344" s="429"/>
      <c r="CAX344" s="428"/>
      <c r="CAY344" s="430"/>
      <c r="CAZ344" s="431"/>
      <c r="CBA344" s="429"/>
      <c r="CBB344" s="428"/>
      <c r="CBC344" s="430"/>
      <c r="CBD344" s="431"/>
      <c r="CBE344" s="429"/>
      <c r="CBF344" s="428"/>
      <c r="CBG344" s="430"/>
      <c r="CBH344" s="431"/>
      <c r="CBI344" s="429"/>
      <c r="CBJ344" s="428"/>
      <c r="CBK344" s="430"/>
      <c r="CBL344" s="431"/>
      <c r="CBM344" s="429"/>
      <c r="CBN344" s="428"/>
      <c r="CBO344" s="430"/>
      <c r="CBP344" s="431"/>
      <c r="CBQ344" s="429"/>
      <c r="CBR344" s="428"/>
      <c r="CBS344" s="430"/>
      <c r="CBT344" s="431"/>
      <c r="CBU344" s="429"/>
      <c r="CBV344" s="428"/>
      <c r="CBW344" s="430"/>
      <c r="CBX344" s="431"/>
      <c r="CBY344" s="429"/>
      <c r="CBZ344" s="428"/>
      <c r="CCA344" s="430"/>
      <c r="CCB344" s="431"/>
      <c r="CCC344" s="429"/>
      <c r="CCD344" s="428"/>
      <c r="CCE344" s="430"/>
      <c r="CCF344" s="431"/>
      <c r="CCG344" s="429"/>
      <c r="CCH344" s="428"/>
      <c r="CCI344" s="430"/>
      <c r="CCJ344" s="431"/>
      <c r="CCK344" s="429"/>
      <c r="CCL344" s="428"/>
      <c r="CCM344" s="430"/>
      <c r="CCN344" s="431"/>
      <c r="CCO344" s="429"/>
      <c r="CCP344" s="428"/>
      <c r="CCQ344" s="430"/>
      <c r="CCR344" s="431"/>
      <c r="CCS344" s="429"/>
      <c r="CCT344" s="428"/>
      <c r="CCU344" s="430"/>
      <c r="CCV344" s="431"/>
      <c r="CCW344" s="429"/>
      <c r="CCX344" s="428"/>
      <c r="CCY344" s="430"/>
      <c r="CCZ344" s="431"/>
      <c r="CDA344" s="429"/>
      <c r="CDB344" s="428"/>
      <c r="CDC344" s="430"/>
      <c r="CDD344" s="431"/>
      <c r="CDE344" s="429"/>
      <c r="CDF344" s="428"/>
      <c r="CDG344" s="430"/>
      <c r="CDH344" s="431"/>
      <c r="CDI344" s="429"/>
      <c r="CDJ344" s="428"/>
      <c r="CDK344" s="430"/>
      <c r="CDL344" s="431"/>
      <c r="CDM344" s="429"/>
      <c r="CDN344" s="428"/>
      <c r="CDO344" s="430"/>
      <c r="CDP344" s="431"/>
      <c r="CDQ344" s="429"/>
      <c r="CDR344" s="428"/>
      <c r="CDS344" s="430"/>
      <c r="CDT344" s="431"/>
      <c r="CDU344" s="429"/>
      <c r="CDV344" s="428"/>
      <c r="CDW344" s="430"/>
      <c r="CDX344" s="431"/>
      <c r="CDY344" s="429"/>
      <c r="CDZ344" s="428"/>
      <c r="CEA344" s="430"/>
      <c r="CEB344" s="431"/>
      <c r="CEC344" s="429"/>
      <c r="CED344" s="428"/>
      <c r="CEE344" s="430"/>
      <c r="CEF344" s="431"/>
      <c r="CEG344" s="429"/>
      <c r="CEH344" s="428"/>
      <c r="CEI344" s="430"/>
      <c r="CEJ344" s="431"/>
      <c r="CEK344" s="429"/>
      <c r="CEL344" s="428"/>
      <c r="CEM344" s="430"/>
      <c r="CEN344" s="431"/>
      <c r="CEO344" s="429"/>
      <c r="CEP344" s="428"/>
      <c r="CEQ344" s="430"/>
      <c r="CER344" s="431"/>
      <c r="CES344" s="429"/>
      <c r="CET344" s="428"/>
      <c r="CEU344" s="430"/>
      <c r="CEV344" s="431"/>
      <c r="CEW344" s="429"/>
      <c r="CEX344" s="428"/>
      <c r="CEY344" s="430"/>
      <c r="CEZ344" s="431"/>
      <c r="CFA344" s="429"/>
      <c r="CFB344" s="428"/>
      <c r="CFC344" s="430"/>
      <c r="CFD344" s="431"/>
      <c r="CFE344" s="429"/>
      <c r="CFF344" s="428"/>
      <c r="CFG344" s="430"/>
      <c r="CFH344" s="431"/>
      <c r="CFI344" s="429"/>
      <c r="CFJ344" s="428"/>
      <c r="CFK344" s="430"/>
      <c r="CFL344" s="431"/>
      <c r="CFM344" s="429"/>
      <c r="CFN344" s="428"/>
      <c r="CFO344" s="430"/>
      <c r="CFP344" s="431"/>
      <c r="CFQ344" s="429"/>
      <c r="CFR344" s="428"/>
      <c r="CFS344" s="430"/>
      <c r="CFT344" s="431"/>
      <c r="CFU344" s="429"/>
      <c r="CFV344" s="428"/>
      <c r="CFW344" s="430"/>
      <c r="CFX344" s="431"/>
      <c r="CFY344" s="429"/>
      <c r="CFZ344" s="428"/>
      <c r="CGA344" s="430"/>
      <c r="CGB344" s="431"/>
      <c r="CGC344" s="429"/>
      <c r="CGD344" s="428"/>
      <c r="CGE344" s="430"/>
      <c r="CGF344" s="431"/>
      <c r="CGG344" s="429"/>
      <c r="CGH344" s="428"/>
      <c r="CGI344" s="430"/>
      <c r="CGJ344" s="431"/>
      <c r="CGK344" s="429"/>
      <c r="CGL344" s="428"/>
      <c r="CGM344" s="430"/>
      <c r="CGN344" s="431"/>
      <c r="CGO344" s="429"/>
      <c r="CGP344" s="428"/>
      <c r="CGQ344" s="430"/>
      <c r="CGR344" s="431"/>
      <c r="CGS344" s="429"/>
      <c r="CGT344" s="428"/>
      <c r="CGU344" s="430"/>
      <c r="CGV344" s="431"/>
      <c r="CGW344" s="429"/>
      <c r="CGX344" s="428"/>
      <c r="CGY344" s="430"/>
      <c r="CGZ344" s="431"/>
      <c r="CHA344" s="429"/>
      <c r="CHB344" s="428"/>
      <c r="CHC344" s="430"/>
      <c r="CHD344" s="431"/>
      <c r="CHE344" s="429"/>
      <c r="CHF344" s="428"/>
      <c r="CHG344" s="430"/>
      <c r="CHH344" s="431"/>
      <c r="CHI344" s="429"/>
      <c r="CHJ344" s="428"/>
      <c r="CHK344" s="430"/>
      <c r="CHL344" s="431"/>
      <c r="CHM344" s="429"/>
      <c r="CHN344" s="428"/>
      <c r="CHO344" s="430"/>
      <c r="CHP344" s="431"/>
      <c r="CHQ344" s="429"/>
      <c r="CHR344" s="428"/>
      <c r="CHS344" s="430"/>
      <c r="CHT344" s="431"/>
      <c r="CHU344" s="429"/>
      <c r="CHV344" s="428"/>
      <c r="CHW344" s="430"/>
      <c r="CHX344" s="431"/>
      <c r="CHY344" s="429"/>
      <c r="CHZ344" s="428"/>
      <c r="CIA344" s="430"/>
      <c r="CIB344" s="431"/>
      <c r="CIC344" s="429"/>
      <c r="CID344" s="428"/>
      <c r="CIE344" s="430"/>
      <c r="CIF344" s="431"/>
      <c r="CIG344" s="429"/>
      <c r="CIH344" s="428"/>
      <c r="CII344" s="430"/>
      <c r="CIJ344" s="431"/>
      <c r="CIK344" s="429"/>
      <c r="CIL344" s="428"/>
      <c r="CIM344" s="430"/>
      <c r="CIN344" s="431"/>
      <c r="CIO344" s="429"/>
      <c r="CIP344" s="428"/>
      <c r="CIQ344" s="430"/>
      <c r="CIR344" s="431"/>
      <c r="CIS344" s="429"/>
      <c r="CIT344" s="428"/>
      <c r="CIU344" s="430"/>
      <c r="CIV344" s="431"/>
      <c r="CIW344" s="429"/>
      <c r="CIX344" s="428"/>
      <c r="CIY344" s="430"/>
      <c r="CIZ344" s="431"/>
      <c r="CJA344" s="429"/>
      <c r="CJB344" s="428"/>
      <c r="CJC344" s="430"/>
      <c r="CJD344" s="431"/>
      <c r="CJE344" s="429"/>
      <c r="CJF344" s="428"/>
      <c r="CJG344" s="430"/>
      <c r="CJH344" s="431"/>
      <c r="CJI344" s="429"/>
      <c r="CJJ344" s="428"/>
      <c r="CJK344" s="430"/>
      <c r="CJL344" s="431"/>
      <c r="CJM344" s="429"/>
      <c r="CJN344" s="428"/>
      <c r="CJO344" s="430"/>
      <c r="CJP344" s="431"/>
      <c r="CJQ344" s="429"/>
      <c r="CJR344" s="428"/>
      <c r="CJS344" s="430"/>
      <c r="CJT344" s="431"/>
      <c r="CJU344" s="429"/>
      <c r="CJV344" s="428"/>
      <c r="CJW344" s="430"/>
      <c r="CJX344" s="431"/>
      <c r="CJY344" s="429"/>
      <c r="CJZ344" s="428"/>
      <c r="CKA344" s="430"/>
      <c r="CKB344" s="431"/>
      <c r="CKC344" s="429"/>
      <c r="CKD344" s="428"/>
      <c r="CKE344" s="430"/>
      <c r="CKF344" s="431"/>
      <c r="CKG344" s="429"/>
      <c r="CKH344" s="428"/>
      <c r="CKI344" s="430"/>
      <c r="CKJ344" s="431"/>
      <c r="CKK344" s="429"/>
      <c r="CKL344" s="428"/>
      <c r="CKM344" s="430"/>
      <c r="CKN344" s="431"/>
      <c r="CKO344" s="429"/>
      <c r="CKP344" s="428"/>
      <c r="CKQ344" s="430"/>
      <c r="CKR344" s="431"/>
      <c r="CKS344" s="429"/>
      <c r="CKT344" s="428"/>
      <c r="CKU344" s="430"/>
      <c r="CKV344" s="431"/>
      <c r="CKW344" s="429"/>
      <c r="CKX344" s="428"/>
      <c r="CKY344" s="430"/>
      <c r="CKZ344" s="431"/>
      <c r="CLA344" s="429"/>
      <c r="CLB344" s="428"/>
      <c r="CLC344" s="430"/>
      <c r="CLD344" s="431"/>
      <c r="CLE344" s="429"/>
      <c r="CLF344" s="428"/>
      <c r="CLG344" s="430"/>
      <c r="CLH344" s="431"/>
      <c r="CLI344" s="429"/>
      <c r="CLJ344" s="428"/>
      <c r="CLK344" s="430"/>
      <c r="CLL344" s="431"/>
      <c r="CLM344" s="429"/>
      <c r="CLN344" s="428"/>
      <c r="CLO344" s="430"/>
      <c r="CLP344" s="431"/>
      <c r="CLQ344" s="429"/>
      <c r="CLR344" s="428"/>
      <c r="CLS344" s="430"/>
      <c r="CLT344" s="431"/>
      <c r="CLU344" s="429"/>
      <c r="CLV344" s="428"/>
      <c r="CLW344" s="430"/>
      <c r="CLX344" s="431"/>
      <c r="CLY344" s="429"/>
      <c r="CLZ344" s="428"/>
      <c r="CMA344" s="430"/>
      <c r="CMB344" s="431"/>
      <c r="CMC344" s="429"/>
      <c r="CMD344" s="428"/>
      <c r="CME344" s="430"/>
      <c r="CMF344" s="431"/>
      <c r="CMG344" s="429"/>
      <c r="CMH344" s="428"/>
      <c r="CMI344" s="430"/>
      <c r="CMJ344" s="431"/>
      <c r="CMK344" s="429"/>
      <c r="CML344" s="428"/>
      <c r="CMM344" s="430"/>
      <c r="CMN344" s="431"/>
      <c r="CMO344" s="429"/>
      <c r="CMP344" s="428"/>
      <c r="CMQ344" s="430"/>
      <c r="CMR344" s="431"/>
      <c r="CMS344" s="429"/>
      <c r="CMT344" s="428"/>
      <c r="CMU344" s="430"/>
      <c r="CMV344" s="431"/>
      <c r="CMW344" s="429"/>
      <c r="CMX344" s="428"/>
      <c r="CMY344" s="430"/>
      <c r="CMZ344" s="431"/>
      <c r="CNA344" s="429"/>
      <c r="CNB344" s="428"/>
      <c r="CNC344" s="430"/>
      <c r="CND344" s="431"/>
      <c r="CNE344" s="429"/>
      <c r="CNF344" s="428"/>
      <c r="CNG344" s="430"/>
      <c r="CNH344" s="431"/>
      <c r="CNI344" s="429"/>
      <c r="CNJ344" s="428"/>
      <c r="CNK344" s="430"/>
      <c r="CNL344" s="431"/>
      <c r="CNM344" s="429"/>
      <c r="CNN344" s="428"/>
      <c r="CNO344" s="430"/>
      <c r="CNP344" s="431"/>
      <c r="CNQ344" s="429"/>
      <c r="CNR344" s="428"/>
      <c r="CNS344" s="430"/>
      <c r="CNT344" s="431"/>
      <c r="CNU344" s="429"/>
      <c r="CNV344" s="428"/>
      <c r="CNW344" s="430"/>
      <c r="CNX344" s="431"/>
      <c r="CNY344" s="429"/>
      <c r="CNZ344" s="428"/>
      <c r="COA344" s="430"/>
      <c r="COB344" s="431"/>
      <c r="COC344" s="429"/>
      <c r="COD344" s="428"/>
      <c r="COE344" s="430"/>
      <c r="COF344" s="431"/>
      <c r="COG344" s="429"/>
      <c r="COH344" s="428"/>
      <c r="COI344" s="430"/>
      <c r="COJ344" s="431"/>
      <c r="COK344" s="429"/>
      <c r="COL344" s="428"/>
      <c r="COM344" s="430"/>
      <c r="CON344" s="431"/>
      <c r="COO344" s="429"/>
      <c r="COP344" s="428"/>
      <c r="COQ344" s="430"/>
      <c r="COR344" s="431"/>
      <c r="COS344" s="429"/>
      <c r="COT344" s="428"/>
      <c r="COU344" s="430"/>
      <c r="COV344" s="431"/>
      <c r="COW344" s="429"/>
      <c r="COX344" s="428"/>
      <c r="COY344" s="430"/>
      <c r="COZ344" s="431"/>
      <c r="CPA344" s="429"/>
      <c r="CPB344" s="428"/>
      <c r="CPC344" s="430"/>
      <c r="CPD344" s="431"/>
      <c r="CPE344" s="429"/>
      <c r="CPF344" s="428"/>
      <c r="CPG344" s="430"/>
      <c r="CPH344" s="431"/>
      <c r="CPI344" s="429"/>
      <c r="CPJ344" s="428"/>
      <c r="CPK344" s="430"/>
      <c r="CPL344" s="431"/>
      <c r="CPM344" s="429"/>
      <c r="CPN344" s="428"/>
      <c r="CPO344" s="430"/>
      <c r="CPP344" s="431"/>
      <c r="CPQ344" s="429"/>
      <c r="CPR344" s="428"/>
      <c r="CPS344" s="430"/>
      <c r="CPT344" s="431"/>
      <c r="CPU344" s="429"/>
      <c r="CPV344" s="428"/>
      <c r="CPW344" s="430"/>
      <c r="CPX344" s="431"/>
      <c r="CPY344" s="429"/>
      <c r="CPZ344" s="428"/>
      <c r="CQA344" s="430"/>
      <c r="CQB344" s="431"/>
      <c r="CQC344" s="429"/>
      <c r="CQD344" s="428"/>
      <c r="CQE344" s="430"/>
      <c r="CQF344" s="431"/>
      <c r="CQG344" s="429"/>
      <c r="CQH344" s="428"/>
      <c r="CQI344" s="430"/>
      <c r="CQJ344" s="431"/>
      <c r="CQK344" s="429"/>
      <c r="CQL344" s="428"/>
      <c r="CQM344" s="430"/>
      <c r="CQN344" s="431"/>
      <c r="CQO344" s="429"/>
      <c r="CQP344" s="428"/>
      <c r="CQQ344" s="430"/>
      <c r="CQR344" s="431"/>
      <c r="CQS344" s="429"/>
      <c r="CQT344" s="428"/>
      <c r="CQU344" s="430"/>
      <c r="CQV344" s="431"/>
      <c r="CQW344" s="429"/>
      <c r="CQX344" s="428"/>
      <c r="CQY344" s="430"/>
      <c r="CQZ344" s="431"/>
      <c r="CRA344" s="429"/>
      <c r="CRB344" s="428"/>
      <c r="CRC344" s="430"/>
      <c r="CRD344" s="431"/>
      <c r="CRE344" s="429"/>
      <c r="CRF344" s="428"/>
      <c r="CRG344" s="430"/>
      <c r="CRH344" s="431"/>
      <c r="CRI344" s="429"/>
      <c r="CRJ344" s="428"/>
      <c r="CRK344" s="430"/>
      <c r="CRL344" s="431"/>
      <c r="CRM344" s="429"/>
      <c r="CRN344" s="428"/>
      <c r="CRO344" s="430"/>
      <c r="CRP344" s="431"/>
      <c r="CRQ344" s="429"/>
      <c r="CRR344" s="428"/>
      <c r="CRS344" s="430"/>
      <c r="CRT344" s="431"/>
      <c r="CRU344" s="429"/>
      <c r="CRV344" s="428"/>
      <c r="CRW344" s="430"/>
      <c r="CRX344" s="431"/>
      <c r="CRY344" s="429"/>
      <c r="CRZ344" s="428"/>
      <c r="CSA344" s="430"/>
      <c r="CSB344" s="431"/>
      <c r="CSC344" s="429"/>
      <c r="CSD344" s="428"/>
      <c r="CSE344" s="430"/>
      <c r="CSF344" s="431"/>
      <c r="CSG344" s="429"/>
      <c r="CSH344" s="428"/>
      <c r="CSI344" s="430"/>
      <c r="CSJ344" s="431"/>
      <c r="CSK344" s="429"/>
      <c r="CSL344" s="428"/>
      <c r="CSM344" s="430"/>
      <c r="CSN344" s="431"/>
      <c r="CSO344" s="429"/>
      <c r="CSP344" s="428"/>
      <c r="CSQ344" s="430"/>
      <c r="CSR344" s="431"/>
      <c r="CSS344" s="429"/>
      <c r="CST344" s="428"/>
      <c r="CSU344" s="430"/>
      <c r="CSV344" s="431"/>
      <c r="CSW344" s="429"/>
      <c r="CSX344" s="428"/>
      <c r="CSY344" s="430"/>
      <c r="CSZ344" s="431"/>
      <c r="CTA344" s="429"/>
      <c r="CTB344" s="428"/>
      <c r="CTC344" s="430"/>
      <c r="CTD344" s="431"/>
      <c r="CTE344" s="429"/>
      <c r="CTF344" s="428"/>
      <c r="CTG344" s="430"/>
      <c r="CTH344" s="431"/>
      <c r="CTI344" s="429"/>
      <c r="CTJ344" s="428"/>
      <c r="CTK344" s="430"/>
      <c r="CTL344" s="431"/>
      <c r="CTM344" s="429"/>
      <c r="CTN344" s="428"/>
      <c r="CTO344" s="430"/>
      <c r="CTP344" s="431"/>
      <c r="CTQ344" s="429"/>
      <c r="CTR344" s="428"/>
      <c r="CTS344" s="430"/>
      <c r="CTT344" s="431"/>
      <c r="CTU344" s="429"/>
      <c r="CTV344" s="428"/>
      <c r="CTW344" s="430"/>
      <c r="CTX344" s="431"/>
      <c r="CTY344" s="429"/>
      <c r="CTZ344" s="428"/>
      <c r="CUA344" s="430"/>
      <c r="CUB344" s="431"/>
      <c r="CUC344" s="429"/>
      <c r="CUD344" s="428"/>
      <c r="CUE344" s="430"/>
      <c r="CUF344" s="431"/>
      <c r="CUG344" s="429"/>
      <c r="CUH344" s="428"/>
      <c r="CUI344" s="430"/>
      <c r="CUJ344" s="431"/>
      <c r="CUK344" s="429"/>
      <c r="CUL344" s="428"/>
      <c r="CUM344" s="430"/>
      <c r="CUN344" s="431"/>
      <c r="CUO344" s="429"/>
      <c r="CUP344" s="428"/>
      <c r="CUQ344" s="430"/>
      <c r="CUR344" s="431"/>
      <c r="CUS344" s="429"/>
      <c r="CUT344" s="428"/>
      <c r="CUU344" s="430"/>
      <c r="CUV344" s="431"/>
      <c r="CUW344" s="429"/>
      <c r="CUX344" s="428"/>
      <c r="CUY344" s="430"/>
      <c r="CUZ344" s="431"/>
      <c r="CVA344" s="429"/>
      <c r="CVB344" s="428"/>
      <c r="CVC344" s="430"/>
      <c r="CVD344" s="431"/>
      <c r="CVE344" s="429"/>
      <c r="CVF344" s="428"/>
      <c r="CVG344" s="430"/>
      <c r="CVH344" s="431"/>
      <c r="CVI344" s="429"/>
      <c r="CVJ344" s="428"/>
      <c r="CVK344" s="430"/>
      <c r="CVL344" s="431"/>
      <c r="CVM344" s="429"/>
      <c r="CVN344" s="428"/>
      <c r="CVO344" s="430"/>
      <c r="CVP344" s="431"/>
      <c r="CVQ344" s="429"/>
      <c r="CVR344" s="428"/>
      <c r="CVS344" s="430"/>
      <c r="CVT344" s="431"/>
      <c r="CVU344" s="429"/>
      <c r="CVV344" s="428"/>
      <c r="CVW344" s="430"/>
      <c r="CVX344" s="431"/>
      <c r="CVY344" s="429"/>
      <c r="CVZ344" s="428"/>
      <c r="CWA344" s="430"/>
      <c r="CWB344" s="431"/>
      <c r="CWC344" s="429"/>
      <c r="CWD344" s="428"/>
      <c r="CWE344" s="430"/>
      <c r="CWF344" s="431"/>
      <c r="CWG344" s="429"/>
      <c r="CWH344" s="428"/>
      <c r="CWI344" s="430"/>
      <c r="CWJ344" s="431"/>
      <c r="CWK344" s="429"/>
      <c r="CWL344" s="428"/>
      <c r="CWM344" s="430"/>
      <c r="CWN344" s="431"/>
      <c r="CWO344" s="429"/>
      <c r="CWP344" s="428"/>
      <c r="CWQ344" s="430"/>
      <c r="CWR344" s="431"/>
      <c r="CWS344" s="429"/>
      <c r="CWT344" s="428"/>
      <c r="CWU344" s="430"/>
      <c r="CWV344" s="431"/>
      <c r="CWW344" s="429"/>
      <c r="CWX344" s="428"/>
      <c r="CWY344" s="430"/>
      <c r="CWZ344" s="431"/>
      <c r="CXA344" s="429"/>
      <c r="CXB344" s="428"/>
      <c r="CXC344" s="430"/>
      <c r="CXD344" s="431"/>
      <c r="CXE344" s="429"/>
      <c r="CXF344" s="428"/>
      <c r="CXG344" s="430"/>
      <c r="CXH344" s="431"/>
      <c r="CXI344" s="429"/>
      <c r="CXJ344" s="428"/>
      <c r="CXK344" s="430"/>
      <c r="CXL344" s="431"/>
      <c r="CXM344" s="429"/>
      <c r="CXN344" s="428"/>
      <c r="CXO344" s="430"/>
      <c r="CXP344" s="431"/>
      <c r="CXQ344" s="429"/>
      <c r="CXR344" s="428"/>
      <c r="CXS344" s="430"/>
      <c r="CXT344" s="431"/>
      <c r="CXU344" s="429"/>
      <c r="CXV344" s="428"/>
      <c r="CXW344" s="430"/>
      <c r="CXX344" s="431"/>
      <c r="CXY344" s="429"/>
      <c r="CXZ344" s="428"/>
      <c r="CYA344" s="430"/>
      <c r="CYB344" s="431"/>
      <c r="CYC344" s="429"/>
      <c r="CYD344" s="428"/>
      <c r="CYE344" s="430"/>
      <c r="CYF344" s="431"/>
      <c r="CYG344" s="429"/>
      <c r="CYH344" s="428"/>
      <c r="CYI344" s="430"/>
      <c r="CYJ344" s="431"/>
      <c r="CYK344" s="429"/>
      <c r="CYL344" s="428"/>
      <c r="CYM344" s="430"/>
      <c r="CYN344" s="431"/>
      <c r="CYO344" s="429"/>
      <c r="CYP344" s="428"/>
      <c r="CYQ344" s="430"/>
      <c r="CYR344" s="431"/>
      <c r="CYS344" s="429"/>
      <c r="CYT344" s="428"/>
      <c r="CYU344" s="430"/>
      <c r="CYV344" s="431"/>
      <c r="CYW344" s="429"/>
      <c r="CYX344" s="428"/>
      <c r="CYY344" s="430"/>
      <c r="CYZ344" s="431"/>
      <c r="CZA344" s="429"/>
      <c r="CZB344" s="428"/>
      <c r="CZC344" s="430"/>
      <c r="CZD344" s="431"/>
      <c r="CZE344" s="429"/>
      <c r="CZF344" s="428"/>
      <c r="CZG344" s="430"/>
      <c r="CZH344" s="431"/>
      <c r="CZI344" s="429"/>
      <c r="CZJ344" s="428"/>
      <c r="CZK344" s="430"/>
      <c r="CZL344" s="431"/>
      <c r="CZM344" s="429"/>
      <c r="CZN344" s="428"/>
      <c r="CZO344" s="430"/>
      <c r="CZP344" s="431"/>
      <c r="CZQ344" s="429"/>
      <c r="CZR344" s="428"/>
      <c r="CZS344" s="430"/>
      <c r="CZT344" s="431"/>
      <c r="CZU344" s="429"/>
      <c r="CZV344" s="428"/>
      <c r="CZW344" s="430"/>
      <c r="CZX344" s="431"/>
      <c r="CZY344" s="429"/>
      <c r="CZZ344" s="428"/>
      <c r="DAA344" s="430"/>
      <c r="DAB344" s="431"/>
      <c r="DAC344" s="429"/>
      <c r="DAD344" s="428"/>
      <c r="DAE344" s="430"/>
      <c r="DAF344" s="431"/>
      <c r="DAG344" s="429"/>
      <c r="DAH344" s="428"/>
      <c r="DAI344" s="430"/>
      <c r="DAJ344" s="431"/>
      <c r="DAK344" s="429"/>
      <c r="DAL344" s="428"/>
      <c r="DAM344" s="430"/>
      <c r="DAN344" s="431"/>
      <c r="DAO344" s="429"/>
      <c r="DAP344" s="428"/>
      <c r="DAQ344" s="430"/>
      <c r="DAR344" s="431"/>
      <c r="DAS344" s="429"/>
      <c r="DAT344" s="428"/>
      <c r="DAU344" s="430"/>
      <c r="DAV344" s="431"/>
      <c r="DAW344" s="429"/>
      <c r="DAX344" s="428"/>
      <c r="DAY344" s="430"/>
      <c r="DAZ344" s="431"/>
      <c r="DBA344" s="429"/>
      <c r="DBB344" s="428"/>
      <c r="DBC344" s="430"/>
      <c r="DBD344" s="431"/>
      <c r="DBE344" s="429"/>
      <c r="DBF344" s="428"/>
      <c r="DBG344" s="430"/>
      <c r="DBH344" s="431"/>
      <c r="DBI344" s="429"/>
      <c r="DBJ344" s="428"/>
      <c r="DBK344" s="430"/>
      <c r="DBL344" s="431"/>
      <c r="DBM344" s="429"/>
      <c r="DBN344" s="428"/>
      <c r="DBO344" s="430"/>
      <c r="DBP344" s="431"/>
      <c r="DBQ344" s="429"/>
      <c r="DBR344" s="428"/>
      <c r="DBS344" s="430"/>
      <c r="DBT344" s="431"/>
      <c r="DBU344" s="429"/>
      <c r="DBV344" s="428"/>
      <c r="DBW344" s="430"/>
      <c r="DBX344" s="431"/>
      <c r="DBY344" s="429"/>
      <c r="DBZ344" s="428"/>
      <c r="DCA344" s="430"/>
      <c r="DCB344" s="431"/>
      <c r="DCC344" s="429"/>
      <c r="DCD344" s="428"/>
      <c r="DCE344" s="430"/>
      <c r="DCF344" s="431"/>
      <c r="DCG344" s="429"/>
      <c r="DCH344" s="428"/>
      <c r="DCI344" s="430"/>
      <c r="DCJ344" s="431"/>
      <c r="DCK344" s="429"/>
      <c r="DCL344" s="428"/>
      <c r="DCM344" s="430"/>
      <c r="DCN344" s="431"/>
      <c r="DCO344" s="429"/>
      <c r="DCP344" s="428"/>
      <c r="DCQ344" s="430"/>
      <c r="DCR344" s="431"/>
      <c r="DCS344" s="429"/>
      <c r="DCT344" s="428"/>
      <c r="DCU344" s="430"/>
      <c r="DCV344" s="431"/>
      <c r="DCW344" s="429"/>
      <c r="DCX344" s="428"/>
      <c r="DCY344" s="430"/>
      <c r="DCZ344" s="431"/>
      <c r="DDA344" s="429"/>
      <c r="DDB344" s="428"/>
      <c r="DDC344" s="430"/>
      <c r="DDD344" s="431"/>
      <c r="DDE344" s="429"/>
      <c r="DDF344" s="428"/>
      <c r="DDG344" s="430"/>
      <c r="DDH344" s="431"/>
      <c r="DDI344" s="429"/>
      <c r="DDJ344" s="428"/>
      <c r="DDK344" s="430"/>
      <c r="DDL344" s="431"/>
      <c r="DDM344" s="429"/>
      <c r="DDN344" s="428"/>
      <c r="DDO344" s="430"/>
      <c r="DDP344" s="431"/>
      <c r="DDQ344" s="429"/>
      <c r="DDR344" s="428"/>
      <c r="DDS344" s="430"/>
      <c r="DDT344" s="431"/>
      <c r="DDU344" s="429"/>
      <c r="DDV344" s="428"/>
      <c r="DDW344" s="430"/>
      <c r="DDX344" s="431"/>
      <c r="DDY344" s="429"/>
      <c r="DDZ344" s="428"/>
      <c r="DEA344" s="430"/>
      <c r="DEB344" s="431"/>
      <c r="DEC344" s="429"/>
      <c r="DED344" s="428"/>
      <c r="DEE344" s="430"/>
      <c r="DEF344" s="431"/>
      <c r="DEG344" s="429"/>
      <c r="DEH344" s="428"/>
      <c r="DEI344" s="430"/>
      <c r="DEJ344" s="431"/>
      <c r="DEK344" s="429"/>
      <c r="DEL344" s="428"/>
      <c r="DEM344" s="430"/>
      <c r="DEN344" s="431"/>
      <c r="DEO344" s="429"/>
      <c r="DEP344" s="428"/>
      <c r="DEQ344" s="430"/>
      <c r="DER344" s="431"/>
      <c r="DES344" s="429"/>
      <c r="DET344" s="428"/>
      <c r="DEU344" s="430"/>
      <c r="DEV344" s="431"/>
      <c r="DEW344" s="429"/>
      <c r="DEX344" s="428"/>
      <c r="DEY344" s="430"/>
      <c r="DEZ344" s="431"/>
      <c r="DFA344" s="429"/>
      <c r="DFB344" s="428"/>
      <c r="DFC344" s="430"/>
      <c r="DFD344" s="431"/>
      <c r="DFE344" s="429"/>
      <c r="DFF344" s="428"/>
      <c r="DFG344" s="430"/>
      <c r="DFH344" s="431"/>
      <c r="DFI344" s="429"/>
      <c r="DFJ344" s="428"/>
      <c r="DFK344" s="430"/>
      <c r="DFL344" s="431"/>
      <c r="DFM344" s="429"/>
      <c r="DFN344" s="428"/>
      <c r="DFO344" s="430"/>
      <c r="DFP344" s="431"/>
      <c r="DFQ344" s="429"/>
      <c r="DFR344" s="428"/>
      <c r="DFS344" s="430"/>
      <c r="DFT344" s="431"/>
      <c r="DFU344" s="429"/>
      <c r="DFV344" s="428"/>
      <c r="DFW344" s="430"/>
      <c r="DFX344" s="431"/>
      <c r="DFY344" s="429"/>
      <c r="DFZ344" s="428"/>
      <c r="DGA344" s="430"/>
      <c r="DGB344" s="431"/>
      <c r="DGC344" s="429"/>
      <c r="DGD344" s="428"/>
      <c r="DGE344" s="430"/>
      <c r="DGF344" s="431"/>
      <c r="DGG344" s="429"/>
      <c r="DGH344" s="428"/>
      <c r="DGI344" s="430"/>
      <c r="DGJ344" s="431"/>
      <c r="DGK344" s="429"/>
      <c r="DGL344" s="428"/>
      <c r="DGM344" s="430"/>
      <c r="DGN344" s="431"/>
      <c r="DGO344" s="429"/>
      <c r="DGP344" s="428"/>
      <c r="DGQ344" s="430"/>
      <c r="DGR344" s="431"/>
      <c r="DGS344" s="429"/>
      <c r="DGT344" s="428"/>
      <c r="DGU344" s="430"/>
      <c r="DGV344" s="431"/>
      <c r="DGW344" s="429"/>
      <c r="DGX344" s="428"/>
      <c r="DGY344" s="430"/>
      <c r="DGZ344" s="431"/>
      <c r="DHA344" s="429"/>
      <c r="DHB344" s="428"/>
      <c r="DHC344" s="430"/>
      <c r="DHD344" s="431"/>
      <c r="DHE344" s="429"/>
      <c r="DHF344" s="428"/>
      <c r="DHG344" s="430"/>
      <c r="DHH344" s="431"/>
      <c r="DHI344" s="429"/>
      <c r="DHJ344" s="428"/>
      <c r="DHK344" s="430"/>
      <c r="DHL344" s="431"/>
      <c r="DHM344" s="429"/>
      <c r="DHN344" s="428"/>
      <c r="DHO344" s="430"/>
      <c r="DHP344" s="431"/>
      <c r="DHQ344" s="429"/>
      <c r="DHR344" s="428"/>
      <c r="DHS344" s="430"/>
      <c r="DHT344" s="431"/>
      <c r="DHU344" s="429"/>
      <c r="DHV344" s="428"/>
      <c r="DHW344" s="430"/>
      <c r="DHX344" s="431"/>
      <c r="DHY344" s="429"/>
      <c r="DHZ344" s="428"/>
      <c r="DIA344" s="430"/>
      <c r="DIB344" s="431"/>
      <c r="DIC344" s="429"/>
      <c r="DID344" s="428"/>
      <c r="DIE344" s="430"/>
      <c r="DIF344" s="431"/>
      <c r="DIG344" s="429"/>
      <c r="DIH344" s="428"/>
      <c r="DII344" s="430"/>
      <c r="DIJ344" s="431"/>
      <c r="DIK344" s="429"/>
      <c r="DIL344" s="428"/>
      <c r="DIM344" s="430"/>
      <c r="DIN344" s="431"/>
      <c r="DIO344" s="429"/>
      <c r="DIP344" s="428"/>
      <c r="DIQ344" s="430"/>
      <c r="DIR344" s="431"/>
      <c r="DIS344" s="429"/>
      <c r="DIT344" s="428"/>
      <c r="DIU344" s="430"/>
      <c r="DIV344" s="431"/>
      <c r="DIW344" s="429"/>
      <c r="DIX344" s="428"/>
      <c r="DIY344" s="430"/>
      <c r="DIZ344" s="431"/>
      <c r="DJA344" s="429"/>
      <c r="DJB344" s="428"/>
      <c r="DJC344" s="430"/>
      <c r="DJD344" s="431"/>
      <c r="DJE344" s="429"/>
      <c r="DJF344" s="428"/>
      <c r="DJG344" s="430"/>
      <c r="DJH344" s="431"/>
      <c r="DJI344" s="429"/>
      <c r="DJJ344" s="428"/>
      <c r="DJK344" s="430"/>
      <c r="DJL344" s="431"/>
      <c r="DJM344" s="429"/>
      <c r="DJN344" s="428"/>
      <c r="DJO344" s="430"/>
      <c r="DJP344" s="431"/>
      <c r="DJQ344" s="429"/>
      <c r="DJR344" s="428"/>
      <c r="DJS344" s="430"/>
      <c r="DJT344" s="431"/>
      <c r="DJU344" s="429"/>
      <c r="DJV344" s="428"/>
      <c r="DJW344" s="430"/>
      <c r="DJX344" s="431"/>
      <c r="DJY344" s="429"/>
      <c r="DJZ344" s="428"/>
      <c r="DKA344" s="430"/>
      <c r="DKB344" s="431"/>
      <c r="DKC344" s="429"/>
      <c r="DKD344" s="428"/>
      <c r="DKE344" s="430"/>
      <c r="DKF344" s="431"/>
      <c r="DKG344" s="429"/>
      <c r="DKH344" s="428"/>
      <c r="DKI344" s="430"/>
      <c r="DKJ344" s="431"/>
      <c r="DKK344" s="429"/>
      <c r="DKL344" s="428"/>
      <c r="DKM344" s="430"/>
      <c r="DKN344" s="431"/>
      <c r="DKO344" s="429"/>
      <c r="DKP344" s="428"/>
      <c r="DKQ344" s="430"/>
      <c r="DKR344" s="431"/>
      <c r="DKS344" s="429"/>
      <c r="DKT344" s="428"/>
      <c r="DKU344" s="430"/>
      <c r="DKV344" s="431"/>
      <c r="DKW344" s="429"/>
      <c r="DKX344" s="428"/>
      <c r="DKY344" s="430"/>
      <c r="DKZ344" s="431"/>
      <c r="DLA344" s="429"/>
      <c r="DLB344" s="428"/>
      <c r="DLC344" s="430"/>
      <c r="DLD344" s="431"/>
      <c r="DLE344" s="429"/>
      <c r="DLF344" s="428"/>
      <c r="DLG344" s="430"/>
      <c r="DLH344" s="431"/>
      <c r="DLI344" s="429"/>
      <c r="DLJ344" s="428"/>
      <c r="DLK344" s="430"/>
      <c r="DLL344" s="431"/>
      <c r="DLM344" s="429"/>
      <c r="DLN344" s="428"/>
      <c r="DLO344" s="430"/>
      <c r="DLP344" s="431"/>
      <c r="DLQ344" s="429"/>
      <c r="DLR344" s="428"/>
      <c r="DLS344" s="430"/>
      <c r="DLT344" s="431"/>
      <c r="DLU344" s="429"/>
      <c r="DLV344" s="428"/>
      <c r="DLW344" s="430"/>
      <c r="DLX344" s="431"/>
      <c r="DLY344" s="429"/>
      <c r="DLZ344" s="428"/>
      <c r="DMA344" s="430"/>
      <c r="DMB344" s="431"/>
      <c r="DMC344" s="429"/>
      <c r="DMD344" s="428"/>
      <c r="DME344" s="430"/>
      <c r="DMF344" s="431"/>
      <c r="DMG344" s="429"/>
      <c r="DMH344" s="428"/>
      <c r="DMI344" s="430"/>
      <c r="DMJ344" s="431"/>
      <c r="DMK344" s="429"/>
      <c r="DML344" s="428"/>
      <c r="DMM344" s="430"/>
      <c r="DMN344" s="431"/>
      <c r="DMO344" s="429"/>
      <c r="DMP344" s="428"/>
      <c r="DMQ344" s="430"/>
      <c r="DMR344" s="431"/>
      <c r="DMS344" s="429"/>
      <c r="DMT344" s="428"/>
      <c r="DMU344" s="430"/>
      <c r="DMV344" s="431"/>
      <c r="DMW344" s="429"/>
      <c r="DMX344" s="428"/>
      <c r="DMY344" s="430"/>
      <c r="DMZ344" s="431"/>
      <c r="DNA344" s="429"/>
      <c r="DNB344" s="428"/>
      <c r="DNC344" s="430"/>
      <c r="DND344" s="431"/>
      <c r="DNE344" s="429"/>
      <c r="DNF344" s="428"/>
      <c r="DNG344" s="430"/>
      <c r="DNH344" s="431"/>
      <c r="DNI344" s="429"/>
      <c r="DNJ344" s="428"/>
      <c r="DNK344" s="430"/>
      <c r="DNL344" s="431"/>
      <c r="DNM344" s="429"/>
      <c r="DNN344" s="428"/>
      <c r="DNO344" s="430"/>
      <c r="DNP344" s="431"/>
      <c r="DNQ344" s="429"/>
      <c r="DNR344" s="428"/>
      <c r="DNS344" s="430"/>
      <c r="DNT344" s="431"/>
      <c r="DNU344" s="429"/>
      <c r="DNV344" s="428"/>
      <c r="DNW344" s="430"/>
      <c r="DNX344" s="431"/>
      <c r="DNY344" s="429"/>
      <c r="DNZ344" s="428"/>
      <c r="DOA344" s="430"/>
      <c r="DOB344" s="431"/>
      <c r="DOC344" s="429"/>
      <c r="DOD344" s="428"/>
      <c r="DOE344" s="430"/>
      <c r="DOF344" s="431"/>
      <c r="DOG344" s="429"/>
      <c r="DOH344" s="428"/>
      <c r="DOI344" s="430"/>
      <c r="DOJ344" s="431"/>
      <c r="DOK344" s="429"/>
      <c r="DOL344" s="428"/>
      <c r="DOM344" s="430"/>
      <c r="DON344" s="431"/>
      <c r="DOO344" s="429"/>
      <c r="DOP344" s="428"/>
      <c r="DOQ344" s="430"/>
      <c r="DOR344" s="431"/>
      <c r="DOS344" s="429"/>
      <c r="DOT344" s="428"/>
      <c r="DOU344" s="430"/>
      <c r="DOV344" s="431"/>
      <c r="DOW344" s="429"/>
      <c r="DOX344" s="428"/>
      <c r="DOY344" s="430"/>
      <c r="DOZ344" s="431"/>
      <c r="DPA344" s="429"/>
      <c r="DPB344" s="428"/>
      <c r="DPC344" s="430"/>
      <c r="DPD344" s="431"/>
      <c r="DPE344" s="429"/>
      <c r="DPF344" s="428"/>
      <c r="DPG344" s="430"/>
      <c r="DPH344" s="431"/>
      <c r="DPI344" s="429"/>
      <c r="DPJ344" s="428"/>
      <c r="DPK344" s="430"/>
      <c r="DPL344" s="431"/>
      <c r="DPM344" s="429"/>
      <c r="DPN344" s="428"/>
      <c r="DPO344" s="430"/>
      <c r="DPP344" s="431"/>
      <c r="DPQ344" s="429"/>
      <c r="DPR344" s="428"/>
      <c r="DPS344" s="430"/>
      <c r="DPT344" s="431"/>
      <c r="DPU344" s="429"/>
      <c r="DPV344" s="428"/>
      <c r="DPW344" s="430"/>
      <c r="DPX344" s="431"/>
      <c r="DPY344" s="429"/>
      <c r="DPZ344" s="428"/>
      <c r="DQA344" s="430"/>
      <c r="DQB344" s="431"/>
      <c r="DQC344" s="429"/>
      <c r="DQD344" s="428"/>
      <c r="DQE344" s="430"/>
      <c r="DQF344" s="431"/>
      <c r="DQG344" s="429"/>
      <c r="DQH344" s="428"/>
      <c r="DQI344" s="430"/>
      <c r="DQJ344" s="431"/>
      <c r="DQK344" s="429"/>
      <c r="DQL344" s="428"/>
      <c r="DQM344" s="430"/>
      <c r="DQN344" s="431"/>
      <c r="DQO344" s="429"/>
      <c r="DQP344" s="428"/>
      <c r="DQQ344" s="430"/>
      <c r="DQR344" s="431"/>
      <c r="DQS344" s="429"/>
      <c r="DQT344" s="428"/>
      <c r="DQU344" s="430"/>
      <c r="DQV344" s="431"/>
      <c r="DQW344" s="429"/>
      <c r="DQX344" s="428"/>
      <c r="DQY344" s="430"/>
      <c r="DQZ344" s="431"/>
      <c r="DRA344" s="429"/>
      <c r="DRB344" s="428"/>
      <c r="DRC344" s="430"/>
      <c r="DRD344" s="431"/>
      <c r="DRE344" s="429"/>
      <c r="DRF344" s="428"/>
      <c r="DRG344" s="430"/>
      <c r="DRH344" s="431"/>
      <c r="DRI344" s="429"/>
      <c r="DRJ344" s="428"/>
      <c r="DRK344" s="430"/>
      <c r="DRL344" s="431"/>
      <c r="DRM344" s="429"/>
      <c r="DRN344" s="428"/>
      <c r="DRO344" s="430"/>
      <c r="DRP344" s="431"/>
      <c r="DRQ344" s="429"/>
      <c r="DRR344" s="428"/>
      <c r="DRS344" s="430"/>
      <c r="DRT344" s="431"/>
      <c r="DRU344" s="429"/>
      <c r="DRV344" s="428"/>
      <c r="DRW344" s="430"/>
      <c r="DRX344" s="431"/>
      <c r="DRY344" s="429"/>
      <c r="DRZ344" s="428"/>
      <c r="DSA344" s="430"/>
      <c r="DSB344" s="431"/>
      <c r="DSC344" s="429"/>
      <c r="DSD344" s="428"/>
      <c r="DSE344" s="430"/>
      <c r="DSF344" s="431"/>
      <c r="DSG344" s="429"/>
      <c r="DSH344" s="428"/>
      <c r="DSI344" s="430"/>
      <c r="DSJ344" s="431"/>
      <c r="DSK344" s="429"/>
      <c r="DSL344" s="428"/>
      <c r="DSM344" s="430"/>
      <c r="DSN344" s="431"/>
      <c r="DSO344" s="429"/>
      <c r="DSP344" s="428"/>
      <c r="DSQ344" s="430"/>
      <c r="DSR344" s="431"/>
      <c r="DSS344" s="429"/>
      <c r="DST344" s="428"/>
      <c r="DSU344" s="430"/>
      <c r="DSV344" s="431"/>
      <c r="DSW344" s="429"/>
      <c r="DSX344" s="428"/>
      <c r="DSY344" s="430"/>
      <c r="DSZ344" s="431"/>
      <c r="DTA344" s="429"/>
      <c r="DTB344" s="428"/>
      <c r="DTC344" s="430"/>
      <c r="DTD344" s="431"/>
      <c r="DTE344" s="429"/>
      <c r="DTF344" s="428"/>
      <c r="DTG344" s="430"/>
      <c r="DTH344" s="431"/>
      <c r="DTI344" s="429"/>
      <c r="DTJ344" s="428"/>
      <c r="DTK344" s="430"/>
      <c r="DTL344" s="431"/>
      <c r="DTM344" s="429"/>
      <c r="DTN344" s="428"/>
      <c r="DTO344" s="430"/>
      <c r="DTP344" s="431"/>
      <c r="DTQ344" s="429"/>
      <c r="DTR344" s="428"/>
      <c r="DTS344" s="430"/>
      <c r="DTT344" s="431"/>
      <c r="DTU344" s="429"/>
      <c r="DTV344" s="428"/>
      <c r="DTW344" s="430"/>
      <c r="DTX344" s="431"/>
      <c r="DTY344" s="429"/>
      <c r="DTZ344" s="428"/>
      <c r="DUA344" s="430"/>
      <c r="DUB344" s="431"/>
      <c r="DUC344" s="429"/>
      <c r="DUD344" s="428"/>
      <c r="DUE344" s="430"/>
      <c r="DUF344" s="431"/>
      <c r="DUG344" s="429"/>
      <c r="DUH344" s="428"/>
      <c r="DUI344" s="430"/>
      <c r="DUJ344" s="431"/>
      <c r="DUK344" s="429"/>
      <c r="DUL344" s="428"/>
      <c r="DUM344" s="430"/>
      <c r="DUN344" s="431"/>
      <c r="DUO344" s="429"/>
      <c r="DUP344" s="428"/>
      <c r="DUQ344" s="430"/>
      <c r="DUR344" s="431"/>
      <c r="DUS344" s="429"/>
      <c r="DUT344" s="428"/>
      <c r="DUU344" s="430"/>
      <c r="DUV344" s="431"/>
      <c r="DUW344" s="429"/>
      <c r="DUX344" s="428"/>
      <c r="DUY344" s="430"/>
      <c r="DUZ344" s="431"/>
      <c r="DVA344" s="429"/>
      <c r="DVB344" s="428"/>
      <c r="DVC344" s="430"/>
      <c r="DVD344" s="431"/>
      <c r="DVE344" s="429"/>
      <c r="DVF344" s="428"/>
      <c r="DVG344" s="430"/>
      <c r="DVH344" s="431"/>
      <c r="DVI344" s="429"/>
      <c r="DVJ344" s="428"/>
      <c r="DVK344" s="430"/>
      <c r="DVL344" s="431"/>
      <c r="DVM344" s="429"/>
      <c r="DVN344" s="428"/>
      <c r="DVO344" s="430"/>
      <c r="DVP344" s="431"/>
      <c r="DVQ344" s="429"/>
      <c r="DVR344" s="428"/>
      <c r="DVS344" s="430"/>
      <c r="DVT344" s="431"/>
      <c r="DVU344" s="429"/>
      <c r="DVV344" s="428"/>
      <c r="DVW344" s="430"/>
      <c r="DVX344" s="431"/>
      <c r="DVY344" s="429"/>
      <c r="DVZ344" s="428"/>
      <c r="DWA344" s="430"/>
      <c r="DWB344" s="431"/>
      <c r="DWC344" s="429"/>
      <c r="DWD344" s="428"/>
      <c r="DWE344" s="430"/>
      <c r="DWF344" s="431"/>
      <c r="DWG344" s="429"/>
      <c r="DWH344" s="428"/>
      <c r="DWI344" s="430"/>
      <c r="DWJ344" s="431"/>
      <c r="DWK344" s="429"/>
      <c r="DWL344" s="428"/>
      <c r="DWM344" s="430"/>
      <c r="DWN344" s="431"/>
      <c r="DWO344" s="429"/>
      <c r="DWP344" s="428"/>
      <c r="DWQ344" s="430"/>
      <c r="DWR344" s="431"/>
      <c r="DWS344" s="429"/>
      <c r="DWT344" s="428"/>
      <c r="DWU344" s="430"/>
      <c r="DWV344" s="431"/>
      <c r="DWW344" s="429"/>
      <c r="DWX344" s="428"/>
      <c r="DWY344" s="430"/>
      <c r="DWZ344" s="431"/>
      <c r="DXA344" s="429"/>
      <c r="DXB344" s="428"/>
      <c r="DXC344" s="430"/>
      <c r="DXD344" s="431"/>
      <c r="DXE344" s="429"/>
      <c r="DXF344" s="428"/>
      <c r="DXG344" s="430"/>
      <c r="DXH344" s="431"/>
      <c r="DXI344" s="429"/>
      <c r="DXJ344" s="428"/>
      <c r="DXK344" s="430"/>
      <c r="DXL344" s="431"/>
      <c r="DXM344" s="429"/>
      <c r="DXN344" s="428"/>
      <c r="DXO344" s="430"/>
      <c r="DXP344" s="431"/>
      <c r="DXQ344" s="429"/>
      <c r="DXR344" s="428"/>
      <c r="DXS344" s="430"/>
      <c r="DXT344" s="431"/>
      <c r="DXU344" s="429"/>
      <c r="DXV344" s="428"/>
      <c r="DXW344" s="430"/>
      <c r="DXX344" s="431"/>
      <c r="DXY344" s="429"/>
      <c r="DXZ344" s="428"/>
      <c r="DYA344" s="430"/>
      <c r="DYB344" s="431"/>
      <c r="DYC344" s="429"/>
      <c r="DYD344" s="428"/>
      <c r="DYE344" s="430"/>
      <c r="DYF344" s="431"/>
      <c r="DYG344" s="429"/>
      <c r="DYH344" s="428"/>
      <c r="DYI344" s="430"/>
      <c r="DYJ344" s="431"/>
      <c r="DYK344" s="429"/>
      <c r="DYL344" s="428"/>
      <c r="DYM344" s="430"/>
      <c r="DYN344" s="431"/>
      <c r="DYO344" s="429"/>
      <c r="DYP344" s="428"/>
      <c r="DYQ344" s="430"/>
      <c r="DYR344" s="431"/>
      <c r="DYS344" s="429"/>
      <c r="DYT344" s="428"/>
      <c r="DYU344" s="430"/>
      <c r="DYV344" s="431"/>
      <c r="DYW344" s="429"/>
      <c r="DYX344" s="428"/>
      <c r="DYY344" s="430"/>
      <c r="DYZ344" s="431"/>
      <c r="DZA344" s="429"/>
      <c r="DZB344" s="428"/>
      <c r="DZC344" s="430"/>
      <c r="DZD344" s="431"/>
      <c r="DZE344" s="429"/>
      <c r="DZF344" s="428"/>
      <c r="DZG344" s="430"/>
      <c r="DZH344" s="431"/>
      <c r="DZI344" s="429"/>
      <c r="DZJ344" s="428"/>
      <c r="DZK344" s="430"/>
      <c r="DZL344" s="431"/>
      <c r="DZM344" s="429"/>
      <c r="DZN344" s="428"/>
      <c r="DZO344" s="430"/>
      <c r="DZP344" s="431"/>
      <c r="DZQ344" s="429"/>
      <c r="DZR344" s="428"/>
      <c r="DZS344" s="430"/>
      <c r="DZT344" s="431"/>
      <c r="DZU344" s="429"/>
      <c r="DZV344" s="428"/>
      <c r="DZW344" s="430"/>
      <c r="DZX344" s="431"/>
      <c r="DZY344" s="429"/>
      <c r="DZZ344" s="428"/>
      <c r="EAA344" s="430"/>
      <c r="EAB344" s="431"/>
      <c r="EAC344" s="429"/>
      <c r="EAD344" s="428"/>
      <c r="EAE344" s="430"/>
      <c r="EAF344" s="431"/>
      <c r="EAG344" s="429"/>
      <c r="EAH344" s="428"/>
      <c r="EAI344" s="430"/>
      <c r="EAJ344" s="431"/>
      <c r="EAK344" s="429"/>
      <c r="EAL344" s="428"/>
      <c r="EAM344" s="430"/>
      <c r="EAN344" s="431"/>
      <c r="EAO344" s="429"/>
      <c r="EAP344" s="428"/>
      <c r="EAQ344" s="430"/>
      <c r="EAR344" s="431"/>
      <c r="EAS344" s="429"/>
      <c r="EAT344" s="428"/>
      <c r="EAU344" s="430"/>
      <c r="EAV344" s="431"/>
      <c r="EAW344" s="429"/>
      <c r="EAX344" s="428"/>
      <c r="EAY344" s="430"/>
      <c r="EAZ344" s="431"/>
      <c r="EBA344" s="429"/>
      <c r="EBB344" s="428"/>
      <c r="EBC344" s="430"/>
      <c r="EBD344" s="431"/>
      <c r="EBE344" s="429"/>
      <c r="EBF344" s="428"/>
      <c r="EBG344" s="430"/>
      <c r="EBH344" s="431"/>
      <c r="EBI344" s="429"/>
      <c r="EBJ344" s="428"/>
      <c r="EBK344" s="430"/>
      <c r="EBL344" s="431"/>
      <c r="EBM344" s="429"/>
      <c r="EBN344" s="428"/>
      <c r="EBO344" s="430"/>
      <c r="EBP344" s="431"/>
      <c r="EBQ344" s="429"/>
      <c r="EBR344" s="428"/>
      <c r="EBS344" s="430"/>
      <c r="EBT344" s="431"/>
      <c r="EBU344" s="429"/>
      <c r="EBV344" s="428"/>
      <c r="EBW344" s="430"/>
      <c r="EBX344" s="431"/>
      <c r="EBY344" s="429"/>
      <c r="EBZ344" s="428"/>
      <c r="ECA344" s="430"/>
      <c r="ECB344" s="431"/>
      <c r="ECC344" s="429"/>
      <c r="ECD344" s="428"/>
      <c r="ECE344" s="430"/>
      <c r="ECF344" s="431"/>
      <c r="ECG344" s="429"/>
      <c r="ECH344" s="428"/>
      <c r="ECI344" s="430"/>
      <c r="ECJ344" s="431"/>
      <c r="ECK344" s="429"/>
      <c r="ECL344" s="428"/>
      <c r="ECM344" s="430"/>
      <c r="ECN344" s="431"/>
      <c r="ECO344" s="429"/>
      <c r="ECP344" s="428"/>
      <c r="ECQ344" s="430"/>
      <c r="ECR344" s="431"/>
      <c r="ECS344" s="429"/>
      <c r="ECT344" s="428"/>
      <c r="ECU344" s="430"/>
      <c r="ECV344" s="431"/>
      <c r="ECW344" s="429"/>
      <c r="ECX344" s="428"/>
      <c r="ECY344" s="430"/>
      <c r="ECZ344" s="431"/>
      <c r="EDA344" s="429"/>
      <c r="EDB344" s="428"/>
      <c r="EDC344" s="430"/>
      <c r="EDD344" s="431"/>
      <c r="EDE344" s="429"/>
      <c r="EDF344" s="428"/>
      <c r="EDG344" s="430"/>
      <c r="EDH344" s="431"/>
      <c r="EDI344" s="429"/>
      <c r="EDJ344" s="428"/>
      <c r="EDK344" s="430"/>
      <c r="EDL344" s="431"/>
      <c r="EDM344" s="429"/>
      <c r="EDN344" s="428"/>
      <c r="EDO344" s="430"/>
      <c r="EDP344" s="431"/>
      <c r="EDQ344" s="429"/>
      <c r="EDR344" s="428"/>
      <c r="EDS344" s="430"/>
      <c r="EDT344" s="431"/>
      <c r="EDU344" s="429"/>
      <c r="EDV344" s="428"/>
      <c r="EDW344" s="430"/>
      <c r="EDX344" s="431"/>
      <c r="EDY344" s="429"/>
      <c r="EDZ344" s="428"/>
      <c r="EEA344" s="430"/>
      <c r="EEB344" s="431"/>
      <c r="EEC344" s="429"/>
      <c r="EED344" s="428"/>
      <c r="EEE344" s="430"/>
      <c r="EEF344" s="431"/>
      <c r="EEG344" s="429"/>
      <c r="EEH344" s="428"/>
      <c r="EEI344" s="430"/>
      <c r="EEJ344" s="431"/>
      <c r="EEK344" s="429"/>
      <c r="EEL344" s="428"/>
      <c r="EEM344" s="430"/>
      <c r="EEN344" s="431"/>
      <c r="EEO344" s="429"/>
      <c r="EEP344" s="428"/>
      <c r="EEQ344" s="430"/>
      <c r="EER344" s="431"/>
      <c r="EES344" s="429"/>
      <c r="EET344" s="428"/>
      <c r="EEU344" s="430"/>
      <c r="EEV344" s="431"/>
      <c r="EEW344" s="429"/>
      <c r="EEX344" s="428"/>
      <c r="EEY344" s="430"/>
      <c r="EEZ344" s="431"/>
      <c r="EFA344" s="429"/>
      <c r="EFB344" s="428"/>
      <c r="EFC344" s="430"/>
      <c r="EFD344" s="431"/>
      <c r="EFE344" s="429"/>
      <c r="EFF344" s="428"/>
      <c r="EFG344" s="430"/>
      <c r="EFH344" s="431"/>
      <c r="EFI344" s="429"/>
      <c r="EFJ344" s="428"/>
      <c r="EFK344" s="430"/>
      <c r="EFL344" s="431"/>
      <c r="EFM344" s="429"/>
      <c r="EFN344" s="428"/>
      <c r="EFO344" s="430"/>
      <c r="EFP344" s="431"/>
      <c r="EFQ344" s="429"/>
      <c r="EFR344" s="428"/>
      <c r="EFS344" s="430"/>
      <c r="EFT344" s="431"/>
      <c r="EFU344" s="429"/>
      <c r="EFV344" s="428"/>
      <c r="EFW344" s="430"/>
      <c r="EFX344" s="431"/>
      <c r="EFY344" s="429"/>
      <c r="EFZ344" s="428"/>
      <c r="EGA344" s="430"/>
      <c r="EGB344" s="431"/>
      <c r="EGC344" s="429"/>
      <c r="EGD344" s="428"/>
      <c r="EGE344" s="430"/>
      <c r="EGF344" s="431"/>
      <c r="EGG344" s="429"/>
      <c r="EGH344" s="428"/>
      <c r="EGI344" s="430"/>
      <c r="EGJ344" s="431"/>
      <c r="EGK344" s="429"/>
      <c r="EGL344" s="428"/>
      <c r="EGM344" s="430"/>
      <c r="EGN344" s="431"/>
      <c r="EGO344" s="429"/>
      <c r="EGP344" s="428"/>
      <c r="EGQ344" s="430"/>
      <c r="EGR344" s="431"/>
      <c r="EGS344" s="429"/>
      <c r="EGT344" s="428"/>
      <c r="EGU344" s="430"/>
      <c r="EGV344" s="431"/>
      <c r="EGW344" s="429"/>
      <c r="EGX344" s="428"/>
      <c r="EGY344" s="430"/>
      <c r="EGZ344" s="431"/>
      <c r="EHA344" s="429"/>
      <c r="EHB344" s="428"/>
      <c r="EHC344" s="430"/>
      <c r="EHD344" s="431"/>
      <c r="EHE344" s="429"/>
      <c r="EHF344" s="428"/>
      <c r="EHG344" s="430"/>
      <c r="EHH344" s="431"/>
      <c r="EHI344" s="429"/>
      <c r="EHJ344" s="428"/>
      <c r="EHK344" s="430"/>
      <c r="EHL344" s="431"/>
      <c r="EHM344" s="429"/>
      <c r="EHN344" s="428"/>
      <c r="EHO344" s="430"/>
      <c r="EHP344" s="431"/>
      <c r="EHQ344" s="429"/>
      <c r="EHR344" s="428"/>
      <c r="EHS344" s="430"/>
      <c r="EHT344" s="431"/>
      <c r="EHU344" s="429"/>
      <c r="EHV344" s="428"/>
      <c r="EHW344" s="430"/>
      <c r="EHX344" s="431"/>
      <c r="EHY344" s="429"/>
      <c r="EHZ344" s="428"/>
      <c r="EIA344" s="430"/>
      <c r="EIB344" s="431"/>
      <c r="EIC344" s="429"/>
      <c r="EID344" s="428"/>
      <c r="EIE344" s="430"/>
      <c r="EIF344" s="431"/>
      <c r="EIG344" s="429"/>
      <c r="EIH344" s="428"/>
      <c r="EII344" s="430"/>
      <c r="EIJ344" s="431"/>
      <c r="EIK344" s="429"/>
      <c r="EIL344" s="428"/>
      <c r="EIM344" s="430"/>
      <c r="EIN344" s="431"/>
      <c r="EIO344" s="429"/>
      <c r="EIP344" s="428"/>
      <c r="EIQ344" s="430"/>
      <c r="EIR344" s="431"/>
      <c r="EIS344" s="429"/>
      <c r="EIT344" s="428"/>
      <c r="EIU344" s="430"/>
      <c r="EIV344" s="431"/>
      <c r="EIW344" s="429"/>
      <c r="EIX344" s="428"/>
      <c r="EIY344" s="430"/>
      <c r="EIZ344" s="431"/>
      <c r="EJA344" s="429"/>
      <c r="EJB344" s="428"/>
      <c r="EJC344" s="430"/>
      <c r="EJD344" s="431"/>
      <c r="EJE344" s="429"/>
      <c r="EJF344" s="428"/>
      <c r="EJG344" s="430"/>
      <c r="EJH344" s="431"/>
      <c r="EJI344" s="429"/>
      <c r="EJJ344" s="428"/>
      <c r="EJK344" s="430"/>
      <c r="EJL344" s="431"/>
      <c r="EJM344" s="429"/>
      <c r="EJN344" s="428"/>
      <c r="EJO344" s="430"/>
      <c r="EJP344" s="431"/>
      <c r="EJQ344" s="429"/>
      <c r="EJR344" s="428"/>
      <c r="EJS344" s="430"/>
      <c r="EJT344" s="431"/>
      <c r="EJU344" s="429"/>
      <c r="EJV344" s="428"/>
      <c r="EJW344" s="430"/>
      <c r="EJX344" s="431"/>
      <c r="EJY344" s="429"/>
      <c r="EJZ344" s="428"/>
      <c r="EKA344" s="430"/>
      <c r="EKB344" s="431"/>
      <c r="EKC344" s="429"/>
      <c r="EKD344" s="428"/>
      <c r="EKE344" s="430"/>
      <c r="EKF344" s="431"/>
      <c r="EKG344" s="429"/>
      <c r="EKH344" s="428"/>
      <c r="EKI344" s="430"/>
      <c r="EKJ344" s="431"/>
      <c r="EKK344" s="429"/>
      <c r="EKL344" s="428"/>
      <c r="EKM344" s="430"/>
      <c r="EKN344" s="431"/>
      <c r="EKO344" s="429"/>
      <c r="EKP344" s="428"/>
      <c r="EKQ344" s="430"/>
      <c r="EKR344" s="431"/>
      <c r="EKS344" s="429"/>
      <c r="EKT344" s="428"/>
      <c r="EKU344" s="430"/>
      <c r="EKV344" s="431"/>
      <c r="EKW344" s="429"/>
      <c r="EKX344" s="428"/>
      <c r="EKY344" s="430"/>
      <c r="EKZ344" s="431"/>
      <c r="ELA344" s="429"/>
      <c r="ELB344" s="428"/>
      <c r="ELC344" s="430"/>
      <c r="ELD344" s="431"/>
      <c r="ELE344" s="429"/>
      <c r="ELF344" s="428"/>
      <c r="ELG344" s="430"/>
      <c r="ELH344" s="431"/>
      <c r="ELI344" s="429"/>
      <c r="ELJ344" s="428"/>
      <c r="ELK344" s="430"/>
      <c r="ELL344" s="431"/>
      <c r="ELM344" s="429"/>
      <c r="ELN344" s="428"/>
      <c r="ELO344" s="430"/>
      <c r="ELP344" s="431"/>
      <c r="ELQ344" s="429"/>
      <c r="ELR344" s="428"/>
      <c r="ELS344" s="430"/>
      <c r="ELT344" s="431"/>
      <c r="ELU344" s="429"/>
      <c r="ELV344" s="428"/>
      <c r="ELW344" s="430"/>
      <c r="ELX344" s="431"/>
      <c r="ELY344" s="429"/>
      <c r="ELZ344" s="428"/>
      <c r="EMA344" s="430"/>
      <c r="EMB344" s="431"/>
      <c r="EMC344" s="429"/>
      <c r="EMD344" s="428"/>
      <c r="EME344" s="430"/>
      <c r="EMF344" s="431"/>
      <c r="EMG344" s="429"/>
      <c r="EMH344" s="428"/>
      <c r="EMI344" s="430"/>
      <c r="EMJ344" s="431"/>
      <c r="EMK344" s="429"/>
      <c r="EML344" s="428"/>
      <c r="EMM344" s="430"/>
      <c r="EMN344" s="431"/>
      <c r="EMO344" s="429"/>
      <c r="EMP344" s="428"/>
      <c r="EMQ344" s="430"/>
      <c r="EMR344" s="431"/>
      <c r="EMS344" s="429"/>
      <c r="EMT344" s="428"/>
      <c r="EMU344" s="430"/>
      <c r="EMV344" s="431"/>
      <c r="EMW344" s="429"/>
      <c r="EMX344" s="428"/>
      <c r="EMY344" s="430"/>
      <c r="EMZ344" s="431"/>
      <c r="ENA344" s="429"/>
      <c r="ENB344" s="428"/>
      <c r="ENC344" s="430"/>
      <c r="END344" s="431"/>
      <c r="ENE344" s="429"/>
      <c r="ENF344" s="428"/>
      <c r="ENG344" s="430"/>
      <c r="ENH344" s="431"/>
      <c r="ENI344" s="429"/>
      <c r="ENJ344" s="428"/>
      <c r="ENK344" s="430"/>
      <c r="ENL344" s="431"/>
      <c r="ENM344" s="429"/>
      <c r="ENN344" s="428"/>
      <c r="ENO344" s="430"/>
      <c r="ENP344" s="431"/>
      <c r="ENQ344" s="429"/>
      <c r="ENR344" s="428"/>
      <c r="ENS344" s="430"/>
      <c r="ENT344" s="431"/>
      <c r="ENU344" s="429"/>
      <c r="ENV344" s="428"/>
      <c r="ENW344" s="430"/>
      <c r="ENX344" s="431"/>
      <c r="ENY344" s="429"/>
      <c r="ENZ344" s="428"/>
      <c r="EOA344" s="430"/>
      <c r="EOB344" s="431"/>
      <c r="EOC344" s="429"/>
      <c r="EOD344" s="428"/>
      <c r="EOE344" s="430"/>
      <c r="EOF344" s="431"/>
      <c r="EOG344" s="429"/>
      <c r="EOH344" s="428"/>
      <c r="EOI344" s="430"/>
      <c r="EOJ344" s="431"/>
      <c r="EOK344" s="429"/>
      <c r="EOL344" s="428"/>
      <c r="EOM344" s="430"/>
      <c r="EON344" s="431"/>
      <c r="EOO344" s="429"/>
      <c r="EOP344" s="428"/>
      <c r="EOQ344" s="430"/>
      <c r="EOR344" s="431"/>
      <c r="EOS344" s="429"/>
      <c r="EOT344" s="428"/>
      <c r="EOU344" s="430"/>
      <c r="EOV344" s="431"/>
      <c r="EOW344" s="429"/>
      <c r="EOX344" s="428"/>
      <c r="EOY344" s="430"/>
      <c r="EOZ344" s="431"/>
      <c r="EPA344" s="429"/>
      <c r="EPB344" s="428"/>
      <c r="EPC344" s="430"/>
      <c r="EPD344" s="431"/>
      <c r="EPE344" s="429"/>
      <c r="EPF344" s="428"/>
      <c r="EPG344" s="430"/>
      <c r="EPH344" s="431"/>
      <c r="EPI344" s="429"/>
      <c r="EPJ344" s="428"/>
      <c r="EPK344" s="430"/>
      <c r="EPL344" s="431"/>
      <c r="EPM344" s="429"/>
      <c r="EPN344" s="428"/>
      <c r="EPO344" s="430"/>
      <c r="EPP344" s="431"/>
      <c r="EPQ344" s="429"/>
      <c r="EPR344" s="428"/>
      <c r="EPS344" s="430"/>
      <c r="EPT344" s="431"/>
      <c r="EPU344" s="429"/>
      <c r="EPV344" s="428"/>
      <c r="EPW344" s="430"/>
      <c r="EPX344" s="431"/>
      <c r="EPY344" s="429"/>
      <c r="EPZ344" s="428"/>
      <c r="EQA344" s="430"/>
      <c r="EQB344" s="431"/>
      <c r="EQC344" s="429"/>
      <c r="EQD344" s="428"/>
      <c r="EQE344" s="430"/>
      <c r="EQF344" s="431"/>
      <c r="EQG344" s="429"/>
      <c r="EQH344" s="428"/>
      <c r="EQI344" s="430"/>
      <c r="EQJ344" s="431"/>
      <c r="EQK344" s="429"/>
      <c r="EQL344" s="428"/>
      <c r="EQM344" s="430"/>
      <c r="EQN344" s="431"/>
      <c r="EQO344" s="429"/>
      <c r="EQP344" s="428"/>
      <c r="EQQ344" s="430"/>
      <c r="EQR344" s="431"/>
      <c r="EQS344" s="429"/>
      <c r="EQT344" s="428"/>
      <c r="EQU344" s="430"/>
      <c r="EQV344" s="431"/>
      <c r="EQW344" s="429"/>
      <c r="EQX344" s="428"/>
      <c r="EQY344" s="430"/>
      <c r="EQZ344" s="431"/>
      <c r="ERA344" s="429"/>
      <c r="ERB344" s="428"/>
      <c r="ERC344" s="430"/>
      <c r="ERD344" s="431"/>
      <c r="ERE344" s="429"/>
      <c r="ERF344" s="428"/>
      <c r="ERG344" s="430"/>
      <c r="ERH344" s="431"/>
      <c r="ERI344" s="429"/>
      <c r="ERJ344" s="428"/>
      <c r="ERK344" s="430"/>
      <c r="ERL344" s="431"/>
      <c r="ERM344" s="429"/>
      <c r="ERN344" s="428"/>
      <c r="ERO344" s="430"/>
      <c r="ERP344" s="431"/>
      <c r="ERQ344" s="429"/>
      <c r="ERR344" s="428"/>
      <c r="ERS344" s="430"/>
      <c r="ERT344" s="431"/>
      <c r="ERU344" s="429"/>
      <c r="ERV344" s="428"/>
      <c r="ERW344" s="430"/>
      <c r="ERX344" s="431"/>
      <c r="ERY344" s="429"/>
      <c r="ERZ344" s="428"/>
      <c r="ESA344" s="430"/>
      <c r="ESB344" s="431"/>
      <c r="ESC344" s="429"/>
      <c r="ESD344" s="428"/>
      <c r="ESE344" s="430"/>
      <c r="ESF344" s="431"/>
      <c r="ESG344" s="429"/>
      <c r="ESH344" s="428"/>
      <c r="ESI344" s="430"/>
      <c r="ESJ344" s="431"/>
      <c r="ESK344" s="429"/>
      <c r="ESL344" s="428"/>
      <c r="ESM344" s="430"/>
      <c r="ESN344" s="431"/>
      <c r="ESO344" s="429"/>
      <c r="ESP344" s="428"/>
      <c r="ESQ344" s="430"/>
      <c r="ESR344" s="431"/>
      <c r="ESS344" s="429"/>
      <c r="EST344" s="428"/>
      <c r="ESU344" s="430"/>
      <c r="ESV344" s="431"/>
      <c r="ESW344" s="429"/>
      <c r="ESX344" s="428"/>
      <c r="ESY344" s="430"/>
      <c r="ESZ344" s="431"/>
      <c r="ETA344" s="429"/>
      <c r="ETB344" s="428"/>
      <c r="ETC344" s="430"/>
      <c r="ETD344" s="431"/>
      <c r="ETE344" s="429"/>
      <c r="ETF344" s="428"/>
      <c r="ETG344" s="430"/>
      <c r="ETH344" s="431"/>
      <c r="ETI344" s="429"/>
      <c r="ETJ344" s="428"/>
      <c r="ETK344" s="430"/>
      <c r="ETL344" s="431"/>
      <c r="ETM344" s="429"/>
      <c r="ETN344" s="428"/>
      <c r="ETO344" s="430"/>
      <c r="ETP344" s="431"/>
      <c r="ETQ344" s="429"/>
      <c r="ETR344" s="428"/>
      <c r="ETS344" s="430"/>
      <c r="ETT344" s="431"/>
      <c r="ETU344" s="429"/>
      <c r="ETV344" s="428"/>
      <c r="ETW344" s="430"/>
      <c r="ETX344" s="431"/>
      <c r="ETY344" s="429"/>
      <c r="ETZ344" s="428"/>
      <c r="EUA344" s="430"/>
      <c r="EUB344" s="431"/>
      <c r="EUC344" s="429"/>
      <c r="EUD344" s="428"/>
      <c r="EUE344" s="430"/>
      <c r="EUF344" s="431"/>
      <c r="EUG344" s="429"/>
      <c r="EUH344" s="428"/>
      <c r="EUI344" s="430"/>
      <c r="EUJ344" s="431"/>
      <c r="EUK344" s="429"/>
      <c r="EUL344" s="428"/>
      <c r="EUM344" s="430"/>
      <c r="EUN344" s="431"/>
      <c r="EUO344" s="429"/>
      <c r="EUP344" s="428"/>
      <c r="EUQ344" s="430"/>
      <c r="EUR344" s="431"/>
      <c r="EUS344" s="429"/>
      <c r="EUT344" s="428"/>
      <c r="EUU344" s="430"/>
      <c r="EUV344" s="431"/>
      <c r="EUW344" s="429"/>
      <c r="EUX344" s="428"/>
      <c r="EUY344" s="430"/>
      <c r="EUZ344" s="431"/>
      <c r="EVA344" s="429"/>
      <c r="EVB344" s="428"/>
      <c r="EVC344" s="430"/>
      <c r="EVD344" s="431"/>
      <c r="EVE344" s="429"/>
      <c r="EVF344" s="428"/>
      <c r="EVG344" s="430"/>
      <c r="EVH344" s="431"/>
      <c r="EVI344" s="429"/>
      <c r="EVJ344" s="428"/>
      <c r="EVK344" s="430"/>
      <c r="EVL344" s="431"/>
      <c r="EVM344" s="429"/>
      <c r="EVN344" s="428"/>
      <c r="EVO344" s="430"/>
      <c r="EVP344" s="431"/>
      <c r="EVQ344" s="429"/>
      <c r="EVR344" s="428"/>
      <c r="EVS344" s="430"/>
      <c r="EVT344" s="431"/>
      <c r="EVU344" s="429"/>
      <c r="EVV344" s="428"/>
      <c r="EVW344" s="430"/>
      <c r="EVX344" s="431"/>
      <c r="EVY344" s="429"/>
      <c r="EVZ344" s="428"/>
      <c r="EWA344" s="430"/>
      <c r="EWB344" s="431"/>
      <c r="EWC344" s="429"/>
      <c r="EWD344" s="428"/>
      <c r="EWE344" s="430"/>
      <c r="EWF344" s="431"/>
      <c r="EWG344" s="429"/>
      <c r="EWH344" s="428"/>
      <c r="EWI344" s="430"/>
      <c r="EWJ344" s="431"/>
      <c r="EWK344" s="429"/>
      <c r="EWL344" s="428"/>
      <c r="EWM344" s="430"/>
      <c r="EWN344" s="431"/>
      <c r="EWO344" s="429"/>
      <c r="EWP344" s="428"/>
      <c r="EWQ344" s="430"/>
      <c r="EWR344" s="431"/>
      <c r="EWS344" s="429"/>
      <c r="EWT344" s="428"/>
      <c r="EWU344" s="430"/>
      <c r="EWV344" s="431"/>
      <c r="EWW344" s="429"/>
      <c r="EWX344" s="428"/>
      <c r="EWY344" s="430"/>
      <c r="EWZ344" s="431"/>
      <c r="EXA344" s="429"/>
      <c r="EXB344" s="428"/>
      <c r="EXC344" s="430"/>
      <c r="EXD344" s="431"/>
      <c r="EXE344" s="429"/>
      <c r="EXF344" s="428"/>
      <c r="EXG344" s="430"/>
      <c r="EXH344" s="431"/>
      <c r="EXI344" s="429"/>
      <c r="EXJ344" s="428"/>
      <c r="EXK344" s="430"/>
      <c r="EXL344" s="431"/>
      <c r="EXM344" s="429"/>
      <c r="EXN344" s="428"/>
      <c r="EXO344" s="430"/>
      <c r="EXP344" s="431"/>
      <c r="EXQ344" s="429"/>
      <c r="EXR344" s="428"/>
      <c r="EXS344" s="430"/>
      <c r="EXT344" s="431"/>
      <c r="EXU344" s="429"/>
      <c r="EXV344" s="428"/>
      <c r="EXW344" s="430"/>
      <c r="EXX344" s="431"/>
      <c r="EXY344" s="429"/>
      <c r="EXZ344" s="428"/>
      <c r="EYA344" s="430"/>
      <c r="EYB344" s="431"/>
      <c r="EYC344" s="429"/>
      <c r="EYD344" s="428"/>
      <c r="EYE344" s="430"/>
      <c r="EYF344" s="431"/>
      <c r="EYG344" s="429"/>
      <c r="EYH344" s="428"/>
      <c r="EYI344" s="430"/>
      <c r="EYJ344" s="431"/>
      <c r="EYK344" s="429"/>
      <c r="EYL344" s="428"/>
      <c r="EYM344" s="430"/>
      <c r="EYN344" s="431"/>
      <c r="EYO344" s="429"/>
      <c r="EYP344" s="428"/>
      <c r="EYQ344" s="430"/>
      <c r="EYR344" s="431"/>
      <c r="EYS344" s="429"/>
      <c r="EYT344" s="428"/>
      <c r="EYU344" s="430"/>
      <c r="EYV344" s="431"/>
      <c r="EYW344" s="429"/>
      <c r="EYX344" s="428"/>
      <c r="EYY344" s="430"/>
      <c r="EYZ344" s="431"/>
      <c r="EZA344" s="429"/>
      <c r="EZB344" s="428"/>
      <c r="EZC344" s="430"/>
      <c r="EZD344" s="431"/>
      <c r="EZE344" s="429"/>
      <c r="EZF344" s="428"/>
      <c r="EZG344" s="430"/>
      <c r="EZH344" s="431"/>
      <c r="EZI344" s="429"/>
      <c r="EZJ344" s="428"/>
      <c r="EZK344" s="430"/>
      <c r="EZL344" s="431"/>
      <c r="EZM344" s="429"/>
      <c r="EZN344" s="428"/>
      <c r="EZO344" s="430"/>
      <c r="EZP344" s="431"/>
      <c r="EZQ344" s="429"/>
      <c r="EZR344" s="428"/>
      <c r="EZS344" s="430"/>
      <c r="EZT344" s="431"/>
      <c r="EZU344" s="429"/>
      <c r="EZV344" s="428"/>
      <c r="EZW344" s="430"/>
      <c r="EZX344" s="431"/>
      <c r="EZY344" s="429"/>
      <c r="EZZ344" s="428"/>
      <c r="FAA344" s="430"/>
      <c r="FAB344" s="431"/>
      <c r="FAC344" s="429"/>
      <c r="FAD344" s="428"/>
      <c r="FAE344" s="430"/>
      <c r="FAF344" s="431"/>
      <c r="FAG344" s="429"/>
      <c r="FAH344" s="428"/>
      <c r="FAI344" s="430"/>
      <c r="FAJ344" s="431"/>
      <c r="FAK344" s="429"/>
      <c r="FAL344" s="428"/>
      <c r="FAM344" s="430"/>
      <c r="FAN344" s="431"/>
      <c r="FAO344" s="429"/>
      <c r="FAP344" s="428"/>
      <c r="FAQ344" s="430"/>
      <c r="FAR344" s="431"/>
      <c r="FAS344" s="429"/>
      <c r="FAT344" s="428"/>
      <c r="FAU344" s="430"/>
      <c r="FAV344" s="431"/>
      <c r="FAW344" s="429"/>
      <c r="FAX344" s="428"/>
      <c r="FAY344" s="430"/>
      <c r="FAZ344" s="431"/>
      <c r="FBA344" s="429"/>
      <c r="FBB344" s="428"/>
      <c r="FBC344" s="430"/>
      <c r="FBD344" s="431"/>
      <c r="FBE344" s="429"/>
      <c r="FBF344" s="428"/>
      <c r="FBG344" s="430"/>
      <c r="FBH344" s="431"/>
      <c r="FBI344" s="429"/>
      <c r="FBJ344" s="428"/>
      <c r="FBK344" s="430"/>
      <c r="FBL344" s="431"/>
      <c r="FBM344" s="429"/>
      <c r="FBN344" s="428"/>
      <c r="FBO344" s="430"/>
      <c r="FBP344" s="431"/>
      <c r="FBQ344" s="429"/>
      <c r="FBR344" s="428"/>
      <c r="FBS344" s="430"/>
      <c r="FBT344" s="431"/>
      <c r="FBU344" s="429"/>
      <c r="FBV344" s="428"/>
      <c r="FBW344" s="430"/>
      <c r="FBX344" s="431"/>
      <c r="FBY344" s="429"/>
      <c r="FBZ344" s="428"/>
      <c r="FCA344" s="430"/>
      <c r="FCB344" s="431"/>
      <c r="FCC344" s="429"/>
      <c r="FCD344" s="428"/>
      <c r="FCE344" s="430"/>
      <c r="FCF344" s="431"/>
      <c r="FCG344" s="429"/>
      <c r="FCH344" s="428"/>
      <c r="FCI344" s="430"/>
      <c r="FCJ344" s="431"/>
      <c r="FCK344" s="429"/>
      <c r="FCL344" s="428"/>
      <c r="FCM344" s="430"/>
      <c r="FCN344" s="431"/>
      <c r="FCO344" s="429"/>
      <c r="FCP344" s="428"/>
      <c r="FCQ344" s="430"/>
      <c r="FCR344" s="431"/>
      <c r="FCS344" s="429"/>
      <c r="FCT344" s="428"/>
      <c r="FCU344" s="430"/>
      <c r="FCV344" s="431"/>
      <c r="FCW344" s="429"/>
      <c r="FCX344" s="428"/>
      <c r="FCY344" s="430"/>
      <c r="FCZ344" s="431"/>
      <c r="FDA344" s="429"/>
      <c r="FDB344" s="428"/>
      <c r="FDC344" s="430"/>
      <c r="FDD344" s="431"/>
      <c r="FDE344" s="429"/>
      <c r="FDF344" s="428"/>
      <c r="FDG344" s="430"/>
      <c r="FDH344" s="431"/>
      <c r="FDI344" s="429"/>
      <c r="FDJ344" s="428"/>
      <c r="FDK344" s="430"/>
      <c r="FDL344" s="431"/>
      <c r="FDM344" s="429"/>
      <c r="FDN344" s="428"/>
      <c r="FDO344" s="430"/>
      <c r="FDP344" s="431"/>
      <c r="FDQ344" s="429"/>
      <c r="FDR344" s="428"/>
      <c r="FDS344" s="430"/>
      <c r="FDT344" s="431"/>
      <c r="FDU344" s="429"/>
      <c r="FDV344" s="428"/>
      <c r="FDW344" s="430"/>
      <c r="FDX344" s="431"/>
      <c r="FDY344" s="429"/>
      <c r="FDZ344" s="428"/>
      <c r="FEA344" s="430"/>
      <c r="FEB344" s="431"/>
      <c r="FEC344" s="429"/>
      <c r="FED344" s="428"/>
      <c r="FEE344" s="430"/>
      <c r="FEF344" s="431"/>
      <c r="FEG344" s="429"/>
      <c r="FEH344" s="428"/>
      <c r="FEI344" s="430"/>
      <c r="FEJ344" s="431"/>
      <c r="FEK344" s="429"/>
      <c r="FEL344" s="428"/>
      <c r="FEM344" s="430"/>
      <c r="FEN344" s="431"/>
      <c r="FEO344" s="429"/>
      <c r="FEP344" s="428"/>
      <c r="FEQ344" s="430"/>
      <c r="FER344" s="431"/>
      <c r="FES344" s="429"/>
      <c r="FET344" s="428"/>
      <c r="FEU344" s="430"/>
      <c r="FEV344" s="431"/>
      <c r="FEW344" s="429"/>
      <c r="FEX344" s="428"/>
      <c r="FEY344" s="430"/>
      <c r="FEZ344" s="431"/>
      <c r="FFA344" s="429"/>
      <c r="FFB344" s="428"/>
      <c r="FFC344" s="430"/>
      <c r="FFD344" s="431"/>
      <c r="FFE344" s="429"/>
      <c r="FFF344" s="428"/>
      <c r="FFG344" s="430"/>
      <c r="FFH344" s="431"/>
      <c r="FFI344" s="429"/>
      <c r="FFJ344" s="428"/>
      <c r="FFK344" s="430"/>
      <c r="FFL344" s="431"/>
      <c r="FFM344" s="429"/>
      <c r="FFN344" s="428"/>
      <c r="FFO344" s="430"/>
      <c r="FFP344" s="431"/>
      <c r="FFQ344" s="429"/>
      <c r="FFR344" s="428"/>
      <c r="FFS344" s="430"/>
      <c r="FFT344" s="431"/>
      <c r="FFU344" s="429"/>
      <c r="FFV344" s="428"/>
      <c r="FFW344" s="430"/>
      <c r="FFX344" s="431"/>
      <c r="FFY344" s="429"/>
      <c r="FFZ344" s="428"/>
      <c r="FGA344" s="430"/>
      <c r="FGB344" s="431"/>
      <c r="FGC344" s="429"/>
      <c r="FGD344" s="428"/>
      <c r="FGE344" s="430"/>
      <c r="FGF344" s="431"/>
      <c r="FGG344" s="429"/>
      <c r="FGH344" s="428"/>
      <c r="FGI344" s="430"/>
      <c r="FGJ344" s="431"/>
      <c r="FGK344" s="429"/>
      <c r="FGL344" s="428"/>
      <c r="FGM344" s="430"/>
      <c r="FGN344" s="431"/>
      <c r="FGO344" s="429"/>
      <c r="FGP344" s="428"/>
      <c r="FGQ344" s="430"/>
      <c r="FGR344" s="431"/>
      <c r="FGS344" s="429"/>
      <c r="FGT344" s="428"/>
      <c r="FGU344" s="430"/>
      <c r="FGV344" s="431"/>
      <c r="FGW344" s="429"/>
      <c r="FGX344" s="428"/>
      <c r="FGY344" s="430"/>
      <c r="FGZ344" s="431"/>
      <c r="FHA344" s="429"/>
      <c r="FHB344" s="428"/>
      <c r="FHC344" s="430"/>
      <c r="FHD344" s="431"/>
      <c r="FHE344" s="429"/>
      <c r="FHF344" s="428"/>
      <c r="FHG344" s="430"/>
      <c r="FHH344" s="431"/>
      <c r="FHI344" s="429"/>
      <c r="FHJ344" s="428"/>
      <c r="FHK344" s="430"/>
      <c r="FHL344" s="431"/>
      <c r="FHM344" s="429"/>
      <c r="FHN344" s="428"/>
      <c r="FHO344" s="430"/>
      <c r="FHP344" s="431"/>
      <c r="FHQ344" s="429"/>
      <c r="FHR344" s="428"/>
      <c r="FHS344" s="430"/>
      <c r="FHT344" s="431"/>
      <c r="FHU344" s="429"/>
      <c r="FHV344" s="428"/>
      <c r="FHW344" s="430"/>
      <c r="FHX344" s="431"/>
      <c r="FHY344" s="429"/>
      <c r="FHZ344" s="428"/>
      <c r="FIA344" s="430"/>
      <c r="FIB344" s="431"/>
      <c r="FIC344" s="429"/>
      <c r="FID344" s="428"/>
      <c r="FIE344" s="430"/>
      <c r="FIF344" s="431"/>
      <c r="FIG344" s="429"/>
      <c r="FIH344" s="428"/>
      <c r="FII344" s="430"/>
      <c r="FIJ344" s="431"/>
      <c r="FIK344" s="429"/>
      <c r="FIL344" s="428"/>
      <c r="FIM344" s="430"/>
      <c r="FIN344" s="431"/>
      <c r="FIO344" s="429"/>
      <c r="FIP344" s="428"/>
      <c r="FIQ344" s="430"/>
      <c r="FIR344" s="431"/>
      <c r="FIS344" s="429"/>
      <c r="FIT344" s="428"/>
      <c r="FIU344" s="430"/>
      <c r="FIV344" s="431"/>
      <c r="FIW344" s="429"/>
      <c r="FIX344" s="428"/>
      <c r="FIY344" s="430"/>
      <c r="FIZ344" s="431"/>
      <c r="FJA344" s="429"/>
      <c r="FJB344" s="428"/>
      <c r="FJC344" s="430"/>
      <c r="FJD344" s="431"/>
      <c r="FJE344" s="429"/>
      <c r="FJF344" s="428"/>
      <c r="FJG344" s="430"/>
      <c r="FJH344" s="431"/>
      <c r="FJI344" s="429"/>
      <c r="FJJ344" s="428"/>
      <c r="FJK344" s="430"/>
      <c r="FJL344" s="431"/>
      <c r="FJM344" s="429"/>
      <c r="FJN344" s="428"/>
      <c r="FJO344" s="430"/>
      <c r="FJP344" s="431"/>
      <c r="FJQ344" s="429"/>
      <c r="FJR344" s="428"/>
      <c r="FJS344" s="430"/>
      <c r="FJT344" s="431"/>
      <c r="FJU344" s="429"/>
      <c r="FJV344" s="428"/>
      <c r="FJW344" s="430"/>
      <c r="FJX344" s="431"/>
      <c r="FJY344" s="429"/>
      <c r="FJZ344" s="428"/>
      <c r="FKA344" s="430"/>
      <c r="FKB344" s="431"/>
      <c r="FKC344" s="429"/>
      <c r="FKD344" s="428"/>
      <c r="FKE344" s="430"/>
      <c r="FKF344" s="431"/>
      <c r="FKG344" s="429"/>
      <c r="FKH344" s="428"/>
      <c r="FKI344" s="430"/>
      <c r="FKJ344" s="431"/>
      <c r="FKK344" s="429"/>
      <c r="FKL344" s="428"/>
      <c r="FKM344" s="430"/>
      <c r="FKN344" s="431"/>
      <c r="FKO344" s="429"/>
      <c r="FKP344" s="428"/>
      <c r="FKQ344" s="430"/>
      <c r="FKR344" s="431"/>
      <c r="FKS344" s="429"/>
      <c r="FKT344" s="428"/>
      <c r="FKU344" s="430"/>
      <c r="FKV344" s="431"/>
      <c r="FKW344" s="429"/>
      <c r="FKX344" s="428"/>
      <c r="FKY344" s="430"/>
      <c r="FKZ344" s="431"/>
      <c r="FLA344" s="429"/>
      <c r="FLB344" s="428"/>
      <c r="FLC344" s="430"/>
      <c r="FLD344" s="431"/>
      <c r="FLE344" s="429"/>
      <c r="FLF344" s="428"/>
      <c r="FLG344" s="430"/>
      <c r="FLH344" s="431"/>
      <c r="FLI344" s="429"/>
      <c r="FLJ344" s="428"/>
      <c r="FLK344" s="430"/>
      <c r="FLL344" s="431"/>
      <c r="FLM344" s="429"/>
      <c r="FLN344" s="428"/>
      <c r="FLO344" s="430"/>
      <c r="FLP344" s="431"/>
      <c r="FLQ344" s="429"/>
      <c r="FLR344" s="428"/>
      <c r="FLS344" s="430"/>
      <c r="FLT344" s="431"/>
      <c r="FLU344" s="429"/>
      <c r="FLV344" s="428"/>
      <c r="FLW344" s="430"/>
      <c r="FLX344" s="431"/>
      <c r="FLY344" s="429"/>
      <c r="FLZ344" s="428"/>
      <c r="FMA344" s="430"/>
      <c r="FMB344" s="431"/>
      <c r="FMC344" s="429"/>
      <c r="FMD344" s="428"/>
      <c r="FME344" s="430"/>
      <c r="FMF344" s="431"/>
      <c r="FMG344" s="429"/>
      <c r="FMH344" s="428"/>
      <c r="FMI344" s="430"/>
      <c r="FMJ344" s="431"/>
      <c r="FMK344" s="429"/>
      <c r="FML344" s="428"/>
      <c r="FMM344" s="430"/>
      <c r="FMN344" s="431"/>
      <c r="FMO344" s="429"/>
      <c r="FMP344" s="428"/>
      <c r="FMQ344" s="430"/>
      <c r="FMR344" s="431"/>
      <c r="FMS344" s="429"/>
      <c r="FMT344" s="428"/>
      <c r="FMU344" s="430"/>
      <c r="FMV344" s="431"/>
      <c r="FMW344" s="429"/>
      <c r="FMX344" s="428"/>
      <c r="FMY344" s="430"/>
      <c r="FMZ344" s="431"/>
      <c r="FNA344" s="429"/>
      <c r="FNB344" s="428"/>
      <c r="FNC344" s="430"/>
      <c r="FND344" s="431"/>
      <c r="FNE344" s="429"/>
      <c r="FNF344" s="428"/>
      <c r="FNG344" s="430"/>
      <c r="FNH344" s="431"/>
      <c r="FNI344" s="429"/>
      <c r="FNJ344" s="428"/>
      <c r="FNK344" s="430"/>
      <c r="FNL344" s="431"/>
      <c r="FNM344" s="429"/>
      <c r="FNN344" s="428"/>
      <c r="FNO344" s="430"/>
      <c r="FNP344" s="431"/>
      <c r="FNQ344" s="429"/>
      <c r="FNR344" s="428"/>
      <c r="FNS344" s="430"/>
      <c r="FNT344" s="431"/>
      <c r="FNU344" s="429"/>
      <c r="FNV344" s="428"/>
      <c r="FNW344" s="430"/>
      <c r="FNX344" s="431"/>
      <c r="FNY344" s="429"/>
      <c r="FNZ344" s="428"/>
      <c r="FOA344" s="430"/>
      <c r="FOB344" s="431"/>
      <c r="FOC344" s="429"/>
      <c r="FOD344" s="428"/>
      <c r="FOE344" s="430"/>
      <c r="FOF344" s="431"/>
      <c r="FOG344" s="429"/>
      <c r="FOH344" s="428"/>
      <c r="FOI344" s="430"/>
      <c r="FOJ344" s="431"/>
      <c r="FOK344" s="429"/>
      <c r="FOL344" s="428"/>
      <c r="FOM344" s="430"/>
      <c r="FON344" s="431"/>
      <c r="FOO344" s="429"/>
      <c r="FOP344" s="428"/>
      <c r="FOQ344" s="430"/>
      <c r="FOR344" s="431"/>
      <c r="FOS344" s="429"/>
      <c r="FOT344" s="428"/>
      <c r="FOU344" s="430"/>
      <c r="FOV344" s="431"/>
      <c r="FOW344" s="429"/>
      <c r="FOX344" s="428"/>
      <c r="FOY344" s="430"/>
      <c r="FOZ344" s="431"/>
      <c r="FPA344" s="429"/>
      <c r="FPB344" s="428"/>
      <c r="FPC344" s="430"/>
      <c r="FPD344" s="431"/>
      <c r="FPE344" s="429"/>
      <c r="FPF344" s="428"/>
      <c r="FPG344" s="430"/>
      <c r="FPH344" s="431"/>
      <c r="FPI344" s="429"/>
      <c r="FPJ344" s="428"/>
      <c r="FPK344" s="430"/>
      <c r="FPL344" s="431"/>
      <c r="FPM344" s="429"/>
      <c r="FPN344" s="428"/>
      <c r="FPO344" s="430"/>
      <c r="FPP344" s="431"/>
      <c r="FPQ344" s="429"/>
      <c r="FPR344" s="428"/>
      <c r="FPS344" s="430"/>
      <c r="FPT344" s="431"/>
      <c r="FPU344" s="429"/>
      <c r="FPV344" s="428"/>
      <c r="FPW344" s="430"/>
      <c r="FPX344" s="431"/>
      <c r="FPY344" s="429"/>
      <c r="FPZ344" s="428"/>
      <c r="FQA344" s="430"/>
      <c r="FQB344" s="431"/>
      <c r="FQC344" s="429"/>
      <c r="FQD344" s="428"/>
      <c r="FQE344" s="430"/>
      <c r="FQF344" s="431"/>
      <c r="FQG344" s="429"/>
      <c r="FQH344" s="428"/>
      <c r="FQI344" s="430"/>
      <c r="FQJ344" s="431"/>
      <c r="FQK344" s="429"/>
      <c r="FQL344" s="428"/>
      <c r="FQM344" s="430"/>
      <c r="FQN344" s="431"/>
      <c r="FQO344" s="429"/>
      <c r="FQP344" s="428"/>
      <c r="FQQ344" s="430"/>
      <c r="FQR344" s="431"/>
      <c r="FQS344" s="429"/>
      <c r="FQT344" s="428"/>
      <c r="FQU344" s="430"/>
      <c r="FQV344" s="431"/>
      <c r="FQW344" s="429"/>
      <c r="FQX344" s="428"/>
      <c r="FQY344" s="430"/>
      <c r="FQZ344" s="431"/>
      <c r="FRA344" s="429"/>
      <c r="FRB344" s="428"/>
      <c r="FRC344" s="430"/>
      <c r="FRD344" s="431"/>
      <c r="FRE344" s="429"/>
      <c r="FRF344" s="428"/>
      <c r="FRG344" s="430"/>
      <c r="FRH344" s="431"/>
      <c r="FRI344" s="429"/>
      <c r="FRJ344" s="428"/>
      <c r="FRK344" s="430"/>
      <c r="FRL344" s="431"/>
      <c r="FRM344" s="429"/>
      <c r="FRN344" s="428"/>
      <c r="FRO344" s="430"/>
      <c r="FRP344" s="431"/>
      <c r="FRQ344" s="429"/>
      <c r="FRR344" s="428"/>
      <c r="FRS344" s="430"/>
      <c r="FRT344" s="431"/>
      <c r="FRU344" s="429"/>
      <c r="FRV344" s="428"/>
      <c r="FRW344" s="430"/>
      <c r="FRX344" s="431"/>
      <c r="FRY344" s="429"/>
      <c r="FRZ344" s="428"/>
      <c r="FSA344" s="430"/>
      <c r="FSB344" s="431"/>
      <c r="FSC344" s="429"/>
      <c r="FSD344" s="428"/>
      <c r="FSE344" s="430"/>
      <c r="FSF344" s="431"/>
      <c r="FSG344" s="429"/>
      <c r="FSH344" s="428"/>
      <c r="FSI344" s="430"/>
      <c r="FSJ344" s="431"/>
      <c r="FSK344" s="429"/>
      <c r="FSL344" s="428"/>
      <c r="FSM344" s="430"/>
      <c r="FSN344" s="431"/>
      <c r="FSO344" s="429"/>
      <c r="FSP344" s="428"/>
      <c r="FSQ344" s="430"/>
      <c r="FSR344" s="431"/>
      <c r="FSS344" s="429"/>
      <c r="FST344" s="428"/>
      <c r="FSU344" s="430"/>
      <c r="FSV344" s="431"/>
      <c r="FSW344" s="429"/>
      <c r="FSX344" s="428"/>
      <c r="FSY344" s="430"/>
      <c r="FSZ344" s="431"/>
      <c r="FTA344" s="429"/>
      <c r="FTB344" s="428"/>
      <c r="FTC344" s="430"/>
      <c r="FTD344" s="431"/>
      <c r="FTE344" s="429"/>
      <c r="FTF344" s="428"/>
      <c r="FTG344" s="430"/>
      <c r="FTH344" s="431"/>
      <c r="FTI344" s="429"/>
      <c r="FTJ344" s="428"/>
      <c r="FTK344" s="430"/>
      <c r="FTL344" s="431"/>
      <c r="FTM344" s="429"/>
      <c r="FTN344" s="428"/>
      <c r="FTO344" s="430"/>
      <c r="FTP344" s="431"/>
      <c r="FTQ344" s="429"/>
      <c r="FTR344" s="428"/>
      <c r="FTS344" s="430"/>
      <c r="FTT344" s="431"/>
      <c r="FTU344" s="429"/>
      <c r="FTV344" s="428"/>
      <c r="FTW344" s="430"/>
      <c r="FTX344" s="431"/>
      <c r="FTY344" s="429"/>
      <c r="FTZ344" s="428"/>
      <c r="FUA344" s="430"/>
      <c r="FUB344" s="431"/>
      <c r="FUC344" s="429"/>
      <c r="FUD344" s="428"/>
      <c r="FUE344" s="430"/>
      <c r="FUF344" s="431"/>
      <c r="FUG344" s="429"/>
      <c r="FUH344" s="428"/>
      <c r="FUI344" s="430"/>
      <c r="FUJ344" s="431"/>
      <c r="FUK344" s="429"/>
      <c r="FUL344" s="428"/>
      <c r="FUM344" s="430"/>
      <c r="FUN344" s="431"/>
      <c r="FUO344" s="429"/>
      <c r="FUP344" s="428"/>
      <c r="FUQ344" s="430"/>
      <c r="FUR344" s="431"/>
      <c r="FUS344" s="429"/>
      <c r="FUT344" s="428"/>
      <c r="FUU344" s="430"/>
      <c r="FUV344" s="431"/>
      <c r="FUW344" s="429"/>
      <c r="FUX344" s="428"/>
      <c r="FUY344" s="430"/>
      <c r="FUZ344" s="431"/>
      <c r="FVA344" s="429"/>
      <c r="FVB344" s="428"/>
      <c r="FVC344" s="430"/>
      <c r="FVD344" s="431"/>
      <c r="FVE344" s="429"/>
      <c r="FVF344" s="428"/>
      <c r="FVG344" s="430"/>
      <c r="FVH344" s="431"/>
      <c r="FVI344" s="429"/>
      <c r="FVJ344" s="428"/>
      <c r="FVK344" s="430"/>
      <c r="FVL344" s="431"/>
      <c r="FVM344" s="429"/>
      <c r="FVN344" s="428"/>
      <c r="FVO344" s="430"/>
      <c r="FVP344" s="431"/>
      <c r="FVQ344" s="429"/>
      <c r="FVR344" s="428"/>
      <c r="FVS344" s="430"/>
      <c r="FVT344" s="431"/>
      <c r="FVU344" s="429"/>
      <c r="FVV344" s="428"/>
      <c r="FVW344" s="430"/>
      <c r="FVX344" s="431"/>
      <c r="FVY344" s="429"/>
      <c r="FVZ344" s="428"/>
      <c r="FWA344" s="430"/>
      <c r="FWB344" s="431"/>
      <c r="FWC344" s="429"/>
      <c r="FWD344" s="428"/>
      <c r="FWE344" s="430"/>
      <c r="FWF344" s="431"/>
      <c r="FWG344" s="429"/>
      <c r="FWH344" s="428"/>
      <c r="FWI344" s="430"/>
      <c r="FWJ344" s="431"/>
      <c r="FWK344" s="429"/>
      <c r="FWL344" s="428"/>
      <c r="FWM344" s="430"/>
      <c r="FWN344" s="431"/>
      <c r="FWO344" s="429"/>
      <c r="FWP344" s="428"/>
      <c r="FWQ344" s="430"/>
      <c r="FWR344" s="431"/>
      <c r="FWS344" s="429"/>
      <c r="FWT344" s="428"/>
      <c r="FWU344" s="430"/>
      <c r="FWV344" s="431"/>
      <c r="FWW344" s="429"/>
      <c r="FWX344" s="428"/>
      <c r="FWY344" s="430"/>
      <c r="FWZ344" s="431"/>
      <c r="FXA344" s="429"/>
      <c r="FXB344" s="428"/>
      <c r="FXC344" s="430"/>
      <c r="FXD344" s="431"/>
      <c r="FXE344" s="429"/>
      <c r="FXF344" s="428"/>
      <c r="FXG344" s="430"/>
      <c r="FXH344" s="431"/>
      <c r="FXI344" s="429"/>
      <c r="FXJ344" s="428"/>
      <c r="FXK344" s="430"/>
      <c r="FXL344" s="431"/>
      <c r="FXM344" s="429"/>
      <c r="FXN344" s="428"/>
      <c r="FXO344" s="430"/>
      <c r="FXP344" s="431"/>
      <c r="FXQ344" s="429"/>
      <c r="FXR344" s="428"/>
      <c r="FXS344" s="430"/>
      <c r="FXT344" s="431"/>
      <c r="FXU344" s="429"/>
      <c r="FXV344" s="428"/>
      <c r="FXW344" s="430"/>
      <c r="FXX344" s="431"/>
      <c r="FXY344" s="429"/>
      <c r="FXZ344" s="428"/>
      <c r="FYA344" s="430"/>
      <c r="FYB344" s="431"/>
      <c r="FYC344" s="429"/>
      <c r="FYD344" s="428"/>
      <c r="FYE344" s="430"/>
      <c r="FYF344" s="431"/>
      <c r="FYG344" s="429"/>
      <c r="FYH344" s="428"/>
      <c r="FYI344" s="430"/>
      <c r="FYJ344" s="431"/>
      <c r="FYK344" s="429"/>
      <c r="FYL344" s="428"/>
      <c r="FYM344" s="430"/>
      <c r="FYN344" s="431"/>
      <c r="FYO344" s="429"/>
      <c r="FYP344" s="428"/>
      <c r="FYQ344" s="430"/>
      <c r="FYR344" s="431"/>
      <c r="FYS344" s="429"/>
      <c r="FYT344" s="428"/>
      <c r="FYU344" s="430"/>
      <c r="FYV344" s="431"/>
      <c r="FYW344" s="429"/>
      <c r="FYX344" s="428"/>
      <c r="FYY344" s="430"/>
      <c r="FYZ344" s="431"/>
      <c r="FZA344" s="429"/>
      <c r="FZB344" s="428"/>
      <c r="FZC344" s="430"/>
      <c r="FZD344" s="431"/>
      <c r="FZE344" s="429"/>
      <c r="FZF344" s="428"/>
      <c r="FZG344" s="430"/>
      <c r="FZH344" s="431"/>
      <c r="FZI344" s="429"/>
      <c r="FZJ344" s="428"/>
      <c r="FZK344" s="430"/>
      <c r="FZL344" s="431"/>
      <c r="FZM344" s="429"/>
      <c r="FZN344" s="428"/>
      <c r="FZO344" s="430"/>
      <c r="FZP344" s="431"/>
      <c r="FZQ344" s="429"/>
      <c r="FZR344" s="428"/>
      <c r="FZS344" s="430"/>
      <c r="FZT344" s="431"/>
      <c r="FZU344" s="429"/>
      <c r="FZV344" s="428"/>
      <c r="FZW344" s="430"/>
      <c r="FZX344" s="431"/>
      <c r="FZY344" s="429"/>
      <c r="FZZ344" s="428"/>
      <c r="GAA344" s="430"/>
      <c r="GAB344" s="431"/>
      <c r="GAC344" s="429"/>
      <c r="GAD344" s="428"/>
      <c r="GAE344" s="430"/>
      <c r="GAF344" s="431"/>
      <c r="GAG344" s="429"/>
      <c r="GAH344" s="428"/>
      <c r="GAI344" s="430"/>
      <c r="GAJ344" s="431"/>
      <c r="GAK344" s="429"/>
      <c r="GAL344" s="428"/>
      <c r="GAM344" s="430"/>
      <c r="GAN344" s="431"/>
      <c r="GAO344" s="429"/>
      <c r="GAP344" s="428"/>
      <c r="GAQ344" s="430"/>
      <c r="GAR344" s="431"/>
      <c r="GAS344" s="429"/>
      <c r="GAT344" s="428"/>
      <c r="GAU344" s="430"/>
      <c r="GAV344" s="431"/>
      <c r="GAW344" s="429"/>
      <c r="GAX344" s="428"/>
      <c r="GAY344" s="430"/>
      <c r="GAZ344" s="431"/>
      <c r="GBA344" s="429"/>
      <c r="GBB344" s="428"/>
      <c r="GBC344" s="430"/>
      <c r="GBD344" s="431"/>
      <c r="GBE344" s="429"/>
      <c r="GBF344" s="428"/>
      <c r="GBG344" s="430"/>
      <c r="GBH344" s="431"/>
      <c r="GBI344" s="429"/>
      <c r="GBJ344" s="428"/>
      <c r="GBK344" s="430"/>
      <c r="GBL344" s="431"/>
      <c r="GBM344" s="429"/>
      <c r="GBN344" s="428"/>
      <c r="GBO344" s="430"/>
      <c r="GBP344" s="431"/>
      <c r="GBQ344" s="429"/>
      <c r="GBR344" s="428"/>
      <c r="GBS344" s="430"/>
      <c r="GBT344" s="431"/>
      <c r="GBU344" s="429"/>
      <c r="GBV344" s="428"/>
      <c r="GBW344" s="430"/>
      <c r="GBX344" s="431"/>
      <c r="GBY344" s="429"/>
      <c r="GBZ344" s="428"/>
      <c r="GCA344" s="430"/>
      <c r="GCB344" s="431"/>
      <c r="GCC344" s="429"/>
      <c r="GCD344" s="428"/>
      <c r="GCE344" s="430"/>
      <c r="GCF344" s="431"/>
      <c r="GCG344" s="429"/>
      <c r="GCH344" s="428"/>
      <c r="GCI344" s="430"/>
      <c r="GCJ344" s="431"/>
      <c r="GCK344" s="429"/>
      <c r="GCL344" s="428"/>
      <c r="GCM344" s="430"/>
      <c r="GCN344" s="431"/>
      <c r="GCO344" s="429"/>
      <c r="GCP344" s="428"/>
      <c r="GCQ344" s="430"/>
      <c r="GCR344" s="431"/>
      <c r="GCS344" s="429"/>
      <c r="GCT344" s="428"/>
      <c r="GCU344" s="430"/>
      <c r="GCV344" s="431"/>
      <c r="GCW344" s="429"/>
      <c r="GCX344" s="428"/>
      <c r="GCY344" s="430"/>
      <c r="GCZ344" s="431"/>
      <c r="GDA344" s="429"/>
      <c r="GDB344" s="428"/>
      <c r="GDC344" s="430"/>
      <c r="GDD344" s="431"/>
      <c r="GDE344" s="429"/>
      <c r="GDF344" s="428"/>
      <c r="GDG344" s="430"/>
      <c r="GDH344" s="431"/>
      <c r="GDI344" s="429"/>
      <c r="GDJ344" s="428"/>
      <c r="GDK344" s="430"/>
      <c r="GDL344" s="431"/>
      <c r="GDM344" s="429"/>
      <c r="GDN344" s="428"/>
      <c r="GDO344" s="430"/>
      <c r="GDP344" s="431"/>
      <c r="GDQ344" s="429"/>
      <c r="GDR344" s="428"/>
      <c r="GDS344" s="430"/>
      <c r="GDT344" s="431"/>
      <c r="GDU344" s="429"/>
      <c r="GDV344" s="428"/>
      <c r="GDW344" s="430"/>
      <c r="GDX344" s="431"/>
      <c r="GDY344" s="429"/>
      <c r="GDZ344" s="428"/>
      <c r="GEA344" s="430"/>
      <c r="GEB344" s="431"/>
      <c r="GEC344" s="429"/>
      <c r="GED344" s="428"/>
      <c r="GEE344" s="430"/>
      <c r="GEF344" s="431"/>
      <c r="GEG344" s="429"/>
      <c r="GEH344" s="428"/>
      <c r="GEI344" s="430"/>
      <c r="GEJ344" s="431"/>
      <c r="GEK344" s="429"/>
      <c r="GEL344" s="428"/>
      <c r="GEM344" s="430"/>
      <c r="GEN344" s="431"/>
      <c r="GEO344" s="429"/>
      <c r="GEP344" s="428"/>
      <c r="GEQ344" s="430"/>
      <c r="GER344" s="431"/>
      <c r="GES344" s="429"/>
      <c r="GET344" s="428"/>
      <c r="GEU344" s="430"/>
      <c r="GEV344" s="431"/>
      <c r="GEW344" s="429"/>
      <c r="GEX344" s="428"/>
      <c r="GEY344" s="430"/>
      <c r="GEZ344" s="431"/>
      <c r="GFA344" s="429"/>
      <c r="GFB344" s="428"/>
      <c r="GFC344" s="430"/>
      <c r="GFD344" s="431"/>
      <c r="GFE344" s="429"/>
      <c r="GFF344" s="428"/>
      <c r="GFG344" s="430"/>
      <c r="GFH344" s="431"/>
      <c r="GFI344" s="429"/>
      <c r="GFJ344" s="428"/>
      <c r="GFK344" s="430"/>
      <c r="GFL344" s="431"/>
      <c r="GFM344" s="429"/>
      <c r="GFN344" s="428"/>
      <c r="GFO344" s="430"/>
      <c r="GFP344" s="431"/>
      <c r="GFQ344" s="429"/>
      <c r="GFR344" s="428"/>
      <c r="GFS344" s="430"/>
      <c r="GFT344" s="431"/>
      <c r="GFU344" s="429"/>
      <c r="GFV344" s="428"/>
      <c r="GFW344" s="430"/>
      <c r="GFX344" s="431"/>
      <c r="GFY344" s="429"/>
      <c r="GFZ344" s="428"/>
      <c r="GGA344" s="430"/>
      <c r="GGB344" s="431"/>
      <c r="GGC344" s="429"/>
      <c r="GGD344" s="428"/>
      <c r="GGE344" s="430"/>
      <c r="GGF344" s="431"/>
      <c r="GGG344" s="429"/>
      <c r="GGH344" s="428"/>
      <c r="GGI344" s="430"/>
      <c r="GGJ344" s="431"/>
      <c r="GGK344" s="429"/>
      <c r="GGL344" s="428"/>
      <c r="GGM344" s="430"/>
      <c r="GGN344" s="431"/>
      <c r="GGO344" s="429"/>
      <c r="GGP344" s="428"/>
      <c r="GGQ344" s="430"/>
      <c r="GGR344" s="431"/>
      <c r="GGS344" s="429"/>
      <c r="GGT344" s="428"/>
      <c r="GGU344" s="430"/>
      <c r="GGV344" s="431"/>
      <c r="GGW344" s="429"/>
      <c r="GGX344" s="428"/>
      <c r="GGY344" s="430"/>
      <c r="GGZ344" s="431"/>
      <c r="GHA344" s="429"/>
      <c r="GHB344" s="428"/>
      <c r="GHC344" s="430"/>
      <c r="GHD344" s="431"/>
      <c r="GHE344" s="429"/>
      <c r="GHF344" s="428"/>
      <c r="GHG344" s="430"/>
      <c r="GHH344" s="431"/>
      <c r="GHI344" s="429"/>
      <c r="GHJ344" s="428"/>
      <c r="GHK344" s="430"/>
      <c r="GHL344" s="431"/>
      <c r="GHM344" s="429"/>
      <c r="GHN344" s="428"/>
      <c r="GHO344" s="430"/>
      <c r="GHP344" s="431"/>
      <c r="GHQ344" s="429"/>
      <c r="GHR344" s="428"/>
      <c r="GHS344" s="430"/>
      <c r="GHT344" s="431"/>
      <c r="GHU344" s="429"/>
      <c r="GHV344" s="428"/>
      <c r="GHW344" s="430"/>
      <c r="GHX344" s="431"/>
      <c r="GHY344" s="429"/>
      <c r="GHZ344" s="428"/>
      <c r="GIA344" s="430"/>
      <c r="GIB344" s="431"/>
      <c r="GIC344" s="429"/>
      <c r="GID344" s="428"/>
      <c r="GIE344" s="430"/>
      <c r="GIF344" s="431"/>
      <c r="GIG344" s="429"/>
      <c r="GIH344" s="428"/>
      <c r="GII344" s="430"/>
      <c r="GIJ344" s="431"/>
      <c r="GIK344" s="429"/>
      <c r="GIL344" s="428"/>
      <c r="GIM344" s="430"/>
      <c r="GIN344" s="431"/>
      <c r="GIO344" s="429"/>
      <c r="GIP344" s="428"/>
      <c r="GIQ344" s="430"/>
      <c r="GIR344" s="431"/>
      <c r="GIS344" s="429"/>
      <c r="GIT344" s="428"/>
      <c r="GIU344" s="430"/>
      <c r="GIV344" s="431"/>
      <c r="GIW344" s="429"/>
      <c r="GIX344" s="428"/>
      <c r="GIY344" s="430"/>
      <c r="GIZ344" s="431"/>
      <c r="GJA344" s="429"/>
      <c r="GJB344" s="428"/>
      <c r="GJC344" s="430"/>
      <c r="GJD344" s="431"/>
      <c r="GJE344" s="429"/>
      <c r="GJF344" s="428"/>
      <c r="GJG344" s="430"/>
      <c r="GJH344" s="431"/>
      <c r="GJI344" s="429"/>
      <c r="GJJ344" s="428"/>
      <c r="GJK344" s="430"/>
      <c r="GJL344" s="431"/>
      <c r="GJM344" s="429"/>
      <c r="GJN344" s="428"/>
      <c r="GJO344" s="430"/>
      <c r="GJP344" s="431"/>
      <c r="GJQ344" s="429"/>
      <c r="GJR344" s="428"/>
      <c r="GJS344" s="430"/>
      <c r="GJT344" s="431"/>
      <c r="GJU344" s="429"/>
      <c r="GJV344" s="428"/>
      <c r="GJW344" s="430"/>
      <c r="GJX344" s="431"/>
      <c r="GJY344" s="429"/>
      <c r="GJZ344" s="428"/>
      <c r="GKA344" s="430"/>
      <c r="GKB344" s="431"/>
      <c r="GKC344" s="429"/>
      <c r="GKD344" s="428"/>
      <c r="GKE344" s="430"/>
      <c r="GKF344" s="431"/>
      <c r="GKG344" s="429"/>
      <c r="GKH344" s="428"/>
      <c r="GKI344" s="430"/>
      <c r="GKJ344" s="431"/>
      <c r="GKK344" s="429"/>
      <c r="GKL344" s="428"/>
      <c r="GKM344" s="430"/>
      <c r="GKN344" s="431"/>
      <c r="GKO344" s="429"/>
      <c r="GKP344" s="428"/>
      <c r="GKQ344" s="430"/>
      <c r="GKR344" s="431"/>
      <c r="GKS344" s="429"/>
      <c r="GKT344" s="428"/>
      <c r="GKU344" s="430"/>
      <c r="GKV344" s="431"/>
      <c r="GKW344" s="429"/>
      <c r="GKX344" s="428"/>
      <c r="GKY344" s="430"/>
      <c r="GKZ344" s="431"/>
      <c r="GLA344" s="429"/>
      <c r="GLB344" s="428"/>
      <c r="GLC344" s="430"/>
      <c r="GLD344" s="431"/>
      <c r="GLE344" s="429"/>
      <c r="GLF344" s="428"/>
      <c r="GLG344" s="430"/>
      <c r="GLH344" s="431"/>
      <c r="GLI344" s="429"/>
      <c r="GLJ344" s="428"/>
      <c r="GLK344" s="430"/>
      <c r="GLL344" s="431"/>
      <c r="GLM344" s="429"/>
      <c r="GLN344" s="428"/>
      <c r="GLO344" s="430"/>
      <c r="GLP344" s="431"/>
      <c r="GLQ344" s="429"/>
      <c r="GLR344" s="428"/>
      <c r="GLS344" s="430"/>
      <c r="GLT344" s="431"/>
      <c r="GLU344" s="429"/>
      <c r="GLV344" s="428"/>
      <c r="GLW344" s="430"/>
      <c r="GLX344" s="431"/>
      <c r="GLY344" s="429"/>
      <c r="GLZ344" s="428"/>
      <c r="GMA344" s="430"/>
      <c r="GMB344" s="431"/>
      <c r="GMC344" s="429"/>
      <c r="GMD344" s="428"/>
      <c r="GME344" s="430"/>
      <c r="GMF344" s="431"/>
      <c r="GMG344" s="429"/>
      <c r="GMH344" s="428"/>
      <c r="GMI344" s="430"/>
      <c r="GMJ344" s="431"/>
      <c r="GMK344" s="429"/>
      <c r="GML344" s="428"/>
      <c r="GMM344" s="430"/>
      <c r="GMN344" s="431"/>
      <c r="GMO344" s="429"/>
      <c r="GMP344" s="428"/>
      <c r="GMQ344" s="430"/>
      <c r="GMR344" s="431"/>
      <c r="GMS344" s="429"/>
      <c r="GMT344" s="428"/>
      <c r="GMU344" s="430"/>
      <c r="GMV344" s="431"/>
      <c r="GMW344" s="429"/>
      <c r="GMX344" s="428"/>
      <c r="GMY344" s="430"/>
      <c r="GMZ344" s="431"/>
      <c r="GNA344" s="429"/>
      <c r="GNB344" s="428"/>
      <c r="GNC344" s="430"/>
      <c r="GND344" s="431"/>
      <c r="GNE344" s="429"/>
      <c r="GNF344" s="428"/>
      <c r="GNG344" s="430"/>
      <c r="GNH344" s="431"/>
      <c r="GNI344" s="429"/>
      <c r="GNJ344" s="428"/>
      <c r="GNK344" s="430"/>
      <c r="GNL344" s="431"/>
      <c r="GNM344" s="429"/>
      <c r="GNN344" s="428"/>
      <c r="GNO344" s="430"/>
      <c r="GNP344" s="431"/>
      <c r="GNQ344" s="429"/>
      <c r="GNR344" s="428"/>
      <c r="GNS344" s="430"/>
      <c r="GNT344" s="431"/>
      <c r="GNU344" s="429"/>
      <c r="GNV344" s="428"/>
      <c r="GNW344" s="430"/>
      <c r="GNX344" s="431"/>
      <c r="GNY344" s="429"/>
      <c r="GNZ344" s="428"/>
      <c r="GOA344" s="430"/>
      <c r="GOB344" s="431"/>
      <c r="GOC344" s="429"/>
      <c r="GOD344" s="428"/>
      <c r="GOE344" s="430"/>
      <c r="GOF344" s="431"/>
      <c r="GOG344" s="429"/>
      <c r="GOH344" s="428"/>
      <c r="GOI344" s="430"/>
      <c r="GOJ344" s="431"/>
      <c r="GOK344" s="429"/>
      <c r="GOL344" s="428"/>
      <c r="GOM344" s="430"/>
      <c r="GON344" s="431"/>
      <c r="GOO344" s="429"/>
      <c r="GOP344" s="428"/>
      <c r="GOQ344" s="430"/>
      <c r="GOR344" s="431"/>
      <c r="GOS344" s="429"/>
      <c r="GOT344" s="428"/>
      <c r="GOU344" s="430"/>
      <c r="GOV344" s="431"/>
      <c r="GOW344" s="429"/>
      <c r="GOX344" s="428"/>
      <c r="GOY344" s="430"/>
      <c r="GOZ344" s="431"/>
      <c r="GPA344" s="429"/>
      <c r="GPB344" s="428"/>
      <c r="GPC344" s="430"/>
      <c r="GPD344" s="431"/>
      <c r="GPE344" s="429"/>
      <c r="GPF344" s="428"/>
      <c r="GPG344" s="430"/>
      <c r="GPH344" s="431"/>
      <c r="GPI344" s="429"/>
      <c r="GPJ344" s="428"/>
      <c r="GPK344" s="430"/>
      <c r="GPL344" s="431"/>
      <c r="GPM344" s="429"/>
      <c r="GPN344" s="428"/>
      <c r="GPO344" s="430"/>
      <c r="GPP344" s="431"/>
      <c r="GPQ344" s="429"/>
      <c r="GPR344" s="428"/>
      <c r="GPS344" s="430"/>
      <c r="GPT344" s="431"/>
      <c r="GPU344" s="429"/>
      <c r="GPV344" s="428"/>
      <c r="GPW344" s="430"/>
      <c r="GPX344" s="431"/>
      <c r="GPY344" s="429"/>
      <c r="GPZ344" s="428"/>
      <c r="GQA344" s="430"/>
      <c r="GQB344" s="431"/>
      <c r="GQC344" s="429"/>
      <c r="GQD344" s="428"/>
      <c r="GQE344" s="430"/>
      <c r="GQF344" s="431"/>
      <c r="GQG344" s="429"/>
      <c r="GQH344" s="428"/>
      <c r="GQI344" s="430"/>
      <c r="GQJ344" s="431"/>
      <c r="GQK344" s="429"/>
      <c r="GQL344" s="428"/>
      <c r="GQM344" s="430"/>
      <c r="GQN344" s="431"/>
      <c r="GQO344" s="429"/>
      <c r="GQP344" s="428"/>
      <c r="GQQ344" s="430"/>
      <c r="GQR344" s="431"/>
      <c r="GQS344" s="429"/>
      <c r="GQT344" s="428"/>
      <c r="GQU344" s="430"/>
      <c r="GQV344" s="431"/>
      <c r="GQW344" s="429"/>
      <c r="GQX344" s="428"/>
      <c r="GQY344" s="430"/>
      <c r="GQZ344" s="431"/>
      <c r="GRA344" s="429"/>
      <c r="GRB344" s="428"/>
      <c r="GRC344" s="430"/>
      <c r="GRD344" s="431"/>
      <c r="GRE344" s="429"/>
      <c r="GRF344" s="428"/>
      <c r="GRG344" s="430"/>
      <c r="GRH344" s="431"/>
      <c r="GRI344" s="429"/>
      <c r="GRJ344" s="428"/>
      <c r="GRK344" s="430"/>
      <c r="GRL344" s="431"/>
      <c r="GRM344" s="429"/>
      <c r="GRN344" s="428"/>
      <c r="GRO344" s="430"/>
      <c r="GRP344" s="431"/>
      <c r="GRQ344" s="429"/>
      <c r="GRR344" s="428"/>
      <c r="GRS344" s="430"/>
      <c r="GRT344" s="431"/>
      <c r="GRU344" s="429"/>
      <c r="GRV344" s="428"/>
      <c r="GRW344" s="430"/>
      <c r="GRX344" s="431"/>
      <c r="GRY344" s="429"/>
      <c r="GRZ344" s="428"/>
      <c r="GSA344" s="430"/>
      <c r="GSB344" s="431"/>
      <c r="GSC344" s="429"/>
      <c r="GSD344" s="428"/>
      <c r="GSE344" s="430"/>
      <c r="GSF344" s="431"/>
      <c r="GSG344" s="429"/>
      <c r="GSH344" s="428"/>
      <c r="GSI344" s="430"/>
      <c r="GSJ344" s="431"/>
      <c r="GSK344" s="429"/>
      <c r="GSL344" s="428"/>
      <c r="GSM344" s="430"/>
      <c r="GSN344" s="431"/>
      <c r="GSO344" s="429"/>
      <c r="GSP344" s="428"/>
      <c r="GSQ344" s="430"/>
      <c r="GSR344" s="431"/>
      <c r="GSS344" s="429"/>
      <c r="GST344" s="428"/>
      <c r="GSU344" s="430"/>
      <c r="GSV344" s="431"/>
      <c r="GSW344" s="429"/>
      <c r="GSX344" s="428"/>
      <c r="GSY344" s="430"/>
      <c r="GSZ344" s="431"/>
      <c r="GTA344" s="429"/>
      <c r="GTB344" s="428"/>
      <c r="GTC344" s="430"/>
      <c r="GTD344" s="431"/>
      <c r="GTE344" s="429"/>
      <c r="GTF344" s="428"/>
      <c r="GTG344" s="430"/>
      <c r="GTH344" s="431"/>
      <c r="GTI344" s="429"/>
      <c r="GTJ344" s="428"/>
      <c r="GTK344" s="430"/>
      <c r="GTL344" s="431"/>
      <c r="GTM344" s="429"/>
      <c r="GTN344" s="428"/>
      <c r="GTO344" s="430"/>
      <c r="GTP344" s="431"/>
      <c r="GTQ344" s="429"/>
      <c r="GTR344" s="428"/>
      <c r="GTS344" s="430"/>
      <c r="GTT344" s="431"/>
      <c r="GTU344" s="429"/>
      <c r="GTV344" s="428"/>
      <c r="GTW344" s="430"/>
      <c r="GTX344" s="431"/>
      <c r="GTY344" s="429"/>
      <c r="GTZ344" s="428"/>
      <c r="GUA344" s="430"/>
      <c r="GUB344" s="431"/>
      <c r="GUC344" s="429"/>
      <c r="GUD344" s="428"/>
      <c r="GUE344" s="430"/>
      <c r="GUF344" s="431"/>
      <c r="GUG344" s="429"/>
      <c r="GUH344" s="428"/>
      <c r="GUI344" s="430"/>
      <c r="GUJ344" s="431"/>
      <c r="GUK344" s="429"/>
      <c r="GUL344" s="428"/>
      <c r="GUM344" s="430"/>
      <c r="GUN344" s="431"/>
      <c r="GUO344" s="429"/>
      <c r="GUP344" s="428"/>
      <c r="GUQ344" s="430"/>
      <c r="GUR344" s="431"/>
      <c r="GUS344" s="429"/>
      <c r="GUT344" s="428"/>
      <c r="GUU344" s="430"/>
      <c r="GUV344" s="431"/>
      <c r="GUW344" s="429"/>
      <c r="GUX344" s="428"/>
      <c r="GUY344" s="430"/>
      <c r="GUZ344" s="431"/>
      <c r="GVA344" s="429"/>
      <c r="GVB344" s="428"/>
      <c r="GVC344" s="430"/>
      <c r="GVD344" s="431"/>
      <c r="GVE344" s="429"/>
      <c r="GVF344" s="428"/>
      <c r="GVG344" s="430"/>
      <c r="GVH344" s="431"/>
      <c r="GVI344" s="429"/>
      <c r="GVJ344" s="428"/>
      <c r="GVK344" s="430"/>
      <c r="GVL344" s="431"/>
      <c r="GVM344" s="429"/>
      <c r="GVN344" s="428"/>
      <c r="GVO344" s="430"/>
      <c r="GVP344" s="431"/>
      <c r="GVQ344" s="429"/>
      <c r="GVR344" s="428"/>
      <c r="GVS344" s="430"/>
      <c r="GVT344" s="431"/>
      <c r="GVU344" s="429"/>
      <c r="GVV344" s="428"/>
      <c r="GVW344" s="430"/>
      <c r="GVX344" s="431"/>
      <c r="GVY344" s="429"/>
      <c r="GVZ344" s="428"/>
      <c r="GWA344" s="430"/>
      <c r="GWB344" s="431"/>
      <c r="GWC344" s="429"/>
      <c r="GWD344" s="428"/>
      <c r="GWE344" s="430"/>
      <c r="GWF344" s="431"/>
      <c r="GWG344" s="429"/>
      <c r="GWH344" s="428"/>
      <c r="GWI344" s="430"/>
      <c r="GWJ344" s="431"/>
      <c r="GWK344" s="429"/>
      <c r="GWL344" s="428"/>
      <c r="GWM344" s="430"/>
      <c r="GWN344" s="431"/>
      <c r="GWO344" s="429"/>
      <c r="GWP344" s="428"/>
      <c r="GWQ344" s="430"/>
      <c r="GWR344" s="431"/>
      <c r="GWS344" s="429"/>
      <c r="GWT344" s="428"/>
      <c r="GWU344" s="430"/>
      <c r="GWV344" s="431"/>
      <c r="GWW344" s="429"/>
      <c r="GWX344" s="428"/>
      <c r="GWY344" s="430"/>
      <c r="GWZ344" s="431"/>
      <c r="GXA344" s="429"/>
      <c r="GXB344" s="428"/>
      <c r="GXC344" s="430"/>
      <c r="GXD344" s="431"/>
      <c r="GXE344" s="429"/>
      <c r="GXF344" s="428"/>
      <c r="GXG344" s="430"/>
      <c r="GXH344" s="431"/>
      <c r="GXI344" s="429"/>
      <c r="GXJ344" s="428"/>
      <c r="GXK344" s="430"/>
      <c r="GXL344" s="431"/>
      <c r="GXM344" s="429"/>
      <c r="GXN344" s="428"/>
      <c r="GXO344" s="430"/>
      <c r="GXP344" s="431"/>
      <c r="GXQ344" s="429"/>
      <c r="GXR344" s="428"/>
      <c r="GXS344" s="430"/>
      <c r="GXT344" s="431"/>
      <c r="GXU344" s="429"/>
      <c r="GXV344" s="428"/>
      <c r="GXW344" s="430"/>
      <c r="GXX344" s="431"/>
      <c r="GXY344" s="429"/>
      <c r="GXZ344" s="428"/>
      <c r="GYA344" s="430"/>
      <c r="GYB344" s="431"/>
      <c r="GYC344" s="429"/>
      <c r="GYD344" s="428"/>
      <c r="GYE344" s="430"/>
      <c r="GYF344" s="431"/>
      <c r="GYG344" s="429"/>
      <c r="GYH344" s="428"/>
      <c r="GYI344" s="430"/>
      <c r="GYJ344" s="431"/>
      <c r="GYK344" s="429"/>
      <c r="GYL344" s="428"/>
      <c r="GYM344" s="430"/>
      <c r="GYN344" s="431"/>
      <c r="GYO344" s="429"/>
      <c r="GYP344" s="428"/>
      <c r="GYQ344" s="430"/>
      <c r="GYR344" s="431"/>
      <c r="GYS344" s="429"/>
      <c r="GYT344" s="428"/>
      <c r="GYU344" s="430"/>
      <c r="GYV344" s="431"/>
      <c r="GYW344" s="429"/>
      <c r="GYX344" s="428"/>
      <c r="GYY344" s="430"/>
      <c r="GYZ344" s="431"/>
      <c r="GZA344" s="429"/>
      <c r="GZB344" s="428"/>
      <c r="GZC344" s="430"/>
      <c r="GZD344" s="431"/>
      <c r="GZE344" s="429"/>
      <c r="GZF344" s="428"/>
      <c r="GZG344" s="430"/>
      <c r="GZH344" s="431"/>
      <c r="GZI344" s="429"/>
      <c r="GZJ344" s="428"/>
      <c r="GZK344" s="430"/>
      <c r="GZL344" s="431"/>
      <c r="GZM344" s="429"/>
      <c r="GZN344" s="428"/>
      <c r="GZO344" s="430"/>
      <c r="GZP344" s="431"/>
      <c r="GZQ344" s="429"/>
      <c r="GZR344" s="428"/>
      <c r="GZS344" s="430"/>
      <c r="GZT344" s="431"/>
      <c r="GZU344" s="429"/>
      <c r="GZV344" s="428"/>
      <c r="GZW344" s="430"/>
      <c r="GZX344" s="431"/>
      <c r="GZY344" s="429"/>
      <c r="GZZ344" s="428"/>
      <c r="HAA344" s="430"/>
      <c r="HAB344" s="431"/>
      <c r="HAC344" s="429"/>
      <c r="HAD344" s="428"/>
      <c r="HAE344" s="430"/>
      <c r="HAF344" s="431"/>
      <c r="HAG344" s="429"/>
      <c r="HAH344" s="428"/>
      <c r="HAI344" s="430"/>
      <c r="HAJ344" s="431"/>
      <c r="HAK344" s="429"/>
      <c r="HAL344" s="428"/>
      <c r="HAM344" s="430"/>
      <c r="HAN344" s="431"/>
      <c r="HAO344" s="429"/>
      <c r="HAP344" s="428"/>
      <c r="HAQ344" s="430"/>
      <c r="HAR344" s="431"/>
      <c r="HAS344" s="429"/>
      <c r="HAT344" s="428"/>
      <c r="HAU344" s="430"/>
      <c r="HAV344" s="431"/>
      <c r="HAW344" s="429"/>
      <c r="HAX344" s="428"/>
      <c r="HAY344" s="430"/>
      <c r="HAZ344" s="431"/>
      <c r="HBA344" s="429"/>
      <c r="HBB344" s="428"/>
      <c r="HBC344" s="430"/>
      <c r="HBD344" s="431"/>
      <c r="HBE344" s="429"/>
      <c r="HBF344" s="428"/>
      <c r="HBG344" s="430"/>
      <c r="HBH344" s="431"/>
      <c r="HBI344" s="429"/>
      <c r="HBJ344" s="428"/>
      <c r="HBK344" s="430"/>
      <c r="HBL344" s="431"/>
      <c r="HBM344" s="429"/>
      <c r="HBN344" s="428"/>
      <c r="HBO344" s="430"/>
      <c r="HBP344" s="431"/>
      <c r="HBQ344" s="429"/>
      <c r="HBR344" s="428"/>
      <c r="HBS344" s="430"/>
      <c r="HBT344" s="431"/>
      <c r="HBU344" s="429"/>
      <c r="HBV344" s="428"/>
      <c r="HBW344" s="430"/>
      <c r="HBX344" s="431"/>
      <c r="HBY344" s="429"/>
      <c r="HBZ344" s="428"/>
      <c r="HCA344" s="430"/>
      <c r="HCB344" s="431"/>
      <c r="HCC344" s="429"/>
      <c r="HCD344" s="428"/>
      <c r="HCE344" s="430"/>
      <c r="HCF344" s="431"/>
      <c r="HCG344" s="429"/>
      <c r="HCH344" s="428"/>
      <c r="HCI344" s="430"/>
      <c r="HCJ344" s="431"/>
      <c r="HCK344" s="429"/>
      <c r="HCL344" s="428"/>
      <c r="HCM344" s="430"/>
      <c r="HCN344" s="431"/>
      <c r="HCO344" s="429"/>
      <c r="HCP344" s="428"/>
      <c r="HCQ344" s="430"/>
      <c r="HCR344" s="431"/>
      <c r="HCS344" s="429"/>
      <c r="HCT344" s="428"/>
      <c r="HCU344" s="430"/>
      <c r="HCV344" s="431"/>
      <c r="HCW344" s="429"/>
      <c r="HCX344" s="428"/>
      <c r="HCY344" s="430"/>
      <c r="HCZ344" s="431"/>
      <c r="HDA344" s="429"/>
      <c r="HDB344" s="428"/>
      <c r="HDC344" s="430"/>
      <c r="HDD344" s="431"/>
      <c r="HDE344" s="429"/>
      <c r="HDF344" s="428"/>
      <c r="HDG344" s="430"/>
      <c r="HDH344" s="431"/>
      <c r="HDI344" s="429"/>
      <c r="HDJ344" s="428"/>
      <c r="HDK344" s="430"/>
      <c r="HDL344" s="431"/>
      <c r="HDM344" s="429"/>
      <c r="HDN344" s="428"/>
      <c r="HDO344" s="430"/>
      <c r="HDP344" s="431"/>
      <c r="HDQ344" s="429"/>
      <c r="HDR344" s="428"/>
      <c r="HDS344" s="430"/>
      <c r="HDT344" s="431"/>
      <c r="HDU344" s="429"/>
      <c r="HDV344" s="428"/>
      <c r="HDW344" s="430"/>
      <c r="HDX344" s="431"/>
      <c r="HDY344" s="429"/>
      <c r="HDZ344" s="428"/>
      <c r="HEA344" s="430"/>
      <c r="HEB344" s="431"/>
      <c r="HEC344" s="429"/>
      <c r="HED344" s="428"/>
      <c r="HEE344" s="430"/>
      <c r="HEF344" s="431"/>
      <c r="HEG344" s="429"/>
      <c r="HEH344" s="428"/>
      <c r="HEI344" s="430"/>
      <c r="HEJ344" s="431"/>
      <c r="HEK344" s="429"/>
      <c r="HEL344" s="428"/>
      <c r="HEM344" s="430"/>
      <c r="HEN344" s="431"/>
      <c r="HEO344" s="429"/>
      <c r="HEP344" s="428"/>
      <c r="HEQ344" s="430"/>
      <c r="HER344" s="431"/>
      <c r="HES344" s="429"/>
      <c r="HET344" s="428"/>
      <c r="HEU344" s="430"/>
      <c r="HEV344" s="431"/>
      <c r="HEW344" s="429"/>
      <c r="HEX344" s="428"/>
      <c r="HEY344" s="430"/>
      <c r="HEZ344" s="431"/>
      <c r="HFA344" s="429"/>
      <c r="HFB344" s="428"/>
      <c r="HFC344" s="430"/>
      <c r="HFD344" s="431"/>
      <c r="HFE344" s="429"/>
      <c r="HFF344" s="428"/>
      <c r="HFG344" s="430"/>
      <c r="HFH344" s="431"/>
      <c r="HFI344" s="429"/>
      <c r="HFJ344" s="428"/>
      <c r="HFK344" s="430"/>
      <c r="HFL344" s="431"/>
      <c r="HFM344" s="429"/>
      <c r="HFN344" s="428"/>
      <c r="HFO344" s="430"/>
      <c r="HFP344" s="431"/>
      <c r="HFQ344" s="429"/>
      <c r="HFR344" s="428"/>
      <c r="HFS344" s="430"/>
      <c r="HFT344" s="431"/>
      <c r="HFU344" s="429"/>
      <c r="HFV344" s="428"/>
      <c r="HFW344" s="430"/>
      <c r="HFX344" s="431"/>
      <c r="HFY344" s="429"/>
      <c r="HFZ344" s="428"/>
      <c r="HGA344" s="430"/>
      <c r="HGB344" s="431"/>
      <c r="HGC344" s="429"/>
      <c r="HGD344" s="428"/>
      <c r="HGE344" s="430"/>
      <c r="HGF344" s="431"/>
      <c r="HGG344" s="429"/>
      <c r="HGH344" s="428"/>
      <c r="HGI344" s="430"/>
      <c r="HGJ344" s="431"/>
      <c r="HGK344" s="429"/>
      <c r="HGL344" s="428"/>
      <c r="HGM344" s="430"/>
      <c r="HGN344" s="431"/>
      <c r="HGO344" s="429"/>
      <c r="HGP344" s="428"/>
      <c r="HGQ344" s="430"/>
      <c r="HGR344" s="431"/>
      <c r="HGS344" s="429"/>
      <c r="HGT344" s="428"/>
      <c r="HGU344" s="430"/>
      <c r="HGV344" s="431"/>
      <c r="HGW344" s="429"/>
      <c r="HGX344" s="428"/>
      <c r="HGY344" s="430"/>
      <c r="HGZ344" s="431"/>
      <c r="HHA344" s="429"/>
      <c r="HHB344" s="428"/>
      <c r="HHC344" s="430"/>
      <c r="HHD344" s="431"/>
      <c r="HHE344" s="429"/>
      <c r="HHF344" s="428"/>
      <c r="HHG344" s="430"/>
      <c r="HHH344" s="431"/>
      <c r="HHI344" s="429"/>
      <c r="HHJ344" s="428"/>
      <c r="HHK344" s="430"/>
      <c r="HHL344" s="431"/>
      <c r="HHM344" s="429"/>
      <c r="HHN344" s="428"/>
      <c r="HHO344" s="430"/>
      <c r="HHP344" s="431"/>
      <c r="HHQ344" s="429"/>
      <c r="HHR344" s="428"/>
      <c r="HHS344" s="430"/>
      <c r="HHT344" s="431"/>
      <c r="HHU344" s="429"/>
      <c r="HHV344" s="428"/>
      <c r="HHW344" s="430"/>
      <c r="HHX344" s="431"/>
      <c r="HHY344" s="429"/>
      <c r="HHZ344" s="428"/>
      <c r="HIA344" s="430"/>
      <c r="HIB344" s="431"/>
      <c r="HIC344" s="429"/>
      <c r="HID344" s="428"/>
      <c r="HIE344" s="430"/>
      <c r="HIF344" s="431"/>
      <c r="HIG344" s="429"/>
      <c r="HIH344" s="428"/>
      <c r="HII344" s="430"/>
      <c r="HIJ344" s="431"/>
      <c r="HIK344" s="429"/>
      <c r="HIL344" s="428"/>
      <c r="HIM344" s="430"/>
      <c r="HIN344" s="431"/>
      <c r="HIO344" s="429"/>
      <c r="HIP344" s="428"/>
      <c r="HIQ344" s="430"/>
      <c r="HIR344" s="431"/>
      <c r="HIS344" s="429"/>
      <c r="HIT344" s="428"/>
      <c r="HIU344" s="430"/>
      <c r="HIV344" s="431"/>
      <c r="HIW344" s="429"/>
      <c r="HIX344" s="428"/>
      <c r="HIY344" s="430"/>
      <c r="HIZ344" s="431"/>
      <c r="HJA344" s="429"/>
      <c r="HJB344" s="428"/>
      <c r="HJC344" s="430"/>
      <c r="HJD344" s="431"/>
      <c r="HJE344" s="429"/>
      <c r="HJF344" s="428"/>
      <c r="HJG344" s="430"/>
      <c r="HJH344" s="431"/>
      <c r="HJI344" s="429"/>
      <c r="HJJ344" s="428"/>
      <c r="HJK344" s="430"/>
      <c r="HJL344" s="431"/>
      <c r="HJM344" s="429"/>
      <c r="HJN344" s="428"/>
      <c r="HJO344" s="430"/>
      <c r="HJP344" s="431"/>
      <c r="HJQ344" s="429"/>
      <c r="HJR344" s="428"/>
      <c r="HJS344" s="430"/>
      <c r="HJT344" s="431"/>
      <c r="HJU344" s="429"/>
      <c r="HJV344" s="428"/>
      <c r="HJW344" s="430"/>
      <c r="HJX344" s="431"/>
      <c r="HJY344" s="429"/>
      <c r="HJZ344" s="428"/>
      <c r="HKA344" s="430"/>
      <c r="HKB344" s="431"/>
      <c r="HKC344" s="429"/>
      <c r="HKD344" s="428"/>
      <c r="HKE344" s="430"/>
      <c r="HKF344" s="431"/>
      <c r="HKG344" s="429"/>
      <c r="HKH344" s="428"/>
      <c r="HKI344" s="430"/>
      <c r="HKJ344" s="431"/>
      <c r="HKK344" s="429"/>
      <c r="HKL344" s="428"/>
      <c r="HKM344" s="430"/>
      <c r="HKN344" s="431"/>
      <c r="HKO344" s="429"/>
      <c r="HKP344" s="428"/>
      <c r="HKQ344" s="430"/>
      <c r="HKR344" s="431"/>
      <c r="HKS344" s="429"/>
      <c r="HKT344" s="428"/>
      <c r="HKU344" s="430"/>
      <c r="HKV344" s="431"/>
      <c r="HKW344" s="429"/>
      <c r="HKX344" s="428"/>
      <c r="HKY344" s="430"/>
      <c r="HKZ344" s="431"/>
      <c r="HLA344" s="429"/>
      <c r="HLB344" s="428"/>
      <c r="HLC344" s="430"/>
      <c r="HLD344" s="431"/>
      <c r="HLE344" s="429"/>
      <c r="HLF344" s="428"/>
      <c r="HLG344" s="430"/>
      <c r="HLH344" s="431"/>
      <c r="HLI344" s="429"/>
      <c r="HLJ344" s="428"/>
      <c r="HLK344" s="430"/>
      <c r="HLL344" s="431"/>
      <c r="HLM344" s="429"/>
      <c r="HLN344" s="428"/>
      <c r="HLO344" s="430"/>
      <c r="HLP344" s="431"/>
      <c r="HLQ344" s="429"/>
      <c r="HLR344" s="428"/>
      <c r="HLS344" s="430"/>
      <c r="HLT344" s="431"/>
      <c r="HLU344" s="429"/>
      <c r="HLV344" s="428"/>
      <c r="HLW344" s="430"/>
      <c r="HLX344" s="431"/>
      <c r="HLY344" s="429"/>
      <c r="HLZ344" s="428"/>
      <c r="HMA344" s="430"/>
      <c r="HMB344" s="431"/>
      <c r="HMC344" s="429"/>
      <c r="HMD344" s="428"/>
      <c r="HME344" s="430"/>
      <c r="HMF344" s="431"/>
      <c r="HMG344" s="429"/>
      <c r="HMH344" s="428"/>
      <c r="HMI344" s="430"/>
      <c r="HMJ344" s="431"/>
      <c r="HMK344" s="429"/>
      <c r="HML344" s="428"/>
      <c r="HMM344" s="430"/>
      <c r="HMN344" s="431"/>
      <c r="HMO344" s="429"/>
      <c r="HMP344" s="428"/>
      <c r="HMQ344" s="430"/>
      <c r="HMR344" s="431"/>
      <c r="HMS344" s="429"/>
      <c r="HMT344" s="428"/>
      <c r="HMU344" s="430"/>
      <c r="HMV344" s="431"/>
      <c r="HMW344" s="429"/>
      <c r="HMX344" s="428"/>
      <c r="HMY344" s="430"/>
      <c r="HMZ344" s="431"/>
      <c r="HNA344" s="429"/>
      <c r="HNB344" s="428"/>
      <c r="HNC344" s="430"/>
      <c r="HND344" s="431"/>
      <c r="HNE344" s="429"/>
      <c r="HNF344" s="428"/>
      <c r="HNG344" s="430"/>
      <c r="HNH344" s="431"/>
      <c r="HNI344" s="429"/>
      <c r="HNJ344" s="428"/>
      <c r="HNK344" s="430"/>
      <c r="HNL344" s="431"/>
      <c r="HNM344" s="429"/>
      <c r="HNN344" s="428"/>
      <c r="HNO344" s="430"/>
      <c r="HNP344" s="431"/>
      <c r="HNQ344" s="429"/>
      <c r="HNR344" s="428"/>
      <c r="HNS344" s="430"/>
      <c r="HNT344" s="431"/>
      <c r="HNU344" s="429"/>
      <c r="HNV344" s="428"/>
      <c r="HNW344" s="430"/>
      <c r="HNX344" s="431"/>
      <c r="HNY344" s="429"/>
      <c r="HNZ344" s="428"/>
      <c r="HOA344" s="430"/>
      <c r="HOB344" s="431"/>
      <c r="HOC344" s="429"/>
      <c r="HOD344" s="428"/>
      <c r="HOE344" s="430"/>
      <c r="HOF344" s="431"/>
      <c r="HOG344" s="429"/>
      <c r="HOH344" s="428"/>
      <c r="HOI344" s="430"/>
      <c r="HOJ344" s="431"/>
      <c r="HOK344" s="429"/>
      <c r="HOL344" s="428"/>
      <c r="HOM344" s="430"/>
      <c r="HON344" s="431"/>
      <c r="HOO344" s="429"/>
      <c r="HOP344" s="428"/>
      <c r="HOQ344" s="430"/>
      <c r="HOR344" s="431"/>
      <c r="HOS344" s="429"/>
      <c r="HOT344" s="428"/>
      <c r="HOU344" s="430"/>
      <c r="HOV344" s="431"/>
      <c r="HOW344" s="429"/>
      <c r="HOX344" s="428"/>
      <c r="HOY344" s="430"/>
      <c r="HOZ344" s="431"/>
      <c r="HPA344" s="429"/>
      <c r="HPB344" s="428"/>
      <c r="HPC344" s="430"/>
      <c r="HPD344" s="431"/>
      <c r="HPE344" s="429"/>
      <c r="HPF344" s="428"/>
      <c r="HPG344" s="430"/>
      <c r="HPH344" s="431"/>
      <c r="HPI344" s="429"/>
      <c r="HPJ344" s="428"/>
      <c r="HPK344" s="430"/>
      <c r="HPL344" s="431"/>
      <c r="HPM344" s="429"/>
      <c r="HPN344" s="428"/>
      <c r="HPO344" s="430"/>
      <c r="HPP344" s="431"/>
      <c r="HPQ344" s="429"/>
      <c r="HPR344" s="428"/>
      <c r="HPS344" s="430"/>
      <c r="HPT344" s="431"/>
      <c r="HPU344" s="429"/>
      <c r="HPV344" s="428"/>
      <c r="HPW344" s="430"/>
      <c r="HPX344" s="431"/>
      <c r="HPY344" s="429"/>
      <c r="HPZ344" s="428"/>
      <c r="HQA344" s="430"/>
      <c r="HQB344" s="431"/>
      <c r="HQC344" s="429"/>
      <c r="HQD344" s="428"/>
      <c r="HQE344" s="430"/>
      <c r="HQF344" s="431"/>
      <c r="HQG344" s="429"/>
      <c r="HQH344" s="428"/>
      <c r="HQI344" s="430"/>
      <c r="HQJ344" s="431"/>
      <c r="HQK344" s="429"/>
      <c r="HQL344" s="428"/>
      <c r="HQM344" s="430"/>
      <c r="HQN344" s="431"/>
      <c r="HQO344" s="429"/>
      <c r="HQP344" s="428"/>
      <c r="HQQ344" s="430"/>
      <c r="HQR344" s="431"/>
      <c r="HQS344" s="429"/>
      <c r="HQT344" s="428"/>
      <c r="HQU344" s="430"/>
      <c r="HQV344" s="431"/>
      <c r="HQW344" s="429"/>
      <c r="HQX344" s="428"/>
      <c r="HQY344" s="430"/>
      <c r="HQZ344" s="431"/>
      <c r="HRA344" s="429"/>
      <c r="HRB344" s="428"/>
      <c r="HRC344" s="430"/>
      <c r="HRD344" s="431"/>
      <c r="HRE344" s="429"/>
      <c r="HRF344" s="428"/>
      <c r="HRG344" s="430"/>
      <c r="HRH344" s="431"/>
      <c r="HRI344" s="429"/>
      <c r="HRJ344" s="428"/>
      <c r="HRK344" s="430"/>
      <c r="HRL344" s="431"/>
      <c r="HRM344" s="429"/>
      <c r="HRN344" s="428"/>
      <c r="HRO344" s="430"/>
      <c r="HRP344" s="431"/>
      <c r="HRQ344" s="429"/>
      <c r="HRR344" s="428"/>
      <c r="HRS344" s="430"/>
      <c r="HRT344" s="431"/>
      <c r="HRU344" s="429"/>
      <c r="HRV344" s="428"/>
      <c r="HRW344" s="430"/>
      <c r="HRX344" s="431"/>
      <c r="HRY344" s="429"/>
      <c r="HRZ344" s="428"/>
      <c r="HSA344" s="430"/>
      <c r="HSB344" s="431"/>
      <c r="HSC344" s="429"/>
      <c r="HSD344" s="428"/>
      <c r="HSE344" s="430"/>
      <c r="HSF344" s="431"/>
      <c r="HSG344" s="429"/>
      <c r="HSH344" s="428"/>
      <c r="HSI344" s="430"/>
      <c r="HSJ344" s="431"/>
      <c r="HSK344" s="429"/>
      <c r="HSL344" s="428"/>
      <c r="HSM344" s="430"/>
      <c r="HSN344" s="431"/>
      <c r="HSO344" s="429"/>
      <c r="HSP344" s="428"/>
      <c r="HSQ344" s="430"/>
      <c r="HSR344" s="431"/>
      <c r="HSS344" s="429"/>
      <c r="HST344" s="428"/>
      <c r="HSU344" s="430"/>
      <c r="HSV344" s="431"/>
      <c r="HSW344" s="429"/>
      <c r="HSX344" s="428"/>
      <c r="HSY344" s="430"/>
      <c r="HSZ344" s="431"/>
      <c r="HTA344" s="429"/>
      <c r="HTB344" s="428"/>
      <c r="HTC344" s="430"/>
      <c r="HTD344" s="431"/>
      <c r="HTE344" s="429"/>
      <c r="HTF344" s="428"/>
      <c r="HTG344" s="430"/>
      <c r="HTH344" s="431"/>
      <c r="HTI344" s="429"/>
      <c r="HTJ344" s="428"/>
      <c r="HTK344" s="430"/>
      <c r="HTL344" s="431"/>
      <c r="HTM344" s="429"/>
      <c r="HTN344" s="428"/>
      <c r="HTO344" s="430"/>
      <c r="HTP344" s="431"/>
      <c r="HTQ344" s="429"/>
      <c r="HTR344" s="428"/>
      <c r="HTS344" s="430"/>
      <c r="HTT344" s="431"/>
      <c r="HTU344" s="429"/>
      <c r="HTV344" s="428"/>
      <c r="HTW344" s="430"/>
      <c r="HTX344" s="431"/>
      <c r="HTY344" s="429"/>
      <c r="HTZ344" s="428"/>
      <c r="HUA344" s="430"/>
      <c r="HUB344" s="431"/>
      <c r="HUC344" s="429"/>
      <c r="HUD344" s="428"/>
      <c r="HUE344" s="430"/>
      <c r="HUF344" s="431"/>
      <c r="HUG344" s="429"/>
      <c r="HUH344" s="428"/>
      <c r="HUI344" s="430"/>
      <c r="HUJ344" s="431"/>
      <c r="HUK344" s="429"/>
      <c r="HUL344" s="428"/>
      <c r="HUM344" s="430"/>
      <c r="HUN344" s="431"/>
      <c r="HUO344" s="429"/>
      <c r="HUP344" s="428"/>
      <c r="HUQ344" s="430"/>
      <c r="HUR344" s="431"/>
      <c r="HUS344" s="429"/>
      <c r="HUT344" s="428"/>
      <c r="HUU344" s="430"/>
      <c r="HUV344" s="431"/>
      <c r="HUW344" s="429"/>
      <c r="HUX344" s="428"/>
      <c r="HUY344" s="430"/>
      <c r="HUZ344" s="431"/>
      <c r="HVA344" s="429"/>
      <c r="HVB344" s="428"/>
      <c r="HVC344" s="430"/>
      <c r="HVD344" s="431"/>
      <c r="HVE344" s="429"/>
      <c r="HVF344" s="428"/>
      <c r="HVG344" s="430"/>
      <c r="HVH344" s="431"/>
      <c r="HVI344" s="429"/>
      <c r="HVJ344" s="428"/>
      <c r="HVK344" s="430"/>
      <c r="HVL344" s="431"/>
      <c r="HVM344" s="429"/>
      <c r="HVN344" s="428"/>
      <c r="HVO344" s="430"/>
      <c r="HVP344" s="431"/>
      <c r="HVQ344" s="429"/>
      <c r="HVR344" s="428"/>
      <c r="HVS344" s="430"/>
      <c r="HVT344" s="431"/>
      <c r="HVU344" s="429"/>
      <c r="HVV344" s="428"/>
      <c r="HVW344" s="430"/>
      <c r="HVX344" s="431"/>
      <c r="HVY344" s="429"/>
      <c r="HVZ344" s="428"/>
      <c r="HWA344" s="430"/>
      <c r="HWB344" s="431"/>
      <c r="HWC344" s="429"/>
      <c r="HWD344" s="428"/>
      <c r="HWE344" s="430"/>
      <c r="HWF344" s="431"/>
      <c r="HWG344" s="429"/>
      <c r="HWH344" s="428"/>
      <c r="HWI344" s="430"/>
      <c r="HWJ344" s="431"/>
      <c r="HWK344" s="429"/>
      <c r="HWL344" s="428"/>
      <c r="HWM344" s="430"/>
      <c r="HWN344" s="431"/>
      <c r="HWO344" s="429"/>
      <c r="HWP344" s="428"/>
      <c r="HWQ344" s="430"/>
      <c r="HWR344" s="431"/>
      <c r="HWS344" s="429"/>
      <c r="HWT344" s="428"/>
      <c r="HWU344" s="430"/>
      <c r="HWV344" s="431"/>
      <c r="HWW344" s="429"/>
      <c r="HWX344" s="428"/>
      <c r="HWY344" s="430"/>
      <c r="HWZ344" s="431"/>
      <c r="HXA344" s="429"/>
      <c r="HXB344" s="428"/>
      <c r="HXC344" s="430"/>
      <c r="HXD344" s="431"/>
      <c r="HXE344" s="429"/>
      <c r="HXF344" s="428"/>
      <c r="HXG344" s="430"/>
      <c r="HXH344" s="431"/>
      <c r="HXI344" s="429"/>
      <c r="HXJ344" s="428"/>
      <c r="HXK344" s="430"/>
      <c r="HXL344" s="431"/>
      <c r="HXM344" s="429"/>
      <c r="HXN344" s="428"/>
      <c r="HXO344" s="430"/>
      <c r="HXP344" s="431"/>
      <c r="HXQ344" s="429"/>
      <c r="HXR344" s="428"/>
      <c r="HXS344" s="430"/>
      <c r="HXT344" s="431"/>
      <c r="HXU344" s="429"/>
      <c r="HXV344" s="428"/>
      <c r="HXW344" s="430"/>
      <c r="HXX344" s="431"/>
      <c r="HXY344" s="429"/>
      <c r="HXZ344" s="428"/>
      <c r="HYA344" s="430"/>
      <c r="HYB344" s="431"/>
      <c r="HYC344" s="429"/>
      <c r="HYD344" s="428"/>
      <c r="HYE344" s="430"/>
      <c r="HYF344" s="431"/>
      <c r="HYG344" s="429"/>
      <c r="HYH344" s="428"/>
      <c r="HYI344" s="430"/>
      <c r="HYJ344" s="431"/>
      <c r="HYK344" s="429"/>
      <c r="HYL344" s="428"/>
      <c r="HYM344" s="430"/>
      <c r="HYN344" s="431"/>
      <c r="HYO344" s="429"/>
      <c r="HYP344" s="428"/>
      <c r="HYQ344" s="430"/>
      <c r="HYR344" s="431"/>
      <c r="HYS344" s="429"/>
      <c r="HYT344" s="428"/>
      <c r="HYU344" s="430"/>
      <c r="HYV344" s="431"/>
      <c r="HYW344" s="429"/>
      <c r="HYX344" s="428"/>
      <c r="HYY344" s="430"/>
      <c r="HYZ344" s="431"/>
      <c r="HZA344" s="429"/>
      <c r="HZB344" s="428"/>
      <c r="HZC344" s="430"/>
      <c r="HZD344" s="431"/>
      <c r="HZE344" s="429"/>
      <c r="HZF344" s="428"/>
      <c r="HZG344" s="430"/>
      <c r="HZH344" s="431"/>
      <c r="HZI344" s="429"/>
      <c r="HZJ344" s="428"/>
      <c r="HZK344" s="430"/>
      <c r="HZL344" s="431"/>
      <c r="HZM344" s="429"/>
      <c r="HZN344" s="428"/>
      <c r="HZO344" s="430"/>
      <c r="HZP344" s="431"/>
      <c r="HZQ344" s="429"/>
      <c r="HZR344" s="428"/>
      <c r="HZS344" s="430"/>
      <c r="HZT344" s="431"/>
      <c r="HZU344" s="429"/>
      <c r="HZV344" s="428"/>
      <c r="HZW344" s="430"/>
      <c r="HZX344" s="431"/>
      <c r="HZY344" s="429"/>
      <c r="HZZ344" s="428"/>
      <c r="IAA344" s="430"/>
      <c r="IAB344" s="431"/>
      <c r="IAC344" s="429"/>
      <c r="IAD344" s="428"/>
      <c r="IAE344" s="430"/>
      <c r="IAF344" s="431"/>
      <c r="IAG344" s="429"/>
      <c r="IAH344" s="428"/>
      <c r="IAI344" s="430"/>
      <c r="IAJ344" s="431"/>
      <c r="IAK344" s="429"/>
      <c r="IAL344" s="428"/>
      <c r="IAM344" s="430"/>
      <c r="IAN344" s="431"/>
      <c r="IAO344" s="429"/>
      <c r="IAP344" s="428"/>
      <c r="IAQ344" s="430"/>
      <c r="IAR344" s="431"/>
      <c r="IAS344" s="429"/>
      <c r="IAT344" s="428"/>
      <c r="IAU344" s="430"/>
      <c r="IAV344" s="431"/>
      <c r="IAW344" s="429"/>
      <c r="IAX344" s="428"/>
      <c r="IAY344" s="430"/>
      <c r="IAZ344" s="431"/>
      <c r="IBA344" s="429"/>
      <c r="IBB344" s="428"/>
      <c r="IBC344" s="430"/>
      <c r="IBD344" s="431"/>
      <c r="IBE344" s="429"/>
      <c r="IBF344" s="428"/>
      <c r="IBG344" s="430"/>
      <c r="IBH344" s="431"/>
      <c r="IBI344" s="429"/>
      <c r="IBJ344" s="428"/>
      <c r="IBK344" s="430"/>
      <c r="IBL344" s="431"/>
      <c r="IBM344" s="429"/>
      <c r="IBN344" s="428"/>
      <c r="IBO344" s="430"/>
      <c r="IBP344" s="431"/>
      <c r="IBQ344" s="429"/>
      <c r="IBR344" s="428"/>
      <c r="IBS344" s="430"/>
      <c r="IBT344" s="431"/>
      <c r="IBU344" s="429"/>
      <c r="IBV344" s="428"/>
      <c r="IBW344" s="430"/>
      <c r="IBX344" s="431"/>
      <c r="IBY344" s="429"/>
      <c r="IBZ344" s="428"/>
      <c r="ICA344" s="430"/>
      <c r="ICB344" s="431"/>
      <c r="ICC344" s="429"/>
      <c r="ICD344" s="428"/>
      <c r="ICE344" s="430"/>
      <c r="ICF344" s="431"/>
      <c r="ICG344" s="429"/>
      <c r="ICH344" s="428"/>
      <c r="ICI344" s="430"/>
      <c r="ICJ344" s="431"/>
      <c r="ICK344" s="429"/>
      <c r="ICL344" s="428"/>
      <c r="ICM344" s="430"/>
      <c r="ICN344" s="431"/>
      <c r="ICO344" s="429"/>
      <c r="ICP344" s="428"/>
      <c r="ICQ344" s="430"/>
      <c r="ICR344" s="431"/>
      <c r="ICS344" s="429"/>
      <c r="ICT344" s="428"/>
      <c r="ICU344" s="430"/>
      <c r="ICV344" s="431"/>
      <c r="ICW344" s="429"/>
      <c r="ICX344" s="428"/>
      <c r="ICY344" s="430"/>
      <c r="ICZ344" s="431"/>
      <c r="IDA344" s="429"/>
      <c r="IDB344" s="428"/>
      <c r="IDC344" s="430"/>
      <c r="IDD344" s="431"/>
      <c r="IDE344" s="429"/>
      <c r="IDF344" s="428"/>
      <c r="IDG344" s="430"/>
      <c r="IDH344" s="431"/>
      <c r="IDI344" s="429"/>
      <c r="IDJ344" s="428"/>
      <c r="IDK344" s="430"/>
      <c r="IDL344" s="431"/>
      <c r="IDM344" s="429"/>
      <c r="IDN344" s="428"/>
      <c r="IDO344" s="430"/>
      <c r="IDP344" s="431"/>
      <c r="IDQ344" s="429"/>
      <c r="IDR344" s="428"/>
      <c r="IDS344" s="430"/>
      <c r="IDT344" s="431"/>
      <c r="IDU344" s="429"/>
      <c r="IDV344" s="428"/>
      <c r="IDW344" s="430"/>
      <c r="IDX344" s="431"/>
      <c r="IDY344" s="429"/>
      <c r="IDZ344" s="428"/>
      <c r="IEA344" s="430"/>
      <c r="IEB344" s="431"/>
      <c r="IEC344" s="429"/>
      <c r="IED344" s="428"/>
      <c r="IEE344" s="430"/>
      <c r="IEF344" s="431"/>
      <c r="IEG344" s="429"/>
      <c r="IEH344" s="428"/>
      <c r="IEI344" s="430"/>
      <c r="IEJ344" s="431"/>
      <c r="IEK344" s="429"/>
      <c r="IEL344" s="428"/>
      <c r="IEM344" s="430"/>
      <c r="IEN344" s="431"/>
      <c r="IEO344" s="429"/>
      <c r="IEP344" s="428"/>
      <c r="IEQ344" s="430"/>
      <c r="IER344" s="431"/>
      <c r="IES344" s="429"/>
      <c r="IET344" s="428"/>
      <c r="IEU344" s="430"/>
      <c r="IEV344" s="431"/>
      <c r="IEW344" s="429"/>
      <c r="IEX344" s="428"/>
      <c r="IEY344" s="430"/>
      <c r="IEZ344" s="431"/>
      <c r="IFA344" s="429"/>
      <c r="IFB344" s="428"/>
      <c r="IFC344" s="430"/>
      <c r="IFD344" s="431"/>
      <c r="IFE344" s="429"/>
      <c r="IFF344" s="428"/>
      <c r="IFG344" s="430"/>
      <c r="IFH344" s="431"/>
      <c r="IFI344" s="429"/>
      <c r="IFJ344" s="428"/>
      <c r="IFK344" s="430"/>
      <c r="IFL344" s="431"/>
      <c r="IFM344" s="429"/>
      <c r="IFN344" s="428"/>
      <c r="IFO344" s="430"/>
      <c r="IFP344" s="431"/>
      <c r="IFQ344" s="429"/>
      <c r="IFR344" s="428"/>
      <c r="IFS344" s="430"/>
      <c r="IFT344" s="431"/>
      <c r="IFU344" s="429"/>
      <c r="IFV344" s="428"/>
      <c r="IFW344" s="430"/>
      <c r="IFX344" s="431"/>
      <c r="IFY344" s="429"/>
      <c r="IFZ344" s="428"/>
      <c r="IGA344" s="430"/>
      <c r="IGB344" s="431"/>
      <c r="IGC344" s="429"/>
      <c r="IGD344" s="428"/>
      <c r="IGE344" s="430"/>
      <c r="IGF344" s="431"/>
      <c r="IGG344" s="429"/>
      <c r="IGH344" s="428"/>
      <c r="IGI344" s="430"/>
      <c r="IGJ344" s="431"/>
      <c r="IGK344" s="429"/>
      <c r="IGL344" s="428"/>
      <c r="IGM344" s="430"/>
      <c r="IGN344" s="431"/>
      <c r="IGO344" s="429"/>
      <c r="IGP344" s="428"/>
      <c r="IGQ344" s="430"/>
      <c r="IGR344" s="431"/>
      <c r="IGS344" s="429"/>
      <c r="IGT344" s="428"/>
      <c r="IGU344" s="430"/>
      <c r="IGV344" s="431"/>
      <c r="IGW344" s="429"/>
      <c r="IGX344" s="428"/>
      <c r="IGY344" s="430"/>
      <c r="IGZ344" s="431"/>
      <c r="IHA344" s="429"/>
      <c r="IHB344" s="428"/>
      <c r="IHC344" s="430"/>
      <c r="IHD344" s="431"/>
      <c r="IHE344" s="429"/>
      <c r="IHF344" s="428"/>
      <c r="IHG344" s="430"/>
      <c r="IHH344" s="431"/>
      <c r="IHI344" s="429"/>
      <c r="IHJ344" s="428"/>
      <c r="IHK344" s="430"/>
      <c r="IHL344" s="431"/>
      <c r="IHM344" s="429"/>
      <c r="IHN344" s="428"/>
      <c r="IHO344" s="430"/>
      <c r="IHP344" s="431"/>
      <c r="IHQ344" s="429"/>
      <c r="IHR344" s="428"/>
      <c r="IHS344" s="430"/>
      <c r="IHT344" s="431"/>
      <c r="IHU344" s="429"/>
      <c r="IHV344" s="428"/>
      <c r="IHW344" s="430"/>
      <c r="IHX344" s="431"/>
      <c r="IHY344" s="429"/>
      <c r="IHZ344" s="428"/>
      <c r="IIA344" s="430"/>
      <c r="IIB344" s="431"/>
      <c r="IIC344" s="429"/>
      <c r="IID344" s="428"/>
      <c r="IIE344" s="430"/>
      <c r="IIF344" s="431"/>
      <c r="IIG344" s="429"/>
      <c r="IIH344" s="428"/>
      <c r="III344" s="430"/>
      <c r="IIJ344" s="431"/>
      <c r="IIK344" s="429"/>
      <c r="IIL344" s="428"/>
      <c r="IIM344" s="430"/>
      <c r="IIN344" s="431"/>
      <c r="IIO344" s="429"/>
      <c r="IIP344" s="428"/>
      <c r="IIQ344" s="430"/>
      <c r="IIR344" s="431"/>
      <c r="IIS344" s="429"/>
      <c r="IIT344" s="428"/>
      <c r="IIU344" s="430"/>
      <c r="IIV344" s="431"/>
      <c r="IIW344" s="429"/>
      <c r="IIX344" s="428"/>
      <c r="IIY344" s="430"/>
      <c r="IIZ344" s="431"/>
      <c r="IJA344" s="429"/>
      <c r="IJB344" s="428"/>
      <c r="IJC344" s="430"/>
      <c r="IJD344" s="431"/>
      <c r="IJE344" s="429"/>
      <c r="IJF344" s="428"/>
      <c r="IJG344" s="430"/>
      <c r="IJH344" s="431"/>
      <c r="IJI344" s="429"/>
      <c r="IJJ344" s="428"/>
      <c r="IJK344" s="430"/>
      <c r="IJL344" s="431"/>
      <c r="IJM344" s="429"/>
      <c r="IJN344" s="428"/>
      <c r="IJO344" s="430"/>
      <c r="IJP344" s="431"/>
      <c r="IJQ344" s="429"/>
      <c r="IJR344" s="428"/>
      <c r="IJS344" s="430"/>
      <c r="IJT344" s="431"/>
      <c r="IJU344" s="429"/>
      <c r="IJV344" s="428"/>
      <c r="IJW344" s="430"/>
      <c r="IJX344" s="431"/>
      <c r="IJY344" s="429"/>
      <c r="IJZ344" s="428"/>
      <c r="IKA344" s="430"/>
      <c r="IKB344" s="431"/>
      <c r="IKC344" s="429"/>
      <c r="IKD344" s="428"/>
      <c r="IKE344" s="430"/>
      <c r="IKF344" s="431"/>
      <c r="IKG344" s="429"/>
      <c r="IKH344" s="428"/>
      <c r="IKI344" s="430"/>
      <c r="IKJ344" s="431"/>
      <c r="IKK344" s="429"/>
      <c r="IKL344" s="428"/>
      <c r="IKM344" s="430"/>
      <c r="IKN344" s="431"/>
      <c r="IKO344" s="429"/>
      <c r="IKP344" s="428"/>
      <c r="IKQ344" s="430"/>
      <c r="IKR344" s="431"/>
      <c r="IKS344" s="429"/>
      <c r="IKT344" s="428"/>
      <c r="IKU344" s="430"/>
      <c r="IKV344" s="431"/>
      <c r="IKW344" s="429"/>
      <c r="IKX344" s="428"/>
      <c r="IKY344" s="430"/>
      <c r="IKZ344" s="431"/>
      <c r="ILA344" s="429"/>
      <c r="ILB344" s="428"/>
      <c r="ILC344" s="430"/>
      <c r="ILD344" s="431"/>
      <c r="ILE344" s="429"/>
      <c r="ILF344" s="428"/>
      <c r="ILG344" s="430"/>
      <c r="ILH344" s="431"/>
      <c r="ILI344" s="429"/>
      <c r="ILJ344" s="428"/>
      <c r="ILK344" s="430"/>
      <c r="ILL344" s="431"/>
      <c r="ILM344" s="429"/>
      <c r="ILN344" s="428"/>
      <c r="ILO344" s="430"/>
      <c r="ILP344" s="431"/>
      <c r="ILQ344" s="429"/>
      <c r="ILR344" s="428"/>
      <c r="ILS344" s="430"/>
      <c r="ILT344" s="431"/>
      <c r="ILU344" s="429"/>
      <c r="ILV344" s="428"/>
      <c r="ILW344" s="430"/>
      <c r="ILX344" s="431"/>
      <c r="ILY344" s="429"/>
      <c r="ILZ344" s="428"/>
      <c r="IMA344" s="430"/>
      <c r="IMB344" s="431"/>
      <c r="IMC344" s="429"/>
      <c r="IMD344" s="428"/>
      <c r="IME344" s="430"/>
      <c r="IMF344" s="431"/>
      <c r="IMG344" s="429"/>
      <c r="IMH344" s="428"/>
      <c r="IMI344" s="430"/>
      <c r="IMJ344" s="431"/>
      <c r="IMK344" s="429"/>
      <c r="IML344" s="428"/>
      <c r="IMM344" s="430"/>
      <c r="IMN344" s="431"/>
      <c r="IMO344" s="429"/>
      <c r="IMP344" s="428"/>
      <c r="IMQ344" s="430"/>
      <c r="IMR344" s="431"/>
      <c r="IMS344" s="429"/>
      <c r="IMT344" s="428"/>
      <c r="IMU344" s="430"/>
      <c r="IMV344" s="431"/>
      <c r="IMW344" s="429"/>
      <c r="IMX344" s="428"/>
      <c r="IMY344" s="430"/>
      <c r="IMZ344" s="431"/>
      <c r="INA344" s="429"/>
      <c r="INB344" s="428"/>
      <c r="INC344" s="430"/>
      <c r="IND344" s="431"/>
      <c r="INE344" s="429"/>
      <c r="INF344" s="428"/>
      <c r="ING344" s="430"/>
      <c r="INH344" s="431"/>
      <c r="INI344" s="429"/>
      <c r="INJ344" s="428"/>
      <c r="INK344" s="430"/>
      <c r="INL344" s="431"/>
      <c r="INM344" s="429"/>
      <c r="INN344" s="428"/>
      <c r="INO344" s="430"/>
      <c r="INP344" s="431"/>
      <c r="INQ344" s="429"/>
      <c r="INR344" s="428"/>
      <c r="INS344" s="430"/>
      <c r="INT344" s="431"/>
      <c r="INU344" s="429"/>
      <c r="INV344" s="428"/>
      <c r="INW344" s="430"/>
      <c r="INX344" s="431"/>
      <c r="INY344" s="429"/>
      <c r="INZ344" s="428"/>
      <c r="IOA344" s="430"/>
      <c r="IOB344" s="431"/>
      <c r="IOC344" s="429"/>
      <c r="IOD344" s="428"/>
      <c r="IOE344" s="430"/>
      <c r="IOF344" s="431"/>
      <c r="IOG344" s="429"/>
      <c r="IOH344" s="428"/>
      <c r="IOI344" s="430"/>
      <c r="IOJ344" s="431"/>
      <c r="IOK344" s="429"/>
      <c r="IOL344" s="428"/>
      <c r="IOM344" s="430"/>
      <c r="ION344" s="431"/>
      <c r="IOO344" s="429"/>
      <c r="IOP344" s="428"/>
      <c r="IOQ344" s="430"/>
      <c r="IOR344" s="431"/>
      <c r="IOS344" s="429"/>
      <c r="IOT344" s="428"/>
      <c r="IOU344" s="430"/>
      <c r="IOV344" s="431"/>
      <c r="IOW344" s="429"/>
      <c r="IOX344" s="428"/>
      <c r="IOY344" s="430"/>
      <c r="IOZ344" s="431"/>
      <c r="IPA344" s="429"/>
      <c r="IPB344" s="428"/>
      <c r="IPC344" s="430"/>
      <c r="IPD344" s="431"/>
      <c r="IPE344" s="429"/>
      <c r="IPF344" s="428"/>
      <c r="IPG344" s="430"/>
      <c r="IPH344" s="431"/>
      <c r="IPI344" s="429"/>
      <c r="IPJ344" s="428"/>
      <c r="IPK344" s="430"/>
      <c r="IPL344" s="431"/>
      <c r="IPM344" s="429"/>
      <c r="IPN344" s="428"/>
      <c r="IPO344" s="430"/>
      <c r="IPP344" s="431"/>
      <c r="IPQ344" s="429"/>
      <c r="IPR344" s="428"/>
      <c r="IPS344" s="430"/>
      <c r="IPT344" s="431"/>
      <c r="IPU344" s="429"/>
      <c r="IPV344" s="428"/>
      <c r="IPW344" s="430"/>
      <c r="IPX344" s="431"/>
      <c r="IPY344" s="429"/>
      <c r="IPZ344" s="428"/>
      <c r="IQA344" s="430"/>
      <c r="IQB344" s="431"/>
      <c r="IQC344" s="429"/>
      <c r="IQD344" s="428"/>
      <c r="IQE344" s="430"/>
      <c r="IQF344" s="431"/>
      <c r="IQG344" s="429"/>
      <c r="IQH344" s="428"/>
      <c r="IQI344" s="430"/>
      <c r="IQJ344" s="431"/>
      <c r="IQK344" s="429"/>
      <c r="IQL344" s="428"/>
      <c r="IQM344" s="430"/>
      <c r="IQN344" s="431"/>
      <c r="IQO344" s="429"/>
      <c r="IQP344" s="428"/>
      <c r="IQQ344" s="430"/>
      <c r="IQR344" s="431"/>
      <c r="IQS344" s="429"/>
      <c r="IQT344" s="428"/>
      <c r="IQU344" s="430"/>
      <c r="IQV344" s="431"/>
      <c r="IQW344" s="429"/>
      <c r="IQX344" s="428"/>
      <c r="IQY344" s="430"/>
      <c r="IQZ344" s="431"/>
      <c r="IRA344" s="429"/>
      <c r="IRB344" s="428"/>
      <c r="IRC344" s="430"/>
      <c r="IRD344" s="431"/>
      <c r="IRE344" s="429"/>
      <c r="IRF344" s="428"/>
      <c r="IRG344" s="430"/>
      <c r="IRH344" s="431"/>
      <c r="IRI344" s="429"/>
      <c r="IRJ344" s="428"/>
      <c r="IRK344" s="430"/>
      <c r="IRL344" s="431"/>
      <c r="IRM344" s="429"/>
      <c r="IRN344" s="428"/>
      <c r="IRO344" s="430"/>
      <c r="IRP344" s="431"/>
      <c r="IRQ344" s="429"/>
      <c r="IRR344" s="428"/>
      <c r="IRS344" s="430"/>
      <c r="IRT344" s="431"/>
      <c r="IRU344" s="429"/>
      <c r="IRV344" s="428"/>
      <c r="IRW344" s="430"/>
      <c r="IRX344" s="431"/>
      <c r="IRY344" s="429"/>
      <c r="IRZ344" s="428"/>
      <c r="ISA344" s="430"/>
      <c r="ISB344" s="431"/>
      <c r="ISC344" s="429"/>
      <c r="ISD344" s="428"/>
      <c r="ISE344" s="430"/>
      <c r="ISF344" s="431"/>
      <c r="ISG344" s="429"/>
      <c r="ISH344" s="428"/>
      <c r="ISI344" s="430"/>
      <c r="ISJ344" s="431"/>
      <c r="ISK344" s="429"/>
      <c r="ISL344" s="428"/>
      <c r="ISM344" s="430"/>
      <c r="ISN344" s="431"/>
      <c r="ISO344" s="429"/>
      <c r="ISP344" s="428"/>
      <c r="ISQ344" s="430"/>
      <c r="ISR344" s="431"/>
      <c r="ISS344" s="429"/>
      <c r="IST344" s="428"/>
      <c r="ISU344" s="430"/>
      <c r="ISV344" s="431"/>
      <c r="ISW344" s="429"/>
      <c r="ISX344" s="428"/>
      <c r="ISY344" s="430"/>
      <c r="ISZ344" s="431"/>
      <c r="ITA344" s="429"/>
      <c r="ITB344" s="428"/>
      <c r="ITC344" s="430"/>
      <c r="ITD344" s="431"/>
      <c r="ITE344" s="429"/>
      <c r="ITF344" s="428"/>
      <c r="ITG344" s="430"/>
      <c r="ITH344" s="431"/>
      <c r="ITI344" s="429"/>
      <c r="ITJ344" s="428"/>
      <c r="ITK344" s="430"/>
      <c r="ITL344" s="431"/>
      <c r="ITM344" s="429"/>
      <c r="ITN344" s="428"/>
      <c r="ITO344" s="430"/>
      <c r="ITP344" s="431"/>
      <c r="ITQ344" s="429"/>
      <c r="ITR344" s="428"/>
      <c r="ITS344" s="430"/>
      <c r="ITT344" s="431"/>
      <c r="ITU344" s="429"/>
      <c r="ITV344" s="428"/>
      <c r="ITW344" s="430"/>
      <c r="ITX344" s="431"/>
      <c r="ITY344" s="429"/>
      <c r="ITZ344" s="428"/>
      <c r="IUA344" s="430"/>
      <c r="IUB344" s="431"/>
      <c r="IUC344" s="429"/>
      <c r="IUD344" s="428"/>
      <c r="IUE344" s="430"/>
      <c r="IUF344" s="431"/>
      <c r="IUG344" s="429"/>
      <c r="IUH344" s="428"/>
      <c r="IUI344" s="430"/>
      <c r="IUJ344" s="431"/>
      <c r="IUK344" s="429"/>
      <c r="IUL344" s="428"/>
      <c r="IUM344" s="430"/>
      <c r="IUN344" s="431"/>
      <c r="IUO344" s="429"/>
      <c r="IUP344" s="428"/>
      <c r="IUQ344" s="430"/>
      <c r="IUR344" s="431"/>
      <c r="IUS344" s="429"/>
      <c r="IUT344" s="428"/>
      <c r="IUU344" s="430"/>
      <c r="IUV344" s="431"/>
      <c r="IUW344" s="429"/>
      <c r="IUX344" s="428"/>
      <c r="IUY344" s="430"/>
      <c r="IUZ344" s="431"/>
      <c r="IVA344" s="429"/>
      <c r="IVB344" s="428"/>
      <c r="IVC344" s="430"/>
      <c r="IVD344" s="431"/>
      <c r="IVE344" s="429"/>
      <c r="IVF344" s="428"/>
      <c r="IVG344" s="430"/>
      <c r="IVH344" s="431"/>
      <c r="IVI344" s="429"/>
      <c r="IVJ344" s="428"/>
      <c r="IVK344" s="430"/>
      <c r="IVL344" s="431"/>
      <c r="IVM344" s="429"/>
      <c r="IVN344" s="428"/>
      <c r="IVO344" s="430"/>
      <c r="IVP344" s="431"/>
      <c r="IVQ344" s="429"/>
      <c r="IVR344" s="428"/>
      <c r="IVS344" s="430"/>
      <c r="IVT344" s="431"/>
      <c r="IVU344" s="429"/>
      <c r="IVV344" s="428"/>
      <c r="IVW344" s="430"/>
      <c r="IVX344" s="431"/>
      <c r="IVY344" s="429"/>
      <c r="IVZ344" s="428"/>
      <c r="IWA344" s="430"/>
      <c r="IWB344" s="431"/>
      <c r="IWC344" s="429"/>
      <c r="IWD344" s="428"/>
      <c r="IWE344" s="430"/>
      <c r="IWF344" s="431"/>
      <c r="IWG344" s="429"/>
      <c r="IWH344" s="428"/>
      <c r="IWI344" s="430"/>
      <c r="IWJ344" s="431"/>
      <c r="IWK344" s="429"/>
      <c r="IWL344" s="428"/>
      <c r="IWM344" s="430"/>
      <c r="IWN344" s="431"/>
      <c r="IWO344" s="429"/>
      <c r="IWP344" s="428"/>
      <c r="IWQ344" s="430"/>
      <c r="IWR344" s="431"/>
      <c r="IWS344" s="429"/>
      <c r="IWT344" s="428"/>
      <c r="IWU344" s="430"/>
      <c r="IWV344" s="431"/>
      <c r="IWW344" s="429"/>
      <c r="IWX344" s="428"/>
      <c r="IWY344" s="430"/>
      <c r="IWZ344" s="431"/>
      <c r="IXA344" s="429"/>
      <c r="IXB344" s="428"/>
      <c r="IXC344" s="430"/>
      <c r="IXD344" s="431"/>
      <c r="IXE344" s="429"/>
      <c r="IXF344" s="428"/>
      <c r="IXG344" s="430"/>
      <c r="IXH344" s="431"/>
      <c r="IXI344" s="429"/>
      <c r="IXJ344" s="428"/>
      <c r="IXK344" s="430"/>
      <c r="IXL344" s="431"/>
      <c r="IXM344" s="429"/>
      <c r="IXN344" s="428"/>
      <c r="IXO344" s="430"/>
      <c r="IXP344" s="431"/>
      <c r="IXQ344" s="429"/>
      <c r="IXR344" s="428"/>
      <c r="IXS344" s="430"/>
      <c r="IXT344" s="431"/>
      <c r="IXU344" s="429"/>
      <c r="IXV344" s="428"/>
      <c r="IXW344" s="430"/>
      <c r="IXX344" s="431"/>
      <c r="IXY344" s="429"/>
      <c r="IXZ344" s="428"/>
      <c r="IYA344" s="430"/>
      <c r="IYB344" s="431"/>
      <c r="IYC344" s="429"/>
      <c r="IYD344" s="428"/>
      <c r="IYE344" s="430"/>
      <c r="IYF344" s="431"/>
      <c r="IYG344" s="429"/>
      <c r="IYH344" s="428"/>
      <c r="IYI344" s="430"/>
      <c r="IYJ344" s="431"/>
      <c r="IYK344" s="429"/>
      <c r="IYL344" s="428"/>
      <c r="IYM344" s="430"/>
      <c r="IYN344" s="431"/>
      <c r="IYO344" s="429"/>
      <c r="IYP344" s="428"/>
      <c r="IYQ344" s="430"/>
      <c r="IYR344" s="431"/>
      <c r="IYS344" s="429"/>
      <c r="IYT344" s="428"/>
      <c r="IYU344" s="430"/>
      <c r="IYV344" s="431"/>
      <c r="IYW344" s="429"/>
      <c r="IYX344" s="428"/>
      <c r="IYY344" s="430"/>
      <c r="IYZ344" s="431"/>
      <c r="IZA344" s="429"/>
      <c r="IZB344" s="428"/>
      <c r="IZC344" s="430"/>
      <c r="IZD344" s="431"/>
      <c r="IZE344" s="429"/>
      <c r="IZF344" s="428"/>
      <c r="IZG344" s="430"/>
      <c r="IZH344" s="431"/>
      <c r="IZI344" s="429"/>
      <c r="IZJ344" s="428"/>
      <c r="IZK344" s="430"/>
      <c r="IZL344" s="431"/>
      <c r="IZM344" s="429"/>
      <c r="IZN344" s="428"/>
      <c r="IZO344" s="430"/>
      <c r="IZP344" s="431"/>
      <c r="IZQ344" s="429"/>
      <c r="IZR344" s="428"/>
      <c r="IZS344" s="430"/>
      <c r="IZT344" s="431"/>
      <c r="IZU344" s="429"/>
      <c r="IZV344" s="428"/>
      <c r="IZW344" s="430"/>
      <c r="IZX344" s="431"/>
      <c r="IZY344" s="429"/>
      <c r="IZZ344" s="428"/>
      <c r="JAA344" s="430"/>
      <c r="JAB344" s="431"/>
      <c r="JAC344" s="429"/>
      <c r="JAD344" s="428"/>
      <c r="JAE344" s="430"/>
      <c r="JAF344" s="431"/>
      <c r="JAG344" s="429"/>
      <c r="JAH344" s="428"/>
      <c r="JAI344" s="430"/>
      <c r="JAJ344" s="431"/>
      <c r="JAK344" s="429"/>
      <c r="JAL344" s="428"/>
      <c r="JAM344" s="430"/>
      <c r="JAN344" s="431"/>
      <c r="JAO344" s="429"/>
      <c r="JAP344" s="428"/>
      <c r="JAQ344" s="430"/>
      <c r="JAR344" s="431"/>
      <c r="JAS344" s="429"/>
      <c r="JAT344" s="428"/>
      <c r="JAU344" s="430"/>
      <c r="JAV344" s="431"/>
      <c r="JAW344" s="429"/>
      <c r="JAX344" s="428"/>
      <c r="JAY344" s="430"/>
      <c r="JAZ344" s="431"/>
      <c r="JBA344" s="429"/>
      <c r="JBB344" s="428"/>
      <c r="JBC344" s="430"/>
      <c r="JBD344" s="431"/>
      <c r="JBE344" s="429"/>
      <c r="JBF344" s="428"/>
      <c r="JBG344" s="430"/>
      <c r="JBH344" s="431"/>
      <c r="JBI344" s="429"/>
      <c r="JBJ344" s="428"/>
      <c r="JBK344" s="430"/>
      <c r="JBL344" s="431"/>
      <c r="JBM344" s="429"/>
      <c r="JBN344" s="428"/>
      <c r="JBO344" s="430"/>
      <c r="JBP344" s="431"/>
      <c r="JBQ344" s="429"/>
      <c r="JBR344" s="428"/>
      <c r="JBS344" s="430"/>
      <c r="JBT344" s="431"/>
      <c r="JBU344" s="429"/>
      <c r="JBV344" s="428"/>
      <c r="JBW344" s="430"/>
      <c r="JBX344" s="431"/>
      <c r="JBY344" s="429"/>
      <c r="JBZ344" s="428"/>
      <c r="JCA344" s="430"/>
      <c r="JCB344" s="431"/>
      <c r="JCC344" s="429"/>
      <c r="JCD344" s="428"/>
      <c r="JCE344" s="430"/>
      <c r="JCF344" s="431"/>
      <c r="JCG344" s="429"/>
      <c r="JCH344" s="428"/>
      <c r="JCI344" s="430"/>
      <c r="JCJ344" s="431"/>
      <c r="JCK344" s="429"/>
      <c r="JCL344" s="428"/>
      <c r="JCM344" s="430"/>
      <c r="JCN344" s="431"/>
      <c r="JCO344" s="429"/>
      <c r="JCP344" s="428"/>
      <c r="JCQ344" s="430"/>
      <c r="JCR344" s="431"/>
      <c r="JCS344" s="429"/>
      <c r="JCT344" s="428"/>
      <c r="JCU344" s="430"/>
      <c r="JCV344" s="431"/>
      <c r="JCW344" s="429"/>
      <c r="JCX344" s="428"/>
      <c r="JCY344" s="430"/>
      <c r="JCZ344" s="431"/>
      <c r="JDA344" s="429"/>
      <c r="JDB344" s="428"/>
      <c r="JDC344" s="430"/>
      <c r="JDD344" s="431"/>
      <c r="JDE344" s="429"/>
      <c r="JDF344" s="428"/>
      <c r="JDG344" s="430"/>
      <c r="JDH344" s="431"/>
      <c r="JDI344" s="429"/>
      <c r="JDJ344" s="428"/>
      <c r="JDK344" s="430"/>
      <c r="JDL344" s="431"/>
      <c r="JDM344" s="429"/>
      <c r="JDN344" s="428"/>
      <c r="JDO344" s="430"/>
      <c r="JDP344" s="431"/>
      <c r="JDQ344" s="429"/>
      <c r="JDR344" s="428"/>
      <c r="JDS344" s="430"/>
      <c r="JDT344" s="431"/>
      <c r="JDU344" s="429"/>
      <c r="JDV344" s="428"/>
      <c r="JDW344" s="430"/>
      <c r="JDX344" s="431"/>
      <c r="JDY344" s="429"/>
      <c r="JDZ344" s="428"/>
      <c r="JEA344" s="430"/>
      <c r="JEB344" s="431"/>
      <c r="JEC344" s="429"/>
      <c r="JED344" s="428"/>
      <c r="JEE344" s="430"/>
      <c r="JEF344" s="431"/>
      <c r="JEG344" s="429"/>
      <c r="JEH344" s="428"/>
      <c r="JEI344" s="430"/>
      <c r="JEJ344" s="431"/>
      <c r="JEK344" s="429"/>
      <c r="JEL344" s="428"/>
      <c r="JEM344" s="430"/>
      <c r="JEN344" s="431"/>
      <c r="JEO344" s="429"/>
      <c r="JEP344" s="428"/>
      <c r="JEQ344" s="430"/>
      <c r="JER344" s="431"/>
      <c r="JES344" s="429"/>
      <c r="JET344" s="428"/>
      <c r="JEU344" s="430"/>
      <c r="JEV344" s="431"/>
      <c r="JEW344" s="429"/>
      <c r="JEX344" s="428"/>
      <c r="JEY344" s="430"/>
      <c r="JEZ344" s="431"/>
      <c r="JFA344" s="429"/>
      <c r="JFB344" s="428"/>
      <c r="JFC344" s="430"/>
      <c r="JFD344" s="431"/>
      <c r="JFE344" s="429"/>
      <c r="JFF344" s="428"/>
      <c r="JFG344" s="430"/>
      <c r="JFH344" s="431"/>
      <c r="JFI344" s="429"/>
      <c r="JFJ344" s="428"/>
      <c r="JFK344" s="430"/>
      <c r="JFL344" s="431"/>
      <c r="JFM344" s="429"/>
      <c r="JFN344" s="428"/>
      <c r="JFO344" s="430"/>
      <c r="JFP344" s="431"/>
      <c r="JFQ344" s="429"/>
      <c r="JFR344" s="428"/>
      <c r="JFS344" s="430"/>
      <c r="JFT344" s="431"/>
      <c r="JFU344" s="429"/>
      <c r="JFV344" s="428"/>
      <c r="JFW344" s="430"/>
      <c r="JFX344" s="431"/>
      <c r="JFY344" s="429"/>
      <c r="JFZ344" s="428"/>
      <c r="JGA344" s="430"/>
      <c r="JGB344" s="431"/>
      <c r="JGC344" s="429"/>
      <c r="JGD344" s="428"/>
      <c r="JGE344" s="430"/>
      <c r="JGF344" s="431"/>
      <c r="JGG344" s="429"/>
      <c r="JGH344" s="428"/>
      <c r="JGI344" s="430"/>
      <c r="JGJ344" s="431"/>
      <c r="JGK344" s="429"/>
      <c r="JGL344" s="428"/>
      <c r="JGM344" s="430"/>
      <c r="JGN344" s="431"/>
      <c r="JGO344" s="429"/>
      <c r="JGP344" s="428"/>
      <c r="JGQ344" s="430"/>
      <c r="JGR344" s="431"/>
      <c r="JGS344" s="429"/>
      <c r="JGT344" s="428"/>
      <c r="JGU344" s="430"/>
      <c r="JGV344" s="431"/>
      <c r="JGW344" s="429"/>
      <c r="JGX344" s="428"/>
      <c r="JGY344" s="430"/>
      <c r="JGZ344" s="431"/>
      <c r="JHA344" s="429"/>
      <c r="JHB344" s="428"/>
      <c r="JHC344" s="430"/>
      <c r="JHD344" s="431"/>
      <c r="JHE344" s="429"/>
      <c r="JHF344" s="428"/>
      <c r="JHG344" s="430"/>
      <c r="JHH344" s="431"/>
      <c r="JHI344" s="429"/>
      <c r="JHJ344" s="428"/>
      <c r="JHK344" s="430"/>
      <c r="JHL344" s="431"/>
      <c r="JHM344" s="429"/>
      <c r="JHN344" s="428"/>
      <c r="JHO344" s="430"/>
      <c r="JHP344" s="431"/>
      <c r="JHQ344" s="429"/>
      <c r="JHR344" s="428"/>
      <c r="JHS344" s="430"/>
      <c r="JHT344" s="431"/>
      <c r="JHU344" s="429"/>
      <c r="JHV344" s="428"/>
      <c r="JHW344" s="430"/>
      <c r="JHX344" s="431"/>
      <c r="JHY344" s="429"/>
      <c r="JHZ344" s="428"/>
      <c r="JIA344" s="430"/>
      <c r="JIB344" s="431"/>
      <c r="JIC344" s="429"/>
      <c r="JID344" s="428"/>
      <c r="JIE344" s="430"/>
      <c r="JIF344" s="431"/>
      <c r="JIG344" s="429"/>
      <c r="JIH344" s="428"/>
      <c r="JII344" s="430"/>
      <c r="JIJ344" s="431"/>
      <c r="JIK344" s="429"/>
      <c r="JIL344" s="428"/>
      <c r="JIM344" s="430"/>
      <c r="JIN344" s="431"/>
      <c r="JIO344" s="429"/>
      <c r="JIP344" s="428"/>
      <c r="JIQ344" s="430"/>
      <c r="JIR344" s="431"/>
      <c r="JIS344" s="429"/>
      <c r="JIT344" s="428"/>
      <c r="JIU344" s="430"/>
      <c r="JIV344" s="431"/>
      <c r="JIW344" s="429"/>
      <c r="JIX344" s="428"/>
      <c r="JIY344" s="430"/>
      <c r="JIZ344" s="431"/>
      <c r="JJA344" s="429"/>
      <c r="JJB344" s="428"/>
      <c r="JJC344" s="430"/>
      <c r="JJD344" s="431"/>
      <c r="JJE344" s="429"/>
      <c r="JJF344" s="428"/>
      <c r="JJG344" s="430"/>
      <c r="JJH344" s="431"/>
      <c r="JJI344" s="429"/>
      <c r="JJJ344" s="428"/>
      <c r="JJK344" s="430"/>
      <c r="JJL344" s="431"/>
      <c r="JJM344" s="429"/>
      <c r="JJN344" s="428"/>
      <c r="JJO344" s="430"/>
      <c r="JJP344" s="431"/>
      <c r="JJQ344" s="429"/>
      <c r="JJR344" s="428"/>
      <c r="JJS344" s="430"/>
      <c r="JJT344" s="431"/>
      <c r="JJU344" s="429"/>
      <c r="JJV344" s="428"/>
      <c r="JJW344" s="430"/>
      <c r="JJX344" s="431"/>
      <c r="JJY344" s="429"/>
      <c r="JJZ344" s="428"/>
      <c r="JKA344" s="430"/>
      <c r="JKB344" s="431"/>
      <c r="JKC344" s="429"/>
      <c r="JKD344" s="428"/>
      <c r="JKE344" s="430"/>
      <c r="JKF344" s="431"/>
      <c r="JKG344" s="429"/>
      <c r="JKH344" s="428"/>
      <c r="JKI344" s="430"/>
      <c r="JKJ344" s="431"/>
      <c r="JKK344" s="429"/>
      <c r="JKL344" s="428"/>
      <c r="JKM344" s="430"/>
      <c r="JKN344" s="431"/>
      <c r="JKO344" s="429"/>
      <c r="JKP344" s="428"/>
      <c r="JKQ344" s="430"/>
      <c r="JKR344" s="431"/>
      <c r="JKS344" s="429"/>
      <c r="JKT344" s="428"/>
      <c r="JKU344" s="430"/>
      <c r="JKV344" s="431"/>
      <c r="JKW344" s="429"/>
      <c r="JKX344" s="428"/>
      <c r="JKY344" s="430"/>
      <c r="JKZ344" s="431"/>
      <c r="JLA344" s="429"/>
      <c r="JLB344" s="428"/>
      <c r="JLC344" s="430"/>
      <c r="JLD344" s="431"/>
      <c r="JLE344" s="429"/>
      <c r="JLF344" s="428"/>
      <c r="JLG344" s="430"/>
      <c r="JLH344" s="431"/>
      <c r="JLI344" s="429"/>
      <c r="JLJ344" s="428"/>
      <c r="JLK344" s="430"/>
      <c r="JLL344" s="431"/>
      <c r="JLM344" s="429"/>
      <c r="JLN344" s="428"/>
      <c r="JLO344" s="430"/>
      <c r="JLP344" s="431"/>
      <c r="JLQ344" s="429"/>
      <c r="JLR344" s="428"/>
      <c r="JLS344" s="430"/>
      <c r="JLT344" s="431"/>
      <c r="JLU344" s="429"/>
      <c r="JLV344" s="428"/>
      <c r="JLW344" s="430"/>
      <c r="JLX344" s="431"/>
      <c r="JLY344" s="429"/>
      <c r="JLZ344" s="428"/>
      <c r="JMA344" s="430"/>
      <c r="JMB344" s="431"/>
      <c r="JMC344" s="429"/>
      <c r="JMD344" s="428"/>
      <c r="JME344" s="430"/>
      <c r="JMF344" s="431"/>
      <c r="JMG344" s="429"/>
      <c r="JMH344" s="428"/>
      <c r="JMI344" s="430"/>
      <c r="JMJ344" s="431"/>
      <c r="JMK344" s="429"/>
      <c r="JML344" s="428"/>
      <c r="JMM344" s="430"/>
      <c r="JMN344" s="431"/>
      <c r="JMO344" s="429"/>
      <c r="JMP344" s="428"/>
      <c r="JMQ344" s="430"/>
      <c r="JMR344" s="431"/>
      <c r="JMS344" s="429"/>
      <c r="JMT344" s="428"/>
      <c r="JMU344" s="430"/>
      <c r="JMV344" s="431"/>
      <c r="JMW344" s="429"/>
      <c r="JMX344" s="428"/>
      <c r="JMY344" s="430"/>
      <c r="JMZ344" s="431"/>
      <c r="JNA344" s="429"/>
      <c r="JNB344" s="428"/>
      <c r="JNC344" s="430"/>
      <c r="JND344" s="431"/>
      <c r="JNE344" s="429"/>
      <c r="JNF344" s="428"/>
      <c r="JNG344" s="430"/>
      <c r="JNH344" s="431"/>
      <c r="JNI344" s="429"/>
      <c r="JNJ344" s="428"/>
      <c r="JNK344" s="430"/>
      <c r="JNL344" s="431"/>
      <c r="JNM344" s="429"/>
      <c r="JNN344" s="428"/>
      <c r="JNO344" s="430"/>
      <c r="JNP344" s="431"/>
      <c r="JNQ344" s="429"/>
      <c r="JNR344" s="428"/>
      <c r="JNS344" s="430"/>
      <c r="JNT344" s="431"/>
      <c r="JNU344" s="429"/>
      <c r="JNV344" s="428"/>
      <c r="JNW344" s="430"/>
      <c r="JNX344" s="431"/>
      <c r="JNY344" s="429"/>
      <c r="JNZ344" s="428"/>
      <c r="JOA344" s="430"/>
      <c r="JOB344" s="431"/>
      <c r="JOC344" s="429"/>
      <c r="JOD344" s="428"/>
      <c r="JOE344" s="430"/>
      <c r="JOF344" s="431"/>
      <c r="JOG344" s="429"/>
      <c r="JOH344" s="428"/>
      <c r="JOI344" s="430"/>
      <c r="JOJ344" s="431"/>
      <c r="JOK344" s="429"/>
      <c r="JOL344" s="428"/>
      <c r="JOM344" s="430"/>
      <c r="JON344" s="431"/>
      <c r="JOO344" s="429"/>
      <c r="JOP344" s="428"/>
      <c r="JOQ344" s="430"/>
      <c r="JOR344" s="431"/>
      <c r="JOS344" s="429"/>
      <c r="JOT344" s="428"/>
      <c r="JOU344" s="430"/>
      <c r="JOV344" s="431"/>
      <c r="JOW344" s="429"/>
      <c r="JOX344" s="428"/>
      <c r="JOY344" s="430"/>
      <c r="JOZ344" s="431"/>
      <c r="JPA344" s="429"/>
      <c r="JPB344" s="428"/>
      <c r="JPC344" s="430"/>
      <c r="JPD344" s="431"/>
      <c r="JPE344" s="429"/>
      <c r="JPF344" s="428"/>
      <c r="JPG344" s="430"/>
      <c r="JPH344" s="431"/>
      <c r="JPI344" s="429"/>
      <c r="JPJ344" s="428"/>
      <c r="JPK344" s="430"/>
      <c r="JPL344" s="431"/>
      <c r="JPM344" s="429"/>
      <c r="JPN344" s="428"/>
      <c r="JPO344" s="430"/>
      <c r="JPP344" s="431"/>
      <c r="JPQ344" s="429"/>
      <c r="JPR344" s="428"/>
      <c r="JPS344" s="430"/>
      <c r="JPT344" s="431"/>
      <c r="JPU344" s="429"/>
      <c r="JPV344" s="428"/>
      <c r="JPW344" s="430"/>
      <c r="JPX344" s="431"/>
      <c r="JPY344" s="429"/>
      <c r="JPZ344" s="428"/>
      <c r="JQA344" s="430"/>
      <c r="JQB344" s="431"/>
      <c r="JQC344" s="429"/>
      <c r="JQD344" s="428"/>
      <c r="JQE344" s="430"/>
      <c r="JQF344" s="431"/>
      <c r="JQG344" s="429"/>
      <c r="JQH344" s="428"/>
      <c r="JQI344" s="430"/>
      <c r="JQJ344" s="431"/>
      <c r="JQK344" s="429"/>
      <c r="JQL344" s="428"/>
      <c r="JQM344" s="430"/>
      <c r="JQN344" s="431"/>
      <c r="JQO344" s="429"/>
      <c r="JQP344" s="428"/>
      <c r="JQQ344" s="430"/>
      <c r="JQR344" s="431"/>
      <c r="JQS344" s="429"/>
      <c r="JQT344" s="428"/>
      <c r="JQU344" s="430"/>
      <c r="JQV344" s="431"/>
      <c r="JQW344" s="429"/>
      <c r="JQX344" s="428"/>
      <c r="JQY344" s="430"/>
      <c r="JQZ344" s="431"/>
      <c r="JRA344" s="429"/>
      <c r="JRB344" s="428"/>
      <c r="JRC344" s="430"/>
      <c r="JRD344" s="431"/>
      <c r="JRE344" s="429"/>
      <c r="JRF344" s="428"/>
      <c r="JRG344" s="430"/>
      <c r="JRH344" s="431"/>
      <c r="JRI344" s="429"/>
      <c r="JRJ344" s="428"/>
      <c r="JRK344" s="430"/>
      <c r="JRL344" s="431"/>
      <c r="JRM344" s="429"/>
      <c r="JRN344" s="428"/>
      <c r="JRO344" s="430"/>
      <c r="JRP344" s="431"/>
      <c r="JRQ344" s="429"/>
      <c r="JRR344" s="428"/>
      <c r="JRS344" s="430"/>
      <c r="JRT344" s="431"/>
      <c r="JRU344" s="429"/>
      <c r="JRV344" s="428"/>
      <c r="JRW344" s="430"/>
      <c r="JRX344" s="431"/>
      <c r="JRY344" s="429"/>
      <c r="JRZ344" s="428"/>
      <c r="JSA344" s="430"/>
      <c r="JSB344" s="431"/>
      <c r="JSC344" s="429"/>
      <c r="JSD344" s="428"/>
      <c r="JSE344" s="430"/>
      <c r="JSF344" s="431"/>
      <c r="JSG344" s="429"/>
      <c r="JSH344" s="428"/>
      <c r="JSI344" s="430"/>
      <c r="JSJ344" s="431"/>
      <c r="JSK344" s="429"/>
      <c r="JSL344" s="428"/>
      <c r="JSM344" s="430"/>
      <c r="JSN344" s="431"/>
      <c r="JSO344" s="429"/>
      <c r="JSP344" s="428"/>
      <c r="JSQ344" s="430"/>
      <c r="JSR344" s="431"/>
      <c r="JSS344" s="429"/>
      <c r="JST344" s="428"/>
      <c r="JSU344" s="430"/>
      <c r="JSV344" s="431"/>
      <c r="JSW344" s="429"/>
      <c r="JSX344" s="428"/>
      <c r="JSY344" s="430"/>
      <c r="JSZ344" s="431"/>
      <c r="JTA344" s="429"/>
      <c r="JTB344" s="428"/>
      <c r="JTC344" s="430"/>
      <c r="JTD344" s="431"/>
      <c r="JTE344" s="429"/>
      <c r="JTF344" s="428"/>
      <c r="JTG344" s="430"/>
      <c r="JTH344" s="431"/>
      <c r="JTI344" s="429"/>
      <c r="JTJ344" s="428"/>
      <c r="JTK344" s="430"/>
      <c r="JTL344" s="431"/>
      <c r="JTM344" s="429"/>
      <c r="JTN344" s="428"/>
      <c r="JTO344" s="430"/>
      <c r="JTP344" s="431"/>
      <c r="JTQ344" s="429"/>
      <c r="JTR344" s="428"/>
      <c r="JTS344" s="430"/>
      <c r="JTT344" s="431"/>
      <c r="JTU344" s="429"/>
      <c r="JTV344" s="428"/>
      <c r="JTW344" s="430"/>
      <c r="JTX344" s="431"/>
      <c r="JTY344" s="429"/>
      <c r="JTZ344" s="428"/>
      <c r="JUA344" s="430"/>
      <c r="JUB344" s="431"/>
      <c r="JUC344" s="429"/>
      <c r="JUD344" s="428"/>
      <c r="JUE344" s="430"/>
      <c r="JUF344" s="431"/>
      <c r="JUG344" s="429"/>
      <c r="JUH344" s="428"/>
      <c r="JUI344" s="430"/>
      <c r="JUJ344" s="431"/>
      <c r="JUK344" s="429"/>
      <c r="JUL344" s="428"/>
      <c r="JUM344" s="430"/>
      <c r="JUN344" s="431"/>
      <c r="JUO344" s="429"/>
      <c r="JUP344" s="428"/>
      <c r="JUQ344" s="430"/>
      <c r="JUR344" s="431"/>
      <c r="JUS344" s="429"/>
      <c r="JUT344" s="428"/>
      <c r="JUU344" s="430"/>
      <c r="JUV344" s="431"/>
      <c r="JUW344" s="429"/>
      <c r="JUX344" s="428"/>
      <c r="JUY344" s="430"/>
      <c r="JUZ344" s="431"/>
      <c r="JVA344" s="429"/>
      <c r="JVB344" s="428"/>
      <c r="JVC344" s="430"/>
      <c r="JVD344" s="431"/>
      <c r="JVE344" s="429"/>
      <c r="JVF344" s="428"/>
      <c r="JVG344" s="430"/>
      <c r="JVH344" s="431"/>
      <c r="JVI344" s="429"/>
      <c r="JVJ344" s="428"/>
      <c r="JVK344" s="430"/>
      <c r="JVL344" s="431"/>
      <c r="JVM344" s="429"/>
      <c r="JVN344" s="428"/>
      <c r="JVO344" s="430"/>
      <c r="JVP344" s="431"/>
      <c r="JVQ344" s="429"/>
      <c r="JVR344" s="428"/>
      <c r="JVS344" s="430"/>
      <c r="JVT344" s="431"/>
      <c r="JVU344" s="429"/>
      <c r="JVV344" s="428"/>
      <c r="JVW344" s="430"/>
      <c r="JVX344" s="431"/>
      <c r="JVY344" s="429"/>
      <c r="JVZ344" s="428"/>
      <c r="JWA344" s="430"/>
      <c r="JWB344" s="431"/>
      <c r="JWC344" s="429"/>
      <c r="JWD344" s="428"/>
      <c r="JWE344" s="430"/>
      <c r="JWF344" s="431"/>
      <c r="JWG344" s="429"/>
      <c r="JWH344" s="428"/>
      <c r="JWI344" s="430"/>
      <c r="JWJ344" s="431"/>
      <c r="JWK344" s="429"/>
      <c r="JWL344" s="428"/>
      <c r="JWM344" s="430"/>
      <c r="JWN344" s="431"/>
      <c r="JWO344" s="429"/>
      <c r="JWP344" s="428"/>
      <c r="JWQ344" s="430"/>
      <c r="JWR344" s="431"/>
      <c r="JWS344" s="429"/>
      <c r="JWT344" s="428"/>
      <c r="JWU344" s="430"/>
      <c r="JWV344" s="431"/>
      <c r="JWW344" s="429"/>
      <c r="JWX344" s="428"/>
      <c r="JWY344" s="430"/>
      <c r="JWZ344" s="431"/>
      <c r="JXA344" s="429"/>
      <c r="JXB344" s="428"/>
      <c r="JXC344" s="430"/>
      <c r="JXD344" s="431"/>
      <c r="JXE344" s="429"/>
      <c r="JXF344" s="428"/>
      <c r="JXG344" s="430"/>
      <c r="JXH344" s="431"/>
      <c r="JXI344" s="429"/>
      <c r="JXJ344" s="428"/>
      <c r="JXK344" s="430"/>
      <c r="JXL344" s="431"/>
      <c r="JXM344" s="429"/>
      <c r="JXN344" s="428"/>
      <c r="JXO344" s="430"/>
      <c r="JXP344" s="431"/>
      <c r="JXQ344" s="429"/>
      <c r="JXR344" s="428"/>
      <c r="JXS344" s="430"/>
      <c r="JXT344" s="431"/>
      <c r="JXU344" s="429"/>
      <c r="JXV344" s="428"/>
      <c r="JXW344" s="430"/>
      <c r="JXX344" s="431"/>
      <c r="JXY344" s="429"/>
      <c r="JXZ344" s="428"/>
      <c r="JYA344" s="430"/>
      <c r="JYB344" s="431"/>
      <c r="JYC344" s="429"/>
      <c r="JYD344" s="428"/>
      <c r="JYE344" s="430"/>
      <c r="JYF344" s="431"/>
      <c r="JYG344" s="429"/>
      <c r="JYH344" s="428"/>
      <c r="JYI344" s="430"/>
      <c r="JYJ344" s="431"/>
      <c r="JYK344" s="429"/>
      <c r="JYL344" s="428"/>
      <c r="JYM344" s="430"/>
      <c r="JYN344" s="431"/>
      <c r="JYO344" s="429"/>
      <c r="JYP344" s="428"/>
      <c r="JYQ344" s="430"/>
      <c r="JYR344" s="431"/>
      <c r="JYS344" s="429"/>
      <c r="JYT344" s="428"/>
      <c r="JYU344" s="430"/>
      <c r="JYV344" s="431"/>
      <c r="JYW344" s="429"/>
      <c r="JYX344" s="428"/>
      <c r="JYY344" s="430"/>
      <c r="JYZ344" s="431"/>
      <c r="JZA344" s="429"/>
      <c r="JZB344" s="428"/>
      <c r="JZC344" s="430"/>
      <c r="JZD344" s="431"/>
      <c r="JZE344" s="429"/>
      <c r="JZF344" s="428"/>
      <c r="JZG344" s="430"/>
      <c r="JZH344" s="431"/>
      <c r="JZI344" s="429"/>
      <c r="JZJ344" s="428"/>
      <c r="JZK344" s="430"/>
      <c r="JZL344" s="431"/>
      <c r="JZM344" s="429"/>
      <c r="JZN344" s="428"/>
      <c r="JZO344" s="430"/>
      <c r="JZP344" s="431"/>
      <c r="JZQ344" s="429"/>
      <c r="JZR344" s="428"/>
      <c r="JZS344" s="430"/>
      <c r="JZT344" s="431"/>
      <c r="JZU344" s="429"/>
      <c r="JZV344" s="428"/>
      <c r="JZW344" s="430"/>
      <c r="JZX344" s="431"/>
      <c r="JZY344" s="429"/>
      <c r="JZZ344" s="428"/>
      <c r="KAA344" s="430"/>
      <c r="KAB344" s="431"/>
      <c r="KAC344" s="429"/>
      <c r="KAD344" s="428"/>
      <c r="KAE344" s="430"/>
      <c r="KAF344" s="431"/>
      <c r="KAG344" s="429"/>
      <c r="KAH344" s="428"/>
      <c r="KAI344" s="430"/>
      <c r="KAJ344" s="431"/>
      <c r="KAK344" s="429"/>
      <c r="KAL344" s="428"/>
      <c r="KAM344" s="430"/>
      <c r="KAN344" s="431"/>
      <c r="KAO344" s="429"/>
      <c r="KAP344" s="428"/>
      <c r="KAQ344" s="430"/>
      <c r="KAR344" s="431"/>
      <c r="KAS344" s="429"/>
      <c r="KAT344" s="428"/>
      <c r="KAU344" s="430"/>
      <c r="KAV344" s="431"/>
      <c r="KAW344" s="429"/>
      <c r="KAX344" s="428"/>
      <c r="KAY344" s="430"/>
      <c r="KAZ344" s="431"/>
      <c r="KBA344" s="429"/>
      <c r="KBB344" s="428"/>
      <c r="KBC344" s="430"/>
      <c r="KBD344" s="431"/>
      <c r="KBE344" s="429"/>
      <c r="KBF344" s="428"/>
      <c r="KBG344" s="430"/>
      <c r="KBH344" s="431"/>
      <c r="KBI344" s="429"/>
      <c r="KBJ344" s="428"/>
      <c r="KBK344" s="430"/>
      <c r="KBL344" s="431"/>
      <c r="KBM344" s="429"/>
      <c r="KBN344" s="428"/>
      <c r="KBO344" s="430"/>
      <c r="KBP344" s="431"/>
      <c r="KBQ344" s="429"/>
      <c r="KBR344" s="428"/>
      <c r="KBS344" s="430"/>
      <c r="KBT344" s="431"/>
      <c r="KBU344" s="429"/>
      <c r="KBV344" s="428"/>
      <c r="KBW344" s="430"/>
      <c r="KBX344" s="431"/>
      <c r="KBY344" s="429"/>
      <c r="KBZ344" s="428"/>
      <c r="KCA344" s="430"/>
      <c r="KCB344" s="431"/>
      <c r="KCC344" s="429"/>
      <c r="KCD344" s="428"/>
      <c r="KCE344" s="430"/>
      <c r="KCF344" s="431"/>
      <c r="KCG344" s="429"/>
      <c r="KCH344" s="428"/>
      <c r="KCI344" s="430"/>
      <c r="KCJ344" s="431"/>
      <c r="KCK344" s="429"/>
      <c r="KCL344" s="428"/>
      <c r="KCM344" s="430"/>
      <c r="KCN344" s="431"/>
      <c r="KCO344" s="429"/>
      <c r="KCP344" s="428"/>
      <c r="KCQ344" s="430"/>
      <c r="KCR344" s="431"/>
      <c r="KCS344" s="429"/>
      <c r="KCT344" s="428"/>
      <c r="KCU344" s="430"/>
      <c r="KCV344" s="431"/>
      <c r="KCW344" s="429"/>
      <c r="KCX344" s="428"/>
      <c r="KCY344" s="430"/>
      <c r="KCZ344" s="431"/>
      <c r="KDA344" s="429"/>
      <c r="KDB344" s="428"/>
      <c r="KDC344" s="430"/>
      <c r="KDD344" s="431"/>
      <c r="KDE344" s="429"/>
      <c r="KDF344" s="428"/>
      <c r="KDG344" s="430"/>
      <c r="KDH344" s="431"/>
      <c r="KDI344" s="429"/>
      <c r="KDJ344" s="428"/>
      <c r="KDK344" s="430"/>
      <c r="KDL344" s="431"/>
      <c r="KDM344" s="429"/>
      <c r="KDN344" s="428"/>
      <c r="KDO344" s="430"/>
      <c r="KDP344" s="431"/>
      <c r="KDQ344" s="429"/>
      <c r="KDR344" s="428"/>
      <c r="KDS344" s="430"/>
      <c r="KDT344" s="431"/>
      <c r="KDU344" s="429"/>
      <c r="KDV344" s="428"/>
      <c r="KDW344" s="430"/>
      <c r="KDX344" s="431"/>
      <c r="KDY344" s="429"/>
      <c r="KDZ344" s="428"/>
      <c r="KEA344" s="430"/>
      <c r="KEB344" s="431"/>
      <c r="KEC344" s="429"/>
      <c r="KED344" s="428"/>
      <c r="KEE344" s="430"/>
      <c r="KEF344" s="431"/>
      <c r="KEG344" s="429"/>
      <c r="KEH344" s="428"/>
      <c r="KEI344" s="430"/>
      <c r="KEJ344" s="431"/>
      <c r="KEK344" s="429"/>
      <c r="KEL344" s="428"/>
      <c r="KEM344" s="430"/>
      <c r="KEN344" s="431"/>
      <c r="KEO344" s="429"/>
      <c r="KEP344" s="428"/>
      <c r="KEQ344" s="430"/>
      <c r="KER344" s="431"/>
      <c r="KES344" s="429"/>
      <c r="KET344" s="428"/>
      <c r="KEU344" s="430"/>
      <c r="KEV344" s="431"/>
      <c r="KEW344" s="429"/>
      <c r="KEX344" s="428"/>
      <c r="KEY344" s="430"/>
      <c r="KEZ344" s="431"/>
      <c r="KFA344" s="429"/>
      <c r="KFB344" s="428"/>
      <c r="KFC344" s="430"/>
      <c r="KFD344" s="431"/>
      <c r="KFE344" s="429"/>
      <c r="KFF344" s="428"/>
      <c r="KFG344" s="430"/>
      <c r="KFH344" s="431"/>
      <c r="KFI344" s="429"/>
      <c r="KFJ344" s="428"/>
      <c r="KFK344" s="430"/>
      <c r="KFL344" s="431"/>
      <c r="KFM344" s="429"/>
      <c r="KFN344" s="428"/>
      <c r="KFO344" s="430"/>
      <c r="KFP344" s="431"/>
      <c r="KFQ344" s="429"/>
      <c r="KFR344" s="428"/>
      <c r="KFS344" s="430"/>
      <c r="KFT344" s="431"/>
      <c r="KFU344" s="429"/>
      <c r="KFV344" s="428"/>
      <c r="KFW344" s="430"/>
      <c r="KFX344" s="431"/>
      <c r="KFY344" s="429"/>
      <c r="KFZ344" s="428"/>
      <c r="KGA344" s="430"/>
      <c r="KGB344" s="431"/>
      <c r="KGC344" s="429"/>
      <c r="KGD344" s="428"/>
      <c r="KGE344" s="430"/>
      <c r="KGF344" s="431"/>
      <c r="KGG344" s="429"/>
      <c r="KGH344" s="428"/>
      <c r="KGI344" s="430"/>
      <c r="KGJ344" s="431"/>
      <c r="KGK344" s="429"/>
      <c r="KGL344" s="428"/>
      <c r="KGM344" s="430"/>
      <c r="KGN344" s="431"/>
      <c r="KGO344" s="429"/>
      <c r="KGP344" s="428"/>
      <c r="KGQ344" s="430"/>
      <c r="KGR344" s="431"/>
      <c r="KGS344" s="429"/>
      <c r="KGT344" s="428"/>
      <c r="KGU344" s="430"/>
      <c r="KGV344" s="431"/>
      <c r="KGW344" s="429"/>
      <c r="KGX344" s="428"/>
      <c r="KGY344" s="430"/>
      <c r="KGZ344" s="431"/>
      <c r="KHA344" s="429"/>
      <c r="KHB344" s="428"/>
      <c r="KHC344" s="430"/>
      <c r="KHD344" s="431"/>
      <c r="KHE344" s="429"/>
      <c r="KHF344" s="428"/>
      <c r="KHG344" s="430"/>
      <c r="KHH344" s="431"/>
      <c r="KHI344" s="429"/>
      <c r="KHJ344" s="428"/>
      <c r="KHK344" s="430"/>
      <c r="KHL344" s="431"/>
      <c r="KHM344" s="429"/>
      <c r="KHN344" s="428"/>
      <c r="KHO344" s="430"/>
      <c r="KHP344" s="431"/>
      <c r="KHQ344" s="429"/>
      <c r="KHR344" s="428"/>
      <c r="KHS344" s="430"/>
      <c r="KHT344" s="431"/>
      <c r="KHU344" s="429"/>
      <c r="KHV344" s="428"/>
      <c r="KHW344" s="430"/>
      <c r="KHX344" s="431"/>
      <c r="KHY344" s="429"/>
      <c r="KHZ344" s="428"/>
      <c r="KIA344" s="430"/>
      <c r="KIB344" s="431"/>
      <c r="KIC344" s="429"/>
      <c r="KID344" s="428"/>
      <c r="KIE344" s="430"/>
      <c r="KIF344" s="431"/>
      <c r="KIG344" s="429"/>
      <c r="KIH344" s="428"/>
      <c r="KII344" s="430"/>
      <c r="KIJ344" s="431"/>
      <c r="KIK344" s="429"/>
      <c r="KIL344" s="428"/>
      <c r="KIM344" s="430"/>
      <c r="KIN344" s="431"/>
      <c r="KIO344" s="429"/>
      <c r="KIP344" s="428"/>
      <c r="KIQ344" s="430"/>
      <c r="KIR344" s="431"/>
      <c r="KIS344" s="429"/>
      <c r="KIT344" s="428"/>
      <c r="KIU344" s="430"/>
      <c r="KIV344" s="431"/>
      <c r="KIW344" s="429"/>
      <c r="KIX344" s="428"/>
      <c r="KIY344" s="430"/>
      <c r="KIZ344" s="431"/>
      <c r="KJA344" s="429"/>
      <c r="KJB344" s="428"/>
      <c r="KJC344" s="430"/>
      <c r="KJD344" s="431"/>
      <c r="KJE344" s="429"/>
      <c r="KJF344" s="428"/>
      <c r="KJG344" s="430"/>
      <c r="KJH344" s="431"/>
      <c r="KJI344" s="429"/>
      <c r="KJJ344" s="428"/>
      <c r="KJK344" s="430"/>
      <c r="KJL344" s="431"/>
      <c r="KJM344" s="429"/>
      <c r="KJN344" s="428"/>
      <c r="KJO344" s="430"/>
      <c r="KJP344" s="431"/>
      <c r="KJQ344" s="429"/>
      <c r="KJR344" s="428"/>
      <c r="KJS344" s="430"/>
      <c r="KJT344" s="431"/>
      <c r="KJU344" s="429"/>
      <c r="KJV344" s="428"/>
      <c r="KJW344" s="430"/>
      <c r="KJX344" s="431"/>
      <c r="KJY344" s="429"/>
      <c r="KJZ344" s="428"/>
      <c r="KKA344" s="430"/>
      <c r="KKB344" s="431"/>
      <c r="KKC344" s="429"/>
      <c r="KKD344" s="428"/>
      <c r="KKE344" s="430"/>
      <c r="KKF344" s="431"/>
      <c r="KKG344" s="429"/>
      <c r="KKH344" s="428"/>
      <c r="KKI344" s="430"/>
      <c r="KKJ344" s="431"/>
      <c r="KKK344" s="429"/>
      <c r="KKL344" s="428"/>
      <c r="KKM344" s="430"/>
      <c r="KKN344" s="431"/>
      <c r="KKO344" s="429"/>
      <c r="KKP344" s="428"/>
      <c r="KKQ344" s="430"/>
      <c r="KKR344" s="431"/>
      <c r="KKS344" s="429"/>
      <c r="KKT344" s="428"/>
      <c r="KKU344" s="430"/>
      <c r="KKV344" s="431"/>
      <c r="KKW344" s="429"/>
      <c r="KKX344" s="428"/>
      <c r="KKY344" s="430"/>
      <c r="KKZ344" s="431"/>
      <c r="KLA344" s="429"/>
      <c r="KLB344" s="428"/>
      <c r="KLC344" s="430"/>
      <c r="KLD344" s="431"/>
      <c r="KLE344" s="429"/>
      <c r="KLF344" s="428"/>
      <c r="KLG344" s="430"/>
      <c r="KLH344" s="431"/>
      <c r="KLI344" s="429"/>
      <c r="KLJ344" s="428"/>
      <c r="KLK344" s="430"/>
      <c r="KLL344" s="431"/>
      <c r="KLM344" s="429"/>
      <c r="KLN344" s="428"/>
      <c r="KLO344" s="430"/>
      <c r="KLP344" s="431"/>
      <c r="KLQ344" s="429"/>
      <c r="KLR344" s="428"/>
      <c r="KLS344" s="430"/>
      <c r="KLT344" s="431"/>
      <c r="KLU344" s="429"/>
      <c r="KLV344" s="428"/>
      <c r="KLW344" s="430"/>
      <c r="KLX344" s="431"/>
      <c r="KLY344" s="429"/>
      <c r="KLZ344" s="428"/>
      <c r="KMA344" s="430"/>
      <c r="KMB344" s="431"/>
      <c r="KMC344" s="429"/>
      <c r="KMD344" s="428"/>
      <c r="KME344" s="430"/>
      <c r="KMF344" s="431"/>
      <c r="KMG344" s="429"/>
      <c r="KMH344" s="428"/>
      <c r="KMI344" s="430"/>
      <c r="KMJ344" s="431"/>
      <c r="KMK344" s="429"/>
      <c r="KML344" s="428"/>
      <c r="KMM344" s="430"/>
      <c r="KMN344" s="431"/>
      <c r="KMO344" s="429"/>
      <c r="KMP344" s="428"/>
      <c r="KMQ344" s="430"/>
      <c r="KMR344" s="431"/>
      <c r="KMS344" s="429"/>
      <c r="KMT344" s="428"/>
      <c r="KMU344" s="430"/>
      <c r="KMV344" s="431"/>
      <c r="KMW344" s="429"/>
      <c r="KMX344" s="428"/>
      <c r="KMY344" s="430"/>
      <c r="KMZ344" s="431"/>
      <c r="KNA344" s="429"/>
      <c r="KNB344" s="428"/>
      <c r="KNC344" s="430"/>
      <c r="KND344" s="431"/>
      <c r="KNE344" s="429"/>
      <c r="KNF344" s="428"/>
      <c r="KNG344" s="430"/>
      <c r="KNH344" s="431"/>
      <c r="KNI344" s="429"/>
      <c r="KNJ344" s="428"/>
      <c r="KNK344" s="430"/>
      <c r="KNL344" s="431"/>
      <c r="KNM344" s="429"/>
      <c r="KNN344" s="428"/>
      <c r="KNO344" s="430"/>
      <c r="KNP344" s="431"/>
      <c r="KNQ344" s="429"/>
      <c r="KNR344" s="428"/>
      <c r="KNS344" s="430"/>
      <c r="KNT344" s="431"/>
      <c r="KNU344" s="429"/>
      <c r="KNV344" s="428"/>
      <c r="KNW344" s="430"/>
      <c r="KNX344" s="431"/>
      <c r="KNY344" s="429"/>
      <c r="KNZ344" s="428"/>
      <c r="KOA344" s="430"/>
      <c r="KOB344" s="431"/>
      <c r="KOC344" s="429"/>
      <c r="KOD344" s="428"/>
      <c r="KOE344" s="430"/>
      <c r="KOF344" s="431"/>
      <c r="KOG344" s="429"/>
      <c r="KOH344" s="428"/>
      <c r="KOI344" s="430"/>
      <c r="KOJ344" s="431"/>
      <c r="KOK344" s="429"/>
      <c r="KOL344" s="428"/>
      <c r="KOM344" s="430"/>
      <c r="KON344" s="431"/>
      <c r="KOO344" s="429"/>
      <c r="KOP344" s="428"/>
      <c r="KOQ344" s="430"/>
      <c r="KOR344" s="431"/>
      <c r="KOS344" s="429"/>
      <c r="KOT344" s="428"/>
      <c r="KOU344" s="430"/>
      <c r="KOV344" s="431"/>
      <c r="KOW344" s="429"/>
      <c r="KOX344" s="428"/>
      <c r="KOY344" s="430"/>
      <c r="KOZ344" s="431"/>
      <c r="KPA344" s="429"/>
      <c r="KPB344" s="428"/>
      <c r="KPC344" s="430"/>
      <c r="KPD344" s="431"/>
      <c r="KPE344" s="429"/>
      <c r="KPF344" s="428"/>
      <c r="KPG344" s="430"/>
      <c r="KPH344" s="431"/>
      <c r="KPI344" s="429"/>
      <c r="KPJ344" s="428"/>
      <c r="KPK344" s="430"/>
      <c r="KPL344" s="431"/>
      <c r="KPM344" s="429"/>
      <c r="KPN344" s="428"/>
      <c r="KPO344" s="430"/>
      <c r="KPP344" s="431"/>
      <c r="KPQ344" s="429"/>
      <c r="KPR344" s="428"/>
      <c r="KPS344" s="430"/>
      <c r="KPT344" s="431"/>
      <c r="KPU344" s="429"/>
      <c r="KPV344" s="428"/>
      <c r="KPW344" s="430"/>
      <c r="KPX344" s="431"/>
      <c r="KPY344" s="429"/>
      <c r="KPZ344" s="428"/>
      <c r="KQA344" s="430"/>
      <c r="KQB344" s="431"/>
      <c r="KQC344" s="429"/>
      <c r="KQD344" s="428"/>
      <c r="KQE344" s="430"/>
      <c r="KQF344" s="431"/>
      <c r="KQG344" s="429"/>
      <c r="KQH344" s="428"/>
      <c r="KQI344" s="430"/>
      <c r="KQJ344" s="431"/>
      <c r="KQK344" s="429"/>
      <c r="KQL344" s="428"/>
      <c r="KQM344" s="430"/>
      <c r="KQN344" s="431"/>
      <c r="KQO344" s="429"/>
      <c r="KQP344" s="428"/>
      <c r="KQQ344" s="430"/>
      <c r="KQR344" s="431"/>
      <c r="KQS344" s="429"/>
      <c r="KQT344" s="428"/>
      <c r="KQU344" s="430"/>
      <c r="KQV344" s="431"/>
      <c r="KQW344" s="429"/>
      <c r="KQX344" s="428"/>
      <c r="KQY344" s="430"/>
      <c r="KQZ344" s="431"/>
      <c r="KRA344" s="429"/>
      <c r="KRB344" s="428"/>
      <c r="KRC344" s="430"/>
      <c r="KRD344" s="431"/>
      <c r="KRE344" s="429"/>
      <c r="KRF344" s="428"/>
      <c r="KRG344" s="430"/>
      <c r="KRH344" s="431"/>
      <c r="KRI344" s="429"/>
      <c r="KRJ344" s="428"/>
      <c r="KRK344" s="430"/>
      <c r="KRL344" s="431"/>
      <c r="KRM344" s="429"/>
      <c r="KRN344" s="428"/>
      <c r="KRO344" s="430"/>
      <c r="KRP344" s="431"/>
      <c r="KRQ344" s="429"/>
      <c r="KRR344" s="428"/>
      <c r="KRS344" s="430"/>
      <c r="KRT344" s="431"/>
      <c r="KRU344" s="429"/>
      <c r="KRV344" s="428"/>
      <c r="KRW344" s="430"/>
      <c r="KRX344" s="431"/>
      <c r="KRY344" s="429"/>
      <c r="KRZ344" s="428"/>
      <c r="KSA344" s="430"/>
      <c r="KSB344" s="431"/>
      <c r="KSC344" s="429"/>
      <c r="KSD344" s="428"/>
      <c r="KSE344" s="430"/>
      <c r="KSF344" s="431"/>
      <c r="KSG344" s="429"/>
      <c r="KSH344" s="428"/>
      <c r="KSI344" s="430"/>
      <c r="KSJ344" s="431"/>
      <c r="KSK344" s="429"/>
      <c r="KSL344" s="428"/>
      <c r="KSM344" s="430"/>
      <c r="KSN344" s="431"/>
      <c r="KSO344" s="429"/>
      <c r="KSP344" s="428"/>
      <c r="KSQ344" s="430"/>
      <c r="KSR344" s="431"/>
      <c r="KSS344" s="429"/>
      <c r="KST344" s="428"/>
      <c r="KSU344" s="430"/>
      <c r="KSV344" s="431"/>
      <c r="KSW344" s="429"/>
      <c r="KSX344" s="428"/>
      <c r="KSY344" s="430"/>
      <c r="KSZ344" s="431"/>
      <c r="KTA344" s="429"/>
      <c r="KTB344" s="428"/>
      <c r="KTC344" s="430"/>
      <c r="KTD344" s="431"/>
      <c r="KTE344" s="429"/>
      <c r="KTF344" s="428"/>
      <c r="KTG344" s="430"/>
      <c r="KTH344" s="431"/>
      <c r="KTI344" s="429"/>
      <c r="KTJ344" s="428"/>
      <c r="KTK344" s="430"/>
      <c r="KTL344" s="431"/>
      <c r="KTM344" s="429"/>
      <c r="KTN344" s="428"/>
      <c r="KTO344" s="430"/>
      <c r="KTP344" s="431"/>
      <c r="KTQ344" s="429"/>
      <c r="KTR344" s="428"/>
      <c r="KTS344" s="430"/>
      <c r="KTT344" s="431"/>
      <c r="KTU344" s="429"/>
      <c r="KTV344" s="428"/>
      <c r="KTW344" s="430"/>
      <c r="KTX344" s="431"/>
      <c r="KTY344" s="429"/>
      <c r="KTZ344" s="428"/>
      <c r="KUA344" s="430"/>
      <c r="KUB344" s="431"/>
      <c r="KUC344" s="429"/>
      <c r="KUD344" s="428"/>
      <c r="KUE344" s="430"/>
      <c r="KUF344" s="431"/>
      <c r="KUG344" s="429"/>
      <c r="KUH344" s="428"/>
      <c r="KUI344" s="430"/>
      <c r="KUJ344" s="431"/>
      <c r="KUK344" s="429"/>
      <c r="KUL344" s="428"/>
      <c r="KUM344" s="430"/>
      <c r="KUN344" s="431"/>
      <c r="KUO344" s="429"/>
      <c r="KUP344" s="428"/>
      <c r="KUQ344" s="430"/>
      <c r="KUR344" s="431"/>
      <c r="KUS344" s="429"/>
      <c r="KUT344" s="428"/>
      <c r="KUU344" s="430"/>
      <c r="KUV344" s="431"/>
      <c r="KUW344" s="429"/>
      <c r="KUX344" s="428"/>
      <c r="KUY344" s="430"/>
      <c r="KUZ344" s="431"/>
      <c r="KVA344" s="429"/>
      <c r="KVB344" s="428"/>
      <c r="KVC344" s="430"/>
      <c r="KVD344" s="431"/>
      <c r="KVE344" s="429"/>
      <c r="KVF344" s="428"/>
      <c r="KVG344" s="430"/>
      <c r="KVH344" s="431"/>
      <c r="KVI344" s="429"/>
      <c r="KVJ344" s="428"/>
      <c r="KVK344" s="430"/>
      <c r="KVL344" s="431"/>
      <c r="KVM344" s="429"/>
      <c r="KVN344" s="428"/>
      <c r="KVO344" s="430"/>
      <c r="KVP344" s="431"/>
      <c r="KVQ344" s="429"/>
      <c r="KVR344" s="428"/>
      <c r="KVS344" s="430"/>
      <c r="KVT344" s="431"/>
      <c r="KVU344" s="429"/>
      <c r="KVV344" s="428"/>
      <c r="KVW344" s="430"/>
      <c r="KVX344" s="431"/>
      <c r="KVY344" s="429"/>
      <c r="KVZ344" s="428"/>
      <c r="KWA344" s="430"/>
      <c r="KWB344" s="431"/>
      <c r="KWC344" s="429"/>
      <c r="KWD344" s="428"/>
      <c r="KWE344" s="430"/>
      <c r="KWF344" s="431"/>
      <c r="KWG344" s="429"/>
      <c r="KWH344" s="428"/>
      <c r="KWI344" s="430"/>
      <c r="KWJ344" s="431"/>
      <c r="KWK344" s="429"/>
      <c r="KWL344" s="428"/>
      <c r="KWM344" s="430"/>
      <c r="KWN344" s="431"/>
      <c r="KWO344" s="429"/>
      <c r="KWP344" s="428"/>
      <c r="KWQ344" s="430"/>
      <c r="KWR344" s="431"/>
      <c r="KWS344" s="429"/>
      <c r="KWT344" s="428"/>
      <c r="KWU344" s="430"/>
      <c r="KWV344" s="431"/>
      <c r="KWW344" s="429"/>
      <c r="KWX344" s="428"/>
      <c r="KWY344" s="430"/>
      <c r="KWZ344" s="431"/>
      <c r="KXA344" s="429"/>
      <c r="KXB344" s="428"/>
      <c r="KXC344" s="430"/>
      <c r="KXD344" s="431"/>
      <c r="KXE344" s="429"/>
      <c r="KXF344" s="428"/>
      <c r="KXG344" s="430"/>
      <c r="KXH344" s="431"/>
      <c r="KXI344" s="429"/>
      <c r="KXJ344" s="428"/>
      <c r="KXK344" s="430"/>
      <c r="KXL344" s="431"/>
      <c r="KXM344" s="429"/>
      <c r="KXN344" s="428"/>
      <c r="KXO344" s="430"/>
      <c r="KXP344" s="431"/>
      <c r="KXQ344" s="429"/>
      <c r="KXR344" s="428"/>
      <c r="KXS344" s="430"/>
      <c r="KXT344" s="431"/>
      <c r="KXU344" s="429"/>
      <c r="KXV344" s="428"/>
      <c r="KXW344" s="430"/>
      <c r="KXX344" s="431"/>
      <c r="KXY344" s="429"/>
      <c r="KXZ344" s="428"/>
      <c r="KYA344" s="430"/>
      <c r="KYB344" s="431"/>
      <c r="KYC344" s="429"/>
      <c r="KYD344" s="428"/>
      <c r="KYE344" s="430"/>
      <c r="KYF344" s="431"/>
      <c r="KYG344" s="429"/>
      <c r="KYH344" s="428"/>
      <c r="KYI344" s="430"/>
      <c r="KYJ344" s="431"/>
      <c r="KYK344" s="429"/>
      <c r="KYL344" s="428"/>
      <c r="KYM344" s="430"/>
      <c r="KYN344" s="431"/>
      <c r="KYO344" s="429"/>
      <c r="KYP344" s="428"/>
      <c r="KYQ344" s="430"/>
      <c r="KYR344" s="431"/>
      <c r="KYS344" s="429"/>
      <c r="KYT344" s="428"/>
      <c r="KYU344" s="430"/>
      <c r="KYV344" s="431"/>
      <c r="KYW344" s="429"/>
      <c r="KYX344" s="428"/>
      <c r="KYY344" s="430"/>
      <c r="KYZ344" s="431"/>
      <c r="KZA344" s="429"/>
      <c r="KZB344" s="428"/>
      <c r="KZC344" s="430"/>
      <c r="KZD344" s="431"/>
      <c r="KZE344" s="429"/>
      <c r="KZF344" s="428"/>
      <c r="KZG344" s="430"/>
      <c r="KZH344" s="431"/>
      <c r="KZI344" s="429"/>
      <c r="KZJ344" s="428"/>
      <c r="KZK344" s="430"/>
      <c r="KZL344" s="431"/>
      <c r="KZM344" s="429"/>
      <c r="KZN344" s="428"/>
      <c r="KZO344" s="430"/>
      <c r="KZP344" s="431"/>
      <c r="KZQ344" s="429"/>
      <c r="KZR344" s="428"/>
      <c r="KZS344" s="430"/>
      <c r="KZT344" s="431"/>
      <c r="KZU344" s="429"/>
      <c r="KZV344" s="428"/>
      <c r="KZW344" s="430"/>
      <c r="KZX344" s="431"/>
      <c r="KZY344" s="429"/>
      <c r="KZZ344" s="428"/>
      <c r="LAA344" s="430"/>
      <c r="LAB344" s="431"/>
      <c r="LAC344" s="429"/>
      <c r="LAD344" s="428"/>
      <c r="LAE344" s="430"/>
      <c r="LAF344" s="431"/>
      <c r="LAG344" s="429"/>
      <c r="LAH344" s="428"/>
      <c r="LAI344" s="430"/>
      <c r="LAJ344" s="431"/>
      <c r="LAK344" s="429"/>
      <c r="LAL344" s="428"/>
      <c r="LAM344" s="430"/>
      <c r="LAN344" s="431"/>
      <c r="LAO344" s="429"/>
      <c r="LAP344" s="428"/>
      <c r="LAQ344" s="430"/>
      <c r="LAR344" s="431"/>
      <c r="LAS344" s="429"/>
      <c r="LAT344" s="428"/>
      <c r="LAU344" s="430"/>
      <c r="LAV344" s="431"/>
      <c r="LAW344" s="429"/>
      <c r="LAX344" s="428"/>
      <c r="LAY344" s="430"/>
      <c r="LAZ344" s="431"/>
      <c r="LBA344" s="429"/>
      <c r="LBB344" s="428"/>
      <c r="LBC344" s="430"/>
      <c r="LBD344" s="431"/>
      <c r="LBE344" s="429"/>
      <c r="LBF344" s="428"/>
      <c r="LBG344" s="430"/>
      <c r="LBH344" s="431"/>
      <c r="LBI344" s="429"/>
      <c r="LBJ344" s="428"/>
      <c r="LBK344" s="430"/>
      <c r="LBL344" s="431"/>
      <c r="LBM344" s="429"/>
      <c r="LBN344" s="428"/>
      <c r="LBO344" s="430"/>
      <c r="LBP344" s="431"/>
      <c r="LBQ344" s="429"/>
      <c r="LBR344" s="428"/>
      <c r="LBS344" s="430"/>
      <c r="LBT344" s="431"/>
      <c r="LBU344" s="429"/>
      <c r="LBV344" s="428"/>
      <c r="LBW344" s="430"/>
      <c r="LBX344" s="431"/>
      <c r="LBY344" s="429"/>
      <c r="LBZ344" s="428"/>
      <c r="LCA344" s="430"/>
      <c r="LCB344" s="431"/>
      <c r="LCC344" s="429"/>
      <c r="LCD344" s="428"/>
      <c r="LCE344" s="430"/>
      <c r="LCF344" s="431"/>
      <c r="LCG344" s="429"/>
      <c r="LCH344" s="428"/>
      <c r="LCI344" s="430"/>
      <c r="LCJ344" s="431"/>
      <c r="LCK344" s="429"/>
      <c r="LCL344" s="428"/>
      <c r="LCM344" s="430"/>
      <c r="LCN344" s="431"/>
      <c r="LCO344" s="429"/>
      <c r="LCP344" s="428"/>
      <c r="LCQ344" s="430"/>
      <c r="LCR344" s="431"/>
      <c r="LCS344" s="429"/>
      <c r="LCT344" s="428"/>
      <c r="LCU344" s="430"/>
      <c r="LCV344" s="431"/>
      <c r="LCW344" s="429"/>
      <c r="LCX344" s="428"/>
      <c r="LCY344" s="430"/>
      <c r="LCZ344" s="431"/>
      <c r="LDA344" s="429"/>
      <c r="LDB344" s="428"/>
      <c r="LDC344" s="430"/>
      <c r="LDD344" s="431"/>
      <c r="LDE344" s="429"/>
      <c r="LDF344" s="428"/>
      <c r="LDG344" s="430"/>
      <c r="LDH344" s="431"/>
      <c r="LDI344" s="429"/>
      <c r="LDJ344" s="428"/>
      <c r="LDK344" s="430"/>
      <c r="LDL344" s="431"/>
      <c r="LDM344" s="429"/>
      <c r="LDN344" s="428"/>
      <c r="LDO344" s="430"/>
      <c r="LDP344" s="431"/>
      <c r="LDQ344" s="429"/>
      <c r="LDR344" s="428"/>
      <c r="LDS344" s="430"/>
      <c r="LDT344" s="431"/>
      <c r="LDU344" s="429"/>
      <c r="LDV344" s="428"/>
      <c r="LDW344" s="430"/>
      <c r="LDX344" s="431"/>
      <c r="LDY344" s="429"/>
      <c r="LDZ344" s="428"/>
      <c r="LEA344" s="430"/>
      <c r="LEB344" s="431"/>
      <c r="LEC344" s="429"/>
      <c r="LED344" s="428"/>
      <c r="LEE344" s="430"/>
      <c r="LEF344" s="431"/>
      <c r="LEG344" s="429"/>
      <c r="LEH344" s="428"/>
      <c r="LEI344" s="430"/>
      <c r="LEJ344" s="431"/>
      <c r="LEK344" s="429"/>
      <c r="LEL344" s="428"/>
      <c r="LEM344" s="430"/>
      <c r="LEN344" s="431"/>
      <c r="LEO344" s="429"/>
      <c r="LEP344" s="428"/>
      <c r="LEQ344" s="430"/>
      <c r="LER344" s="431"/>
      <c r="LES344" s="429"/>
      <c r="LET344" s="428"/>
      <c r="LEU344" s="430"/>
      <c r="LEV344" s="431"/>
      <c r="LEW344" s="429"/>
      <c r="LEX344" s="428"/>
      <c r="LEY344" s="430"/>
      <c r="LEZ344" s="431"/>
      <c r="LFA344" s="429"/>
      <c r="LFB344" s="428"/>
      <c r="LFC344" s="430"/>
      <c r="LFD344" s="431"/>
      <c r="LFE344" s="429"/>
      <c r="LFF344" s="428"/>
      <c r="LFG344" s="430"/>
      <c r="LFH344" s="431"/>
      <c r="LFI344" s="429"/>
      <c r="LFJ344" s="428"/>
      <c r="LFK344" s="430"/>
      <c r="LFL344" s="431"/>
      <c r="LFM344" s="429"/>
      <c r="LFN344" s="428"/>
      <c r="LFO344" s="430"/>
      <c r="LFP344" s="431"/>
      <c r="LFQ344" s="429"/>
      <c r="LFR344" s="428"/>
      <c r="LFS344" s="430"/>
      <c r="LFT344" s="431"/>
      <c r="LFU344" s="429"/>
      <c r="LFV344" s="428"/>
      <c r="LFW344" s="430"/>
      <c r="LFX344" s="431"/>
      <c r="LFY344" s="429"/>
      <c r="LFZ344" s="428"/>
      <c r="LGA344" s="430"/>
      <c r="LGB344" s="431"/>
      <c r="LGC344" s="429"/>
      <c r="LGD344" s="428"/>
      <c r="LGE344" s="430"/>
      <c r="LGF344" s="431"/>
      <c r="LGG344" s="429"/>
      <c r="LGH344" s="428"/>
      <c r="LGI344" s="430"/>
      <c r="LGJ344" s="431"/>
      <c r="LGK344" s="429"/>
      <c r="LGL344" s="428"/>
      <c r="LGM344" s="430"/>
      <c r="LGN344" s="431"/>
      <c r="LGO344" s="429"/>
      <c r="LGP344" s="428"/>
      <c r="LGQ344" s="430"/>
      <c r="LGR344" s="431"/>
      <c r="LGS344" s="429"/>
      <c r="LGT344" s="428"/>
      <c r="LGU344" s="430"/>
      <c r="LGV344" s="431"/>
      <c r="LGW344" s="429"/>
      <c r="LGX344" s="428"/>
      <c r="LGY344" s="430"/>
      <c r="LGZ344" s="431"/>
      <c r="LHA344" s="429"/>
      <c r="LHB344" s="428"/>
      <c r="LHC344" s="430"/>
      <c r="LHD344" s="431"/>
      <c r="LHE344" s="429"/>
      <c r="LHF344" s="428"/>
      <c r="LHG344" s="430"/>
      <c r="LHH344" s="431"/>
      <c r="LHI344" s="429"/>
      <c r="LHJ344" s="428"/>
      <c r="LHK344" s="430"/>
      <c r="LHL344" s="431"/>
      <c r="LHM344" s="429"/>
      <c r="LHN344" s="428"/>
      <c r="LHO344" s="430"/>
      <c r="LHP344" s="431"/>
      <c r="LHQ344" s="429"/>
      <c r="LHR344" s="428"/>
      <c r="LHS344" s="430"/>
      <c r="LHT344" s="431"/>
      <c r="LHU344" s="429"/>
      <c r="LHV344" s="428"/>
      <c r="LHW344" s="430"/>
      <c r="LHX344" s="431"/>
      <c r="LHY344" s="429"/>
      <c r="LHZ344" s="428"/>
      <c r="LIA344" s="430"/>
      <c r="LIB344" s="431"/>
      <c r="LIC344" s="429"/>
      <c r="LID344" s="428"/>
      <c r="LIE344" s="430"/>
      <c r="LIF344" s="431"/>
      <c r="LIG344" s="429"/>
      <c r="LIH344" s="428"/>
      <c r="LII344" s="430"/>
      <c r="LIJ344" s="431"/>
      <c r="LIK344" s="429"/>
      <c r="LIL344" s="428"/>
      <c r="LIM344" s="430"/>
      <c r="LIN344" s="431"/>
      <c r="LIO344" s="429"/>
      <c r="LIP344" s="428"/>
      <c r="LIQ344" s="430"/>
      <c r="LIR344" s="431"/>
      <c r="LIS344" s="429"/>
      <c r="LIT344" s="428"/>
      <c r="LIU344" s="430"/>
      <c r="LIV344" s="431"/>
      <c r="LIW344" s="429"/>
      <c r="LIX344" s="428"/>
      <c r="LIY344" s="430"/>
      <c r="LIZ344" s="431"/>
      <c r="LJA344" s="429"/>
      <c r="LJB344" s="428"/>
      <c r="LJC344" s="430"/>
      <c r="LJD344" s="431"/>
      <c r="LJE344" s="429"/>
      <c r="LJF344" s="428"/>
      <c r="LJG344" s="430"/>
      <c r="LJH344" s="431"/>
      <c r="LJI344" s="429"/>
      <c r="LJJ344" s="428"/>
      <c r="LJK344" s="430"/>
      <c r="LJL344" s="431"/>
      <c r="LJM344" s="429"/>
      <c r="LJN344" s="428"/>
      <c r="LJO344" s="430"/>
      <c r="LJP344" s="431"/>
      <c r="LJQ344" s="429"/>
      <c r="LJR344" s="428"/>
      <c r="LJS344" s="430"/>
      <c r="LJT344" s="431"/>
      <c r="LJU344" s="429"/>
      <c r="LJV344" s="428"/>
      <c r="LJW344" s="430"/>
      <c r="LJX344" s="431"/>
      <c r="LJY344" s="429"/>
      <c r="LJZ344" s="428"/>
      <c r="LKA344" s="430"/>
      <c r="LKB344" s="431"/>
      <c r="LKC344" s="429"/>
      <c r="LKD344" s="428"/>
      <c r="LKE344" s="430"/>
      <c r="LKF344" s="431"/>
      <c r="LKG344" s="429"/>
      <c r="LKH344" s="428"/>
      <c r="LKI344" s="430"/>
      <c r="LKJ344" s="431"/>
      <c r="LKK344" s="429"/>
      <c r="LKL344" s="428"/>
      <c r="LKM344" s="430"/>
      <c r="LKN344" s="431"/>
      <c r="LKO344" s="429"/>
      <c r="LKP344" s="428"/>
      <c r="LKQ344" s="430"/>
      <c r="LKR344" s="431"/>
      <c r="LKS344" s="429"/>
      <c r="LKT344" s="428"/>
      <c r="LKU344" s="430"/>
      <c r="LKV344" s="431"/>
      <c r="LKW344" s="429"/>
      <c r="LKX344" s="428"/>
      <c r="LKY344" s="430"/>
      <c r="LKZ344" s="431"/>
      <c r="LLA344" s="429"/>
      <c r="LLB344" s="428"/>
      <c r="LLC344" s="430"/>
      <c r="LLD344" s="431"/>
      <c r="LLE344" s="429"/>
      <c r="LLF344" s="428"/>
      <c r="LLG344" s="430"/>
      <c r="LLH344" s="431"/>
      <c r="LLI344" s="429"/>
      <c r="LLJ344" s="428"/>
      <c r="LLK344" s="430"/>
      <c r="LLL344" s="431"/>
      <c r="LLM344" s="429"/>
      <c r="LLN344" s="428"/>
      <c r="LLO344" s="430"/>
      <c r="LLP344" s="431"/>
      <c r="LLQ344" s="429"/>
      <c r="LLR344" s="428"/>
      <c r="LLS344" s="430"/>
      <c r="LLT344" s="431"/>
      <c r="LLU344" s="429"/>
      <c r="LLV344" s="428"/>
      <c r="LLW344" s="430"/>
      <c r="LLX344" s="431"/>
      <c r="LLY344" s="429"/>
      <c r="LLZ344" s="428"/>
      <c r="LMA344" s="430"/>
      <c r="LMB344" s="431"/>
      <c r="LMC344" s="429"/>
      <c r="LMD344" s="428"/>
      <c r="LME344" s="430"/>
      <c r="LMF344" s="431"/>
      <c r="LMG344" s="429"/>
      <c r="LMH344" s="428"/>
      <c r="LMI344" s="430"/>
      <c r="LMJ344" s="431"/>
      <c r="LMK344" s="429"/>
      <c r="LML344" s="428"/>
      <c r="LMM344" s="430"/>
      <c r="LMN344" s="431"/>
      <c r="LMO344" s="429"/>
      <c r="LMP344" s="428"/>
      <c r="LMQ344" s="430"/>
      <c r="LMR344" s="431"/>
      <c r="LMS344" s="429"/>
      <c r="LMT344" s="428"/>
      <c r="LMU344" s="430"/>
      <c r="LMV344" s="431"/>
      <c r="LMW344" s="429"/>
      <c r="LMX344" s="428"/>
      <c r="LMY344" s="430"/>
      <c r="LMZ344" s="431"/>
      <c r="LNA344" s="429"/>
      <c r="LNB344" s="428"/>
      <c r="LNC344" s="430"/>
      <c r="LND344" s="431"/>
      <c r="LNE344" s="429"/>
      <c r="LNF344" s="428"/>
      <c r="LNG344" s="430"/>
      <c r="LNH344" s="431"/>
      <c r="LNI344" s="429"/>
      <c r="LNJ344" s="428"/>
      <c r="LNK344" s="430"/>
      <c r="LNL344" s="431"/>
      <c r="LNM344" s="429"/>
      <c r="LNN344" s="428"/>
      <c r="LNO344" s="430"/>
      <c r="LNP344" s="431"/>
      <c r="LNQ344" s="429"/>
      <c r="LNR344" s="428"/>
      <c r="LNS344" s="430"/>
      <c r="LNT344" s="431"/>
      <c r="LNU344" s="429"/>
      <c r="LNV344" s="428"/>
      <c r="LNW344" s="430"/>
      <c r="LNX344" s="431"/>
      <c r="LNY344" s="429"/>
      <c r="LNZ344" s="428"/>
      <c r="LOA344" s="430"/>
      <c r="LOB344" s="431"/>
      <c r="LOC344" s="429"/>
      <c r="LOD344" s="428"/>
      <c r="LOE344" s="430"/>
      <c r="LOF344" s="431"/>
      <c r="LOG344" s="429"/>
      <c r="LOH344" s="428"/>
      <c r="LOI344" s="430"/>
      <c r="LOJ344" s="431"/>
      <c r="LOK344" s="429"/>
      <c r="LOL344" s="428"/>
      <c r="LOM344" s="430"/>
      <c r="LON344" s="431"/>
      <c r="LOO344" s="429"/>
      <c r="LOP344" s="428"/>
      <c r="LOQ344" s="430"/>
      <c r="LOR344" s="431"/>
      <c r="LOS344" s="429"/>
      <c r="LOT344" s="428"/>
      <c r="LOU344" s="430"/>
      <c r="LOV344" s="431"/>
      <c r="LOW344" s="429"/>
      <c r="LOX344" s="428"/>
      <c r="LOY344" s="430"/>
      <c r="LOZ344" s="431"/>
      <c r="LPA344" s="429"/>
      <c r="LPB344" s="428"/>
      <c r="LPC344" s="430"/>
      <c r="LPD344" s="431"/>
      <c r="LPE344" s="429"/>
      <c r="LPF344" s="428"/>
      <c r="LPG344" s="430"/>
      <c r="LPH344" s="431"/>
      <c r="LPI344" s="429"/>
      <c r="LPJ344" s="428"/>
      <c r="LPK344" s="430"/>
      <c r="LPL344" s="431"/>
      <c r="LPM344" s="429"/>
      <c r="LPN344" s="428"/>
      <c r="LPO344" s="430"/>
      <c r="LPP344" s="431"/>
      <c r="LPQ344" s="429"/>
      <c r="LPR344" s="428"/>
      <c r="LPS344" s="430"/>
      <c r="LPT344" s="431"/>
      <c r="LPU344" s="429"/>
      <c r="LPV344" s="428"/>
      <c r="LPW344" s="430"/>
      <c r="LPX344" s="431"/>
      <c r="LPY344" s="429"/>
      <c r="LPZ344" s="428"/>
      <c r="LQA344" s="430"/>
      <c r="LQB344" s="431"/>
      <c r="LQC344" s="429"/>
      <c r="LQD344" s="428"/>
      <c r="LQE344" s="430"/>
      <c r="LQF344" s="431"/>
      <c r="LQG344" s="429"/>
      <c r="LQH344" s="428"/>
      <c r="LQI344" s="430"/>
      <c r="LQJ344" s="431"/>
      <c r="LQK344" s="429"/>
      <c r="LQL344" s="428"/>
      <c r="LQM344" s="430"/>
      <c r="LQN344" s="431"/>
      <c r="LQO344" s="429"/>
      <c r="LQP344" s="428"/>
      <c r="LQQ344" s="430"/>
      <c r="LQR344" s="431"/>
      <c r="LQS344" s="429"/>
      <c r="LQT344" s="428"/>
      <c r="LQU344" s="430"/>
      <c r="LQV344" s="431"/>
      <c r="LQW344" s="429"/>
      <c r="LQX344" s="428"/>
      <c r="LQY344" s="430"/>
      <c r="LQZ344" s="431"/>
      <c r="LRA344" s="429"/>
      <c r="LRB344" s="428"/>
      <c r="LRC344" s="430"/>
      <c r="LRD344" s="431"/>
      <c r="LRE344" s="429"/>
      <c r="LRF344" s="428"/>
      <c r="LRG344" s="430"/>
      <c r="LRH344" s="431"/>
      <c r="LRI344" s="429"/>
      <c r="LRJ344" s="428"/>
      <c r="LRK344" s="430"/>
      <c r="LRL344" s="431"/>
      <c r="LRM344" s="429"/>
      <c r="LRN344" s="428"/>
      <c r="LRO344" s="430"/>
      <c r="LRP344" s="431"/>
      <c r="LRQ344" s="429"/>
      <c r="LRR344" s="428"/>
      <c r="LRS344" s="430"/>
      <c r="LRT344" s="431"/>
      <c r="LRU344" s="429"/>
      <c r="LRV344" s="428"/>
      <c r="LRW344" s="430"/>
      <c r="LRX344" s="431"/>
      <c r="LRY344" s="429"/>
      <c r="LRZ344" s="428"/>
      <c r="LSA344" s="430"/>
      <c r="LSB344" s="431"/>
      <c r="LSC344" s="429"/>
      <c r="LSD344" s="428"/>
      <c r="LSE344" s="430"/>
      <c r="LSF344" s="431"/>
      <c r="LSG344" s="429"/>
      <c r="LSH344" s="428"/>
      <c r="LSI344" s="430"/>
      <c r="LSJ344" s="431"/>
      <c r="LSK344" s="429"/>
      <c r="LSL344" s="428"/>
      <c r="LSM344" s="430"/>
      <c r="LSN344" s="431"/>
      <c r="LSO344" s="429"/>
      <c r="LSP344" s="428"/>
      <c r="LSQ344" s="430"/>
      <c r="LSR344" s="431"/>
      <c r="LSS344" s="429"/>
      <c r="LST344" s="428"/>
      <c r="LSU344" s="430"/>
      <c r="LSV344" s="431"/>
      <c r="LSW344" s="429"/>
      <c r="LSX344" s="428"/>
      <c r="LSY344" s="430"/>
      <c r="LSZ344" s="431"/>
      <c r="LTA344" s="429"/>
      <c r="LTB344" s="428"/>
      <c r="LTC344" s="430"/>
      <c r="LTD344" s="431"/>
      <c r="LTE344" s="429"/>
      <c r="LTF344" s="428"/>
      <c r="LTG344" s="430"/>
      <c r="LTH344" s="431"/>
      <c r="LTI344" s="429"/>
      <c r="LTJ344" s="428"/>
      <c r="LTK344" s="430"/>
      <c r="LTL344" s="431"/>
      <c r="LTM344" s="429"/>
      <c r="LTN344" s="428"/>
      <c r="LTO344" s="430"/>
      <c r="LTP344" s="431"/>
      <c r="LTQ344" s="429"/>
      <c r="LTR344" s="428"/>
      <c r="LTS344" s="430"/>
      <c r="LTT344" s="431"/>
      <c r="LTU344" s="429"/>
      <c r="LTV344" s="428"/>
      <c r="LTW344" s="430"/>
      <c r="LTX344" s="431"/>
      <c r="LTY344" s="429"/>
      <c r="LTZ344" s="428"/>
      <c r="LUA344" s="430"/>
      <c r="LUB344" s="431"/>
      <c r="LUC344" s="429"/>
      <c r="LUD344" s="428"/>
      <c r="LUE344" s="430"/>
      <c r="LUF344" s="431"/>
      <c r="LUG344" s="429"/>
      <c r="LUH344" s="428"/>
      <c r="LUI344" s="430"/>
      <c r="LUJ344" s="431"/>
      <c r="LUK344" s="429"/>
      <c r="LUL344" s="428"/>
      <c r="LUM344" s="430"/>
      <c r="LUN344" s="431"/>
      <c r="LUO344" s="429"/>
      <c r="LUP344" s="428"/>
      <c r="LUQ344" s="430"/>
      <c r="LUR344" s="431"/>
      <c r="LUS344" s="429"/>
      <c r="LUT344" s="428"/>
      <c r="LUU344" s="430"/>
      <c r="LUV344" s="431"/>
      <c r="LUW344" s="429"/>
      <c r="LUX344" s="428"/>
      <c r="LUY344" s="430"/>
      <c r="LUZ344" s="431"/>
      <c r="LVA344" s="429"/>
      <c r="LVB344" s="428"/>
      <c r="LVC344" s="430"/>
      <c r="LVD344" s="431"/>
      <c r="LVE344" s="429"/>
      <c r="LVF344" s="428"/>
      <c r="LVG344" s="430"/>
      <c r="LVH344" s="431"/>
      <c r="LVI344" s="429"/>
      <c r="LVJ344" s="428"/>
      <c r="LVK344" s="430"/>
      <c r="LVL344" s="431"/>
      <c r="LVM344" s="429"/>
      <c r="LVN344" s="428"/>
      <c r="LVO344" s="430"/>
      <c r="LVP344" s="431"/>
      <c r="LVQ344" s="429"/>
      <c r="LVR344" s="428"/>
      <c r="LVS344" s="430"/>
      <c r="LVT344" s="431"/>
      <c r="LVU344" s="429"/>
      <c r="LVV344" s="428"/>
      <c r="LVW344" s="430"/>
      <c r="LVX344" s="431"/>
      <c r="LVY344" s="429"/>
      <c r="LVZ344" s="428"/>
      <c r="LWA344" s="430"/>
      <c r="LWB344" s="431"/>
      <c r="LWC344" s="429"/>
      <c r="LWD344" s="428"/>
      <c r="LWE344" s="430"/>
      <c r="LWF344" s="431"/>
      <c r="LWG344" s="429"/>
      <c r="LWH344" s="428"/>
      <c r="LWI344" s="430"/>
      <c r="LWJ344" s="431"/>
      <c r="LWK344" s="429"/>
      <c r="LWL344" s="428"/>
      <c r="LWM344" s="430"/>
      <c r="LWN344" s="431"/>
      <c r="LWO344" s="429"/>
      <c r="LWP344" s="428"/>
      <c r="LWQ344" s="430"/>
      <c r="LWR344" s="431"/>
      <c r="LWS344" s="429"/>
      <c r="LWT344" s="428"/>
      <c r="LWU344" s="430"/>
      <c r="LWV344" s="431"/>
      <c r="LWW344" s="429"/>
      <c r="LWX344" s="428"/>
      <c r="LWY344" s="430"/>
      <c r="LWZ344" s="431"/>
      <c r="LXA344" s="429"/>
      <c r="LXB344" s="428"/>
      <c r="LXC344" s="430"/>
      <c r="LXD344" s="431"/>
      <c r="LXE344" s="429"/>
      <c r="LXF344" s="428"/>
      <c r="LXG344" s="430"/>
      <c r="LXH344" s="431"/>
      <c r="LXI344" s="429"/>
      <c r="LXJ344" s="428"/>
      <c r="LXK344" s="430"/>
      <c r="LXL344" s="431"/>
      <c r="LXM344" s="429"/>
      <c r="LXN344" s="428"/>
      <c r="LXO344" s="430"/>
      <c r="LXP344" s="431"/>
      <c r="LXQ344" s="429"/>
      <c r="LXR344" s="428"/>
      <c r="LXS344" s="430"/>
      <c r="LXT344" s="431"/>
      <c r="LXU344" s="429"/>
      <c r="LXV344" s="428"/>
      <c r="LXW344" s="430"/>
      <c r="LXX344" s="431"/>
      <c r="LXY344" s="429"/>
      <c r="LXZ344" s="428"/>
      <c r="LYA344" s="430"/>
      <c r="LYB344" s="431"/>
      <c r="LYC344" s="429"/>
      <c r="LYD344" s="428"/>
      <c r="LYE344" s="430"/>
      <c r="LYF344" s="431"/>
      <c r="LYG344" s="429"/>
      <c r="LYH344" s="428"/>
      <c r="LYI344" s="430"/>
      <c r="LYJ344" s="431"/>
      <c r="LYK344" s="429"/>
      <c r="LYL344" s="428"/>
      <c r="LYM344" s="430"/>
      <c r="LYN344" s="431"/>
      <c r="LYO344" s="429"/>
      <c r="LYP344" s="428"/>
      <c r="LYQ344" s="430"/>
      <c r="LYR344" s="431"/>
      <c r="LYS344" s="429"/>
      <c r="LYT344" s="428"/>
      <c r="LYU344" s="430"/>
      <c r="LYV344" s="431"/>
      <c r="LYW344" s="429"/>
      <c r="LYX344" s="428"/>
      <c r="LYY344" s="430"/>
      <c r="LYZ344" s="431"/>
      <c r="LZA344" s="429"/>
      <c r="LZB344" s="428"/>
      <c r="LZC344" s="430"/>
      <c r="LZD344" s="431"/>
      <c r="LZE344" s="429"/>
      <c r="LZF344" s="428"/>
      <c r="LZG344" s="430"/>
      <c r="LZH344" s="431"/>
      <c r="LZI344" s="429"/>
      <c r="LZJ344" s="428"/>
      <c r="LZK344" s="430"/>
      <c r="LZL344" s="431"/>
      <c r="LZM344" s="429"/>
      <c r="LZN344" s="428"/>
      <c r="LZO344" s="430"/>
      <c r="LZP344" s="431"/>
      <c r="LZQ344" s="429"/>
      <c r="LZR344" s="428"/>
      <c r="LZS344" s="430"/>
      <c r="LZT344" s="431"/>
      <c r="LZU344" s="429"/>
      <c r="LZV344" s="428"/>
      <c r="LZW344" s="430"/>
      <c r="LZX344" s="431"/>
      <c r="LZY344" s="429"/>
      <c r="LZZ344" s="428"/>
      <c r="MAA344" s="430"/>
      <c r="MAB344" s="431"/>
      <c r="MAC344" s="429"/>
      <c r="MAD344" s="428"/>
      <c r="MAE344" s="430"/>
      <c r="MAF344" s="431"/>
      <c r="MAG344" s="429"/>
      <c r="MAH344" s="428"/>
      <c r="MAI344" s="430"/>
      <c r="MAJ344" s="431"/>
      <c r="MAK344" s="429"/>
      <c r="MAL344" s="428"/>
      <c r="MAM344" s="430"/>
      <c r="MAN344" s="431"/>
      <c r="MAO344" s="429"/>
      <c r="MAP344" s="428"/>
      <c r="MAQ344" s="430"/>
      <c r="MAR344" s="431"/>
      <c r="MAS344" s="429"/>
      <c r="MAT344" s="428"/>
      <c r="MAU344" s="430"/>
      <c r="MAV344" s="431"/>
      <c r="MAW344" s="429"/>
      <c r="MAX344" s="428"/>
      <c r="MAY344" s="430"/>
      <c r="MAZ344" s="431"/>
      <c r="MBA344" s="429"/>
      <c r="MBB344" s="428"/>
      <c r="MBC344" s="430"/>
      <c r="MBD344" s="431"/>
      <c r="MBE344" s="429"/>
      <c r="MBF344" s="428"/>
      <c r="MBG344" s="430"/>
      <c r="MBH344" s="431"/>
      <c r="MBI344" s="429"/>
      <c r="MBJ344" s="428"/>
      <c r="MBK344" s="430"/>
      <c r="MBL344" s="431"/>
      <c r="MBM344" s="429"/>
      <c r="MBN344" s="428"/>
      <c r="MBO344" s="430"/>
      <c r="MBP344" s="431"/>
      <c r="MBQ344" s="429"/>
      <c r="MBR344" s="428"/>
      <c r="MBS344" s="430"/>
      <c r="MBT344" s="431"/>
      <c r="MBU344" s="429"/>
      <c r="MBV344" s="428"/>
      <c r="MBW344" s="430"/>
      <c r="MBX344" s="431"/>
      <c r="MBY344" s="429"/>
      <c r="MBZ344" s="428"/>
      <c r="MCA344" s="430"/>
      <c r="MCB344" s="431"/>
      <c r="MCC344" s="429"/>
      <c r="MCD344" s="428"/>
      <c r="MCE344" s="430"/>
      <c r="MCF344" s="431"/>
      <c r="MCG344" s="429"/>
      <c r="MCH344" s="428"/>
      <c r="MCI344" s="430"/>
      <c r="MCJ344" s="431"/>
      <c r="MCK344" s="429"/>
      <c r="MCL344" s="428"/>
      <c r="MCM344" s="430"/>
      <c r="MCN344" s="431"/>
      <c r="MCO344" s="429"/>
      <c r="MCP344" s="428"/>
      <c r="MCQ344" s="430"/>
      <c r="MCR344" s="431"/>
      <c r="MCS344" s="429"/>
      <c r="MCT344" s="428"/>
      <c r="MCU344" s="430"/>
      <c r="MCV344" s="431"/>
      <c r="MCW344" s="429"/>
      <c r="MCX344" s="428"/>
      <c r="MCY344" s="430"/>
      <c r="MCZ344" s="431"/>
      <c r="MDA344" s="429"/>
      <c r="MDB344" s="428"/>
      <c r="MDC344" s="430"/>
      <c r="MDD344" s="431"/>
      <c r="MDE344" s="429"/>
      <c r="MDF344" s="428"/>
      <c r="MDG344" s="430"/>
      <c r="MDH344" s="431"/>
      <c r="MDI344" s="429"/>
      <c r="MDJ344" s="428"/>
      <c r="MDK344" s="430"/>
      <c r="MDL344" s="431"/>
      <c r="MDM344" s="429"/>
      <c r="MDN344" s="428"/>
      <c r="MDO344" s="430"/>
      <c r="MDP344" s="431"/>
      <c r="MDQ344" s="429"/>
      <c r="MDR344" s="428"/>
      <c r="MDS344" s="430"/>
      <c r="MDT344" s="431"/>
      <c r="MDU344" s="429"/>
      <c r="MDV344" s="428"/>
      <c r="MDW344" s="430"/>
      <c r="MDX344" s="431"/>
      <c r="MDY344" s="429"/>
      <c r="MDZ344" s="428"/>
      <c r="MEA344" s="430"/>
      <c r="MEB344" s="431"/>
      <c r="MEC344" s="429"/>
      <c r="MED344" s="428"/>
      <c r="MEE344" s="430"/>
      <c r="MEF344" s="431"/>
      <c r="MEG344" s="429"/>
      <c r="MEH344" s="428"/>
      <c r="MEI344" s="430"/>
      <c r="MEJ344" s="431"/>
      <c r="MEK344" s="429"/>
      <c r="MEL344" s="428"/>
      <c r="MEM344" s="430"/>
      <c r="MEN344" s="431"/>
      <c r="MEO344" s="429"/>
      <c r="MEP344" s="428"/>
      <c r="MEQ344" s="430"/>
      <c r="MER344" s="431"/>
      <c r="MES344" s="429"/>
      <c r="MET344" s="428"/>
      <c r="MEU344" s="430"/>
      <c r="MEV344" s="431"/>
      <c r="MEW344" s="429"/>
      <c r="MEX344" s="428"/>
      <c r="MEY344" s="430"/>
      <c r="MEZ344" s="431"/>
      <c r="MFA344" s="429"/>
      <c r="MFB344" s="428"/>
      <c r="MFC344" s="430"/>
      <c r="MFD344" s="431"/>
      <c r="MFE344" s="429"/>
      <c r="MFF344" s="428"/>
      <c r="MFG344" s="430"/>
      <c r="MFH344" s="431"/>
      <c r="MFI344" s="429"/>
      <c r="MFJ344" s="428"/>
      <c r="MFK344" s="430"/>
      <c r="MFL344" s="431"/>
      <c r="MFM344" s="429"/>
      <c r="MFN344" s="428"/>
      <c r="MFO344" s="430"/>
      <c r="MFP344" s="431"/>
      <c r="MFQ344" s="429"/>
      <c r="MFR344" s="428"/>
      <c r="MFS344" s="430"/>
      <c r="MFT344" s="431"/>
      <c r="MFU344" s="429"/>
      <c r="MFV344" s="428"/>
      <c r="MFW344" s="430"/>
      <c r="MFX344" s="431"/>
      <c r="MFY344" s="429"/>
      <c r="MFZ344" s="428"/>
      <c r="MGA344" s="430"/>
      <c r="MGB344" s="431"/>
      <c r="MGC344" s="429"/>
      <c r="MGD344" s="428"/>
      <c r="MGE344" s="430"/>
      <c r="MGF344" s="431"/>
      <c r="MGG344" s="429"/>
      <c r="MGH344" s="428"/>
      <c r="MGI344" s="430"/>
      <c r="MGJ344" s="431"/>
      <c r="MGK344" s="429"/>
      <c r="MGL344" s="428"/>
      <c r="MGM344" s="430"/>
      <c r="MGN344" s="431"/>
      <c r="MGO344" s="429"/>
      <c r="MGP344" s="428"/>
      <c r="MGQ344" s="430"/>
      <c r="MGR344" s="431"/>
      <c r="MGS344" s="429"/>
      <c r="MGT344" s="428"/>
      <c r="MGU344" s="430"/>
      <c r="MGV344" s="431"/>
      <c r="MGW344" s="429"/>
      <c r="MGX344" s="428"/>
      <c r="MGY344" s="430"/>
      <c r="MGZ344" s="431"/>
      <c r="MHA344" s="429"/>
      <c r="MHB344" s="428"/>
      <c r="MHC344" s="430"/>
      <c r="MHD344" s="431"/>
      <c r="MHE344" s="429"/>
      <c r="MHF344" s="428"/>
      <c r="MHG344" s="430"/>
      <c r="MHH344" s="431"/>
      <c r="MHI344" s="429"/>
      <c r="MHJ344" s="428"/>
      <c r="MHK344" s="430"/>
      <c r="MHL344" s="431"/>
      <c r="MHM344" s="429"/>
      <c r="MHN344" s="428"/>
      <c r="MHO344" s="430"/>
      <c r="MHP344" s="431"/>
      <c r="MHQ344" s="429"/>
      <c r="MHR344" s="428"/>
      <c r="MHS344" s="430"/>
      <c r="MHT344" s="431"/>
      <c r="MHU344" s="429"/>
      <c r="MHV344" s="428"/>
      <c r="MHW344" s="430"/>
      <c r="MHX344" s="431"/>
      <c r="MHY344" s="429"/>
      <c r="MHZ344" s="428"/>
      <c r="MIA344" s="430"/>
      <c r="MIB344" s="431"/>
      <c r="MIC344" s="429"/>
      <c r="MID344" s="428"/>
      <c r="MIE344" s="430"/>
      <c r="MIF344" s="431"/>
      <c r="MIG344" s="429"/>
      <c r="MIH344" s="428"/>
      <c r="MII344" s="430"/>
      <c r="MIJ344" s="431"/>
      <c r="MIK344" s="429"/>
      <c r="MIL344" s="428"/>
      <c r="MIM344" s="430"/>
      <c r="MIN344" s="431"/>
      <c r="MIO344" s="429"/>
      <c r="MIP344" s="428"/>
      <c r="MIQ344" s="430"/>
      <c r="MIR344" s="431"/>
      <c r="MIS344" s="429"/>
      <c r="MIT344" s="428"/>
      <c r="MIU344" s="430"/>
      <c r="MIV344" s="431"/>
      <c r="MIW344" s="429"/>
      <c r="MIX344" s="428"/>
      <c r="MIY344" s="430"/>
      <c r="MIZ344" s="431"/>
      <c r="MJA344" s="429"/>
      <c r="MJB344" s="428"/>
      <c r="MJC344" s="430"/>
      <c r="MJD344" s="431"/>
      <c r="MJE344" s="429"/>
      <c r="MJF344" s="428"/>
      <c r="MJG344" s="430"/>
      <c r="MJH344" s="431"/>
      <c r="MJI344" s="429"/>
      <c r="MJJ344" s="428"/>
      <c r="MJK344" s="430"/>
      <c r="MJL344" s="431"/>
      <c r="MJM344" s="429"/>
      <c r="MJN344" s="428"/>
      <c r="MJO344" s="430"/>
      <c r="MJP344" s="431"/>
      <c r="MJQ344" s="429"/>
      <c r="MJR344" s="428"/>
      <c r="MJS344" s="430"/>
      <c r="MJT344" s="431"/>
      <c r="MJU344" s="429"/>
      <c r="MJV344" s="428"/>
      <c r="MJW344" s="430"/>
      <c r="MJX344" s="431"/>
      <c r="MJY344" s="429"/>
      <c r="MJZ344" s="428"/>
      <c r="MKA344" s="430"/>
      <c r="MKB344" s="431"/>
      <c r="MKC344" s="429"/>
      <c r="MKD344" s="428"/>
      <c r="MKE344" s="430"/>
      <c r="MKF344" s="431"/>
      <c r="MKG344" s="429"/>
      <c r="MKH344" s="428"/>
      <c r="MKI344" s="430"/>
      <c r="MKJ344" s="431"/>
      <c r="MKK344" s="429"/>
      <c r="MKL344" s="428"/>
      <c r="MKM344" s="430"/>
      <c r="MKN344" s="431"/>
      <c r="MKO344" s="429"/>
      <c r="MKP344" s="428"/>
      <c r="MKQ344" s="430"/>
      <c r="MKR344" s="431"/>
      <c r="MKS344" s="429"/>
      <c r="MKT344" s="428"/>
      <c r="MKU344" s="430"/>
      <c r="MKV344" s="431"/>
      <c r="MKW344" s="429"/>
      <c r="MKX344" s="428"/>
      <c r="MKY344" s="430"/>
      <c r="MKZ344" s="431"/>
      <c r="MLA344" s="429"/>
      <c r="MLB344" s="428"/>
      <c r="MLC344" s="430"/>
      <c r="MLD344" s="431"/>
      <c r="MLE344" s="429"/>
      <c r="MLF344" s="428"/>
      <c r="MLG344" s="430"/>
      <c r="MLH344" s="431"/>
      <c r="MLI344" s="429"/>
      <c r="MLJ344" s="428"/>
      <c r="MLK344" s="430"/>
      <c r="MLL344" s="431"/>
      <c r="MLM344" s="429"/>
      <c r="MLN344" s="428"/>
      <c r="MLO344" s="430"/>
      <c r="MLP344" s="431"/>
      <c r="MLQ344" s="429"/>
      <c r="MLR344" s="428"/>
      <c r="MLS344" s="430"/>
      <c r="MLT344" s="431"/>
      <c r="MLU344" s="429"/>
      <c r="MLV344" s="428"/>
      <c r="MLW344" s="430"/>
      <c r="MLX344" s="431"/>
      <c r="MLY344" s="429"/>
      <c r="MLZ344" s="428"/>
      <c r="MMA344" s="430"/>
      <c r="MMB344" s="431"/>
      <c r="MMC344" s="429"/>
      <c r="MMD344" s="428"/>
      <c r="MME344" s="430"/>
      <c r="MMF344" s="431"/>
      <c r="MMG344" s="429"/>
      <c r="MMH344" s="428"/>
      <c r="MMI344" s="430"/>
      <c r="MMJ344" s="431"/>
      <c r="MMK344" s="429"/>
      <c r="MML344" s="428"/>
      <c r="MMM344" s="430"/>
      <c r="MMN344" s="431"/>
      <c r="MMO344" s="429"/>
      <c r="MMP344" s="428"/>
      <c r="MMQ344" s="430"/>
      <c r="MMR344" s="431"/>
      <c r="MMS344" s="429"/>
      <c r="MMT344" s="428"/>
      <c r="MMU344" s="430"/>
      <c r="MMV344" s="431"/>
      <c r="MMW344" s="429"/>
      <c r="MMX344" s="428"/>
      <c r="MMY344" s="430"/>
      <c r="MMZ344" s="431"/>
      <c r="MNA344" s="429"/>
      <c r="MNB344" s="428"/>
      <c r="MNC344" s="430"/>
      <c r="MND344" s="431"/>
      <c r="MNE344" s="429"/>
      <c r="MNF344" s="428"/>
      <c r="MNG344" s="430"/>
      <c r="MNH344" s="431"/>
      <c r="MNI344" s="429"/>
      <c r="MNJ344" s="428"/>
      <c r="MNK344" s="430"/>
      <c r="MNL344" s="431"/>
      <c r="MNM344" s="429"/>
      <c r="MNN344" s="428"/>
      <c r="MNO344" s="430"/>
      <c r="MNP344" s="431"/>
      <c r="MNQ344" s="429"/>
      <c r="MNR344" s="428"/>
      <c r="MNS344" s="430"/>
      <c r="MNT344" s="431"/>
      <c r="MNU344" s="429"/>
      <c r="MNV344" s="428"/>
      <c r="MNW344" s="430"/>
      <c r="MNX344" s="431"/>
      <c r="MNY344" s="429"/>
      <c r="MNZ344" s="428"/>
      <c r="MOA344" s="430"/>
      <c r="MOB344" s="431"/>
      <c r="MOC344" s="429"/>
      <c r="MOD344" s="428"/>
      <c r="MOE344" s="430"/>
      <c r="MOF344" s="431"/>
      <c r="MOG344" s="429"/>
      <c r="MOH344" s="428"/>
      <c r="MOI344" s="430"/>
      <c r="MOJ344" s="431"/>
      <c r="MOK344" s="429"/>
      <c r="MOL344" s="428"/>
      <c r="MOM344" s="430"/>
      <c r="MON344" s="431"/>
      <c r="MOO344" s="429"/>
      <c r="MOP344" s="428"/>
      <c r="MOQ344" s="430"/>
      <c r="MOR344" s="431"/>
      <c r="MOS344" s="429"/>
      <c r="MOT344" s="428"/>
      <c r="MOU344" s="430"/>
      <c r="MOV344" s="431"/>
      <c r="MOW344" s="429"/>
      <c r="MOX344" s="428"/>
      <c r="MOY344" s="430"/>
      <c r="MOZ344" s="431"/>
      <c r="MPA344" s="429"/>
      <c r="MPB344" s="428"/>
      <c r="MPC344" s="430"/>
      <c r="MPD344" s="431"/>
      <c r="MPE344" s="429"/>
      <c r="MPF344" s="428"/>
      <c r="MPG344" s="430"/>
      <c r="MPH344" s="431"/>
      <c r="MPI344" s="429"/>
      <c r="MPJ344" s="428"/>
      <c r="MPK344" s="430"/>
      <c r="MPL344" s="431"/>
      <c r="MPM344" s="429"/>
      <c r="MPN344" s="428"/>
      <c r="MPO344" s="430"/>
      <c r="MPP344" s="431"/>
      <c r="MPQ344" s="429"/>
      <c r="MPR344" s="428"/>
      <c r="MPS344" s="430"/>
      <c r="MPT344" s="431"/>
      <c r="MPU344" s="429"/>
      <c r="MPV344" s="428"/>
      <c r="MPW344" s="430"/>
      <c r="MPX344" s="431"/>
      <c r="MPY344" s="429"/>
      <c r="MPZ344" s="428"/>
      <c r="MQA344" s="430"/>
      <c r="MQB344" s="431"/>
      <c r="MQC344" s="429"/>
      <c r="MQD344" s="428"/>
      <c r="MQE344" s="430"/>
      <c r="MQF344" s="431"/>
      <c r="MQG344" s="429"/>
      <c r="MQH344" s="428"/>
      <c r="MQI344" s="430"/>
      <c r="MQJ344" s="431"/>
      <c r="MQK344" s="429"/>
      <c r="MQL344" s="428"/>
      <c r="MQM344" s="430"/>
      <c r="MQN344" s="431"/>
      <c r="MQO344" s="429"/>
      <c r="MQP344" s="428"/>
      <c r="MQQ344" s="430"/>
      <c r="MQR344" s="431"/>
      <c r="MQS344" s="429"/>
      <c r="MQT344" s="428"/>
      <c r="MQU344" s="430"/>
      <c r="MQV344" s="431"/>
      <c r="MQW344" s="429"/>
      <c r="MQX344" s="428"/>
      <c r="MQY344" s="430"/>
      <c r="MQZ344" s="431"/>
      <c r="MRA344" s="429"/>
      <c r="MRB344" s="428"/>
      <c r="MRC344" s="430"/>
      <c r="MRD344" s="431"/>
      <c r="MRE344" s="429"/>
      <c r="MRF344" s="428"/>
      <c r="MRG344" s="430"/>
      <c r="MRH344" s="431"/>
      <c r="MRI344" s="429"/>
      <c r="MRJ344" s="428"/>
      <c r="MRK344" s="430"/>
      <c r="MRL344" s="431"/>
      <c r="MRM344" s="429"/>
      <c r="MRN344" s="428"/>
      <c r="MRO344" s="430"/>
      <c r="MRP344" s="431"/>
      <c r="MRQ344" s="429"/>
      <c r="MRR344" s="428"/>
      <c r="MRS344" s="430"/>
      <c r="MRT344" s="431"/>
      <c r="MRU344" s="429"/>
      <c r="MRV344" s="428"/>
      <c r="MRW344" s="430"/>
      <c r="MRX344" s="431"/>
      <c r="MRY344" s="429"/>
      <c r="MRZ344" s="428"/>
      <c r="MSA344" s="430"/>
      <c r="MSB344" s="431"/>
      <c r="MSC344" s="429"/>
      <c r="MSD344" s="428"/>
      <c r="MSE344" s="430"/>
      <c r="MSF344" s="431"/>
      <c r="MSG344" s="429"/>
      <c r="MSH344" s="428"/>
      <c r="MSI344" s="430"/>
      <c r="MSJ344" s="431"/>
      <c r="MSK344" s="429"/>
      <c r="MSL344" s="428"/>
      <c r="MSM344" s="430"/>
      <c r="MSN344" s="431"/>
      <c r="MSO344" s="429"/>
      <c r="MSP344" s="428"/>
      <c r="MSQ344" s="430"/>
      <c r="MSR344" s="431"/>
      <c r="MSS344" s="429"/>
      <c r="MST344" s="428"/>
      <c r="MSU344" s="430"/>
      <c r="MSV344" s="431"/>
      <c r="MSW344" s="429"/>
      <c r="MSX344" s="428"/>
      <c r="MSY344" s="430"/>
      <c r="MSZ344" s="431"/>
      <c r="MTA344" s="429"/>
      <c r="MTB344" s="428"/>
      <c r="MTC344" s="430"/>
      <c r="MTD344" s="431"/>
      <c r="MTE344" s="429"/>
      <c r="MTF344" s="428"/>
      <c r="MTG344" s="430"/>
      <c r="MTH344" s="431"/>
      <c r="MTI344" s="429"/>
      <c r="MTJ344" s="428"/>
      <c r="MTK344" s="430"/>
      <c r="MTL344" s="431"/>
      <c r="MTM344" s="429"/>
      <c r="MTN344" s="428"/>
      <c r="MTO344" s="430"/>
      <c r="MTP344" s="431"/>
      <c r="MTQ344" s="429"/>
      <c r="MTR344" s="428"/>
      <c r="MTS344" s="430"/>
      <c r="MTT344" s="431"/>
      <c r="MTU344" s="429"/>
      <c r="MTV344" s="428"/>
      <c r="MTW344" s="430"/>
      <c r="MTX344" s="431"/>
      <c r="MTY344" s="429"/>
      <c r="MTZ344" s="428"/>
      <c r="MUA344" s="430"/>
      <c r="MUB344" s="431"/>
      <c r="MUC344" s="429"/>
      <c r="MUD344" s="428"/>
      <c r="MUE344" s="430"/>
      <c r="MUF344" s="431"/>
      <c r="MUG344" s="429"/>
      <c r="MUH344" s="428"/>
      <c r="MUI344" s="430"/>
      <c r="MUJ344" s="431"/>
      <c r="MUK344" s="429"/>
      <c r="MUL344" s="428"/>
      <c r="MUM344" s="430"/>
      <c r="MUN344" s="431"/>
      <c r="MUO344" s="429"/>
      <c r="MUP344" s="428"/>
      <c r="MUQ344" s="430"/>
      <c r="MUR344" s="431"/>
      <c r="MUS344" s="429"/>
      <c r="MUT344" s="428"/>
      <c r="MUU344" s="430"/>
      <c r="MUV344" s="431"/>
      <c r="MUW344" s="429"/>
      <c r="MUX344" s="428"/>
      <c r="MUY344" s="430"/>
      <c r="MUZ344" s="431"/>
      <c r="MVA344" s="429"/>
      <c r="MVB344" s="428"/>
      <c r="MVC344" s="430"/>
      <c r="MVD344" s="431"/>
      <c r="MVE344" s="429"/>
      <c r="MVF344" s="428"/>
      <c r="MVG344" s="430"/>
      <c r="MVH344" s="431"/>
      <c r="MVI344" s="429"/>
      <c r="MVJ344" s="428"/>
      <c r="MVK344" s="430"/>
      <c r="MVL344" s="431"/>
      <c r="MVM344" s="429"/>
      <c r="MVN344" s="428"/>
      <c r="MVO344" s="430"/>
      <c r="MVP344" s="431"/>
      <c r="MVQ344" s="429"/>
      <c r="MVR344" s="428"/>
      <c r="MVS344" s="430"/>
      <c r="MVT344" s="431"/>
      <c r="MVU344" s="429"/>
      <c r="MVV344" s="428"/>
      <c r="MVW344" s="430"/>
      <c r="MVX344" s="431"/>
      <c r="MVY344" s="429"/>
      <c r="MVZ344" s="428"/>
      <c r="MWA344" s="430"/>
      <c r="MWB344" s="431"/>
      <c r="MWC344" s="429"/>
      <c r="MWD344" s="428"/>
      <c r="MWE344" s="430"/>
      <c r="MWF344" s="431"/>
      <c r="MWG344" s="429"/>
      <c r="MWH344" s="428"/>
      <c r="MWI344" s="430"/>
      <c r="MWJ344" s="431"/>
      <c r="MWK344" s="429"/>
      <c r="MWL344" s="428"/>
      <c r="MWM344" s="430"/>
      <c r="MWN344" s="431"/>
      <c r="MWO344" s="429"/>
      <c r="MWP344" s="428"/>
      <c r="MWQ344" s="430"/>
      <c r="MWR344" s="431"/>
      <c r="MWS344" s="429"/>
      <c r="MWT344" s="428"/>
      <c r="MWU344" s="430"/>
      <c r="MWV344" s="431"/>
      <c r="MWW344" s="429"/>
      <c r="MWX344" s="428"/>
      <c r="MWY344" s="430"/>
      <c r="MWZ344" s="431"/>
      <c r="MXA344" s="429"/>
      <c r="MXB344" s="428"/>
      <c r="MXC344" s="430"/>
      <c r="MXD344" s="431"/>
      <c r="MXE344" s="429"/>
      <c r="MXF344" s="428"/>
      <c r="MXG344" s="430"/>
      <c r="MXH344" s="431"/>
      <c r="MXI344" s="429"/>
      <c r="MXJ344" s="428"/>
      <c r="MXK344" s="430"/>
      <c r="MXL344" s="431"/>
      <c r="MXM344" s="429"/>
      <c r="MXN344" s="428"/>
      <c r="MXO344" s="430"/>
      <c r="MXP344" s="431"/>
      <c r="MXQ344" s="429"/>
      <c r="MXR344" s="428"/>
      <c r="MXS344" s="430"/>
      <c r="MXT344" s="431"/>
      <c r="MXU344" s="429"/>
      <c r="MXV344" s="428"/>
      <c r="MXW344" s="430"/>
      <c r="MXX344" s="431"/>
      <c r="MXY344" s="429"/>
      <c r="MXZ344" s="428"/>
      <c r="MYA344" s="430"/>
      <c r="MYB344" s="431"/>
      <c r="MYC344" s="429"/>
      <c r="MYD344" s="428"/>
      <c r="MYE344" s="430"/>
      <c r="MYF344" s="431"/>
      <c r="MYG344" s="429"/>
      <c r="MYH344" s="428"/>
      <c r="MYI344" s="430"/>
      <c r="MYJ344" s="431"/>
      <c r="MYK344" s="429"/>
      <c r="MYL344" s="428"/>
      <c r="MYM344" s="430"/>
      <c r="MYN344" s="431"/>
      <c r="MYO344" s="429"/>
      <c r="MYP344" s="428"/>
      <c r="MYQ344" s="430"/>
      <c r="MYR344" s="431"/>
      <c r="MYS344" s="429"/>
      <c r="MYT344" s="428"/>
      <c r="MYU344" s="430"/>
      <c r="MYV344" s="431"/>
      <c r="MYW344" s="429"/>
      <c r="MYX344" s="428"/>
      <c r="MYY344" s="430"/>
      <c r="MYZ344" s="431"/>
      <c r="MZA344" s="429"/>
      <c r="MZB344" s="428"/>
      <c r="MZC344" s="430"/>
      <c r="MZD344" s="431"/>
      <c r="MZE344" s="429"/>
      <c r="MZF344" s="428"/>
      <c r="MZG344" s="430"/>
      <c r="MZH344" s="431"/>
      <c r="MZI344" s="429"/>
      <c r="MZJ344" s="428"/>
      <c r="MZK344" s="430"/>
      <c r="MZL344" s="431"/>
      <c r="MZM344" s="429"/>
      <c r="MZN344" s="428"/>
      <c r="MZO344" s="430"/>
      <c r="MZP344" s="431"/>
      <c r="MZQ344" s="429"/>
      <c r="MZR344" s="428"/>
      <c r="MZS344" s="430"/>
      <c r="MZT344" s="431"/>
      <c r="MZU344" s="429"/>
      <c r="MZV344" s="428"/>
      <c r="MZW344" s="430"/>
      <c r="MZX344" s="431"/>
      <c r="MZY344" s="429"/>
      <c r="MZZ344" s="428"/>
      <c r="NAA344" s="430"/>
      <c r="NAB344" s="431"/>
      <c r="NAC344" s="429"/>
      <c r="NAD344" s="428"/>
      <c r="NAE344" s="430"/>
      <c r="NAF344" s="431"/>
      <c r="NAG344" s="429"/>
      <c r="NAH344" s="428"/>
      <c r="NAI344" s="430"/>
      <c r="NAJ344" s="431"/>
      <c r="NAK344" s="429"/>
      <c r="NAL344" s="428"/>
      <c r="NAM344" s="430"/>
      <c r="NAN344" s="431"/>
      <c r="NAO344" s="429"/>
      <c r="NAP344" s="428"/>
      <c r="NAQ344" s="430"/>
      <c r="NAR344" s="431"/>
      <c r="NAS344" s="429"/>
      <c r="NAT344" s="428"/>
      <c r="NAU344" s="430"/>
      <c r="NAV344" s="431"/>
      <c r="NAW344" s="429"/>
      <c r="NAX344" s="428"/>
      <c r="NAY344" s="430"/>
      <c r="NAZ344" s="431"/>
      <c r="NBA344" s="429"/>
      <c r="NBB344" s="428"/>
      <c r="NBC344" s="430"/>
      <c r="NBD344" s="431"/>
      <c r="NBE344" s="429"/>
      <c r="NBF344" s="428"/>
      <c r="NBG344" s="430"/>
      <c r="NBH344" s="431"/>
      <c r="NBI344" s="429"/>
      <c r="NBJ344" s="428"/>
      <c r="NBK344" s="430"/>
      <c r="NBL344" s="431"/>
      <c r="NBM344" s="429"/>
      <c r="NBN344" s="428"/>
      <c r="NBO344" s="430"/>
      <c r="NBP344" s="431"/>
      <c r="NBQ344" s="429"/>
      <c r="NBR344" s="428"/>
      <c r="NBS344" s="430"/>
      <c r="NBT344" s="431"/>
      <c r="NBU344" s="429"/>
      <c r="NBV344" s="428"/>
      <c r="NBW344" s="430"/>
      <c r="NBX344" s="431"/>
      <c r="NBY344" s="429"/>
      <c r="NBZ344" s="428"/>
      <c r="NCA344" s="430"/>
      <c r="NCB344" s="431"/>
      <c r="NCC344" s="429"/>
      <c r="NCD344" s="428"/>
      <c r="NCE344" s="430"/>
      <c r="NCF344" s="431"/>
      <c r="NCG344" s="429"/>
      <c r="NCH344" s="428"/>
      <c r="NCI344" s="430"/>
      <c r="NCJ344" s="431"/>
      <c r="NCK344" s="429"/>
      <c r="NCL344" s="428"/>
      <c r="NCM344" s="430"/>
      <c r="NCN344" s="431"/>
      <c r="NCO344" s="429"/>
      <c r="NCP344" s="428"/>
      <c r="NCQ344" s="430"/>
      <c r="NCR344" s="431"/>
      <c r="NCS344" s="429"/>
      <c r="NCT344" s="428"/>
      <c r="NCU344" s="430"/>
      <c r="NCV344" s="431"/>
      <c r="NCW344" s="429"/>
      <c r="NCX344" s="428"/>
      <c r="NCY344" s="430"/>
      <c r="NCZ344" s="431"/>
      <c r="NDA344" s="429"/>
      <c r="NDB344" s="428"/>
      <c r="NDC344" s="430"/>
      <c r="NDD344" s="431"/>
      <c r="NDE344" s="429"/>
      <c r="NDF344" s="428"/>
      <c r="NDG344" s="430"/>
      <c r="NDH344" s="431"/>
      <c r="NDI344" s="429"/>
      <c r="NDJ344" s="428"/>
      <c r="NDK344" s="430"/>
      <c r="NDL344" s="431"/>
      <c r="NDM344" s="429"/>
      <c r="NDN344" s="428"/>
      <c r="NDO344" s="430"/>
      <c r="NDP344" s="431"/>
      <c r="NDQ344" s="429"/>
      <c r="NDR344" s="428"/>
      <c r="NDS344" s="430"/>
      <c r="NDT344" s="431"/>
      <c r="NDU344" s="429"/>
      <c r="NDV344" s="428"/>
      <c r="NDW344" s="430"/>
      <c r="NDX344" s="431"/>
      <c r="NDY344" s="429"/>
      <c r="NDZ344" s="428"/>
      <c r="NEA344" s="430"/>
      <c r="NEB344" s="431"/>
      <c r="NEC344" s="429"/>
      <c r="NED344" s="428"/>
      <c r="NEE344" s="430"/>
      <c r="NEF344" s="431"/>
      <c r="NEG344" s="429"/>
      <c r="NEH344" s="428"/>
      <c r="NEI344" s="430"/>
      <c r="NEJ344" s="431"/>
      <c r="NEK344" s="429"/>
      <c r="NEL344" s="428"/>
      <c r="NEM344" s="430"/>
      <c r="NEN344" s="431"/>
      <c r="NEO344" s="429"/>
      <c r="NEP344" s="428"/>
      <c r="NEQ344" s="430"/>
      <c r="NER344" s="431"/>
      <c r="NES344" s="429"/>
      <c r="NET344" s="428"/>
      <c r="NEU344" s="430"/>
      <c r="NEV344" s="431"/>
      <c r="NEW344" s="429"/>
      <c r="NEX344" s="428"/>
      <c r="NEY344" s="430"/>
      <c r="NEZ344" s="431"/>
      <c r="NFA344" s="429"/>
      <c r="NFB344" s="428"/>
      <c r="NFC344" s="430"/>
      <c r="NFD344" s="431"/>
      <c r="NFE344" s="429"/>
      <c r="NFF344" s="428"/>
      <c r="NFG344" s="430"/>
      <c r="NFH344" s="431"/>
      <c r="NFI344" s="429"/>
      <c r="NFJ344" s="428"/>
      <c r="NFK344" s="430"/>
      <c r="NFL344" s="431"/>
      <c r="NFM344" s="429"/>
      <c r="NFN344" s="428"/>
      <c r="NFO344" s="430"/>
      <c r="NFP344" s="431"/>
      <c r="NFQ344" s="429"/>
      <c r="NFR344" s="428"/>
      <c r="NFS344" s="430"/>
      <c r="NFT344" s="431"/>
      <c r="NFU344" s="429"/>
      <c r="NFV344" s="428"/>
      <c r="NFW344" s="430"/>
      <c r="NFX344" s="431"/>
      <c r="NFY344" s="429"/>
      <c r="NFZ344" s="428"/>
      <c r="NGA344" s="430"/>
      <c r="NGB344" s="431"/>
      <c r="NGC344" s="429"/>
      <c r="NGD344" s="428"/>
      <c r="NGE344" s="430"/>
      <c r="NGF344" s="431"/>
      <c r="NGG344" s="429"/>
      <c r="NGH344" s="428"/>
      <c r="NGI344" s="430"/>
      <c r="NGJ344" s="431"/>
      <c r="NGK344" s="429"/>
      <c r="NGL344" s="428"/>
      <c r="NGM344" s="430"/>
      <c r="NGN344" s="431"/>
      <c r="NGO344" s="429"/>
      <c r="NGP344" s="428"/>
      <c r="NGQ344" s="430"/>
      <c r="NGR344" s="431"/>
      <c r="NGS344" s="429"/>
      <c r="NGT344" s="428"/>
      <c r="NGU344" s="430"/>
      <c r="NGV344" s="431"/>
      <c r="NGW344" s="429"/>
      <c r="NGX344" s="428"/>
      <c r="NGY344" s="430"/>
      <c r="NGZ344" s="431"/>
      <c r="NHA344" s="429"/>
      <c r="NHB344" s="428"/>
      <c r="NHC344" s="430"/>
      <c r="NHD344" s="431"/>
      <c r="NHE344" s="429"/>
      <c r="NHF344" s="428"/>
      <c r="NHG344" s="430"/>
      <c r="NHH344" s="431"/>
      <c r="NHI344" s="429"/>
      <c r="NHJ344" s="428"/>
      <c r="NHK344" s="430"/>
      <c r="NHL344" s="431"/>
      <c r="NHM344" s="429"/>
      <c r="NHN344" s="428"/>
      <c r="NHO344" s="430"/>
      <c r="NHP344" s="431"/>
      <c r="NHQ344" s="429"/>
      <c r="NHR344" s="428"/>
      <c r="NHS344" s="430"/>
      <c r="NHT344" s="431"/>
      <c r="NHU344" s="429"/>
      <c r="NHV344" s="428"/>
      <c r="NHW344" s="430"/>
      <c r="NHX344" s="431"/>
      <c r="NHY344" s="429"/>
      <c r="NHZ344" s="428"/>
      <c r="NIA344" s="430"/>
      <c r="NIB344" s="431"/>
      <c r="NIC344" s="429"/>
      <c r="NID344" s="428"/>
      <c r="NIE344" s="430"/>
      <c r="NIF344" s="431"/>
      <c r="NIG344" s="429"/>
      <c r="NIH344" s="428"/>
      <c r="NII344" s="430"/>
      <c r="NIJ344" s="431"/>
      <c r="NIK344" s="429"/>
      <c r="NIL344" s="428"/>
      <c r="NIM344" s="430"/>
      <c r="NIN344" s="431"/>
      <c r="NIO344" s="429"/>
      <c r="NIP344" s="428"/>
      <c r="NIQ344" s="430"/>
      <c r="NIR344" s="431"/>
      <c r="NIS344" s="429"/>
      <c r="NIT344" s="428"/>
      <c r="NIU344" s="430"/>
      <c r="NIV344" s="431"/>
      <c r="NIW344" s="429"/>
      <c r="NIX344" s="428"/>
      <c r="NIY344" s="430"/>
      <c r="NIZ344" s="431"/>
      <c r="NJA344" s="429"/>
      <c r="NJB344" s="428"/>
      <c r="NJC344" s="430"/>
      <c r="NJD344" s="431"/>
      <c r="NJE344" s="429"/>
      <c r="NJF344" s="428"/>
      <c r="NJG344" s="430"/>
      <c r="NJH344" s="431"/>
      <c r="NJI344" s="429"/>
      <c r="NJJ344" s="428"/>
      <c r="NJK344" s="430"/>
      <c r="NJL344" s="431"/>
      <c r="NJM344" s="429"/>
      <c r="NJN344" s="428"/>
      <c r="NJO344" s="430"/>
      <c r="NJP344" s="431"/>
      <c r="NJQ344" s="429"/>
      <c r="NJR344" s="428"/>
      <c r="NJS344" s="430"/>
      <c r="NJT344" s="431"/>
      <c r="NJU344" s="429"/>
      <c r="NJV344" s="428"/>
      <c r="NJW344" s="430"/>
      <c r="NJX344" s="431"/>
      <c r="NJY344" s="429"/>
      <c r="NJZ344" s="428"/>
      <c r="NKA344" s="430"/>
      <c r="NKB344" s="431"/>
      <c r="NKC344" s="429"/>
      <c r="NKD344" s="428"/>
      <c r="NKE344" s="430"/>
      <c r="NKF344" s="431"/>
      <c r="NKG344" s="429"/>
      <c r="NKH344" s="428"/>
      <c r="NKI344" s="430"/>
      <c r="NKJ344" s="431"/>
      <c r="NKK344" s="429"/>
      <c r="NKL344" s="428"/>
      <c r="NKM344" s="430"/>
      <c r="NKN344" s="431"/>
      <c r="NKO344" s="429"/>
      <c r="NKP344" s="428"/>
      <c r="NKQ344" s="430"/>
      <c r="NKR344" s="431"/>
      <c r="NKS344" s="429"/>
      <c r="NKT344" s="428"/>
      <c r="NKU344" s="430"/>
      <c r="NKV344" s="431"/>
      <c r="NKW344" s="429"/>
      <c r="NKX344" s="428"/>
      <c r="NKY344" s="430"/>
      <c r="NKZ344" s="431"/>
      <c r="NLA344" s="429"/>
      <c r="NLB344" s="428"/>
      <c r="NLC344" s="430"/>
      <c r="NLD344" s="431"/>
      <c r="NLE344" s="429"/>
      <c r="NLF344" s="428"/>
      <c r="NLG344" s="430"/>
      <c r="NLH344" s="431"/>
      <c r="NLI344" s="429"/>
      <c r="NLJ344" s="428"/>
      <c r="NLK344" s="430"/>
      <c r="NLL344" s="431"/>
      <c r="NLM344" s="429"/>
      <c r="NLN344" s="428"/>
      <c r="NLO344" s="430"/>
      <c r="NLP344" s="431"/>
      <c r="NLQ344" s="429"/>
      <c r="NLR344" s="428"/>
      <c r="NLS344" s="430"/>
      <c r="NLT344" s="431"/>
      <c r="NLU344" s="429"/>
      <c r="NLV344" s="428"/>
      <c r="NLW344" s="430"/>
      <c r="NLX344" s="431"/>
      <c r="NLY344" s="429"/>
      <c r="NLZ344" s="428"/>
      <c r="NMA344" s="430"/>
      <c r="NMB344" s="431"/>
      <c r="NMC344" s="429"/>
      <c r="NMD344" s="428"/>
      <c r="NME344" s="430"/>
      <c r="NMF344" s="431"/>
      <c r="NMG344" s="429"/>
      <c r="NMH344" s="428"/>
      <c r="NMI344" s="430"/>
      <c r="NMJ344" s="431"/>
      <c r="NMK344" s="429"/>
      <c r="NML344" s="428"/>
      <c r="NMM344" s="430"/>
      <c r="NMN344" s="431"/>
      <c r="NMO344" s="429"/>
      <c r="NMP344" s="428"/>
      <c r="NMQ344" s="430"/>
      <c r="NMR344" s="431"/>
      <c r="NMS344" s="429"/>
      <c r="NMT344" s="428"/>
      <c r="NMU344" s="430"/>
      <c r="NMV344" s="431"/>
      <c r="NMW344" s="429"/>
      <c r="NMX344" s="428"/>
      <c r="NMY344" s="430"/>
      <c r="NMZ344" s="431"/>
      <c r="NNA344" s="429"/>
      <c r="NNB344" s="428"/>
      <c r="NNC344" s="430"/>
      <c r="NND344" s="431"/>
      <c r="NNE344" s="429"/>
      <c r="NNF344" s="428"/>
      <c r="NNG344" s="430"/>
      <c r="NNH344" s="431"/>
      <c r="NNI344" s="429"/>
      <c r="NNJ344" s="428"/>
      <c r="NNK344" s="430"/>
      <c r="NNL344" s="431"/>
      <c r="NNM344" s="429"/>
      <c r="NNN344" s="428"/>
      <c r="NNO344" s="430"/>
      <c r="NNP344" s="431"/>
      <c r="NNQ344" s="429"/>
      <c r="NNR344" s="428"/>
      <c r="NNS344" s="430"/>
      <c r="NNT344" s="431"/>
      <c r="NNU344" s="429"/>
      <c r="NNV344" s="428"/>
      <c r="NNW344" s="430"/>
      <c r="NNX344" s="431"/>
      <c r="NNY344" s="429"/>
      <c r="NNZ344" s="428"/>
      <c r="NOA344" s="430"/>
      <c r="NOB344" s="431"/>
      <c r="NOC344" s="429"/>
      <c r="NOD344" s="428"/>
      <c r="NOE344" s="430"/>
      <c r="NOF344" s="431"/>
      <c r="NOG344" s="429"/>
      <c r="NOH344" s="428"/>
      <c r="NOI344" s="430"/>
      <c r="NOJ344" s="431"/>
      <c r="NOK344" s="429"/>
      <c r="NOL344" s="428"/>
      <c r="NOM344" s="430"/>
      <c r="NON344" s="431"/>
      <c r="NOO344" s="429"/>
      <c r="NOP344" s="428"/>
      <c r="NOQ344" s="430"/>
      <c r="NOR344" s="431"/>
      <c r="NOS344" s="429"/>
      <c r="NOT344" s="428"/>
      <c r="NOU344" s="430"/>
      <c r="NOV344" s="431"/>
      <c r="NOW344" s="429"/>
      <c r="NOX344" s="428"/>
      <c r="NOY344" s="430"/>
      <c r="NOZ344" s="431"/>
      <c r="NPA344" s="429"/>
      <c r="NPB344" s="428"/>
      <c r="NPC344" s="430"/>
      <c r="NPD344" s="431"/>
      <c r="NPE344" s="429"/>
      <c r="NPF344" s="428"/>
      <c r="NPG344" s="430"/>
      <c r="NPH344" s="431"/>
      <c r="NPI344" s="429"/>
      <c r="NPJ344" s="428"/>
      <c r="NPK344" s="430"/>
      <c r="NPL344" s="431"/>
      <c r="NPM344" s="429"/>
      <c r="NPN344" s="428"/>
      <c r="NPO344" s="430"/>
      <c r="NPP344" s="431"/>
      <c r="NPQ344" s="429"/>
      <c r="NPR344" s="428"/>
      <c r="NPS344" s="430"/>
      <c r="NPT344" s="431"/>
      <c r="NPU344" s="429"/>
      <c r="NPV344" s="428"/>
      <c r="NPW344" s="430"/>
      <c r="NPX344" s="431"/>
      <c r="NPY344" s="429"/>
      <c r="NPZ344" s="428"/>
      <c r="NQA344" s="430"/>
      <c r="NQB344" s="431"/>
      <c r="NQC344" s="429"/>
      <c r="NQD344" s="428"/>
      <c r="NQE344" s="430"/>
      <c r="NQF344" s="431"/>
      <c r="NQG344" s="429"/>
      <c r="NQH344" s="428"/>
      <c r="NQI344" s="430"/>
      <c r="NQJ344" s="431"/>
      <c r="NQK344" s="429"/>
      <c r="NQL344" s="428"/>
      <c r="NQM344" s="430"/>
      <c r="NQN344" s="431"/>
      <c r="NQO344" s="429"/>
      <c r="NQP344" s="428"/>
      <c r="NQQ344" s="430"/>
      <c r="NQR344" s="431"/>
      <c r="NQS344" s="429"/>
      <c r="NQT344" s="428"/>
      <c r="NQU344" s="430"/>
      <c r="NQV344" s="431"/>
      <c r="NQW344" s="429"/>
      <c r="NQX344" s="428"/>
      <c r="NQY344" s="430"/>
      <c r="NQZ344" s="431"/>
      <c r="NRA344" s="429"/>
      <c r="NRB344" s="428"/>
      <c r="NRC344" s="430"/>
      <c r="NRD344" s="431"/>
      <c r="NRE344" s="429"/>
      <c r="NRF344" s="428"/>
      <c r="NRG344" s="430"/>
      <c r="NRH344" s="431"/>
      <c r="NRI344" s="429"/>
      <c r="NRJ344" s="428"/>
      <c r="NRK344" s="430"/>
      <c r="NRL344" s="431"/>
      <c r="NRM344" s="429"/>
      <c r="NRN344" s="428"/>
      <c r="NRO344" s="430"/>
      <c r="NRP344" s="431"/>
      <c r="NRQ344" s="429"/>
      <c r="NRR344" s="428"/>
      <c r="NRS344" s="430"/>
      <c r="NRT344" s="431"/>
      <c r="NRU344" s="429"/>
      <c r="NRV344" s="428"/>
      <c r="NRW344" s="430"/>
      <c r="NRX344" s="431"/>
      <c r="NRY344" s="429"/>
      <c r="NRZ344" s="428"/>
      <c r="NSA344" s="430"/>
      <c r="NSB344" s="431"/>
      <c r="NSC344" s="429"/>
      <c r="NSD344" s="428"/>
      <c r="NSE344" s="430"/>
      <c r="NSF344" s="431"/>
      <c r="NSG344" s="429"/>
      <c r="NSH344" s="428"/>
      <c r="NSI344" s="430"/>
      <c r="NSJ344" s="431"/>
      <c r="NSK344" s="429"/>
      <c r="NSL344" s="428"/>
      <c r="NSM344" s="430"/>
      <c r="NSN344" s="431"/>
      <c r="NSO344" s="429"/>
      <c r="NSP344" s="428"/>
      <c r="NSQ344" s="430"/>
      <c r="NSR344" s="431"/>
      <c r="NSS344" s="429"/>
      <c r="NST344" s="428"/>
      <c r="NSU344" s="430"/>
      <c r="NSV344" s="431"/>
      <c r="NSW344" s="429"/>
      <c r="NSX344" s="428"/>
      <c r="NSY344" s="430"/>
      <c r="NSZ344" s="431"/>
      <c r="NTA344" s="429"/>
      <c r="NTB344" s="428"/>
      <c r="NTC344" s="430"/>
      <c r="NTD344" s="431"/>
      <c r="NTE344" s="429"/>
      <c r="NTF344" s="428"/>
      <c r="NTG344" s="430"/>
      <c r="NTH344" s="431"/>
      <c r="NTI344" s="429"/>
      <c r="NTJ344" s="428"/>
      <c r="NTK344" s="430"/>
      <c r="NTL344" s="431"/>
      <c r="NTM344" s="429"/>
      <c r="NTN344" s="428"/>
      <c r="NTO344" s="430"/>
      <c r="NTP344" s="431"/>
      <c r="NTQ344" s="429"/>
      <c r="NTR344" s="428"/>
      <c r="NTS344" s="430"/>
      <c r="NTT344" s="431"/>
      <c r="NTU344" s="429"/>
      <c r="NTV344" s="428"/>
      <c r="NTW344" s="430"/>
      <c r="NTX344" s="431"/>
      <c r="NTY344" s="429"/>
      <c r="NTZ344" s="428"/>
      <c r="NUA344" s="430"/>
      <c r="NUB344" s="431"/>
      <c r="NUC344" s="429"/>
      <c r="NUD344" s="428"/>
      <c r="NUE344" s="430"/>
      <c r="NUF344" s="431"/>
      <c r="NUG344" s="429"/>
      <c r="NUH344" s="428"/>
      <c r="NUI344" s="430"/>
      <c r="NUJ344" s="431"/>
      <c r="NUK344" s="429"/>
      <c r="NUL344" s="428"/>
      <c r="NUM344" s="430"/>
      <c r="NUN344" s="431"/>
      <c r="NUO344" s="429"/>
      <c r="NUP344" s="428"/>
      <c r="NUQ344" s="430"/>
      <c r="NUR344" s="431"/>
      <c r="NUS344" s="429"/>
      <c r="NUT344" s="428"/>
      <c r="NUU344" s="430"/>
      <c r="NUV344" s="431"/>
      <c r="NUW344" s="429"/>
      <c r="NUX344" s="428"/>
      <c r="NUY344" s="430"/>
      <c r="NUZ344" s="431"/>
      <c r="NVA344" s="429"/>
      <c r="NVB344" s="428"/>
      <c r="NVC344" s="430"/>
      <c r="NVD344" s="431"/>
      <c r="NVE344" s="429"/>
      <c r="NVF344" s="428"/>
      <c r="NVG344" s="430"/>
      <c r="NVH344" s="431"/>
      <c r="NVI344" s="429"/>
      <c r="NVJ344" s="428"/>
      <c r="NVK344" s="430"/>
      <c r="NVL344" s="431"/>
      <c r="NVM344" s="429"/>
      <c r="NVN344" s="428"/>
      <c r="NVO344" s="430"/>
      <c r="NVP344" s="431"/>
      <c r="NVQ344" s="429"/>
      <c r="NVR344" s="428"/>
      <c r="NVS344" s="430"/>
      <c r="NVT344" s="431"/>
      <c r="NVU344" s="429"/>
      <c r="NVV344" s="428"/>
      <c r="NVW344" s="430"/>
      <c r="NVX344" s="431"/>
      <c r="NVY344" s="429"/>
      <c r="NVZ344" s="428"/>
      <c r="NWA344" s="430"/>
      <c r="NWB344" s="431"/>
      <c r="NWC344" s="429"/>
      <c r="NWD344" s="428"/>
      <c r="NWE344" s="430"/>
      <c r="NWF344" s="431"/>
      <c r="NWG344" s="429"/>
      <c r="NWH344" s="428"/>
      <c r="NWI344" s="430"/>
      <c r="NWJ344" s="431"/>
      <c r="NWK344" s="429"/>
      <c r="NWL344" s="428"/>
      <c r="NWM344" s="430"/>
      <c r="NWN344" s="431"/>
      <c r="NWO344" s="429"/>
      <c r="NWP344" s="428"/>
      <c r="NWQ344" s="430"/>
      <c r="NWR344" s="431"/>
      <c r="NWS344" s="429"/>
      <c r="NWT344" s="428"/>
      <c r="NWU344" s="430"/>
      <c r="NWV344" s="431"/>
      <c r="NWW344" s="429"/>
      <c r="NWX344" s="428"/>
      <c r="NWY344" s="430"/>
      <c r="NWZ344" s="431"/>
      <c r="NXA344" s="429"/>
      <c r="NXB344" s="428"/>
      <c r="NXC344" s="430"/>
      <c r="NXD344" s="431"/>
      <c r="NXE344" s="429"/>
      <c r="NXF344" s="428"/>
      <c r="NXG344" s="430"/>
      <c r="NXH344" s="431"/>
      <c r="NXI344" s="429"/>
      <c r="NXJ344" s="428"/>
      <c r="NXK344" s="430"/>
      <c r="NXL344" s="431"/>
      <c r="NXM344" s="429"/>
      <c r="NXN344" s="428"/>
      <c r="NXO344" s="430"/>
      <c r="NXP344" s="431"/>
      <c r="NXQ344" s="429"/>
      <c r="NXR344" s="428"/>
      <c r="NXS344" s="430"/>
      <c r="NXT344" s="431"/>
      <c r="NXU344" s="429"/>
      <c r="NXV344" s="428"/>
      <c r="NXW344" s="430"/>
      <c r="NXX344" s="431"/>
      <c r="NXY344" s="429"/>
      <c r="NXZ344" s="428"/>
      <c r="NYA344" s="430"/>
      <c r="NYB344" s="431"/>
      <c r="NYC344" s="429"/>
      <c r="NYD344" s="428"/>
      <c r="NYE344" s="430"/>
      <c r="NYF344" s="431"/>
      <c r="NYG344" s="429"/>
      <c r="NYH344" s="428"/>
      <c r="NYI344" s="430"/>
      <c r="NYJ344" s="431"/>
      <c r="NYK344" s="429"/>
      <c r="NYL344" s="428"/>
      <c r="NYM344" s="430"/>
      <c r="NYN344" s="431"/>
      <c r="NYO344" s="429"/>
      <c r="NYP344" s="428"/>
      <c r="NYQ344" s="430"/>
      <c r="NYR344" s="431"/>
      <c r="NYS344" s="429"/>
      <c r="NYT344" s="428"/>
      <c r="NYU344" s="430"/>
      <c r="NYV344" s="431"/>
      <c r="NYW344" s="429"/>
      <c r="NYX344" s="428"/>
      <c r="NYY344" s="430"/>
      <c r="NYZ344" s="431"/>
      <c r="NZA344" s="429"/>
      <c r="NZB344" s="428"/>
      <c r="NZC344" s="430"/>
      <c r="NZD344" s="431"/>
      <c r="NZE344" s="429"/>
      <c r="NZF344" s="428"/>
      <c r="NZG344" s="430"/>
      <c r="NZH344" s="431"/>
      <c r="NZI344" s="429"/>
      <c r="NZJ344" s="428"/>
      <c r="NZK344" s="430"/>
      <c r="NZL344" s="431"/>
      <c r="NZM344" s="429"/>
      <c r="NZN344" s="428"/>
      <c r="NZO344" s="430"/>
      <c r="NZP344" s="431"/>
      <c r="NZQ344" s="429"/>
      <c r="NZR344" s="428"/>
      <c r="NZS344" s="430"/>
      <c r="NZT344" s="431"/>
      <c r="NZU344" s="429"/>
      <c r="NZV344" s="428"/>
      <c r="NZW344" s="430"/>
      <c r="NZX344" s="431"/>
      <c r="NZY344" s="429"/>
      <c r="NZZ344" s="428"/>
      <c r="OAA344" s="430"/>
      <c r="OAB344" s="431"/>
      <c r="OAC344" s="429"/>
      <c r="OAD344" s="428"/>
      <c r="OAE344" s="430"/>
      <c r="OAF344" s="431"/>
      <c r="OAG344" s="429"/>
      <c r="OAH344" s="428"/>
      <c r="OAI344" s="430"/>
      <c r="OAJ344" s="431"/>
      <c r="OAK344" s="429"/>
      <c r="OAL344" s="428"/>
      <c r="OAM344" s="430"/>
      <c r="OAN344" s="431"/>
      <c r="OAO344" s="429"/>
      <c r="OAP344" s="428"/>
      <c r="OAQ344" s="430"/>
      <c r="OAR344" s="431"/>
      <c r="OAS344" s="429"/>
      <c r="OAT344" s="428"/>
      <c r="OAU344" s="430"/>
      <c r="OAV344" s="431"/>
      <c r="OAW344" s="429"/>
      <c r="OAX344" s="428"/>
      <c r="OAY344" s="430"/>
      <c r="OAZ344" s="431"/>
      <c r="OBA344" s="429"/>
      <c r="OBB344" s="428"/>
      <c r="OBC344" s="430"/>
      <c r="OBD344" s="431"/>
      <c r="OBE344" s="429"/>
      <c r="OBF344" s="428"/>
      <c r="OBG344" s="430"/>
      <c r="OBH344" s="431"/>
      <c r="OBI344" s="429"/>
      <c r="OBJ344" s="428"/>
      <c r="OBK344" s="430"/>
      <c r="OBL344" s="431"/>
      <c r="OBM344" s="429"/>
      <c r="OBN344" s="428"/>
      <c r="OBO344" s="430"/>
      <c r="OBP344" s="431"/>
      <c r="OBQ344" s="429"/>
      <c r="OBR344" s="428"/>
      <c r="OBS344" s="430"/>
      <c r="OBT344" s="431"/>
      <c r="OBU344" s="429"/>
      <c r="OBV344" s="428"/>
      <c r="OBW344" s="430"/>
      <c r="OBX344" s="431"/>
      <c r="OBY344" s="429"/>
      <c r="OBZ344" s="428"/>
      <c r="OCA344" s="430"/>
      <c r="OCB344" s="431"/>
      <c r="OCC344" s="429"/>
      <c r="OCD344" s="428"/>
      <c r="OCE344" s="430"/>
      <c r="OCF344" s="431"/>
      <c r="OCG344" s="429"/>
      <c r="OCH344" s="428"/>
      <c r="OCI344" s="430"/>
      <c r="OCJ344" s="431"/>
      <c r="OCK344" s="429"/>
      <c r="OCL344" s="428"/>
      <c r="OCM344" s="430"/>
      <c r="OCN344" s="431"/>
      <c r="OCO344" s="429"/>
      <c r="OCP344" s="428"/>
      <c r="OCQ344" s="430"/>
      <c r="OCR344" s="431"/>
      <c r="OCS344" s="429"/>
      <c r="OCT344" s="428"/>
      <c r="OCU344" s="430"/>
      <c r="OCV344" s="431"/>
      <c r="OCW344" s="429"/>
      <c r="OCX344" s="428"/>
      <c r="OCY344" s="430"/>
      <c r="OCZ344" s="431"/>
      <c r="ODA344" s="429"/>
      <c r="ODB344" s="428"/>
      <c r="ODC344" s="430"/>
      <c r="ODD344" s="431"/>
      <c r="ODE344" s="429"/>
      <c r="ODF344" s="428"/>
      <c r="ODG344" s="430"/>
      <c r="ODH344" s="431"/>
      <c r="ODI344" s="429"/>
      <c r="ODJ344" s="428"/>
      <c r="ODK344" s="430"/>
      <c r="ODL344" s="431"/>
      <c r="ODM344" s="429"/>
      <c r="ODN344" s="428"/>
      <c r="ODO344" s="430"/>
      <c r="ODP344" s="431"/>
      <c r="ODQ344" s="429"/>
      <c r="ODR344" s="428"/>
      <c r="ODS344" s="430"/>
      <c r="ODT344" s="431"/>
      <c r="ODU344" s="429"/>
      <c r="ODV344" s="428"/>
      <c r="ODW344" s="430"/>
      <c r="ODX344" s="431"/>
      <c r="ODY344" s="429"/>
      <c r="ODZ344" s="428"/>
      <c r="OEA344" s="430"/>
      <c r="OEB344" s="431"/>
      <c r="OEC344" s="429"/>
      <c r="OED344" s="428"/>
      <c r="OEE344" s="430"/>
      <c r="OEF344" s="431"/>
      <c r="OEG344" s="429"/>
      <c r="OEH344" s="428"/>
      <c r="OEI344" s="430"/>
      <c r="OEJ344" s="431"/>
      <c r="OEK344" s="429"/>
      <c r="OEL344" s="428"/>
      <c r="OEM344" s="430"/>
      <c r="OEN344" s="431"/>
      <c r="OEO344" s="429"/>
      <c r="OEP344" s="428"/>
      <c r="OEQ344" s="430"/>
      <c r="OER344" s="431"/>
      <c r="OES344" s="429"/>
      <c r="OET344" s="428"/>
      <c r="OEU344" s="430"/>
      <c r="OEV344" s="431"/>
      <c r="OEW344" s="429"/>
      <c r="OEX344" s="428"/>
      <c r="OEY344" s="430"/>
      <c r="OEZ344" s="431"/>
      <c r="OFA344" s="429"/>
      <c r="OFB344" s="428"/>
      <c r="OFC344" s="430"/>
      <c r="OFD344" s="431"/>
      <c r="OFE344" s="429"/>
      <c r="OFF344" s="428"/>
      <c r="OFG344" s="430"/>
      <c r="OFH344" s="431"/>
      <c r="OFI344" s="429"/>
      <c r="OFJ344" s="428"/>
      <c r="OFK344" s="430"/>
      <c r="OFL344" s="431"/>
      <c r="OFM344" s="429"/>
      <c r="OFN344" s="428"/>
      <c r="OFO344" s="430"/>
      <c r="OFP344" s="431"/>
      <c r="OFQ344" s="429"/>
      <c r="OFR344" s="428"/>
      <c r="OFS344" s="430"/>
      <c r="OFT344" s="431"/>
      <c r="OFU344" s="429"/>
      <c r="OFV344" s="428"/>
      <c r="OFW344" s="430"/>
      <c r="OFX344" s="431"/>
      <c r="OFY344" s="429"/>
      <c r="OFZ344" s="428"/>
      <c r="OGA344" s="430"/>
      <c r="OGB344" s="431"/>
      <c r="OGC344" s="429"/>
      <c r="OGD344" s="428"/>
      <c r="OGE344" s="430"/>
      <c r="OGF344" s="431"/>
      <c r="OGG344" s="429"/>
      <c r="OGH344" s="428"/>
      <c r="OGI344" s="430"/>
      <c r="OGJ344" s="431"/>
      <c r="OGK344" s="429"/>
      <c r="OGL344" s="428"/>
      <c r="OGM344" s="430"/>
      <c r="OGN344" s="431"/>
      <c r="OGO344" s="429"/>
      <c r="OGP344" s="428"/>
      <c r="OGQ344" s="430"/>
      <c r="OGR344" s="431"/>
      <c r="OGS344" s="429"/>
      <c r="OGT344" s="428"/>
      <c r="OGU344" s="430"/>
      <c r="OGV344" s="431"/>
      <c r="OGW344" s="429"/>
      <c r="OGX344" s="428"/>
      <c r="OGY344" s="430"/>
      <c r="OGZ344" s="431"/>
      <c r="OHA344" s="429"/>
      <c r="OHB344" s="428"/>
      <c r="OHC344" s="430"/>
      <c r="OHD344" s="431"/>
      <c r="OHE344" s="429"/>
      <c r="OHF344" s="428"/>
      <c r="OHG344" s="430"/>
      <c r="OHH344" s="431"/>
      <c r="OHI344" s="429"/>
      <c r="OHJ344" s="428"/>
      <c r="OHK344" s="430"/>
      <c r="OHL344" s="431"/>
      <c r="OHM344" s="429"/>
      <c r="OHN344" s="428"/>
      <c r="OHO344" s="430"/>
      <c r="OHP344" s="431"/>
      <c r="OHQ344" s="429"/>
      <c r="OHR344" s="428"/>
      <c r="OHS344" s="430"/>
      <c r="OHT344" s="431"/>
      <c r="OHU344" s="429"/>
      <c r="OHV344" s="428"/>
      <c r="OHW344" s="430"/>
      <c r="OHX344" s="431"/>
      <c r="OHY344" s="429"/>
      <c r="OHZ344" s="428"/>
      <c r="OIA344" s="430"/>
      <c r="OIB344" s="431"/>
      <c r="OIC344" s="429"/>
      <c r="OID344" s="428"/>
      <c r="OIE344" s="430"/>
      <c r="OIF344" s="431"/>
      <c r="OIG344" s="429"/>
      <c r="OIH344" s="428"/>
      <c r="OII344" s="430"/>
      <c r="OIJ344" s="431"/>
      <c r="OIK344" s="429"/>
      <c r="OIL344" s="428"/>
      <c r="OIM344" s="430"/>
      <c r="OIN344" s="431"/>
      <c r="OIO344" s="429"/>
      <c r="OIP344" s="428"/>
      <c r="OIQ344" s="430"/>
      <c r="OIR344" s="431"/>
      <c r="OIS344" s="429"/>
      <c r="OIT344" s="428"/>
      <c r="OIU344" s="430"/>
      <c r="OIV344" s="431"/>
      <c r="OIW344" s="429"/>
      <c r="OIX344" s="428"/>
      <c r="OIY344" s="430"/>
      <c r="OIZ344" s="431"/>
      <c r="OJA344" s="429"/>
      <c r="OJB344" s="428"/>
      <c r="OJC344" s="430"/>
      <c r="OJD344" s="431"/>
      <c r="OJE344" s="429"/>
      <c r="OJF344" s="428"/>
      <c r="OJG344" s="430"/>
      <c r="OJH344" s="431"/>
      <c r="OJI344" s="429"/>
      <c r="OJJ344" s="428"/>
      <c r="OJK344" s="430"/>
      <c r="OJL344" s="431"/>
      <c r="OJM344" s="429"/>
      <c r="OJN344" s="428"/>
      <c r="OJO344" s="430"/>
      <c r="OJP344" s="431"/>
      <c r="OJQ344" s="429"/>
      <c r="OJR344" s="428"/>
      <c r="OJS344" s="430"/>
      <c r="OJT344" s="431"/>
      <c r="OJU344" s="429"/>
      <c r="OJV344" s="428"/>
      <c r="OJW344" s="430"/>
      <c r="OJX344" s="431"/>
      <c r="OJY344" s="429"/>
      <c r="OJZ344" s="428"/>
      <c r="OKA344" s="430"/>
      <c r="OKB344" s="431"/>
      <c r="OKC344" s="429"/>
      <c r="OKD344" s="428"/>
      <c r="OKE344" s="430"/>
      <c r="OKF344" s="431"/>
      <c r="OKG344" s="429"/>
      <c r="OKH344" s="428"/>
      <c r="OKI344" s="430"/>
      <c r="OKJ344" s="431"/>
      <c r="OKK344" s="429"/>
      <c r="OKL344" s="428"/>
      <c r="OKM344" s="430"/>
      <c r="OKN344" s="431"/>
      <c r="OKO344" s="429"/>
      <c r="OKP344" s="428"/>
      <c r="OKQ344" s="430"/>
      <c r="OKR344" s="431"/>
      <c r="OKS344" s="429"/>
      <c r="OKT344" s="428"/>
      <c r="OKU344" s="430"/>
      <c r="OKV344" s="431"/>
      <c r="OKW344" s="429"/>
      <c r="OKX344" s="428"/>
      <c r="OKY344" s="430"/>
      <c r="OKZ344" s="431"/>
      <c r="OLA344" s="429"/>
      <c r="OLB344" s="428"/>
      <c r="OLC344" s="430"/>
      <c r="OLD344" s="431"/>
      <c r="OLE344" s="429"/>
      <c r="OLF344" s="428"/>
      <c r="OLG344" s="430"/>
      <c r="OLH344" s="431"/>
      <c r="OLI344" s="429"/>
      <c r="OLJ344" s="428"/>
      <c r="OLK344" s="430"/>
      <c r="OLL344" s="431"/>
      <c r="OLM344" s="429"/>
      <c r="OLN344" s="428"/>
      <c r="OLO344" s="430"/>
      <c r="OLP344" s="431"/>
      <c r="OLQ344" s="429"/>
      <c r="OLR344" s="428"/>
      <c r="OLS344" s="430"/>
      <c r="OLT344" s="431"/>
      <c r="OLU344" s="429"/>
      <c r="OLV344" s="428"/>
      <c r="OLW344" s="430"/>
      <c r="OLX344" s="431"/>
      <c r="OLY344" s="429"/>
      <c r="OLZ344" s="428"/>
      <c r="OMA344" s="430"/>
      <c r="OMB344" s="431"/>
      <c r="OMC344" s="429"/>
      <c r="OMD344" s="428"/>
      <c r="OME344" s="430"/>
      <c r="OMF344" s="431"/>
      <c r="OMG344" s="429"/>
      <c r="OMH344" s="428"/>
      <c r="OMI344" s="430"/>
      <c r="OMJ344" s="431"/>
      <c r="OMK344" s="429"/>
      <c r="OML344" s="428"/>
      <c r="OMM344" s="430"/>
      <c r="OMN344" s="431"/>
      <c r="OMO344" s="429"/>
      <c r="OMP344" s="428"/>
      <c r="OMQ344" s="430"/>
      <c r="OMR344" s="431"/>
      <c r="OMS344" s="429"/>
      <c r="OMT344" s="428"/>
      <c r="OMU344" s="430"/>
      <c r="OMV344" s="431"/>
      <c r="OMW344" s="429"/>
      <c r="OMX344" s="428"/>
      <c r="OMY344" s="430"/>
      <c r="OMZ344" s="431"/>
      <c r="ONA344" s="429"/>
      <c r="ONB344" s="428"/>
      <c r="ONC344" s="430"/>
      <c r="OND344" s="431"/>
      <c r="ONE344" s="429"/>
      <c r="ONF344" s="428"/>
      <c r="ONG344" s="430"/>
      <c r="ONH344" s="431"/>
      <c r="ONI344" s="429"/>
      <c r="ONJ344" s="428"/>
      <c r="ONK344" s="430"/>
      <c r="ONL344" s="431"/>
      <c r="ONM344" s="429"/>
      <c r="ONN344" s="428"/>
      <c r="ONO344" s="430"/>
      <c r="ONP344" s="431"/>
      <c r="ONQ344" s="429"/>
      <c r="ONR344" s="428"/>
      <c r="ONS344" s="430"/>
      <c r="ONT344" s="431"/>
      <c r="ONU344" s="429"/>
      <c r="ONV344" s="428"/>
      <c r="ONW344" s="430"/>
      <c r="ONX344" s="431"/>
      <c r="ONY344" s="429"/>
      <c r="ONZ344" s="428"/>
      <c r="OOA344" s="430"/>
      <c r="OOB344" s="431"/>
      <c r="OOC344" s="429"/>
      <c r="OOD344" s="428"/>
      <c r="OOE344" s="430"/>
      <c r="OOF344" s="431"/>
      <c r="OOG344" s="429"/>
      <c r="OOH344" s="428"/>
      <c r="OOI344" s="430"/>
      <c r="OOJ344" s="431"/>
      <c r="OOK344" s="429"/>
      <c r="OOL344" s="428"/>
      <c r="OOM344" s="430"/>
      <c r="OON344" s="431"/>
      <c r="OOO344" s="429"/>
      <c r="OOP344" s="428"/>
      <c r="OOQ344" s="430"/>
      <c r="OOR344" s="431"/>
      <c r="OOS344" s="429"/>
      <c r="OOT344" s="428"/>
      <c r="OOU344" s="430"/>
      <c r="OOV344" s="431"/>
      <c r="OOW344" s="429"/>
      <c r="OOX344" s="428"/>
      <c r="OOY344" s="430"/>
      <c r="OOZ344" s="431"/>
      <c r="OPA344" s="429"/>
      <c r="OPB344" s="428"/>
      <c r="OPC344" s="430"/>
      <c r="OPD344" s="431"/>
      <c r="OPE344" s="429"/>
      <c r="OPF344" s="428"/>
      <c r="OPG344" s="430"/>
      <c r="OPH344" s="431"/>
      <c r="OPI344" s="429"/>
      <c r="OPJ344" s="428"/>
      <c r="OPK344" s="430"/>
      <c r="OPL344" s="431"/>
      <c r="OPM344" s="429"/>
      <c r="OPN344" s="428"/>
      <c r="OPO344" s="430"/>
      <c r="OPP344" s="431"/>
      <c r="OPQ344" s="429"/>
      <c r="OPR344" s="428"/>
      <c r="OPS344" s="430"/>
      <c r="OPT344" s="431"/>
      <c r="OPU344" s="429"/>
      <c r="OPV344" s="428"/>
      <c r="OPW344" s="430"/>
      <c r="OPX344" s="431"/>
      <c r="OPY344" s="429"/>
      <c r="OPZ344" s="428"/>
      <c r="OQA344" s="430"/>
      <c r="OQB344" s="431"/>
      <c r="OQC344" s="429"/>
      <c r="OQD344" s="428"/>
      <c r="OQE344" s="430"/>
      <c r="OQF344" s="431"/>
      <c r="OQG344" s="429"/>
      <c r="OQH344" s="428"/>
      <c r="OQI344" s="430"/>
      <c r="OQJ344" s="431"/>
      <c r="OQK344" s="429"/>
      <c r="OQL344" s="428"/>
      <c r="OQM344" s="430"/>
      <c r="OQN344" s="431"/>
      <c r="OQO344" s="429"/>
      <c r="OQP344" s="428"/>
      <c r="OQQ344" s="430"/>
      <c r="OQR344" s="431"/>
      <c r="OQS344" s="429"/>
      <c r="OQT344" s="428"/>
      <c r="OQU344" s="430"/>
      <c r="OQV344" s="431"/>
      <c r="OQW344" s="429"/>
      <c r="OQX344" s="428"/>
      <c r="OQY344" s="430"/>
      <c r="OQZ344" s="431"/>
      <c r="ORA344" s="429"/>
      <c r="ORB344" s="428"/>
      <c r="ORC344" s="430"/>
      <c r="ORD344" s="431"/>
      <c r="ORE344" s="429"/>
      <c r="ORF344" s="428"/>
      <c r="ORG344" s="430"/>
      <c r="ORH344" s="431"/>
      <c r="ORI344" s="429"/>
      <c r="ORJ344" s="428"/>
      <c r="ORK344" s="430"/>
      <c r="ORL344" s="431"/>
      <c r="ORM344" s="429"/>
      <c r="ORN344" s="428"/>
      <c r="ORO344" s="430"/>
      <c r="ORP344" s="431"/>
      <c r="ORQ344" s="429"/>
      <c r="ORR344" s="428"/>
      <c r="ORS344" s="430"/>
      <c r="ORT344" s="431"/>
      <c r="ORU344" s="429"/>
      <c r="ORV344" s="428"/>
      <c r="ORW344" s="430"/>
      <c r="ORX344" s="431"/>
      <c r="ORY344" s="429"/>
      <c r="ORZ344" s="428"/>
      <c r="OSA344" s="430"/>
      <c r="OSB344" s="431"/>
      <c r="OSC344" s="429"/>
      <c r="OSD344" s="428"/>
      <c r="OSE344" s="430"/>
      <c r="OSF344" s="431"/>
      <c r="OSG344" s="429"/>
      <c r="OSH344" s="428"/>
      <c r="OSI344" s="430"/>
      <c r="OSJ344" s="431"/>
      <c r="OSK344" s="429"/>
      <c r="OSL344" s="428"/>
      <c r="OSM344" s="430"/>
      <c r="OSN344" s="431"/>
      <c r="OSO344" s="429"/>
      <c r="OSP344" s="428"/>
      <c r="OSQ344" s="430"/>
      <c r="OSR344" s="431"/>
      <c r="OSS344" s="429"/>
      <c r="OST344" s="428"/>
      <c r="OSU344" s="430"/>
      <c r="OSV344" s="431"/>
      <c r="OSW344" s="429"/>
      <c r="OSX344" s="428"/>
      <c r="OSY344" s="430"/>
      <c r="OSZ344" s="431"/>
      <c r="OTA344" s="429"/>
      <c r="OTB344" s="428"/>
      <c r="OTC344" s="430"/>
      <c r="OTD344" s="431"/>
      <c r="OTE344" s="429"/>
      <c r="OTF344" s="428"/>
      <c r="OTG344" s="430"/>
      <c r="OTH344" s="431"/>
      <c r="OTI344" s="429"/>
      <c r="OTJ344" s="428"/>
      <c r="OTK344" s="430"/>
      <c r="OTL344" s="431"/>
      <c r="OTM344" s="429"/>
      <c r="OTN344" s="428"/>
      <c r="OTO344" s="430"/>
      <c r="OTP344" s="431"/>
      <c r="OTQ344" s="429"/>
      <c r="OTR344" s="428"/>
      <c r="OTS344" s="430"/>
      <c r="OTT344" s="431"/>
      <c r="OTU344" s="429"/>
      <c r="OTV344" s="428"/>
      <c r="OTW344" s="430"/>
      <c r="OTX344" s="431"/>
      <c r="OTY344" s="429"/>
      <c r="OTZ344" s="428"/>
      <c r="OUA344" s="430"/>
      <c r="OUB344" s="431"/>
      <c r="OUC344" s="429"/>
      <c r="OUD344" s="428"/>
      <c r="OUE344" s="430"/>
      <c r="OUF344" s="431"/>
      <c r="OUG344" s="429"/>
      <c r="OUH344" s="428"/>
      <c r="OUI344" s="430"/>
      <c r="OUJ344" s="431"/>
      <c r="OUK344" s="429"/>
      <c r="OUL344" s="428"/>
      <c r="OUM344" s="430"/>
      <c r="OUN344" s="431"/>
      <c r="OUO344" s="429"/>
      <c r="OUP344" s="428"/>
      <c r="OUQ344" s="430"/>
      <c r="OUR344" s="431"/>
      <c r="OUS344" s="429"/>
      <c r="OUT344" s="428"/>
      <c r="OUU344" s="430"/>
      <c r="OUV344" s="431"/>
      <c r="OUW344" s="429"/>
      <c r="OUX344" s="428"/>
      <c r="OUY344" s="430"/>
      <c r="OUZ344" s="431"/>
      <c r="OVA344" s="429"/>
      <c r="OVB344" s="428"/>
      <c r="OVC344" s="430"/>
      <c r="OVD344" s="431"/>
      <c r="OVE344" s="429"/>
      <c r="OVF344" s="428"/>
      <c r="OVG344" s="430"/>
      <c r="OVH344" s="431"/>
      <c r="OVI344" s="429"/>
      <c r="OVJ344" s="428"/>
      <c r="OVK344" s="430"/>
      <c r="OVL344" s="431"/>
      <c r="OVM344" s="429"/>
      <c r="OVN344" s="428"/>
      <c r="OVO344" s="430"/>
      <c r="OVP344" s="431"/>
      <c r="OVQ344" s="429"/>
      <c r="OVR344" s="428"/>
      <c r="OVS344" s="430"/>
      <c r="OVT344" s="431"/>
      <c r="OVU344" s="429"/>
      <c r="OVV344" s="428"/>
      <c r="OVW344" s="430"/>
      <c r="OVX344" s="431"/>
      <c r="OVY344" s="429"/>
      <c r="OVZ344" s="428"/>
      <c r="OWA344" s="430"/>
      <c r="OWB344" s="431"/>
      <c r="OWC344" s="429"/>
      <c r="OWD344" s="428"/>
      <c r="OWE344" s="430"/>
      <c r="OWF344" s="431"/>
      <c r="OWG344" s="429"/>
      <c r="OWH344" s="428"/>
      <c r="OWI344" s="430"/>
      <c r="OWJ344" s="431"/>
      <c r="OWK344" s="429"/>
      <c r="OWL344" s="428"/>
      <c r="OWM344" s="430"/>
      <c r="OWN344" s="431"/>
      <c r="OWO344" s="429"/>
      <c r="OWP344" s="428"/>
      <c r="OWQ344" s="430"/>
      <c r="OWR344" s="431"/>
      <c r="OWS344" s="429"/>
      <c r="OWT344" s="428"/>
      <c r="OWU344" s="430"/>
      <c r="OWV344" s="431"/>
      <c r="OWW344" s="429"/>
      <c r="OWX344" s="428"/>
      <c r="OWY344" s="430"/>
      <c r="OWZ344" s="431"/>
      <c r="OXA344" s="429"/>
      <c r="OXB344" s="428"/>
      <c r="OXC344" s="430"/>
      <c r="OXD344" s="431"/>
      <c r="OXE344" s="429"/>
      <c r="OXF344" s="428"/>
      <c r="OXG344" s="430"/>
      <c r="OXH344" s="431"/>
      <c r="OXI344" s="429"/>
      <c r="OXJ344" s="428"/>
      <c r="OXK344" s="430"/>
      <c r="OXL344" s="431"/>
      <c r="OXM344" s="429"/>
      <c r="OXN344" s="428"/>
      <c r="OXO344" s="430"/>
      <c r="OXP344" s="431"/>
      <c r="OXQ344" s="429"/>
      <c r="OXR344" s="428"/>
      <c r="OXS344" s="430"/>
      <c r="OXT344" s="431"/>
      <c r="OXU344" s="429"/>
      <c r="OXV344" s="428"/>
      <c r="OXW344" s="430"/>
      <c r="OXX344" s="431"/>
      <c r="OXY344" s="429"/>
      <c r="OXZ344" s="428"/>
      <c r="OYA344" s="430"/>
      <c r="OYB344" s="431"/>
      <c r="OYC344" s="429"/>
      <c r="OYD344" s="428"/>
      <c r="OYE344" s="430"/>
      <c r="OYF344" s="431"/>
      <c r="OYG344" s="429"/>
      <c r="OYH344" s="428"/>
      <c r="OYI344" s="430"/>
      <c r="OYJ344" s="431"/>
      <c r="OYK344" s="429"/>
      <c r="OYL344" s="428"/>
      <c r="OYM344" s="430"/>
      <c r="OYN344" s="431"/>
      <c r="OYO344" s="429"/>
      <c r="OYP344" s="428"/>
      <c r="OYQ344" s="430"/>
      <c r="OYR344" s="431"/>
      <c r="OYS344" s="429"/>
      <c r="OYT344" s="428"/>
      <c r="OYU344" s="430"/>
      <c r="OYV344" s="431"/>
      <c r="OYW344" s="429"/>
      <c r="OYX344" s="428"/>
      <c r="OYY344" s="430"/>
      <c r="OYZ344" s="431"/>
      <c r="OZA344" s="429"/>
      <c r="OZB344" s="428"/>
      <c r="OZC344" s="430"/>
      <c r="OZD344" s="431"/>
      <c r="OZE344" s="429"/>
      <c r="OZF344" s="428"/>
      <c r="OZG344" s="430"/>
      <c r="OZH344" s="431"/>
      <c r="OZI344" s="429"/>
      <c r="OZJ344" s="428"/>
      <c r="OZK344" s="430"/>
      <c r="OZL344" s="431"/>
      <c r="OZM344" s="429"/>
      <c r="OZN344" s="428"/>
      <c r="OZO344" s="430"/>
      <c r="OZP344" s="431"/>
      <c r="OZQ344" s="429"/>
      <c r="OZR344" s="428"/>
      <c r="OZS344" s="430"/>
      <c r="OZT344" s="431"/>
      <c r="OZU344" s="429"/>
      <c r="OZV344" s="428"/>
      <c r="OZW344" s="430"/>
      <c r="OZX344" s="431"/>
      <c r="OZY344" s="429"/>
      <c r="OZZ344" s="428"/>
      <c r="PAA344" s="430"/>
      <c r="PAB344" s="431"/>
      <c r="PAC344" s="429"/>
      <c r="PAD344" s="428"/>
      <c r="PAE344" s="430"/>
      <c r="PAF344" s="431"/>
      <c r="PAG344" s="429"/>
      <c r="PAH344" s="428"/>
      <c r="PAI344" s="430"/>
      <c r="PAJ344" s="431"/>
      <c r="PAK344" s="429"/>
      <c r="PAL344" s="428"/>
      <c r="PAM344" s="430"/>
      <c r="PAN344" s="431"/>
      <c r="PAO344" s="429"/>
      <c r="PAP344" s="428"/>
      <c r="PAQ344" s="430"/>
      <c r="PAR344" s="431"/>
      <c r="PAS344" s="429"/>
      <c r="PAT344" s="428"/>
      <c r="PAU344" s="430"/>
      <c r="PAV344" s="431"/>
      <c r="PAW344" s="429"/>
      <c r="PAX344" s="428"/>
      <c r="PAY344" s="430"/>
      <c r="PAZ344" s="431"/>
      <c r="PBA344" s="429"/>
      <c r="PBB344" s="428"/>
      <c r="PBC344" s="430"/>
      <c r="PBD344" s="431"/>
      <c r="PBE344" s="429"/>
      <c r="PBF344" s="428"/>
      <c r="PBG344" s="430"/>
      <c r="PBH344" s="431"/>
      <c r="PBI344" s="429"/>
      <c r="PBJ344" s="428"/>
      <c r="PBK344" s="430"/>
      <c r="PBL344" s="431"/>
      <c r="PBM344" s="429"/>
      <c r="PBN344" s="428"/>
      <c r="PBO344" s="430"/>
      <c r="PBP344" s="431"/>
      <c r="PBQ344" s="429"/>
      <c r="PBR344" s="428"/>
      <c r="PBS344" s="430"/>
      <c r="PBT344" s="431"/>
      <c r="PBU344" s="429"/>
      <c r="PBV344" s="428"/>
      <c r="PBW344" s="430"/>
      <c r="PBX344" s="431"/>
      <c r="PBY344" s="429"/>
      <c r="PBZ344" s="428"/>
      <c r="PCA344" s="430"/>
      <c r="PCB344" s="431"/>
      <c r="PCC344" s="429"/>
      <c r="PCD344" s="428"/>
      <c r="PCE344" s="430"/>
      <c r="PCF344" s="431"/>
      <c r="PCG344" s="429"/>
      <c r="PCH344" s="428"/>
      <c r="PCI344" s="430"/>
      <c r="PCJ344" s="431"/>
      <c r="PCK344" s="429"/>
      <c r="PCL344" s="428"/>
      <c r="PCM344" s="430"/>
      <c r="PCN344" s="431"/>
      <c r="PCO344" s="429"/>
      <c r="PCP344" s="428"/>
      <c r="PCQ344" s="430"/>
      <c r="PCR344" s="431"/>
      <c r="PCS344" s="429"/>
      <c r="PCT344" s="428"/>
      <c r="PCU344" s="430"/>
      <c r="PCV344" s="431"/>
      <c r="PCW344" s="429"/>
      <c r="PCX344" s="428"/>
      <c r="PCY344" s="430"/>
      <c r="PCZ344" s="431"/>
      <c r="PDA344" s="429"/>
      <c r="PDB344" s="428"/>
      <c r="PDC344" s="430"/>
      <c r="PDD344" s="431"/>
      <c r="PDE344" s="429"/>
      <c r="PDF344" s="428"/>
      <c r="PDG344" s="430"/>
      <c r="PDH344" s="431"/>
      <c r="PDI344" s="429"/>
      <c r="PDJ344" s="428"/>
      <c r="PDK344" s="430"/>
      <c r="PDL344" s="431"/>
      <c r="PDM344" s="429"/>
      <c r="PDN344" s="428"/>
      <c r="PDO344" s="430"/>
      <c r="PDP344" s="431"/>
      <c r="PDQ344" s="429"/>
      <c r="PDR344" s="428"/>
      <c r="PDS344" s="430"/>
      <c r="PDT344" s="431"/>
      <c r="PDU344" s="429"/>
      <c r="PDV344" s="428"/>
      <c r="PDW344" s="430"/>
      <c r="PDX344" s="431"/>
      <c r="PDY344" s="429"/>
      <c r="PDZ344" s="428"/>
      <c r="PEA344" s="430"/>
      <c r="PEB344" s="431"/>
      <c r="PEC344" s="429"/>
      <c r="PED344" s="428"/>
      <c r="PEE344" s="430"/>
      <c r="PEF344" s="431"/>
      <c r="PEG344" s="429"/>
      <c r="PEH344" s="428"/>
      <c r="PEI344" s="430"/>
      <c r="PEJ344" s="431"/>
      <c r="PEK344" s="429"/>
      <c r="PEL344" s="428"/>
      <c r="PEM344" s="430"/>
      <c r="PEN344" s="431"/>
      <c r="PEO344" s="429"/>
      <c r="PEP344" s="428"/>
      <c r="PEQ344" s="430"/>
      <c r="PER344" s="431"/>
      <c r="PES344" s="429"/>
      <c r="PET344" s="428"/>
      <c r="PEU344" s="430"/>
      <c r="PEV344" s="431"/>
      <c r="PEW344" s="429"/>
      <c r="PEX344" s="428"/>
      <c r="PEY344" s="430"/>
      <c r="PEZ344" s="431"/>
      <c r="PFA344" s="429"/>
      <c r="PFB344" s="428"/>
      <c r="PFC344" s="430"/>
      <c r="PFD344" s="431"/>
      <c r="PFE344" s="429"/>
      <c r="PFF344" s="428"/>
      <c r="PFG344" s="430"/>
      <c r="PFH344" s="431"/>
      <c r="PFI344" s="429"/>
      <c r="PFJ344" s="428"/>
      <c r="PFK344" s="430"/>
      <c r="PFL344" s="431"/>
      <c r="PFM344" s="429"/>
      <c r="PFN344" s="428"/>
      <c r="PFO344" s="430"/>
      <c r="PFP344" s="431"/>
      <c r="PFQ344" s="429"/>
      <c r="PFR344" s="428"/>
      <c r="PFS344" s="430"/>
      <c r="PFT344" s="431"/>
      <c r="PFU344" s="429"/>
      <c r="PFV344" s="428"/>
      <c r="PFW344" s="430"/>
      <c r="PFX344" s="431"/>
      <c r="PFY344" s="429"/>
      <c r="PFZ344" s="428"/>
      <c r="PGA344" s="430"/>
      <c r="PGB344" s="431"/>
      <c r="PGC344" s="429"/>
      <c r="PGD344" s="428"/>
      <c r="PGE344" s="430"/>
      <c r="PGF344" s="431"/>
      <c r="PGG344" s="429"/>
      <c r="PGH344" s="428"/>
      <c r="PGI344" s="430"/>
      <c r="PGJ344" s="431"/>
      <c r="PGK344" s="429"/>
      <c r="PGL344" s="428"/>
      <c r="PGM344" s="430"/>
      <c r="PGN344" s="431"/>
      <c r="PGO344" s="429"/>
      <c r="PGP344" s="428"/>
      <c r="PGQ344" s="430"/>
      <c r="PGR344" s="431"/>
      <c r="PGS344" s="429"/>
      <c r="PGT344" s="428"/>
      <c r="PGU344" s="430"/>
      <c r="PGV344" s="431"/>
      <c r="PGW344" s="429"/>
      <c r="PGX344" s="428"/>
      <c r="PGY344" s="430"/>
      <c r="PGZ344" s="431"/>
      <c r="PHA344" s="429"/>
      <c r="PHB344" s="428"/>
      <c r="PHC344" s="430"/>
      <c r="PHD344" s="431"/>
      <c r="PHE344" s="429"/>
      <c r="PHF344" s="428"/>
      <c r="PHG344" s="430"/>
      <c r="PHH344" s="431"/>
      <c r="PHI344" s="429"/>
      <c r="PHJ344" s="428"/>
      <c r="PHK344" s="430"/>
      <c r="PHL344" s="431"/>
      <c r="PHM344" s="429"/>
      <c r="PHN344" s="428"/>
      <c r="PHO344" s="430"/>
      <c r="PHP344" s="431"/>
      <c r="PHQ344" s="429"/>
      <c r="PHR344" s="428"/>
      <c r="PHS344" s="430"/>
      <c r="PHT344" s="431"/>
      <c r="PHU344" s="429"/>
      <c r="PHV344" s="428"/>
      <c r="PHW344" s="430"/>
      <c r="PHX344" s="431"/>
      <c r="PHY344" s="429"/>
      <c r="PHZ344" s="428"/>
      <c r="PIA344" s="430"/>
      <c r="PIB344" s="431"/>
      <c r="PIC344" s="429"/>
      <c r="PID344" s="428"/>
      <c r="PIE344" s="430"/>
      <c r="PIF344" s="431"/>
      <c r="PIG344" s="429"/>
      <c r="PIH344" s="428"/>
      <c r="PII344" s="430"/>
      <c r="PIJ344" s="431"/>
      <c r="PIK344" s="429"/>
      <c r="PIL344" s="428"/>
      <c r="PIM344" s="430"/>
      <c r="PIN344" s="431"/>
      <c r="PIO344" s="429"/>
      <c r="PIP344" s="428"/>
      <c r="PIQ344" s="430"/>
      <c r="PIR344" s="431"/>
      <c r="PIS344" s="429"/>
      <c r="PIT344" s="428"/>
      <c r="PIU344" s="430"/>
      <c r="PIV344" s="431"/>
      <c r="PIW344" s="429"/>
      <c r="PIX344" s="428"/>
      <c r="PIY344" s="430"/>
      <c r="PIZ344" s="431"/>
      <c r="PJA344" s="429"/>
      <c r="PJB344" s="428"/>
      <c r="PJC344" s="430"/>
      <c r="PJD344" s="431"/>
      <c r="PJE344" s="429"/>
      <c r="PJF344" s="428"/>
      <c r="PJG344" s="430"/>
      <c r="PJH344" s="431"/>
      <c r="PJI344" s="429"/>
      <c r="PJJ344" s="428"/>
      <c r="PJK344" s="430"/>
      <c r="PJL344" s="431"/>
      <c r="PJM344" s="429"/>
      <c r="PJN344" s="428"/>
      <c r="PJO344" s="430"/>
      <c r="PJP344" s="431"/>
      <c r="PJQ344" s="429"/>
      <c r="PJR344" s="428"/>
      <c r="PJS344" s="430"/>
      <c r="PJT344" s="431"/>
      <c r="PJU344" s="429"/>
      <c r="PJV344" s="428"/>
      <c r="PJW344" s="430"/>
      <c r="PJX344" s="431"/>
      <c r="PJY344" s="429"/>
      <c r="PJZ344" s="428"/>
      <c r="PKA344" s="430"/>
      <c r="PKB344" s="431"/>
      <c r="PKC344" s="429"/>
      <c r="PKD344" s="428"/>
      <c r="PKE344" s="430"/>
      <c r="PKF344" s="431"/>
      <c r="PKG344" s="429"/>
      <c r="PKH344" s="428"/>
      <c r="PKI344" s="430"/>
      <c r="PKJ344" s="431"/>
      <c r="PKK344" s="429"/>
      <c r="PKL344" s="428"/>
      <c r="PKM344" s="430"/>
      <c r="PKN344" s="431"/>
      <c r="PKO344" s="429"/>
      <c r="PKP344" s="428"/>
      <c r="PKQ344" s="430"/>
      <c r="PKR344" s="431"/>
      <c r="PKS344" s="429"/>
      <c r="PKT344" s="428"/>
      <c r="PKU344" s="430"/>
      <c r="PKV344" s="431"/>
      <c r="PKW344" s="429"/>
      <c r="PKX344" s="428"/>
      <c r="PKY344" s="430"/>
      <c r="PKZ344" s="431"/>
      <c r="PLA344" s="429"/>
      <c r="PLB344" s="428"/>
      <c r="PLC344" s="430"/>
      <c r="PLD344" s="431"/>
      <c r="PLE344" s="429"/>
      <c r="PLF344" s="428"/>
      <c r="PLG344" s="430"/>
      <c r="PLH344" s="431"/>
      <c r="PLI344" s="429"/>
      <c r="PLJ344" s="428"/>
      <c r="PLK344" s="430"/>
      <c r="PLL344" s="431"/>
      <c r="PLM344" s="429"/>
      <c r="PLN344" s="428"/>
      <c r="PLO344" s="430"/>
      <c r="PLP344" s="431"/>
      <c r="PLQ344" s="429"/>
      <c r="PLR344" s="428"/>
      <c r="PLS344" s="430"/>
      <c r="PLT344" s="431"/>
      <c r="PLU344" s="429"/>
      <c r="PLV344" s="428"/>
      <c r="PLW344" s="430"/>
      <c r="PLX344" s="431"/>
      <c r="PLY344" s="429"/>
      <c r="PLZ344" s="428"/>
      <c r="PMA344" s="430"/>
      <c r="PMB344" s="431"/>
      <c r="PMC344" s="429"/>
      <c r="PMD344" s="428"/>
      <c r="PME344" s="430"/>
      <c r="PMF344" s="431"/>
      <c r="PMG344" s="429"/>
      <c r="PMH344" s="428"/>
      <c r="PMI344" s="430"/>
      <c r="PMJ344" s="431"/>
      <c r="PMK344" s="429"/>
      <c r="PML344" s="428"/>
      <c r="PMM344" s="430"/>
      <c r="PMN344" s="431"/>
      <c r="PMO344" s="429"/>
      <c r="PMP344" s="428"/>
      <c r="PMQ344" s="430"/>
      <c r="PMR344" s="431"/>
      <c r="PMS344" s="429"/>
      <c r="PMT344" s="428"/>
      <c r="PMU344" s="430"/>
      <c r="PMV344" s="431"/>
      <c r="PMW344" s="429"/>
      <c r="PMX344" s="428"/>
      <c r="PMY344" s="430"/>
      <c r="PMZ344" s="431"/>
      <c r="PNA344" s="429"/>
      <c r="PNB344" s="428"/>
      <c r="PNC344" s="430"/>
      <c r="PND344" s="431"/>
      <c r="PNE344" s="429"/>
      <c r="PNF344" s="428"/>
      <c r="PNG344" s="430"/>
      <c r="PNH344" s="431"/>
      <c r="PNI344" s="429"/>
      <c r="PNJ344" s="428"/>
      <c r="PNK344" s="430"/>
      <c r="PNL344" s="431"/>
      <c r="PNM344" s="429"/>
      <c r="PNN344" s="428"/>
      <c r="PNO344" s="430"/>
      <c r="PNP344" s="431"/>
      <c r="PNQ344" s="429"/>
      <c r="PNR344" s="428"/>
      <c r="PNS344" s="430"/>
      <c r="PNT344" s="431"/>
      <c r="PNU344" s="429"/>
      <c r="PNV344" s="428"/>
      <c r="PNW344" s="430"/>
      <c r="PNX344" s="431"/>
      <c r="PNY344" s="429"/>
      <c r="PNZ344" s="428"/>
      <c r="POA344" s="430"/>
      <c r="POB344" s="431"/>
      <c r="POC344" s="429"/>
      <c r="POD344" s="428"/>
      <c r="POE344" s="430"/>
      <c r="POF344" s="431"/>
      <c r="POG344" s="429"/>
      <c r="POH344" s="428"/>
      <c r="POI344" s="430"/>
      <c r="POJ344" s="431"/>
      <c r="POK344" s="429"/>
      <c r="POL344" s="428"/>
      <c r="POM344" s="430"/>
      <c r="PON344" s="431"/>
      <c r="POO344" s="429"/>
      <c r="POP344" s="428"/>
      <c r="POQ344" s="430"/>
      <c r="POR344" s="431"/>
      <c r="POS344" s="429"/>
      <c r="POT344" s="428"/>
      <c r="POU344" s="430"/>
      <c r="POV344" s="431"/>
      <c r="POW344" s="429"/>
      <c r="POX344" s="428"/>
      <c r="POY344" s="430"/>
      <c r="POZ344" s="431"/>
      <c r="PPA344" s="429"/>
      <c r="PPB344" s="428"/>
      <c r="PPC344" s="430"/>
      <c r="PPD344" s="431"/>
      <c r="PPE344" s="429"/>
      <c r="PPF344" s="428"/>
      <c r="PPG344" s="430"/>
      <c r="PPH344" s="431"/>
      <c r="PPI344" s="429"/>
      <c r="PPJ344" s="428"/>
      <c r="PPK344" s="430"/>
      <c r="PPL344" s="431"/>
      <c r="PPM344" s="429"/>
      <c r="PPN344" s="428"/>
      <c r="PPO344" s="430"/>
      <c r="PPP344" s="431"/>
      <c r="PPQ344" s="429"/>
      <c r="PPR344" s="428"/>
      <c r="PPS344" s="430"/>
      <c r="PPT344" s="431"/>
      <c r="PPU344" s="429"/>
      <c r="PPV344" s="428"/>
      <c r="PPW344" s="430"/>
      <c r="PPX344" s="431"/>
      <c r="PPY344" s="429"/>
      <c r="PPZ344" s="428"/>
      <c r="PQA344" s="430"/>
      <c r="PQB344" s="431"/>
      <c r="PQC344" s="429"/>
      <c r="PQD344" s="428"/>
      <c r="PQE344" s="430"/>
      <c r="PQF344" s="431"/>
      <c r="PQG344" s="429"/>
      <c r="PQH344" s="428"/>
      <c r="PQI344" s="430"/>
      <c r="PQJ344" s="431"/>
      <c r="PQK344" s="429"/>
      <c r="PQL344" s="428"/>
      <c r="PQM344" s="430"/>
      <c r="PQN344" s="431"/>
      <c r="PQO344" s="429"/>
      <c r="PQP344" s="428"/>
      <c r="PQQ344" s="430"/>
      <c r="PQR344" s="431"/>
      <c r="PQS344" s="429"/>
      <c r="PQT344" s="428"/>
      <c r="PQU344" s="430"/>
      <c r="PQV344" s="431"/>
      <c r="PQW344" s="429"/>
      <c r="PQX344" s="428"/>
      <c r="PQY344" s="430"/>
      <c r="PQZ344" s="431"/>
      <c r="PRA344" s="429"/>
      <c r="PRB344" s="428"/>
      <c r="PRC344" s="430"/>
      <c r="PRD344" s="431"/>
      <c r="PRE344" s="429"/>
      <c r="PRF344" s="428"/>
      <c r="PRG344" s="430"/>
      <c r="PRH344" s="431"/>
      <c r="PRI344" s="429"/>
      <c r="PRJ344" s="428"/>
      <c r="PRK344" s="430"/>
      <c r="PRL344" s="431"/>
      <c r="PRM344" s="429"/>
      <c r="PRN344" s="428"/>
      <c r="PRO344" s="430"/>
      <c r="PRP344" s="431"/>
      <c r="PRQ344" s="429"/>
      <c r="PRR344" s="428"/>
      <c r="PRS344" s="430"/>
      <c r="PRT344" s="431"/>
      <c r="PRU344" s="429"/>
      <c r="PRV344" s="428"/>
      <c r="PRW344" s="430"/>
      <c r="PRX344" s="431"/>
      <c r="PRY344" s="429"/>
      <c r="PRZ344" s="428"/>
      <c r="PSA344" s="430"/>
      <c r="PSB344" s="431"/>
      <c r="PSC344" s="429"/>
      <c r="PSD344" s="428"/>
      <c r="PSE344" s="430"/>
      <c r="PSF344" s="431"/>
      <c r="PSG344" s="429"/>
      <c r="PSH344" s="428"/>
      <c r="PSI344" s="430"/>
      <c r="PSJ344" s="431"/>
      <c r="PSK344" s="429"/>
      <c r="PSL344" s="428"/>
      <c r="PSM344" s="430"/>
      <c r="PSN344" s="431"/>
      <c r="PSO344" s="429"/>
      <c r="PSP344" s="428"/>
      <c r="PSQ344" s="430"/>
      <c r="PSR344" s="431"/>
      <c r="PSS344" s="429"/>
      <c r="PST344" s="428"/>
      <c r="PSU344" s="430"/>
      <c r="PSV344" s="431"/>
      <c r="PSW344" s="429"/>
      <c r="PSX344" s="428"/>
      <c r="PSY344" s="430"/>
      <c r="PSZ344" s="431"/>
      <c r="PTA344" s="429"/>
      <c r="PTB344" s="428"/>
      <c r="PTC344" s="430"/>
      <c r="PTD344" s="431"/>
      <c r="PTE344" s="429"/>
      <c r="PTF344" s="428"/>
      <c r="PTG344" s="430"/>
      <c r="PTH344" s="431"/>
      <c r="PTI344" s="429"/>
      <c r="PTJ344" s="428"/>
      <c r="PTK344" s="430"/>
      <c r="PTL344" s="431"/>
      <c r="PTM344" s="429"/>
      <c r="PTN344" s="428"/>
      <c r="PTO344" s="430"/>
      <c r="PTP344" s="431"/>
      <c r="PTQ344" s="429"/>
      <c r="PTR344" s="428"/>
      <c r="PTS344" s="430"/>
      <c r="PTT344" s="431"/>
      <c r="PTU344" s="429"/>
      <c r="PTV344" s="428"/>
      <c r="PTW344" s="430"/>
      <c r="PTX344" s="431"/>
      <c r="PTY344" s="429"/>
      <c r="PTZ344" s="428"/>
      <c r="PUA344" s="430"/>
      <c r="PUB344" s="431"/>
      <c r="PUC344" s="429"/>
      <c r="PUD344" s="428"/>
      <c r="PUE344" s="430"/>
      <c r="PUF344" s="431"/>
      <c r="PUG344" s="429"/>
      <c r="PUH344" s="428"/>
      <c r="PUI344" s="430"/>
      <c r="PUJ344" s="431"/>
      <c r="PUK344" s="429"/>
      <c r="PUL344" s="428"/>
      <c r="PUM344" s="430"/>
      <c r="PUN344" s="431"/>
      <c r="PUO344" s="429"/>
      <c r="PUP344" s="428"/>
      <c r="PUQ344" s="430"/>
      <c r="PUR344" s="431"/>
      <c r="PUS344" s="429"/>
      <c r="PUT344" s="428"/>
      <c r="PUU344" s="430"/>
      <c r="PUV344" s="431"/>
      <c r="PUW344" s="429"/>
      <c r="PUX344" s="428"/>
      <c r="PUY344" s="430"/>
      <c r="PUZ344" s="431"/>
      <c r="PVA344" s="429"/>
      <c r="PVB344" s="428"/>
      <c r="PVC344" s="430"/>
      <c r="PVD344" s="431"/>
      <c r="PVE344" s="429"/>
      <c r="PVF344" s="428"/>
      <c r="PVG344" s="430"/>
      <c r="PVH344" s="431"/>
      <c r="PVI344" s="429"/>
      <c r="PVJ344" s="428"/>
      <c r="PVK344" s="430"/>
      <c r="PVL344" s="431"/>
      <c r="PVM344" s="429"/>
      <c r="PVN344" s="428"/>
      <c r="PVO344" s="430"/>
      <c r="PVP344" s="431"/>
      <c r="PVQ344" s="429"/>
      <c r="PVR344" s="428"/>
      <c r="PVS344" s="430"/>
      <c r="PVT344" s="431"/>
      <c r="PVU344" s="429"/>
      <c r="PVV344" s="428"/>
      <c r="PVW344" s="430"/>
      <c r="PVX344" s="431"/>
      <c r="PVY344" s="429"/>
      <c r="PVZ344" s="428"/>
      <c r="PWA344" s="430"/>
      <c r="PWB344" s="431"/>
      <c r="PWC344" s="429"/>
      <c r="PWD344" s="428"/>
      <c r="PWE344" s="430"/>
      <c r="PWF344" s="431"/>
      <c r="PWG344" s="429"/>
      <c r="PWH344" s="428"/>
      <c r="PWI344" s="430"/>
      <c r="PWJ344" s="431"/>
      <c r="PWK344" s="429"/>
      <c r="PWL344" s="428"/>
      <c r="PWM344" s="430"/>
      <c r="PWN344" s="431"/>
      <c r="PWO344" s="429"/>
      <c r="PWP344" s="428"/>
      <c r="PWQ344" s="430"/>
      <c r="PWR344" s="431"/>
      <c r="PWS344" s="429"/>
      <c r="PWT344" s="428"/>
      <c r="PWU344" s="430"/>
      <c r="PWV344" s="431"/>
      <c r="PWW344" s="429"/>
      <c r="PWX344" s="428"/>
      <c r="PWY344" s="430"/>
      <c r="PWZ344" s="431"/>
      <c r="PXA344" s="429"/>
      <c r="PXB344" s="428"/>
      <c r="PXC344" s="430"/>
      <c r="PXD344" s="431"/>
      <c r="PXE344" s="429"/>
      <c r="PXF344" s="428"/>
      <c r="PXG344" s="430"/>
      <c r="PXH344" s="431"/>
      <c r="PXI344" s="429"/>
      <c r="PXJ344" s="428"/>
      <c r="PXK344" s="430"/>
      <c r="PXL344" s="431"/>
      <c r="PXM344" s="429"/>
      <c r="PXN344" s="428"/>
      <c r="PXO344" s="430"/>
      <c r="PXP344" s="431"/>
      <c r="PXQ344" s="429"/>
      <c r="PXR344" s="428"/>
      <c r="PXS344" s="430"/>
      <c r="PXT344" s="431"/>
      <c r="PXU344" s="429"/>
      <c r="PXV344" s="428"/>
      <c r="PXW344" s="430"/>
      <c r="PXX344" s="431"/>
      <c r="PXY344" s="429"/>
      <c r="PXZ344" s="428"/>
      <c r="PYA344" s="430"/>
      <c r="PYB344" s="431"/>
      <c r="PYC344" s="429"/>
      <c r="PYD344" s="428"/>
      <c r="PYE344" s="430"/>
      <c r="PYF344" s="431"/>
      <c r="PYG344" s="429"/>
      <c r="PYH344" s="428"/>
      <c r="PYI344" s="430"/>
      <c r="PYJ344" s="431"/>
      <c r="PYK344" s="429"/>
      <c r="PYL344" s="428"/>
      <c r="PYM344" s="430"/>
      <c r="PYN344" s="431"/>
      <c r="PYO344" s="429"/>
      <c r="PYP344" s="428"/>
      <c r="PYQ344" s="430"/>
      <c r="PYR344" s="431"/>
      <c r="PYS344" s="429"/>
      <c r="PYT344" s="428"/>
      <c r="PYU344" s="430"/>
      <c r="PYV344" s="431"/>
      <c r="PYW344" s="429"/>
      <c r="PYX344" s="428"/>
      <c r="PYY344" s="430"/>
      <c r="PYZ344" s="431"/>
      <c r="PZA344" s="429"/>
      <c r="PZB344" s="428"/>
      <c r="PZC344" s="430"/>
      <c r="PZD344" s="431"/>
      <c r="PZE344" s="429"/>
      <c r="PZF344" s="428"/>
      <c r="PZG344" s="430"/>
      <c r="PZH344" s="431"/>
      <c r="PZI344" s="429"/>
      <c r="PZJ344" s="428"/>
      <c r="PZK344" s="430"/>
      <c r="PZL344" s="431"/>
      <c r="PZM344" s="429"/>
      <c r="PZN344" s="428"/>
      <c r="PZO344" s="430"/>
      <c r="PZP344" s="431"/>
      <c r="PZQ344" s="429"/>
      <c r="PZR344" s="428"/>
      <c r="PZS344" s="430"/>
      <c r="PZT344" s="431"/>
      <c r="PZU344" s="429"/>
      <c r="PZV344" s="428"/>
      <c r="PZW344" s="430"/>
      <c r="PZX344" s="431"/>
      <c r="PZY344" s="429"/>
      <c r="PZZ344" s="428"/>
      <c r="QAA344" s="430"/>
      <c r="QAB344" s="431"/>
      <c r="QAC344" s="429"/>
      <c r="QAD344" s="428"/>
      <c r="QAE344" s="430"/>
      <c r="QAF344" s="431"/>
      <c r="QAG344" s="429"/>
      <c r="QAH344" s="428"/>
      <c r="QAI344" s="430"/>
      <c r="QAJ344" s="431"/>
      <c r="QAK344" s="429"/>
      <c r="QAL344" s="428"/>
      <c r="QAM344" s="430"/>
      <c r="QAN344" s="431"/>
      <c r="QAO344" s="429"/>
      <c r="QAP344" s="428"/>
      <c r="QAQ344" s="430"/>
      <c r="QAR344" s="431"/>
      <c r="QAS344" s="429"/>
      <c r="QAT344" s="428"/>
      <c r="QAU344" s="430"/>
      <c r="QAV344" s="431"/>
      <c r="QAW344" s="429"/>
      <c r="QAX344" s="428"/>
      <c r="QAY344" s="430"/>
      <c r="QAZ344" s="431"/>
      <c r="QBA344" s="429"/>
      <c r="QBB344" s="428"/>
      <c r="QBC344" s="430"/>
      <c r="QBD344" s="431"/>
      <c r="QBE344" s="429"/>
      <c r="QBF344" s="428"/>
      <c r="QBG344" s="430"/>
      <c r="QBH344" s="431"/>
      <c r="QBI344" s="429"/>
      <c r="QBJ344" s="428"/>
      <c r="QBK344" s="430"/>
      <c r="QBL344" s="431"/>
      <c r="QBM344" s="429"/>
      <c r="QBN344" s="428"/>
      <c r="QBO344" s="430"/>
      <c r="QBP344" s="431"/>
      <c r="QBQ344" s="429"/>
      <c r="QBR344" s="428"/>
      <c r="QBS344" s="430"/>
      <c r="QBT344" s="431"/>
      <c r="QBU344" s="429"/>
      <c r="QBV344" s="428"/>
      <c r="QBW344" s="430"/>
      <c r="QBX344" s="431"/>
      <c r="QBY344" s="429"/>
      <c r="QBZ344" s="428"/>
      <c r="QCA344" s="430"/>
      <c r="QCB344" s="431"/>
      <c r="QCC344" s="429"/>
      <c r="QCD344" s="428"/>
      <c r="QCE344" s="430"/>
      <c r="QCF344" s="431"/>
      <c r="QCG344" s="429"/>
      <c r="QCH344" s="428"/>
      <c r="QCI344" s="430"/>
      <c r="QCJ344" s="431"/>
      <c r="QCK344" s="429"/>
      <c r="QCL344" s="428"/>
      <c r="QCM344" s="430"/>
      <c r="QCN344" s="431"/>
      <c r="QCO344" s="429"/>
      <c r="QCP344" s="428"/>
      <c r="QCQ344" s="430"/>
      <c r="QCR344" s="431"/>
      <c r="QCS344" s="429"/>
      <c r="QCT344" s="428"/>
      <c r="QCU344" s="430"/>
      <c r="QCV344" s="431"/>
      <c r="QCW344" s="429"/>
      <c r="QCX344" s="428"/>
      <c r="QCY344" s="430"/>
      <c r="QCZ344" s="431"/>
      <c r="QDA344" s="429"/>
      <c r="QDB344" s="428"/>
      <c r="QDC344" s="430"/>
      <c r="QDD344" s="431"/>
      <c r="QDE344" s="429"/>
      <c r="QDF344" s="428"/>
      <c r="QDG344" s="430"/>
      <c r="QDH344" s="431"/>
      <c r="QDI344" s="429"/>
      <c r="QDJ344" s="428"/>
      <c r="QDK344" s="430"/>
      <c r="QDL344" s="431"/>
      <c r="QDM344" s="429"/>
      <c r="QDN344" s="428"/>
      <c r="QDO344" s="430"/>
      <c r="QDP344" s="431"/>
      <c r="QDQ344" s="429"/>
      <c r="QDR344" s="428"/>
      <c r="QDS344" s="430"/>
      <c r="QDT344" s="431"/>
      <c r="QDU344" s="429"/>
      <c r="QDV344" s="428"/>
      <c r="QDW344" s="430"/>
      <c r="QDX344" s="431"/>
      <c r="QDY344" s="429"/>
      <c r="QDZ344" s="428"/>
      <c r="QEA344" s="430"/>
      <c r="QEB344" s="431"/>
      <c r="QEC344" s="429"/>
      <c r="QED344" s="428"/>
      <c r="QEE344" s="430"/>
      <c r="QEF344" s="431"/>
      <c r="QEG344" s="429"/>
      <c r="QEH344" s="428"/>
      <c r="QEI344" s="430"/>
      <c r="QEJ344" s="431"/>
      <c r="QEK344" s="429"/>
      <c r="QEL344" s="428"/>
      <c r="QEM344" s="430"/>
      <c r="QEN344" s="431"/>
      <c r="QEO344" s="429"/>
      <c r="QEP344" s="428"/>
      <c r="QEQ344" s="430"/>
      <c r="QER344" s="431"/>
      <c r="QES344" s="429"/>
      <c r="QET344" s="428"/>
      <c r="QEU344" s="430"/>
      <c r="QEV344" s="431"/>
      <c r="QEW344" s="429"/>
      <c r="QEX344" s="428"/>
      <c r="QEY344" s="430"/>
      <c r="QEZ344" s="431"/>
      <c r="QFA344" s="429"/>
      <c r="QFB344" s="428"/>
      <c r="QFC344" s="430"/>
      <c r="QFD344" s="431"/>
      <c r="QFE344" s="429"/>
      <c r="QFF344" s="428"/>
      <c r="QFG344" s="430"/>
      <c r="QFH344" s="431"/>
      <c r="QFI344" s="429"/>
      <c r="QFJ344" s="428"/>
      <c r="QFK344" s="430"/>
      <c r="QFL344" s="431"/>
      <c r="QFM344" s="429"/>
      <c r="QFN344" s="428"/>
      <c r="QFO344" s="430"/>
      <c r="QFP344" s="431"/>
      <c r="QFQ344" s="429"/>
      <c r="QFR344" s="428"/>
      <c r="QFS344" s="430"/>
      <c r="QFT344" s="431"/>
      <c r="QFU344" s="429"/>
      <c r="QFV344" s="428"/>
      <c r="QFW344" s="430"/>
      <c r="QFX344" s="431"/>
      <c r="QFY344" s="429"/>
      <c r="QFZ344" s="428"/>
      <c r="QGA344" s="430"/>
      <c r="QGB344" s="431"/>
      <c r="QGC344" s="429"/>
      <c r="QGD344" s="428"/>
      <c r="QGE344" s="430"/>
      <c r="QGF344" s="431"/>
      <c r="QGG344" s="429"/>
      <c r="QGH344" s="428"/>
      <c r="QGI344" s="430"/>
      <c r="QGJ344" s="431"/>
      <c r="QGK344" s="429"/>
      <c r="QGL344" s="428"/>
      <c r="QGM344" s="430"/>
      <c r="QGN344" s="431"/>
      <c r="QGO344" s="429"/>
      <c r="QGP344" s="428"/>
      <c r="QGQ344" s="430"/>
      <c r="QGR344" s="431"/>
      <c r="QGS344" s="429"/>
      <c r="QGT344" s="428"/>
      <c r="QGU344" s="430"/>
      <c r="QGV344" s="431"/>
      <c r="QGW344" s="429"/>
      <c r="QGX344" s="428"/>
      <c r="QGY344" s="430"/>
      <c r="QGZ344" s="431"/>
      <c r="QHA344" s="429"/>
      <c r="QHB344" s="428"/>
      <c r="QHC344" s="430"/>
      <c r="QHD344" s="431"/>
      <c r="QHE344" s="429"/>
      <c r="QHF344" s="428"/>
      <c r="QHG344" s="430"/>
      <c r="QHH344" s="431"/>
      <c r="QHI344" s="429"/>
      <c r="QHJ344" s="428"/>
      <c r="QHK344" s="430"/>
      <c r="QHL344" s="431"/>
      <c r="QHM344" s="429"/>
      <c r="QHN344" s="428"/>
      <c r="QHO344" s="430"/>
      <c r="QHP344" s="431"/>
      <c r="QHQ344" s="429"/>
      <c r="QHR344" s="428"/>
      <c r="QHS344" s="430"/>
      <c r="QHT344" s="431"/>
      <c r="QHU344" s="429"/>
      <c r="QHV344" s="428"/>
      <c r="QHW344" s="430"/>
      <c r="QHX344" s="431"/>
      <c r="QHY344" s="429"/>
      <c r="QHZ344" s="428"/>
      <c r="QIA344" s="430"/>
      <c r="QIB344" s="431"/>
      <c r="QIC344" s="429"/>
      <c r="QID344" s="428"/>
      <c r="QIE344" s="430"/>
      <c r="QIF344" s="431"/>
      <c r="QIG344" s="429"/>
      <c r="QIH344" s="428"/>
      <c r="QII344" s="430"/>
      <c r="QIJ344" s="431"/>
      <c r="QIK344" s="429"/>
      <c r="QIL344" s="428"/>
      <c r="QIM344" s="430"/>
      <c r="QIN344" s="431"/>
      <c r="QIO344" s="429"/>
      <c r="QIP344" s="428"/>
      <c r="QIQ344" s="430"/>
      <c r="QIR344" s="431"/>
      <c r="QIS344" s="429"/>
      <c r="QIT344" s="428"/>
      <c r="QIU344" s="430"/>
      <c r="QIV344" s="431"/>
      <c r="QIW344" s="429"/>
      <c r="QIX344" s="428"/>
      <c r="QIY344" s="430"/>
      <c r="QIZ344" s="431"/>
      <c r="QJA344" s="429"/>
      <c r="QJB344" s="428"/>
      <c r="QJC344" s="430"/>
      <c r="QJD344" s="431"/>
      <c r="QJE344" s="429"/>
      <c r="QJF344" s="428"/>
      <c r="QJG344" s="430"/>
      <c r="QJH344" s="431"/>
      <c r="QJI344" s="429"/>
      <c r="QJJ344" s="428"/>
      <c r="QJK344" s="430"/>
      <c r="QJL344" s="431"/>
      <c r="QJM344" s="429"/>
      <c r="QJN344" s="428"/>
      <c r="QJO344" s="430"/>
      <c r="QJP344" s="431"/>
      <c r="QJQ344" s="429"/>
      <c r="QJR344" s="428"/>
      <c r="QJS344" s="430"/>
      <c r="QJT344" s="431"/>
      <c r="QJU344" s="429"/>
      <c r="QJV344" s="428"/>
      <c r="QJW344" s="430"/>
      <c r="QJX344" s="431"/>
      <c r="QJY344" s="429"/>
      <c r="QJZ344" s="428"/>
      <c r="QKA344" s="430"/>
      <c r="QKB344" s="431"/>
      <c r="QKC344" s="429"/>
      <c r="QKD344" s="428"/>
      <c r="QKE344" s="430"/>
      <c r="QKF344" s="431"/>
      <c r="QKG344" s="429"/>
      <c r="QKH344" s="428"/>
      <c r="QKI344" s="430"/>
      <c r="QKJ344" s="431"/>
      <c r="QKK344" s="429"/>
      <c r="QKL344" s="428"/>
      <c r="QKM344" s="430"/>
      <c r="QKN344" s="431"/>
      <c r="QKO344" s="429"/>
      <c r="QKP344" s="428"/>
      <c r="QKQ344" s="430"/>
      <c r="QKR344" s="431"/>
      <c r="QKS344" s="429"/>
      <c r="QKT344" s="428"/>
      <c r="QKU344" s="430"/>
      <c r="QKV344" s="431"/>
      <c r="QKW344" s="429"/>
      <c r="QKX344" s="428"/>
      <c r="QKY344" s="430"/>
      <c r="QKZ344" s="431"/>
      <c r="QLA344" s="429"/>
      <c r="QLB344" s="428"/>
      <c r="QLC344" s="430"/>
      <c r="QLD344" s="431"/>
      <c r="QLE344" s="429"/>
      <c r="QLF344" s="428"/>
      <c r="QLG344" s="430"/>
      <c r="QLH344" s="431"/>
      <c r="QLI344" s="429"/>
      <c r="QLJ344" s="428"/>
      <c r="QLK344" s="430"/>
      <c r="QLL344" s="431"/>
      <c r="QLM344" s="429"/>
      <c r="QLN344" s="428"/>
      <c r="QLO344" s="430"/>
      <c r="QLP344" s="431"/>
      <c r="QLQ344" s="429"/>
      <c r="QLR344" s="428"/>
      <c r="QLS344" s="430"/>
      <c r="QLT344" s="431"/>
      <c r="QLU344" s="429"/>
      <c r="QLV344" s="428"/>
      <c r="QLW344" s="430"/>
      <c r="QLX344" s="431"/>
      <c r="QLY344" s="429"/>
      <c r="QLZ344" s="428"/>
      <c r="QMA344" s="430"/>
      <c r="QMB344" s="431"/>
      <c r="QMC344" s="429"/>
      <c r="QMD344" s="428"/>
      <c r="QME344" s="430"/>
      <c r="QMF344" s="431"/>
      <c r="QMG344" s="429"/>
      <c r="QMH344" s="428"/>
      <c r="QMI344" s="430"/>
      <c r="QMJ344" s="431"/>
      <c r="QMK344" s="429"/>
      <c r="QML344" s="428"/>
      <c r="QMM344" s="430"/>
      <c r="QMN344" s="431"/>
      <c r="QMO344" s="429"/>
      <c r="QMP344" s="428"/>
      <c r="QMQ344" s="430"/>
      <c r="QMR344" s="431"/>
      <c r="QMS344" s="429"/>
      <c r="QMT344" s="428"/>
      <c r="QMU344" s="430"/>
      <c r="QMV344" s="431"/>
      <c r="QMW344" s="429"/>
      <c r="QMX344" s="428"/>
      <c r="QMY344" s="430"/>
      <c r="QMZ344" s="431"/>
      <c r="QNA344" s="429"/>
      <c r="QNB344" s="428"/>
      <c r="QNC344" s="430"/>
      <c r="QND344" s="431"/>
      <c r="QNE344" s="429"/>
      <c r="QNF344" s="428"/>
      <c r="QNG344" s="430"/>
      <c r="QNH344" s="431"/>
      <c r="QNI344" s="429"/>
      <c r="QNJ344" s="428"/>
      <c r="QNK344" s="430"/>
      <c r="QNL344" s="431"/>
      <c r="QNM344" s="429"/>
      <c r="QNN344" s="428"/>
      <c r="QNO344" s="430"/>
      <c r="QNP344" s="431"/>
      <c r="QNQ344" s="429"/>
      <c r="QNR344" s="428"/>
      <c r="QNS344" s="430"/>
      <c r="QNT344" s="431"/>
      <c r="QNU344" s="429"/>
      <c r="QNV344" s="428"/>
      <c r="QNW344" s="430"/>
      <c r="QNX344" s="431"/>
      <c r="QNY344" s="429"/>
      <c r="QNZ344" s="428"/>
      <c r="QOA344" s="430"/>
      <c r="QOB344" s="431"/>
      <c r="QOC344" s="429"/>
      <c r="QOD344" s="428"/>
      <c r="QOE344" s="430"/>
      <c r="QOF344" s="431"/>
      <c r="QOG344" s="429"/>
      <c r="QOH344" s="428"/>
      <c r="QOI344" s="430"/>
      <c r="QOJ344" s="431"/>
      <c r="QOK344" s="429"/>
      <c r="QOL344" s="428"/>
      <c r="QOM344" s="430"/>
      <c r="QON344" s="431"/>
      <c r="QOO344" s="429"/>
      <c r="QOP344" s="428"/>
      <c r="QOQ344" s="430"/>
      <c r="QOR344" s="431"/>
      <c r="QOS344" s="429"/>
      <c r="QOT344" s="428"/>
      <c r="QOU344" s="430"/>
      <c r="QOV344" s="431"/>
      <c r="QOW344" s="429"/>
      <c r="QOX344" s="428"/>
      <c r="QOY344" s="430"/>
      <c r="QOZ344" s="431"/>
      <c r="QPA344" s="429"/>
      <c r="QPB344" s="428"/>
      <c r="QPC344" s="430"/>
      <c r="QPD344" s="431"/>
      <c r="QPE344" s="429"/>
      <c r="QPF344" s="428"/>
      <c r="QPG344" s="430"/>
      <c r="QPH344" s="431"/>
      <c r="QPI344" s="429"/>
      <c r="QPJ344" s="428"/>
      <c r="QPK344" s="430"/>
      <c r="QPL344" s="431"/>
      <c r="QPM344" s="429"/>
      <c r="QPN344" s="428"/>
      <c r="QPO344" s="430"/>
      <c r="QPP344" s="431"/>
      <c r="QPQ344" s="429"/>
      <c r="QPR344" s="428"/>
      <c r="QPS344" s="430"/>
      <c r="QPT344" s="431"/>
      <c r="QPU344" s="429"/>
      <c r="QPV344" s="428"/>
      <c r="QPW344" s="430"/>
      <c r="QPX344" s="431"/>
      <c r="QPY344" s="429"/>
      <c r="QPZ344" s="428"/>
      <c r="QQA344" s="430"/>
      <c r="QQB344" s="431"/>
      <c r="QQC344" s="429"/>
      <c r="QQD344" s="428"/>
      <c r="QQE344" s="430"/>
      <c r="QQF344" s="431"/>
      <c r="QQG344" s="429"/>
      <c r="QQH344" s="428"/>
      <c r="QQI344" s="430"/>
      <c r="QQJ344" s="431"/>
      <c r="QQK344" s="429"/>
      <c r="QQL344" s="428"/>
      <c r="QQM344" s="430"/>
      <c r="QQN344" s="431"/>
      <c r="QQO344" s="429"/>
      <c r="QQP344" s="428"/>
      <c r="QQQ344" s="430"/>
      <c r="QQR344" s="431"/>
      <c r="QQS344" s="429"/>
      <c r="QQT344" s="428"/>
      <c r="QQU344" s="430"/>
      <c r="QQV344" s="431"/>
      <c r="QQW344" s="429"/>
      <c r="QQX344" s="428"/>
      <c r="QQY344" s="430"/>
      <c r="QQZ344" s="431"/>
      <c r="QRA344" s="429"/>
      <c r="QRB344" s="428"/>
      <c r="QRC344" s="430"/>
      <c r="QRD344" s="431"/>
      <c r="QRE344" s="429"/>
      <c r="QRF344" s="428"/>
      <c r="QRG344" s="430"/>
      <c r="QRH344" s="431"/>
      <c r="QRI344" s="429"/>
      <c r="QRJ344" s="428"/>
      <c r="QRK344" s="430"/>
      <c r="QRL344" s="431"/>
      <c r="QRM344" s="429"/>
      <c r="QRN344" s="428"/>
      <c r="QRO344" s="430"/>
      <c r="QRP344" s="431"/>
      <c r="QRQ344" s="429"/>
      <c r="QRR344" s="428"/>
      <c r="QRS344" s="430"/>
      <c r="QRT344" s="431"/>
      <c r="QRU344" s="429"/>
      <c r="QRV344" s="428"/>
      <c r="QRW344" s="430"/>
      <c r="QRX344" s="431"/>
      <c r="QRY344" s="429"/>
      <c r="QRZ344" s="428"/>
      <c r="QSA344" s="430"/>
      <c r="QSB344" s="431"/>
      <c r="QSC344" s="429"/>
      <c r="QSD344" s="428"/>
      <c r="QSE344" s="430"/>
      <c r="QSF344" s="431"/>
      <c r="QSG344" s="429"/>
      <c r="QSH344" s="428"/>
      <c r="QSI344" s="430"/>
      <c r="QSJ344" s="431"/>
      <c r="QSK344" s="429"/>
      <c r="QSL344" s="428"/>
      <c r="QSM344" s="430"/>
      <c r="QSN344" s="431"/>
      <c r="QSO344" s="429"/>
      <c r="QSP344" s="428"/>
      <c r="QSQ344" s="430"/>
      <c r="QSR344" s="431"/>
      <c r="QSS344" s="429"/>
      <c r="QST344" s="428"/>
      <c r="QSU344" s="430"/>
      <c r="QSV344" s="431"/>
      <c r="QSW344" s="429"/>
      <c r="QSX344" s="428"/>
      <c r="QSY344" s="430"/>
      <c r="QSZ344" s="431"/>
      <c r="QTA344" s="429"/>
      <c r="QTB344" s="428"/>
      <c r="QTC344" s="430"/>
      <c r="QTD344" s="431"/>
      <c r="QTE344" s="429"/>
      <c r="QTF344" s="428"/>
      <c r="QTG344" s="430"/>
      <c r="QTH344" s="431"/>
      <c r="QTI344" s="429"/>
      <c r="QTJ344" s="428"/>
      <c r="QTK344" s="430"/>
      <c r="QTL344" s="431"/>
      <c r="QTM344" s="429"/>
      <c r="QTN344" s="428"/>
      <c r="QTO344" s="430"/>
      <c r="QTP344" s="431"/>
      <c r="QTQ344" s="429"/>
      <c r="QTR344" s="428"/>
      <c r="QTS344" s="430"/>
      <c r="QTT344" s="431"/>
      <c r="QTU344" s="429"/>
      <c r="QTV344" s="428"/>
      <c r="QTW344" s="430"/>
      <c r="QTX344" s="431"/>
      <c r="QTY344" s="429"/>
      <c r="QTZ344" s="428"/>
      <c r="QUA344" s="430"/>
      <c r="QUB344" s="431"/>
      <c r="QUC344" s="429"/>
      <c r="QUD344" s="428"/>
      <c r="QUE344" s="430"/>
      <c r="QUF344" s="431"/>
      <c r="QUG344" s="429"/>
      <c r="QUH344" s="428"/>
      <c r="QUI344" s="430"/>
      <c r="QUJ344" s="431"/>
      <c r="QUK344" s="429"/>
      <c r="QUL344" s="428"/>
      <c r="QUM344" s="430"/>
      <c r="QUN344" s="431"/>
      <c r="QUO344" s="429"/>
      <c r="QUP344" s="428"/>
      <c r="QUQ344" s="430"/>
      <c r="QUR344" s="431"/>
      <c r="QUS344" s="429"/>
      <c r="QUT344" s="428"/>
      <c r="QUU344" s="430"/>
      <c r="QUV344" s="431"/>
      <c r="QUW344" s="429"/>
      <c r="QUX344" s="428"/>
      <c r="QUY344" s="430"/>
      <c r="QUZ344" s="431"/>
      <c r="QVA344" s="429"/>
      <c r="QVB344" s="428"/>
      <c r="QVC344" s="430"/>
      <c r="QVD344" s="431"/>
      <c r="QVE344" s="429"/>
      <c r="QVF344" s="428"/>
      <c r="QVG344" s="430"/>
      <c r="QVH344" s="431"/>
      <c r="QVI344" s="429"/>
      <c r="QVJ344" s="428"/>
      <c r="QVK344" s="430"/>
      <c r="QVL344" s="431"/>
      <c r="QVM344" s="429"/>
      <c r="QVN344" s="428"/>
      <c r="QVO344" s="430"/>
      <c r="QVP344" s="431"/>
      <c r="QVQ344" s="429"/>
      <c r="QVR344" s="428"/>
      <c r="QVS344" s="430"/>
      <c r="QVT344" s="431"/>
      <c r="QVU344" s="429"/>
      <c r="QVV344" s="428"/>
      <c r="QVW344" s="430"/>
      <c r="QVX344" s="431"/>
      <c r="QVY344" s="429"/>
      <c r="QVZ344" s="428"/>
      <c r="QWA344" s="430"/>
      <c r="QWB344" s="431"/>
      <c r="QWC344" s="429"/>
      <c r="QWD344" s="428"/>
      <c r="QWE344" s="430"/>
      <c r="QWF344" s="431"/>
      <c r="QWG344" s="429"/>
      <c r="QWH344" s="428"/>
      <c r="QWI344" s="430"/>
      <c r="QWJ344" s="431"/>
      <c r="QWK344" s="429"/>
      <c r="QWL344" s="428"/>
      <c r="QWM344" s="430"/>
      <c r="QWN344" s="431"/>
      <c r="QWO344" s="429"/>
      <c r="QWP344" s="428"/>
      <c r="QWQ344" s="430"/>
      <c r="QWR344" s="431"/>
      <c r="QWS344" s="429"/>
      <c r="QWT344" s="428"/>
      <c r="QWU344" s="430"/>
      <c r="QWV344" s="431"/>
      <c r="QWW344" s="429"/>
      <c r="QWX344" s="428"/>
      <c r="QWY344" s="430"/>
      <c r="QWZ344" s="431"/>
      <c r="QXA344" s="429"/>
      <c r="QXB344" s="428"/>
      <c r="QXC344" s="430"/>
      <c r="QXD344" s="431"/>
      <c r="QXE344" s="429"/>
      <c r="QXF344" s="428"/>
      <c r="QXG344" s="430"/>
      <c r="QXH344" s="431"/>
      <c r="QXI344" s="429"/>
      <c r="QXJ344" s="428"/>
      <c r="QXK344" s="430"/>
      <c r="QXL344" s="431"/>
      <c r="QXM344" s="429"/>
      <c r="QXN344" s="428"/>
      <c r="QXO344" s="430"/>
      <c r="QXP344" s="431"/>
      <c r="QXQ344" s="429"/>
      <c r="QXR344" s="428"/>
      <c r="QXS344" s="430"/>
      <c r="QXT344" s="431"/>
      <c r="QXU344" s="429"/>
      <c r="QXV344" s="428"/>
      <c r="QXW344" s="430"/>
      <c r="QXX344" s="431"/>
      <c r="QXY344" s="429"/>
      <c r="QXZ344" s="428"/>
      <c r="QYA344" s="430"/>
      <c r="QYB344" s="431"/>
      <c r="QYC344" s="429"/>
      <c r="QYD344" s="428"/>
      <c r="QYE344" s="430"/>
      <c r="QYF344" s="431"/>
      <c r="QYG344" s="429"/>
      <c r="QYH344" s="428"/>
      <c r="QYI344" s="430"/>
      <c r="QYJ344" s="431"/>
      <c r="QYK344" s="429"/>
      <c r="QYL344" s="428"/>
      <c r="QYM344" s="430"/>
      <c r="QYN344" s="431"/>
      <c r="QYO344" s="429"/>
      <c r="QYP344" s="428"/>
      <c r="QYQ344" s="430"/>
      <c r="QYR344" s="431"/>
      <c r="QYS344" s="429"/>
      <c r="QYT344" s="428"/>
      <c r="QYU344" s="430"/>
      <c r="QYV344" s="431"/>
      <c r="QYW344" s="429"/>
      <c r="QYX344" s="428"/>
      <c r="QYY344" s="430"/>
      <c r="QYZ344" s="431"/>
      <c r="QZA344" s="429"/>
      <c r="QZB344" s="428"/>
      <c r="QZC344" s="430"/>
      <c r="QZD344" s="431"/>
      <c r="QZE344" s="429"/>
      <c r="QZF344" s="428"/>
      <c r="QZG344" s="430"/>
      <c r="QZH344" s="431"/>
      <c r="QZI344" s="429"/>
      <c r="QZJ344" s="428"/>
      <c r="QZK344" s="430"/>
      <c r="QZL344" s="431"/>
      <c r="QZM344" s="429"/>
      <c r="QZN344" s="428"/>
      <c r="QZO344" s="430"/>
      <c r="QZP344" s="431"/>
      <c r="QZQ344" s="429"/>
      <c r="QZR344" s="428"/>
      <c r="QZS344" s="430"/>
      <c r="QZT344" s="431"/>
      <c r="QZU344" s="429"/>
      <c r="QZV344" s="428"/>
      <c r="QZW344" s="430"/>
      <c r="QZX344" s="431"/>
      <c r="QZY344" s="429"/>
      <c r="QZZ344" s="428"/>
      <c r="RAA344" s="430"/>
      <c r="RAB344" s="431"/>
      <c r="RAC344" s="429"/>
      <c r="RAD344" s="428"/>
      <c r="RAE344" s="430"/>
      <c r="RAF344" s="431"/>
      <c r="RAG344" s="429"/>
      <c r="RAH344" s="428"/>
      <c r="RAI344" s="430"/>
      <c r="RAJ344" s="431"/>
      <c r="RAK344" s="429"/>
      <c r="RAL344" s="428"/>
      <c r="RAM344" s="430"/>
      <c r="RAN344" s="431"/>
      <c r="RAO344" s="429"/>
      <c r="RAP344" s="428"/>
      <c r="RAQ344" s="430"/>
      <c r="RAR344" s="431"/>
      <c r="RAS344" s="429"/>
      <c r="RAT344" s="428"/>
      <c r="RAU344" s="430"/>
      <c r="RAV344" s="431"/>
      <c r="RAW344" s="429"/>
      <c r="RAX344" s="428"/>
      <c r="RAY344" s="430"/>
      <c r="RAZ344" s="431"/>
      <c r="RBA344" s="429"/>
      <c r="RBB344" s="428"/>
      <c r="RBC344" s="430"/>
      <c r="RBD344" s="431"/>
      <c r="RBE344" s="429"/>
      <c r="RBF344" s="428"/>
      <c r="RBG344" s="430"/>
      <c r="RBH344" s="431"/>
      <c r="RBI344" s="429"/>
      <c r="RBJ344" s="428"/>
      <c r="RBK344" s="430"/>
      <c r="RBL344" s="431"/>
      <c r="RBM344" s="429"/>
      <c r="RBN344" s="428"/>
      <c r="RBO344" s="430"/>
      <c r="RBP344" s="431"/>
      <c r="RBQ344" s="429"/>
      <c r="RBR344" s="428"/>
      <c r="RBS344" s="430"/>
      <c r="RBT344" s="431"/>
      <c r="RBU344" s="429"/>
      <c r="RBV344" s="428"/>
      <c r="RBW344" s="430"/>
      <c r="RBX344" s="431"/>
      <c r="RBY344" s="429"/>
      <c r="RBZ344" s="428"/>
      <c r="RCA344" s="430"/>
      <c r="RCB344" s="431"/>
      <c r="RCC344" s="429"/>
      <c r="RCD344" s="428"/>
      <c r="RCE344" s="430"/>
      <c r="RCF344" s="431"/>
      <c r="RCG344" s="429"/>
      <c r="RCH344" s="428"/>
      <c r="RCI344" s="430"/>
      <c r="RCJ344" s="431"/>
      <c r="RCK344" s="429"/>
      <c r="RCL344" s="428"/>
      <c r="RCM344" s="430"/>
      <c r="RCN344" s="431"/>
      <c r="RCO344" s="429"/>
      <c r="RCP344" s="428"/>
      <c r="RCQ344" s="430"/>
      <c r="RCR344" s="431"/>
      <c r="RCS344" s="429"/>
      <c r="RCT344" s="428"/>
      <c r="RCU344" s="430"/>
      <c r="RCV344" s="431"/>
      <c r="RCW344" s="429"/>
      <c r="RCX344" s="428"/>
      <c r="RCY344" s="430"/>
      <c r="RCZ344" s="431"/>
      <c r="RDA344" s="429"/>
      <c r="RDB344" s="428"/>
      <c r="RDC344" s="430"/>
      <c r="RDD344" s="431"/>
      <c r="RDE344" s="429"/>
      <c r="RDF344" s="428"/>
      <c r="RDG344" s="430"/>
      <c r="RDH344" s="431"/>
      <c r="RDI344" s="429"/>
      <c r="RDJ344" s="428"/>
      <c r="RDK344" s="430"/>
      <c r="RDL344" s="431"/>
      <c r="RDM344" s="429"/>
      <c r="RDN344" s="428"/>
      <c r="RDO344" s="430"/>
      <c r="RDP344" s="431"/>
      <c r="RDQ344" s="429"/>
      <c r="RDR344" s="428"/>
      <c r="RDS344" s="430"/>
      <c r="RDT344" s="431"/>
      <c r="RDU344" s="429"/>
      <c r="RDV344" s="428"/>
      <c r="RDW344" s="430"/>
      <c r="RDX344" s="431"/>
      <c r="RDY344" s="429"/>
      <c r="RDZ344" s="428"/>
      <c r="REA344" s="430"/>
      <c r="REB344" s="431"/>
      <c r="REC344" s="429"/>
      <c r="RED344" s="428"/>
      <c r="REE344" s="430"/>
      <c r="REF344" s="431"/>
      <c r="REG344" s="429"/>
      <c r="REH344" s="428"/>
      <c r="REI344" s="430"/>
      <c r="REJ344" s="431"/>
      <c r="REK344" s="429"/>
      <c r="REL344" s="428"/>
      <c r="REM344" s="430"/>
      <c r="REN344" s="431"/>
      <c r="REO344" s="429"/>
      <c r="REP344" s="428"/>
      <c r="REQ344" s="430"/>
      <c r="RER344" s="431"/>
      <c r="RES344" s="429"/>
      <c r="RET344" s="428"/>
      <c r="REU344" s="430"/>
      <c r="REV344" s="431"/>
      <c r="REW344" s="429"/>
      <c r="REX344" s="428"/>
      <c r="REY344" s="430"/>
      <c r="REZ344" s="431"/>
      <c r="RFA344" s="429"/>
      <c r="RFB344" s="428"/>
      <c r="RFC344" s="430"/>
      <c r="RFD344" s="431"/>
      <c r="RFE344" s="429"/>
      <c r="RFF344" s="428"/>
      <c r="RFG344" s="430"/>
      <c r="RFH344" s="431"/>
      <c r="RFI344" s="429"/>
      <c r="RFJ344" s="428"/>
      <c r="RFK344" s="430"/>
      <c r="RFL344" s="431"/>
      <c r="RFM344" s="429"/>
      <c r="RFN344" s="428"/>
      <c r="RFO344" s="430"/>
      <c r="RFP344" s="431"/>
      <c r="RFQ344" s="429"/>
      <c r="RFR344" s="428"/>
      <c r="RFS344" s="430"/>
      <c r="RFT344" s="431"/>
      <c r="RFU344" s="429"/>
      <c r="RFV344" s="428"/>
      <c r="RFW344" s="430"/>
      <c r="RFX344" s="431"/>
      <c r="RFY344" s="429"/>
      <c r="RFZ344" s="428"/>
      <c r="RGA344" s="430"/>
      <c r="RGB344" s="431"/>
      <c r="RGC344" s="429"/>
      <c r="RGD344" s="428"/>
      <c r="RGE344" s="430"/>
      <c r="RGF344" s="431"/>
      <c r="RGG344" s="429"/>
      <c r="RGH344" s="428"/>
      <c r="RGI344" s="430"/>
      <c r="RGJ344" s="431"/>
      <c r="RGK344" s="429"/>
      <c r="RGL344" s="428"/>
      <c r="RGM344" s="430"/>
      <c r="RGN344" s="431"/>
      <c r="RGO344" s="429"/>
      <c r="RGP344" s="428"/>
      <c r="RGQ344" s="430"/>
      <c r="RGR344" s="431"/>
      <c r="RGS344" s="429"/>
      <c r="RGT344" s="428"/>
      <c r="RGU344" s="430"/>
      <c r="RGV344" s="431"/>
      <c r="RGW344" s="429"/>
      <c r="RGX344" s="428"/>
      <c r="RGY344" s="430"/>
      <c r="RGZ344" s="431"/>
      <c r="RHA344" s="429"/>
      <c r="RHB344" s="428"/>
      <c r="RHC344" s="430"/>
      <c r="RHD344" s="431"/>
      <c r="RHE344" s="429"/>
      <c r="RHF344" s="428"/>
      <c r="RHG344" s="430"/>
      <c r="RHH344" s="431"/>
      <c r="RHI344" s="429"/>
      <c r="RHJ344" s="428"/>
      <c r="RHK344" s="430"/>
      <c r="RHL344" s="431"/>
      <c r="RHM344" s="429"/>
      <c r="RHN344" s="428"/>
      <c r="RHO344" s="430"/>
      <c r="RHP344" s="431"/>
      <c r="RHQ344" s="429"/>
      <c r="RHR344" s="428"/>
      <c r="RHS344" s="430"/>
      <c r="RHT344" s="431"/>
      <c r="RHU344" s="429"/>
      <c r="RHV344" s="428"/>
      <c r="RHW344" s="430"/>
      <c r="RHX344" s="431"/>
      <c r="RHY344" s="429"/>
      <c r="RHZ344" s="428"/>
      <c r="RIA344" s="430"/>
      <c r="RIB344" s="431"/>
      <c r="RIC344" s="429"/>
      <c r="RID344" s="428"/>
      <c r="RIE344" s="430"/>
      <c r="RIF344" s="431"/>
      <c r="RIG344" s="429"/>
      <c r="RIH344" s="428"/>
      <c r="RII344" s="430"/>
      <c r="RIJ344" s="431"/>
      <c r="RIK344" s="429"/>
      <c r="RIL344" s="428"/>
      <c r="RIM344" s="430"/>
      <c r="RIN344" s="431"/>
      <c r="RIO344" s="429"/>
      <c r="RIP344" s="428"/>
      <c r="RIQ344" s="430"/>
      <c r="RIR344" s="431"/>
      <c r="RIS344" s="429"/>
      <c r="RIT344" s="428"/>
      <c r="RIU344" s="430"/>
      <c r="RIV344" s="431"/>
      <c r="RIW344" s="429"/>
      <c r="RIX344" s="428"/>
      <c r="RIY344" s="430"/>
      <c r="RIZ344" s="431"/>
      <c r="RJA344" s="429"/>
      <c r="RJB344" s="428"/>
      <c r="RJC344" s="430"/>
      <c r="RJD344" s="431"/>
      <c r="RJE344" s="429"/>
      <c r="RJF344" s="428"/>
      <c r="RJG344" s="430"/>
      <c r="RJH344" s="431"/>
      <c r="RJI344" s="429"/>
      <c r="RJJ344" s="428"/>
      <c r="RJK344" s="430"/>
      <c r="RJL344" s="431"/>
      <c r="RJM344" s="429"/>
      <c r="RJN344" s="428"/>
      <c r="RJO344" s="430"/>
      <c r="RJP344" s="431"/>
      <c r="RJQ344" s="429"/>
      <c r="RJR344" s="428"/>
      <c r="RJS344" s="430"/>
      <c r="RJT344" s="431"/>
      <c r="RJU344" s="429"/>
      <c r="RJV344" s="428"/>
      <c r="RJW344" s="430"/>
      <c r="RJX344" s="431"/>
      <c r="RJY344" s="429"/>
      <c r="RJZ344" s="428"/>
      <c r="RKA344" s="430"/>
      <c r="RKB344" s="431"/>
      <c r="RKC344" s="429"/>
      <c r="RKD344" s="428"/>
      <c r="RKE344" s="430"/>
      <c r="RKF344" s="431"/>
      <c r="RKG344" s="429"/>
      <c r="RKH344" s="428"/>
      <c r="RKI344" s="430"/>
      <c r="RKJ344" s="431"/>
      <c r="RKK344" s="429"/>
      <c r="RKL344" s="428"/>
      <c r="RKM344" s="430"/>
      <c r="RKN344" s="431"/>
      <c r="RKO344" s="429"/>
      <c r="RKP344" s="428"/>
      <c r="RKQ344" s="430"/>
      <c r="RKR344" s="431"/>
      <c r="RKS344" s="429"/>
      <c r="RKT344" s="428"/>
      <c r="RKU344" s="430"/>
      <c r="RKV344" s="431"/>
      <c r="RKW344" s="429"/>
      <c r="RKX344" s="428"/>
      <c r="RKY344" s="430"/>
      <c r="RKZ344" s="431"/>
      <c r="RLA344" s="429"/>
      <c r="RLB344" s="428"/>
      <c r="RLC344" s="430"/>
      <c r="RLD344" s="431"/>
      <c r="RLE344" s="429"/>
      <c r="RLF344" s="428"/>
      <c r="RLG344" s="430"/>
      <c r="RLH344" s="431"/>
      <c r="RLI344" s="429"/>
      <c r="RLJ344" s="428"/>
      <c r="RLK344" s="430"/>
      <c r="RLL344" s="431"/>
      <c r="RLM344" s="429"/>
      <c r="RLN344" s="428"/>
      <c r="RLO344" s="430"/>
      <c r="RLP344" s="431"/>
      <c r="RLQ344" s="429"/>
      <c r="RLR344" s="428"/>
      <c r="RLS344" s="430"/>
      <c r="RLT344" s="431"/>
      <c r="RLU344" s="429"/>
      <c r="RLV344" s="428"/>
      <c r="RLW344" s="430"/>
      <c r="RLX344" s="431"/>
      <c r="RLY344" s="429"/>
      <c r="RLZ344" s="428"/>
      <c r="RMA344" s="430"/>
      <c r="RMB344" s="431"/>
      <c r="RMC344" s="429"/>
      <c r="RMD344" s="428"/>
      <c r="RME344" s="430"/>
      <c r="RMF344" s="431"/>
      <c r="RMG344" s="429"/>
      <c r="RMH344" s="428"/>
      <c r="RMI344" s="430"/>
      <c r="RMJ344" s="431"/>
      <c r="RMK344" s="429"/>
      <c r="RML344" s="428"/>
      <c r="RMM344" s="430"/>
      <c r="RMN344" s="431"/>
      <c r="RMO344" s="429"/>
      <c r="RMP344" s="428"/>
      <c r="RMQ344" s="430"/>
      <c r="RMR344" s="431"/>
      <c r="RMS344" s="429"/>
      <c r="RMT344" s="428"/>
      <c r="RMU344" s="430"/>
      <c r="RMV344" s="431"/>
      <c r="RMW344" s="429"/>
      <c r="RMX344" s="428"/>
      <c r="RMY344" s="430"/>
      <c r="RMZ344" s="431"/>
      <c r="RNA344" s="429"/>
      <c r="RNB344" s="428"/>
      <c r="RNC344" s="430"/>
      <c r="RND344" s="431"/>
      <c r="RNE344" s="429"/>
      <c r="RNF344" s="428"/>
      <c r="RNG344" s="430"/>
      <c r="RNH344" s="431"/>
      <c r="RNI344" s="429"/>
      <c r="RNJ344" s="428"/>
      <c r="RNK344" s="430"/>
      <c r="RNL344" s="431"/>
      <c r="RNM344" s="429"/>
      <c r="RNN344" s="428"/>
      <c r="RNO344" s="430"/>
      <c r="RNP344" s="431"/>
      <c r="RNQ344" s="429"/>
      <c r="RNR344" s="428"/>
      <c r="RNS344" s="430"/>
      <c r="RNT344" s="431"/>
      <c r="RNU344" s="429"/>
      <c r="RNV344" s="428"/>
      <c r="RNW344" s="430"/>
      <c r="RNX344" s="431"/>
      <c r="RNY344" s="429"/>
      <c r="RNZ344" s="428"/>
      <c r="ROA344" s="430"/>
      <c r="ROB344" s="431"/>
      <c r="ROC344" s="429"/>
      <c r="ROD344" s="428"/>
      <c r="ROE344" s="430"/>
      <c r="ROF344" s="431"/>
      <c r="ROG344" s="429"/>
      <c r="ROH344" s="428"/>
      <c r="ROI344" s="430"/>
      <c r="ROJ344" s="431"/>
      <c r="ROK344" s="429"/>
      <c r="ROL344" s="428"/>
      <c r="ROM344" s="430"/>
      <c r="RON344" s="431"/>
      <c r="ROO344" s="429"/>
      <c r="ROP344" s="428"/>
      <c r="ROQ344" s="430"/>
      <c r="ROR344" s="431"/>
      <c r="ROS344" s="429"/>
      <c r="ROT344" s="428"/>
      <c r="ROU344" s="430"/>
      <c r="ROV344" s="431"/>
      <c r="ROW344" s="429"/>
      <c r="ROX344" s="428"/>
      <c r="ROY344" s="430"/>
      <c r="ROZ344" s="431"/>
      <c r="RPA344" s="429"/>
      <c r="RPB344" s="428"/>
      <c r="RPC344" s="430"/>
      <c r="RPD344" s="431"/>
      <c r="RPE344" s="429"/>
      <c r="RPF344" s="428"/>
      <c r="RPG344" s="430"/>
      <c r="RPH344" s="431"/>
      <c r="RPI344" s="429"/>
      <c r="RPJ344" s="428"/>
      <c r="RPK344" s="430"/>
      <c r="RPL344" s="431"/>
      <c r="RPM344" s="429"/>
      <c r="RPN344" s="428"/>
      <c r="RPO344" s="430"/>
      <c r="RPP344" s="431"/>
      <c r="RPQ344" s="429"/>
      <c r="RPR344" s="428"/>
      <c r="RPS344" s="430"/>
      <c r="RPT344" s="431"/>
      <c r="RPU344" s="429"/>
      <c r="RPV344" s="428"/>
      <c r="RPW344" s="430"/>
      <c r="RPX344" s="431"/>
      <c r="RPY344" s="429"/>
      <c r="RPZ344" s="428"/>
      <c r="RQA344" s="430"/>
      <c r="RQB344" s="431"/>
      <c r="RQC344" s="429"/>
      <c r="RQD344" s="428"/>
      <c r="RQE344" s="430"/>
      <c r="RQF344" s="431"/>
      <c r="RQG344" s="429"/>
      <c r="RQH344" s="428"/>
      <c r="RQI344" s="430"/>
      <c r="RQJ344" s="431"/>
      <c r="RQK344" s="429"/>
      <c r="RQL344" s="428"/>
      <c r="RQM344" s="430"/>
      <c r="RQN344" s="431"/>
      <c r="RQO344" s="429"/>
      <c r="RQP344" s="428"/>
      <c r="RQQ344" s="430"/>
      <c r="RQR344" s="431"/>
      <c r="RQS344" s="429"/>
      <c r="RQT344" s="428"/>
      <c r="RQU344" s="430"/>
      <c r="RQV344" s="431"/>
      <c r="RQW344" s="429"/>
      <c r="RQX344" s="428"/>
      <c r="RQY344" s="430"/>
      <c r="RQZ344" s="431"/>
      <c r="RRA344" s="429"/>
      <c r="RRB344" s="428"/>
      <c r="RRC344" s="430"/>
      <c r="RRD344" s="431"/>
      <c r="RRE344" s="429"/>
      <c r="RRF344" s="428"/>
      <c r="RRG344" s="430"/>
      <c r="RRH344" s="431"/>
      <c r="RRI344" s="429"/>
      <c r="RRJ344" s="428"/>
      <c r="RRK344" s="430"/>
      <c r="RRL344" s="431"/>
      <c r="RRM344" s="429"/>
      <c r="RRN344" s="428"/>
      <c r="RRO344" s="430"/>
      <c r="RRP344" s="431"/>
      <c r="RRQ344" s="429"/>
      <c r="RRR344" s="428"/>
      <c r="RRS344" s="430"/>
      <c r="RRT344" s="431"/>
      <c r="RRU344" s="429"/>
      <c r="RRV344" s="428"/>
      <c r="RRW344" s="430"/>
      <c r="RRX344" s="431"/>
      <c r="RRY344" s="429"/>
      <c r="RRZ344" s="428"/>
      <c r="RSA344" s="430"/>
      <c r="RSB344" s="431"/>
      <c r="RSC344" s="429"/>
      <c r="RSD344" s="428"/>
      <c r="RSE344" s="430"/>
      <c r="RSF344" s="431"/>
      <c r="RSG344" s="429"/>
      <c r="RSH344" s="428"/>
      <c r="RSI344" s="430"/>
      <c r="RSJ344" s="431"/>
      <c r="RSK344" s="429"/>
      <c r="RSL344" s="428"/>
      <c r="RSM344" s="430"/>
      <c r="RSN344" s="431"/>
      <c r="RSO344" s="429"/>
      <c r="RSP344" s="428"/>
      <c r="RSQ344" s="430"/>
      <c r="RSR344" s="431"/>
      <c r="RSS344" s="429"/>
      <c r="RST344" s="428"/>
      <c r="RSU344" s="430"/>
      <c r="RSV344" s="431"/>
      <c r="RSW344" s="429"/>
      <c r="RSX344" s="428"/>
      <c r="RSY344" s="430"/>
      <c r="RSZ344" s="431"/>
      <c r="RTA344" s="429"/>
      <c r="RTB344" s="428"/>
      <c r="RTC344" s="430"/>
      <c r="RTD344" s="431"/>
      <c r="RTE344" s="429"/>
      <c r="RTF344" s="428"/>
      <c r="RTG344" s="430"/>
      <c r="RTH344" s="431"/>
      <c r="RTI344" s="429"/>
      <c r="RTJ344" s="428"/>
      <c r="RTK344" s="430"/>
      <c r="RTL344" s="431"/>
      <c r="RTM344" s="429"/>
      <c r="RTN344" s="428"/>
      <c r="RTO344" s="430"/>
      <c r="RTP344" s="431"/>
      <c r="RTQ344" s="429"/>
      <c r="RTR344" s="428"/>
      <c r="RTS344" s="430"/>
      <c r="RTT344" s="431"/>
      <c r="RTU344" s="429"/>
      <c r="RTV344" s="428"/>
      <c r="RTW344" s="430"/>
      <c r="RTX344" s="431"/>
      <c r="RTY344" s="429"/>
      <c r="RTZ344" s="428"/>
      <c r="RUA344" s="430"/>
      <c r="RUB344" s="431"/>
      <c r="RUC344" s="429"/>
      <c r="RUD344" s="428"/>
      <c r="RUE344" s="430"/>
      <c r="RUF344" s="431"/>
      <c r="RUG344" s="429"/>
      <c r="RUH344" s="428"/>
      <c r="RUI344" s="430"/>
      <c r="RUJ344" s="431"/>
      <c r="RUK344" s="429"/>
      <c r="RUL344" s="428"/>
      <c r="RUM344" s="430"/>
      <c r="RUN344" s="431"/>
      <c r="RUO344" s="429"/>
      <c r="RUP344" s="428"/>
      <c r="RUQ344" s="430"/>
      <c r="RUR344" s="431"/>
      <c r="RUS344" s="429"/>
      <c r="RUT344" s="428"/>
      <c r="RUU344" s="430"/>
      <c r="RUV344" s="431"/>
      <c r="RUW344" s="429"/>
      <c r="RUX344" s="428"/>
      <c r="RUY344" s="430"/>
      <c r="RUZ344" s="431"/>
      <c r="RVA344" s="429"/>
      <c r="RVB344" s="428"/>
      <c r="RVC344" s="430"/>
      <c r="RVD344" s="431"/>
      <c r="RVE344" s="429"/>
      <c r="RVF344" s="428"/>
      <c r="RVG344" s="430"/>
      <c r="RVH344" s="431"/>
      <c r="RVI344" s="429"/>
      <c r="RVJ344" s="428"/>
      <c r="RVK344" s="430"/>
      <c r="RVL344" s="431"/>
      <c r="RVM344" s="429"/>
      <c r="RVN344" s="428"/>
      <c r="RVO344" s="430"/>
      <c r="RVP344" s="431"/>
      <c r="RVQ344" s="429"/>
      <c r="RVR344" s="428"/>
      <c r="RVS344" s="430"/>
      <c r="RVT344" s="431"/>
      <c r="RVU344" s="429"/>
      <c r="RVV344" s="428"/>
      <c r="RVW344" s="430"/>
      <c r="RVX344" s="431"/>
      <c r="RVY344" s="429"/>
      <c r="RVZ344" s="428"/>
      <c r="RWA344" s="430"/>
      <c r="RWB344" s="431"/>
      <c r="RWC344" s="429"/>
      <c r="RWD344" s="428"/>
      <c r="RWE344" s="430"/>
      <c r="RWF344" s="431"/>
      <c r="RWG344" s="429"/>
      <c r="RWH344" s="428"/>
      <c r="RWI344" s="430"/>
      <c r="RWJ344" s="431"/>
      <c r="RWK344" s="429"/>
      <c r="RWL344" s="428"/>
      <c r="RWM344" s="430"/>
      <c r="RWN344" s="431"/>
      <c r="RWO344" s="429"/>
      <c r="RWP344" s="428"/>
      <c r="RWQ344" s="430"/>
      <c r="RWR344" s="431"/>
      <c r="RWS344" s="429"/>
      <c r="RWT344" s="428"/>
      <c r="RWU344" s="430"/>
      <c r="RWV344" s="431"/>
      <c r="RWW344" s="429"/>
      <c r="RWX344" s="428"/>
      <c r="RWY344" s="430"/>
      <c r="RWZ344" s="431"/>
      <c r="RXA344" s="429"/>
      <c r="RXB344" s="428"/>
      <c r="RXC344" s="430"/>
      <c r="RXD344" s="431"/>
      <c r="RXE344" s="429"/>
      <c r="RXF344" s="428"/>
      <c r="RXG344" s="430"/>
      <c r="RXH344" s="431"/>
      <c r="RXI344" s="429"/>
      <c r="RXJ344" s="428"/>
      <c r="RXK344" s="430"/>
      <c r="RXL344" s="431"/>
      <c r="RXM344" s="429"/>
      <c r="RXN344" s="428"/>
      <c r="RXO344" s="430"/>
      <c r="RXP344" s="431"/>
      <c r="RXQ344" s="429"/>
      <c r="RXR344" s="428"/>
      <c r="RXS344" s="430"/>
      <c r="RXT344" s="431"/>
      <c r="RXU344" s="429"/>
      <c r="RXV344" s="428"/>
      <c r="RXW344" s="430"/>
      <c r="RXX344" s="431"/>
      <c r="RXY344" s="429"/>
      <c r="RXZ344" s="428"/>
      <c r="RYA344" s="430"/>
      <c r="RYB344" s="431"/>
      <c r="RYC344" s="429"/>
      <c r="RYD344" s="428"/>
      <c r="RYE344" s="430"/>
      <c r="RYF344" s="431"/>
      <c r="RYG344" s="429"/>
      <c r="RYH344" s="428"/>
      <c r="RYI344" s="430"/>
      <c r="RYJ344" s="431"/>
      <c r="RYK344" s="429"/>
      <c r="RYL344" s="428"/>
      <c r="RYM344" s="430"/>
      <c r="RYN344" s="431"/>
      <c r="RYO344" s="429"/>
      <c r="RYP344" s="428"/>
      <c r="RYQ344" s="430"/>
      <c r="RYR344" s="431"/>
      <c r="RYS344" s="429"/>
      <c r="RYT344" s="428"/>
      <c r="RYU344" s="430"/>
      <c r="RYV344" s="431"/>
      <c r="RYW344" s="429"/>
      <c r="RYX344" s="428"/>
      <c r="RYY344" s="430"/>
      <c r="RYZ344" s="431"/>
      <c r="RZA344" s="429"/>
      <c r="RZB344" s="428"/>
      <c r="RZC344" s="430"/>
      <c r="RZD344" s="431"/>
      <c r="RZE344" s="429"/>
      <c r="RZF344" s="428"/>
      <c r="RZG344" s="430"/>
      <c r="RZH344" s="431"/>
      <c r="RZI344" s="429"/>
      <c r="RZJ344" s="428"/>
      <c r="RZK344" s="430"/>
      <c r="RZL344" s="431"/>
      <c r="RZM344" s="429"/>
      <c r="RZN344" s="428"/>
      <c r="RZO344" s="430"/>
      <c r="RZP344" s="431"/>
      <c r="RZQ344" s="429"/>
      <c r="RZR344" s="428"/>
      <c r="RZS344" s="430"/>
      <c r="RZT344" s="431"/>
      <c r="RZU344" s="429"/>
      <c r="RZV344" s="428"/>
      <c r="RZW344" s="430"/>
      <c r="RZX344" s="431"/>
      <c r="RZY344" s="429"/>
      <c r="RZZ344" s="428"/>
      <c r="SAA344" s="430"/>
      <c r="SAB344" s="431"/>
      <c r="SAC344" s="429"/>
      <c r="SAD344" s="428"/>
      <c r="SAE344" s="430"/>
      <c r="SAF344" s="431"/>
      <c r="SAG344" s="429"/>
      <c r="SAH344" s="428"/>
      <c r="SAI344" s="430"/>
      <c r="SAJ344" s="431"/>
      <c r="SAK344" s="429"/>
      <c r="SAL344" s="428"/>
      <c r="SAM344" s="430"/>
      <c r="SAN344" s="431"/>
      <c r="SAO344" s="429"/>
      <c r="SAP344" s="428"/>
      <c r="SAQ344" s="430"/>
      <c r="SAR344" s="431"/>
      <c r="SAS344" s="429"/>
      <c r="SAT344" s="428"/>
      <c r="SAU344" s="430"/>
      <c r="SAV344" s="431"/>
      <c r="SAW344" s="429"/>
      <c r="SAX344" s="428"/>
      <c r="SAY344" s="430"/>
      <c r="SAZ344" s="431"/>
      <c r="SBA344" s="429"/>
      <c r="SBB344" s="428"/>
      <c r="SBC344" s="430"/>
      <c r="SBD344" s="431"/>
      <c r="SBE344" s="429"/>
      <c r="SBF344" s="428"/>
      <c r="SBG344" s="430"/>
      <c r="SBH344" s="431"/>
      <c r="SBI344" s="429"/>
      <c r="SBJ344" s="428"/>
      <c r="SBK344" s="430"/>
      <c r="SBL344" s="431"/>
      <c r="SBM344" s="429"/>
      <c r="SBN344" s="428"/>
      <c r="SBO344" s="430"/>
      <c r="SBP344" s="431"/>
      <c r="SBQ344" s="429"/>
      <c r="SBR344" s="428"/>
      <c r="SBS344" s="430"/>
      <c r="SBT344" s="431"/>
      <c r="SBU344" s="429"/>
      <c r="SBV344" s="428"/>
      <c r="SBW344" s="430"/>
      <c r="SBX344" s="431"/>
      <c r="SBY344" s="429"/>
      <c r="SBZ344" s="428"/>
      <c r="SCA344" s="430"/>
      <c r="SCB344" s="431"/>
      <c r="SCC344" s="429"/>
      <c r="SCD344" s="428"/>
      <c r="SCE344" s="430"/>
      <c r="SCF344" s="431"/>
      <c r="SCG344" s="429"/>
      <c r="SCH344" s="428"/>
      <c r="SCI344" s="430"/>
      <c r="SCJ344" s="431"/>
      <c r="SCK344" s="429"/>
      <c r="SCL344" s="428"/>
      <c r="SCM344" s="430"/>
      <c r="SCN344" s="431"/>
      <c r="SCO344" s="429"/>
      <c r="SCP344" s="428"/>
      <c r="SCQ344" s="430"/>
      <c r="SCR344" s="431"/>
      <c r="SCS344" s="429"/>
      <c r="SCT344" s="428"/>
      <c r="SCU344" s="430"/>
      <c r="SCV344" s="431"/>
      <c r="SCW344" s="429"/>
      <c r="SCX344" s="428"/>
      <c r="SCY344" s="430"/>
      <c r="SCZ344" s="431"/>
      <c r="SDA344" s="429"/>
      <c r="SDB344" s="428"/>
      <c r="SDC344" s="430"/>
      <c r="SDD344" s="431"/>
      <c r="SDE344" s="429"/>
      <c r="SDF344" s="428"/>
      <c r="SDG344" s="430"/>
      <c r="SDH344" s="431"/>
      <c r="SDI344" s="429"/>
      <c r="SDJ344" s="428"/>
      <c r="SDK344" s="430"/>
      <c r="SDL344" s="431"/>
      <c r="SDM344" s="429"/>
      <c r="SDN344" s="428"/>
      <c r="SDO344" s="430"/>
      <c r="SDP344" s="431"/>
      <c r="SDQ344" s="429"/>
      <c r="SDR344" s="428"/>
      <c r="SDS344" s="430"/>
      <c r="SDT344" s="431"/>
      <c r="SDU344" s="429"/>
      <c r="SDV344" s="428"/>
      <c r="SDW344" s="430"/>
      <c r="SDX344" s="431"/>
      <c r="SDY344" s="429"/>
      <c r="SDZ344" s="428"/>
      <c r="SEA344" s="430"/>
      <c r="SEB344" s="431"/>
      <c r="SEC344" s="429"/>
      <c r="SED344" s="428"/>
      <c r="SEE344" s="430"/>
      <c r="SEF344" s="431"/>
      <c r="SEG344" s="429"/>
      <c r="SEH344" s="428"/>
      <c r="SEI344" s="430"/>
      <c r="SEJ344" s="431"/>
      <c r="SEK344" s="429"/>
      <c r="SEL344" s="428"/>
      <c r="SEM344" s="430"/>
      <c r="SEN344" s="431"/>
      <c r="SEO344" s="429"/>
      <c r="SEP344" s="428"/>
      <c r="SEQ344" s="430"/>
      <c r="SER344" s="431"/>
      <c r="SES344" s="429"/>
      <c r="SET344" s="428"/>
      <c r="SEU344" s="430"/>
      <c r="SEV344" s="431"/>
      <c r="SEW344" s="429"/>
      <c r="SEX344" s="428"/>
      <c r="SEY344" s="430"/>
      <c r="SEZ344" s="431"/>
      <c r="SFA344" s="429"/>
      <c r="SFB344" s="428"/>
      <c r="SFC344" s="430"/>
      <c r="SFD344" s="431"/>
      <c r="SFE344" s="429"/>
      <c r="SFF344" s="428"/>
      <c r="SFG344" s="430"/>
      <c r="SFH344" s="431"/>
      <c r="SFI344" s="429"/>
      <c r="SFJ344" s="428"/>
      <c r="SFK344" s="430"/>
      <c r="SFL344" s="431"/>
      <c r="SFM344" s="429"/>
      <c r="SFN344" s="428"/>
      <c r="SFO344" s="430"/>
      <c r="SFP344" s="431"/>
      <c r="SFQ344" s="429"/>
      <c r="SFR344" s="428"/>
      <c r="SFS344" s="430"/>
      <c r="SFT344" s="431"/>
      <c r="SFU344" s="429"/>
      <c r="SFV344" s="428"/>
      <c r="SFW344" s="430"/>
      <c r="SFX344" s="431"/>
      <c r="SFY344" s="429"/>
      <c r="SFZ344" s="428"/>
      <c r="SGA344" s="430"/>
      <c r="SGB344" s="431"/>
      <c r="SGC344" s="429"/>
      <c r="SGD344" s="428"/>
      <c r="SGE344" s="430"/>
      <c r="SGF344" s="431"/>
      <c r="SGG344" s="429"/>
      <c r="SGH344" s="428"/>
      <c r="SGI344" s="430"/>
      <c r="SGJ344" s="431"/>
      <c r="SGK344" s="429"/>
      <c r="SGL344" s="428"/>
      <c r="SGM344" s="430"/>
      <c r="SGN344" s="431"/>
      <c r="SGO344" s="429"/>
      <c r="SGP344" s="428"/>
      <c r="SGQ344" s="430"/>
      <c r="SGR344" s="431"/>
      <c r="SGS344" s="429"/>
      <c r="SGT344" s="428"/>
      <c r="SGU344" s="430"/>
      <c r="SGV344" s="431"/>
      <c r="SGW344" s="429"/>
      <c r="SGX344" s="428"/>
      <c r="SGY344" s="430"/>
      <c r="SGZ344" s="431"/>
      <c r="SHA344" s="429"/>
      <c r="SHB344" s="428"/>
      <c r="SHC344" s="430"/>
      <c r="SHD344" s="431"/>
      <c r="SHE344" s="429"/>
      <c r="SHF344" s="428"/>
      <c r="SHG344" s="430"/>
      <c r="SHH344" s="431"/>
      <c r="SHI344" s="429"/>
      <c r="SHJ344" s="428"/>
      <c r="SHK344" s="430"/>
      <c r="SHL344" s="431"/>
      <c r="SHM344" s="429"/>
      <c r="SHN344" s="428"/>
      <c r="SHO344" s="430"/>
      <c r="SHP344" s="431"/>
      <c r="SHQ344" s="429"/>
      <c r="SHR344" s="428"/>
      <c r="SHS344" s="430"/>
      <c r="SHT344" s="431"/>
      <c r="SHU344" s="429"/>
      <c r="SHV344" s="428"/>
      <c r="SHW344" s="430"/>
      <c r="SHX344" s="431"/>
      <c r="SHY344" s="429"/>
      <c r="SHZ344" s="428"/>
      <c r="SIA344" s="430"/>
      <c r="SIB344" s="431"/>
      <c r="SIC344" s="429"/>
      <c r="SID344" s="428"/>
      <c r="SIE344" s="430"/>
      <c r="SIF344" s="431"/>
      <c r="SIG344" s="429"/>
      <c r="SIH344" s="428"/>
      <c r="SII344" s="430"/>
      <c r="SIJ344" s="431"/>
      <c r="SIK344" s="429"/>
      <c r="SIL344" s="428"/>
      <c r="SIM344" s="430"/>
      <c r="SIN344" s="431"/>
      <c r="SIO344" s="429"/>
      <c r="SIP344" s="428"/>
      <c r="SIQ344" s="430"/>
      <c r="SIR344" s="431"/>
      <c r="SIS344" s="429"/>
      <c r="SIT344" s="428"/>
      <c r="SIU344" s="430"/>
      <c r="SIV344" s="431"/>
      <c r="SIW344" s="429"/>
      <c r="SIX344" s="428"/>
      <c r="SIY344" s="430"/>
      <c r="SIZ344" s="431"/>
      <c r="SJA344" s="429"/>
      <c r="SJB344" s="428"/>
      <c r="SJC344" s="430"/>
      <c r="SJD344" s="431"/>
      <c r="SJE344" s="429"/>
      <c r="SJF344" s="428"/>
      <c r="SJG344" s="430"/>
      <c r="SJH344" s="431"/>
      <c r="SJI344" s="429"/>
      <c r="SJJ344" s="428"/>
      <c r="SJK344" s="430"/>
      <c r="SJL344" s="431"/>
      <c r="SJM344" s="429"/>
      <c r="SJN344" s="428"/>
      <c r="SJO344" s="430"/>
      <c r="SJP344" s="431"/>
      <c r="SJQ344" s="429"/>
      <c r="SJR344" s="428"/>
      <c r="SJS344" s="430"/>
      <c r="SJT344" s="431"/>
      <c r="SJU344" s="429"/>
      <c r="SJV344" s="428"/>
      <c r="SJW344" s="430"/>
      <c r="SJX344" s="431"/>
      <c r="SJY344" s="429"/>
      <c r="SJZ344" s="428"/>
      <c r="SKA344" s="430"/>
      <c r="SKB344" s="431"/>
      <c r="SKC344" s="429"/>
      <c r="SKD344" s="428"/>
      <c r="SKE344" s="430"/>
      <c r="SKF344" s="431"/>
      <c r="SKG344" s="429"/>
      <c r="SKH344" s="428"/>
      <c r="SKI344" s="430"/>
      <c r="SKJ344" s="431"/>
      <c r="SKK344" s="429"/>
      <c r="SKL344" s="428"/>
      <c r="SKM344" s="430"/>
      <c r="SKN344" s="431"/>
      <c r="SKO344" s="429"/>
      <c r="SKP344" s="428"/>
      <c r="SKQ344" s="430"/>
      <c r="SKR344" s="431"/>
      <c r="SKS344" s="429"/>
      <c r="SKT344" s="428"/>
      <c r="SKU344" s="430"/>
      <c r="SKV344" s="431"/>
      <c r="SKW344" s="429"/>
      <c r="SKX344" s="428"/>
      <c r="SKY344" s="430"/>
      <c r="SKZ344" s="431"/>
      <c r="SLA344" s="429"/>
      <c r="SLB344" s="428"/>
      <c r="SLC344" s="430"/>
      <c r="SLD344" s="431"/>
      <c r="SLE344" s="429"/>
      <c r="SLF344" s="428"/>
      <c r="SLG344" s="430"/>
      <c r="SLH344" s="431"/>
      <c r="SLI344" s="429"/>
      <c r="SLJ344" s="428"/>
      <c r="SLK344" s="430"/>
      <c r="SLL344" s="431"/>
      <c r="SLM344" s="429"/>
      <c r="SLN344" s="428"/>
      <c r="SLO344" s="430"/>
      <c r="SLP344" s="431"/>
      <c r="SLQ344" s="429"/>
      <c r="SLR344" s="428"/>
      <c r="SLS344" s="430"/>
      <c r="SLT344" s="431"/>
      <c r="SLU344" s="429"/>
      <c r="SLV344" s="428"/>
      <c r="SLW344" s="430"/>
      <c r="SLX344" s="431"/>
      <c r="SLY344" s="429"/>
      <c r="SLZ344" s="428"/>
      <c r="SMA344" s="430"/>
      <c r="SMB344" s="431"/>
      <c r="SMC344" s="429"/>
      <c r="SMD344" s="428"/>
      <c r="SME344" s="430"/>
      <c r="SMF344" s="431"/>
      <c r="SMG344" s="429"/>
      <c r="SMH344" s="428"/>
      <c r="SMI344" s="430"/>
      <c r="SMJ344" s="431"/>
      <c r="SMK344" s="429"/>
      <c r="SML344" s="428"/>
      <c r="SMM344" s="430"/>
      <c r="SMN344" s="431"/>
      <c r="SMO344" s="429"/>
      <c r="SMP344" s="428"/>
      <c r="SMQ344" s="430"/>
      <c r="SMR344" s="431"/>
      <c r="SMS344" s="429"/>
      <c r="SMT344" s="428"/>
      <c r="SMU344" s="430"/>
      <c r="SMV344" s="431"/>
      <c r="SMW344" s="429"/>
      <c r="SMX344" s="428"/>
      <c r="SMY344" s="430"/>
      <c r="SMZ344" s="431"/>
      <c r="SNA344" s="429"/>
      <c r="SNB344" s="428"/>
      <c r="SNC344" s="430"/>
      <c r="SND344" s="431"/>
      <c r="SNE344" s="429"/>
      <c r="SNF344" s="428"/>
      <c r="SNG344" s="430"/>
      <c r="SNH344" s="431"/>
      <c r="SNI344" s="429"/>
      <c r="SNJ344" s="428"/>
      <c r="SNK344" s="430"/>
      <c r="SNL344" s="431"/>
      <c r="SNM344" s="429"/>
      <c r="SNN344" s="428"/>
      <c r="SNO344" s="430"/>
      <c r="SNP344" s="431"/>
      <c r="SNQ344" s="429"/>
      <c r="SNR344" s="428"/>
      <c r="SNS344" s="430"/>
      <c r="SNT344" s="431"/>
      <c r="SNU344" s="429"/>
      <c r="SNV344" s="428"/>
      <c r="SNW344" s="430"/>
      <c r="SNX344" s="431"/>
      <c r="SNY344" s="429"/>
      <c r="SNZ344" s="428"/>
      <c r="SOA344" s="430"/>
      <c r="SOB344" s="431"/>
      <c r="SOC344" s="429"/>
      <c r="SOD344" s="428"/>
      <c r="SOE344" s="430"/>
      <c r="SOF344" s="431"/>
      <c r="SOG344" s="429"/>
      <c r="SOH344" s="428"/>
      <c r="SOI344" s="430"/>
      <c r="SOJ344" s="431"/>
      <c r="SOK344" s="429"/>
      <c r="SOL344" s="428"/>
      <c r="SOM344" s="430"/>
      <c r="SON344" s="431"/>
      <c r="SOO344" s="429"/>
      <c r="SOP344" s="428"/>
      <c r="SOQ344" s="430"/>
      <c r="SOR344" s="431"/>
      <c r="SOS344" s="429"/>
      <c r="SOT344" s="428"/>
      <c r="SOU344" s="430"/>
      <c r="SOV344" s="431"/>
      <c r="SOW344" s="429"/>
      <c r="SOX344" s="428"/>
      <c r="SOY344" s="430"/>
      <c r="SOZ344" s="431"/>
      <c r="SPA344" s="429"/>
      <c r="SPB344" s="428"/>
      <c r="SPC344" s="430"/>
      <c r="SPD344" s="431"/>
      <c r="SPE344" s="429"/>
      <c r="SPF344" s="428"/>
      <c r="SPG344" s="430"/>
      <c r="SPH344" s="431"/>
      <c r="SPI344" s="429"/>
      <c r="SPJ344" s="428"/>
      <c r="SPK344" s="430"/>
      <c r="SPL344" s="431"/>
      <c r="SPM344" s="429"/>
      <c r="SPN344" s="428"/>
      <c r="SPO344" s="430"/>
      <c r="SPP344" s="431"/>
      <c r="SPQ344" s="429"/>
      <c r="SPR344" s="428"/>
      <c r="SPS344" s="430"/>
      <c r="SPT344" s="431"/>
      <c r="SPU344" s="429"/>
      <c r="SPV344" s="428"/>
      <c r="SPW344" s="430"/>
      <c r="SPX344" s="431"/>
      <c r="SPY344" s="429"/>
      <c r="SPZ344" s="428"/>
      <c r="SQA344" s="430"/>
      <c r="SQB344" s="431"/>
      <c r="SQC344" s="429"/>
      <c r="SQD344" s="428"/>
      <c r="SQE344" s="430"/>
      <c r="SQF344" s="431"/>
      <c r="SQG344" s="429"/>
      <c r="SQH344" s="428"/>
      <c r="SQI344" s="430"/>
      <c r="SQJ344" s="431"/>
      <c r="SQK344" s="429"/>
      <c r="SQL344" s="428"/>
      <c r="SQM344" s="430"/>
      <c r="SQN344" s="431"/>
      <c r="SQO344" s="429"/>
      <c r="SQP344" s="428"/>
      <c r="SQQ344" s="430"/>
      <c r="SQR344" s="431"/>
      <c r="SQS344" s="429"/>
      <c r="SQT344" s="428"/>
      <c r="SQU344" s="430"/>
      <c r="SQV344" s="431"/>
      <c r="SQW344" s="429"/>
      <c r="SQX344" s="428"/>
      <c r="SQY344" s="430"/>
      <c r="SQZ344" s="431"/>
      <c r="SRA344" s="429"/>
      <c r="SRB344" s="428"/>
      <c r="SRC344" s="430"/>
      <c r="SRD344" s="431"/>
      <c r="SRE344" s="429"/>
      <c r="SRF344" s="428"/>
      <c r="SRG344" s="430"/>
      <c r="SRH344" s="431"/>
      <c r="SRI344" s="429"/>
      <c r="SRJ344" s="428"/>
      <c r="SRK344" s="430"/>
      <c r="SRL344" s="431"/>
      <c r="SRM344" s="429"/>
      <c r="SRN344" s="428"/>
      <c r="SRO344" s="430"/>
      <c r="SRP344" s="431"/>
      <c r="SRQ344" s="429"/>
      <c r="SRR344" s="428"/>
      <c r="SRS344" s="430"/>
      <c r="SRT344" s="431"/>
      <c r="SRU344" s="429"/>
      <c r="SRV344" s="428"/>
      <c r="SRW344" s="430"/>
      <c r="SRX344" s="431"/>
      <c r="SRY344" s="429"/>
      <c r="SRZ344" s="428"/>
      <c r="SSA344" s="430"/>
      <c r="SSB344" s="431"/>
      <c r="SSC344" s="429"/>
      <c r="SSD344" s="428"/>
      <c r="SSE344" s="430"/>
      <c r="SSF344" s="431"/>
      <c r="SSG344" s="429"/>
      <c r="SSH344" s="428"/>
      <c r="SSI344" s="430"/>
      <c r="SSJ344" s="431"/>
      <c r="SSK344" s="429"/>
      <c r="SSL344" s="428"/>
      <c r="SSM344" s="430"/>
      <c r="SSN344" s="431"/>
      <c r="SSO344" s="429"/>
      <c r="SSP344" s="428"/>
      <c r="SSQ344" s="430"/>
      <c r="SSR344" s="431"/>
      <c r="SSS344" s="429"/>
      <c r="SST344" s="428"/>
      <c r="SSU344" s="430"/>
      <c r="SSV344" s="431"/>
      <c r="SSW344" s="429"/>
      <c r="SSX344" s="428"/>
      <c r="SSY344" s="430"/>
      <c r="SSZ344" s="431"/>
      <c r="STA344" s="429"/>
      <c r="STB344" s="428"/>
      <c r="STC344" s="430"/>
      <c r="STD344" s="431"/>
      <c r="STE344" s="429"/>
      <c r="STF344" s="428"/>
      <c r="STG344" s="430"/>
      <c r="STH344" s="431"/>
      <c r="STI344" s="429"/>
      <c r="STJ344" s="428"/>
      <c r="STK344" s="430"/>
      <c r="STL344" s="431"/>
      <c r="STM344" s="429"/>
      <c r="STN344" s="428"/>
      <c r="STO344" s="430"/>
      <c r="STP344" s="431"/>
      <c r="STQ344" s="429"/>
      <c r="STR344" s="428"/>
      <c r="STS344" s="430"/>
      <c r="STT344" s="431"/>
      <c r="STU344" s="429"/>
      <c r="STV344" s="428"/>
      <c r="STW344" s="430"/>
      <c r="STX344" s="431"/>
      <c r="STY344" s="429"/>
      <c r="STZ344" s="428"/>
      <c r="SUA344" s="430"/>
      <c r="SUB344" s="431"/>
      <c r="SUC344" s="429"/>
      <c r="SUD344" s="428"/>
      <c r="SUE344" s="430"/>
      <c r="SUF344" s="431"/>
      <c r="SUG344" s="429"/>
      <c r="SUH344" s="428"/>
      <c r="SUI344" s="430"/>
      <c r="SUJ344" s="431"/>
      <c r="SUK344" s="429"/>
      <c r="SUL344" s="428"/>
      <c r="SUM344" s="430"/>
      <c r="SUN344" s="431"/>
      <c r="SUO344" s="429"/>
      <c r="SUP344" s="428"/>
      <c r="SUQ344" s="430"/>
      <c r="SUR344" s="431"/>
      <c r="SUS344" s="429"/>
      <c r="SUT344" s="428"/>
      <c r="SUU344" s="430"/>
      <c r="SUV344" s="431"/>
      <c r="SUW344" s="429"/>
      <c r="SUX344" s="428"/>
      <c r="SUY344" s="430"/>
      <c r="SUZ344" s="431"/>
      <c r="SVA344" s="429"/>
      <c r="SVB344" s="428"/>
      <c r="SVC344" s="430"/>
      <c r="SVD344" s="431"/>
      <c r="SVE344" s="429"/>
      <c r="SVF344" s="428"/>
      <c r="SVG344" s="430"/>
      <c r="SVH344" s="431"/>
      <c r="SVI344" s="429"/>
      <c r="SVJ344" s="428"/>
      <c r="SVK344" s="430"/>
      <c r="SVL344" s="431"/>
      <c r="SVM344" s="429"/>
      <c r="SVN344" s="428"/>
      <c r="SVO344" s="430"/>
      <c r="SVP344" s="431"/>
      <c r="SVQ344" s="429"/>
      <c r="SVR344" s="428"/>
      <c r="SVS344" s="430"/>
      <c r="SVT344" s="431"/>
      <c r="SVU344" s="429"/>
      <c r="SVV344" s="428"/>
      <c r="SVW344" s="430"/>
      <c r="SVX344" s="431"/>
      <c r="SVY344" s="429"/>
      <c r="SVZ344" s="428"/>
      <c r="SWA344" s="430"/>
      <c r="SWB344" s="431"/>
      <c r="SWC344" s="429"/>
      <c r="SWD344" s="428"/>
      <c r="SWE344" s="430"/>
      <c r="SWF344" s="431"/>
      <c r="SWG344" s="429"/>
      <c r="SWH344" s="428"/>
      <c r="SWI344" s="430"/>
      <c r="SWJ344" s="431"/>
      <c r="SWK344" s="429"/>
      <c r="SWL344" s="428"/>
      <c r="SWM344" s="430"/>
      <c r="SWN344" s="431"/>
      <c r="SWO344" s="429"/>
      <c r="SWP344" s="428"/>
      <c r="SWQ344" s="430"/>
      <c r="SWR344" s="431"/>
      <c r="SWS344" s="429"/>
      <c r="SWT344" s="428"/>
      <c r="SWU344" s="430"/>
      <c r="SWV344" s="431"/>
      <c r="SWW344" s="429"/>
      <c r="SWX344" s="428"/>
      <c r="SWY344" s="430"/>
      <c r="SWZ344" s="431"/>
      <c r="SXA344" s="429"/>
      <c r="SXB344" s="428"/>
      <c r="SXC344" s="430"/>
      <c r="SXD344" s="431"/>
      <c r="SXE344" s="429"/>
      <c r="SXF344" s="428"/>
      <c r="SXG344" s="430"/>
      <c r="SXH344" s="431"/>
      <c r="SXI344" s="429"/>
      <c r="SXJ344" s="428"/>
      <c r="SXK344" s="430"/>
      <c r="SXL344" s="431"/>
      <c r="SXM344" s="429"/>
      <c r="SXN344" s="428"/>
      <c r="SXO344" s="430"/>
      <c r="SXP344" s="431"/>
      <c r="SXQ344" s="429"/>
      <c r="SXR344" s="428"/>
      <c r="SXS344" s="430"/>
      <c r="SXT344" s="431"/>
      <c r="SXU344" s="429"/>
      <c r="SXV344" s="428"/>
      <c r="SXW344" s="430"/>
      <c r="SXX344" s="431"/>
      <c r="SXY344" s="429"/>
      <c r="SXZ344" s="428"/>
      <c r="SYA344" s="430"/>
      <c r="SYB344" s="431"/>
      <c r="SYC344" s="429"/>
      <c r="SYD344" s="428"/>
      <c r="SYE344" s="430"/>
      <c r="SYF344" s="431"/>
      <c r="SYG344" s="429"/>
      <c r="SYH344" s="428"/>
      <c r="SYI344" s="430"/>
      <c r="SYJ344" s="431"/>
      <c r="SYK344" s="429"/>
      <c r="SYL344" s="428"/>
      <c r="SYM344" s="430"/>
      <c r="SYN344" s="431"/>
      <c r="SYO344" s="429"/>
      <c r="SYP344" s="428"/>
      <c r="SYQ344" s="430"/>
      <c r="SYR344" s="431"/>
      <c r="SYS344" s="429"/>
      <c r="SYT344" s="428"/>
      <c r="SYU344" s="430"/>
      <c r="SYV344" s="431"/>
      <c r="SYW344" s="429"/>
      <c r="SYX344" s="428"/>
      <c r="SYY344" s="430"/>
      <c r="SYZ344" s="431"/>
      <c r="SZA344" s="429"/>
      <c r="SZB344" s="428"/>
      <c r="SZC344" s="430"/>
      <c r="SZD344" s="431"/>
      <c r="SZE344" s="429"/>
      <c r="SZF344" s="428"/>
      <c r="SZG344" s="430"/>
      <c r="SZH344" s="431"/>
      <c r="SZI344" s="429"/>
      <c r="SZJ344" s="428"/>
      <c r="SZK344" s="430"/>
      <c r="SZL344" s="431"/>
      <c r="SZM344" s="429"/>
      <c r="SZN344" s="428"/>
      <c r="SZO344" s="430"/>
      <c r="SZP344" s="431"/>
      <c r="SZQ344" s="429"/>
      <c r="SZR344" s="428"/>
      <c r="SZS344" s="430"/>
      <c r="SZT344" s="431"/>
      <c r="SZU344" s="429"/>
      <c r="SZV344" s="428"/>
      <c r="SZW344" s="430"/>
      <c r="SZX344" s="431"/>
      <c r="SZY344" s="429"/>
      <c r="SZZ344" s="428"/>
      <c r="TAA344" s="430"/>
      <c r="TAB344" s="431"/>
      <c r="TAC344" s="429"/>
      <c r="TAD344" s="428"/>
      <c r="TAE344" s="430"/>
      <c r="TAF344" s="431"/>
      <c r="TAG344" s="429"/>
      <c r="TAH344" s="428"/>
      <c r="TAI344" s="430"/>
      <c r="TAJ344" s="431"/>
      <c r="TAK344" s="429"/>
      <c r="TAL344" s="428"/>
      <c r="TAM344" s="430"/>
      <c r="TAN344" s="431"/>
      <c r="TAO344" s="429"/>
      <c r="TAP344" s="428"/>
      <c r="TAQ344" s="430"/>
      <c r="TAR344" s="431"/>
      <c r="TAS344" s="429"/>
      <c r="TAT344" s="428"/>
      <c r="TAU344" s="430"/>
      <c r="TAV344" s="431"/>
      <c r="TAW344" s="429"/>
      <c r="TAX344" s="428"/>
      <c r="TAY344" s="430"/>
      <c r="TAZ344" s="431"/>
      <c r="TBA344" s="429"/>
      <c r="TBB344" s="428"/>
      <c r="TBC344" s="430"/>
      <c r="TBD344" s="431"/>
      <c r="TBE344" s="429"/>
      <c r="TBF344" s="428"/>
      <c r="TBG344" s="430"/>
      <c r="TBH344" s="431"/>
      <c r="TBI344" s="429"/>
      <c r="TBJ344" s="428"/>
      <c r="TBK344" s="430"/>
      <c r="TBL344" s="431"/>
      <c r="TBM344" s="429"/>
      <c r="TBN344" s="428"/>
      <c r="TBO344" s="430"/>
      <c r="TBP344" s="431"/>
      <c r="TBQ344" s="429"/>
      <c r="TBR344" s="428"/>
      <c r="TBS344" s="430"/>
      <c r="TBT344" s="431"/>
      <c r="TBU344" s="429"/>
      <c r="TBV344" s="428"/>
      <c r="TBW344" s="430"/>
      <c r="TBX344" s="431"/>
      <c r="TBY344" s="429"/>
      <c r="TBZ344" s="428"/>
      <c r="TCA344" s="430"/>
      <c r="TCB344" s="431"/>
      <c r="TCC344" s="429"/>
      <c r="TCD344" s="428"/>
      <c r="TCE344" s="430"/>
      <c r="TCF344" s="431"/>
      <c r="TCG344" s="429"/>
      <c r="TCH344" s="428"/>
      <c r="TCI344" s="430"/>
      <c r="TCJ344" s="431"/>
      <c r="TCK344" s="429"/>
      <c r="TCL344" s="428"/>
      <c r="TCM344" s="430"/>
      <c r="TCN344" s="431"/>
      <c r="TCO344" s="429"/>
      <c r="TCP344" s="428"/>
      <c r="TCQ344" s="430"/>
      <c r="TCR344" s="431"/>
      <c r="TCS344" s="429"/>
      <c r="TCT344" s="428"/>
      <c r="TCU344" s="430"/>
      <c r="TCV344" s="431"/>
      <c r="TCW344" s="429"/>
      <c r="TCX344" s="428"/>
      <c r="TCY344" s="430"/>
      <c r="TCZ344" s="431"/>
      <c r="TDA344" s="429"/>
      <c r="TDB344" s="428"/>
      <c r="TDC344" s="430"/>
      <c r="TDD344" s="431"/>
      <c r="TDE344" s="429"/>
      <c r="TDF344" s="428"/>
      <c r="TDG344" s="430"/>
      <c r="TDH344" s="431"/>
      <c r="TDI344" s="429"/>
      <c r="TDJ344" s="428"/>
      <c r="TDK344" s="430"/>
      <c r="TDL344" s="431"/>
      <c r="TDM344" s="429"/>
      <c r="TDN344" s="428"/>
      <c r="TDO344" s="430"/>
      <c r="TDP344" s="431"/>
      <c r="TDQ344" s="429"/>
      <c r="TDR344" s="428"/>
      <c r="TDS344" s="430"/>
      <c r="TDT344" s="431"/>
      <c r="TDU344" s="429"/>
      <c r="TDV344" s="428"/>
      <c r="TDW344" s="430"/>
      <c r="TDX344" s="431"/>
      <c r="TDY344" s="429"/>
      <c r="TDZ344" s="428"/>
      <c r="TEA344" s="430"/>
      <c r="TEB344" s="431"/>
      <c r="TEC344" s="429"/>
      <c r="TED344" s="428"/>
      <c r="TEE344" s="430"/>
      <c r="TEF344" s="431"/>
      <c r="TEG344" s="429"/>
      <c r="TEH344" s="428"/>
      <c r="TEI344" s="430"/>
      <c r="TEJ344" s="431"/>
      <c r="TEK344" s="429"/>
      <c r="TEL344" s="428"/>
      <c r="TEM344" s="430"/>
      <c r="TEN344" s="431"/>
      <c r="TEO344" s="429"/>
      <c r="TEP344" s="428"/>
      <c r="TEQ344" s="430"/>
      <c r="TER344" s="431"/>
      <c r="TES344" s="429"/>
      <c r="TET344" s="428"/>
      <c r="TEU344" s="430"/>
      <c r="TEV344" s="431"/>
      <c r="TEW344" s="429"/>
      <c r="TEX344" s="428"/>
      <c r="TEY344" s="430"/>
      <c r="TEZ344" s="431"/>
      <c r="TFA344" s="429"/>
      <c r="TFB344" s="428"/>
      <c r="TFC344" s="430"/>
      <c r="TFD344" s="431"/>
      <c r="TFE344" s="429"/>
      <c r="TFF344" s="428"/>
      <c r="TFG344" s="430"/>
      <c r="TFH344" s="431"/>
      <c r="TFI344" s="429"/>
      <c r="TFJ344" s="428"/>
      <c r="TFK344" s="430"/>
      <c r="TFL344" s="431"/>
      <c r="TFM344" s="429"/>
      <c r="TFN344" s="428"/>
      <c r="TFO344" s="430"/>
      <c r="TFP344" s="431"/>
      <c r="TFQ344" s="429"/>
      <c r="TFR344" s="428"/>
      <c r="TFS344" s="430"/>
      <c r="TFT344" s="431"/>
      <c r="TFU344" s="429"/>
      <c r="TFV344" s="428"/>
      <c r="TFW344" s="430"/>
      <c r="TFX344" s="431"/>
      <c r="TFY344" s="429"/>
      <c r="TFZ344" s="428"/>
      <c r="TGA344" s="430"/>
      <c r="TGB344" s="431"/>
      <c r="TGC344" s="429"/>
      <c r="TGD344" s="428"/>
      <c r="TGE344" s="430"/>
      <c r="TGF344" s="431"/>
      <c r="TGG344" s="429"/>
      <c r="TGH344" s="428"/>
      <c r="TGI344" s="430"/>
      <c r="TGJ344" s="431"/>
      <c r="TGK344" s="429"/>
      <c r="TGL344" s="428"/>
      <c r="TGM344" s="430"/>
      <c r="TGN344" s="431"/>
      <c r="TGO344" s="429"/>
      <c r="TGP344" s="428"/>
      <c r="TGQ344" s="430"/>
      <c r="TGR344" s="431"/>
      <c r="TGS344" s="429"/>
      <c r="TGT344" s="428"/>
      <c r="TGU344" s="430"/>
      <c r="TGV344" s="431"/>
      <c r="TGW344" s="429"/>
      <c r="TGX344" s="428"/>
      <c r="TGY344" s="430"/>
      <c r="TGZ344" s="431"/>
      <c r="THA344" s="429"/>
      <c r="THB344" s="428"/>
      <c r="THC344" s="430"/>
      <c r="THD344" s="431"/>
      <c r="THE344" s="429"/>
      <c r="THF344" s="428"/>
      <c r="THG344" s="430"/>
      <c r="THH344" s="431"/>
      <c r="THI344" s="429"/>
      <c r="THJ344" s="428"/>
      <c r="THK344" s="430"/>
      <c r="THL344" s="431"/>
      <c r="THM344" s="429"/>
      <c r="THN344" s="428"/>
      <c r="THO344" s="430"/>
      <c r="THP344" s="431"/>
      <c r="THQ344" s="429"/>
      <c r="THR344" s="428"/>
      <c r="THS344" s="430"/>
      <c r="THT344" s="431"/>
      <c r="THU344" s="429"/>
      <c r="THV344" s="428"/>
      <c r="THW344" s="430"/>
      <c r="THX344" s="431"/>
      <c r="THY344" s="429"/>
      <c r="THZ344" s="428"/>
      <c r="TIA344" s="430"/>
      <c r="TIB344" s="431"/>
      <c r="TIC344" s="429"/>
      <c r="TID344" s="428"/>
      <c r="TIE344" s="430"/>
      <c r="TIF344" s="431"/>
      <c r="TIG344" s="429"/>
      <c r="TIH344" s="428"/>
      <c r="TII344" s="430"/>
      <c r="TIJ344" s="431"/>
      <c r="TIK344" s="429"/>
      <c r="TIL344" s="428"/>
      <c r="TIM344" s="430"/>
      <c r="TIN344" s="431"/>
      <c r="TIO344" s="429"/>
      <c r="TIP344" s="428"/>
      <c r="TIQ344" s="430"/>
      <c r="TIR344" s="431"/>
      <c r="TIS344" s="429"/>
      <c r="TIT344" s="428"/>
      <c r="TIU344" s="430"/>
      <c r="TIV344" s="431"/>
      <c r="TIW344" s="429"/>
      <c r="TIX344" s="428"/>
      <c r="TIY344" s="430"/>
      <c r="TIZ344" s="431"/>
      <c r="TJA344" s="429"/>
      <c r="TJB344" s="428"/>
      <c r="TJC344" s="430"/>
      <c r="TJD344" s="431"/>
      <c r="TJE344" s="429"/>
      <c r="TJF344" s="428"/>
      <c r="TJG344" s="430"/>
      <c r="TJH344" s="431"/>
      <c r="TJI344" s="429"/>
      <c r="TJJ344" s="428"/>
      <c r="TJK344" s="430"/>
      <c r="TJL344" s="431"/>
      <c r="TJM344" s="429"/>
      <c r="TJN344" s="428"/>
      <c r="TJO344" s="430"/>
      <c r="TJP344" s="431"/>
      <c r="TJQ344" s="429"/>
      <c r="TJR344" s="428"/>
      <c r="TJS344" s="430"/>
      <c r="TJT344" s="431"/>
      <c r="TJU344" s="429"/>
      <c r="TJV344" s="428"/>
      <c r="TJW344" s="430"/>
      <c r="TJX344" s="431"/>
      <c r="TJY344" s="429"/>
      <c r="TJZ344" s="428"/>
      <c r="TKA344" s="430"/>
      <c r="TKB344" s="431"/>
      <c r="TKC344" s="429"/>
      <c r="TKD344" s="428"/>
      <c r="TKE344" s="430"/>
      <c r="TKF344" s="431"/>
      <c r="TKG344" s="429"/>
      <c r="TKH344" s="428"/>
      <c r="TKI344" s="430"/>
      <c r="TKJ344" s="431"/>
      <c r="TKK344" s="429"/>
      <c r="TKL344" s="428"/>
      <c r="TKM344" s="430"/>
      <c r="TKN344" s="431"/>
      <c r="TKO344" s="429"/>
      <c r="TKP344" s="428"/>
      <c r="TKQ344" s="430"/>
      <c r="TKR344" s="431"/>
      <c r="TKS344" s="429"/>
      <c r="TKT344" s="428"/>
      <c r="TKU344" s="430"/>
      <c r="TKV344" s="431"/>
      <c r="TKW344" s="429"/>
      <c r="TKX344" s="428"/>
      <c r="TKY344" s="430"/>
      <c r="TKZ344" s="431"/>
      <c r="TLA344" s="429"/>
      <c r="TLB344" s="428"/>
      <c r="TLC344" s="430"/>
      <c r="TLD344" s="431"/>
      <c r="TLE344" s="429"/>
      <c r="TLF344" s="428"/>
      <c r="TLG344" s="430"/>
      <c r="TLH344" s="431"/>
      <c r="TLI344" s="429"/>
      <c r="TLJ344" s="428"/>
      <c r="TLK344" s="430"/>
      <c r="TLL344" s="431"/>
      <c r="TLM344" s="429"/>
      <c r="TLN344" s="428"/>
      <c r="TLO344" s="430"/>
      <c r="TLP344" s="431"/>
      <c r="TLQ344" s="429"/>
      <c r="TLR344" s="428"/>
      <c r="TLS344" s="430"/>
      <c r="TLT344" s="431"/>
      <c r="TLU344" s="429"/>
      <c r="TLV344" s="428"/>
      <c r="TLW344" s="430"/>
      <c r="TLX344" s="431"/>
      <c r="TLY344" s="429"/>
      <c r="TLZ344" s="428"/>
      <c r="TMA344" s="430"/>
      <c r="TMB344" s="431"/>
      <c r="TMC344" s="429"/>
      <c r="TMD344" s="428"/>
      <c r="TME344" s="430"/>
      <c r="TMF344" s="431"/>
      <c r="TMG344" s="429"/>
      <c r="TMH344" s="428"/>
      <c r="TMI344" s="430"/>
      <c r="TMJ344" s="431"/>
      <c r="TMK344" s="429"/>
      <c r="TML344" s="428"/>
      <c r="TMM344" s="430"/>
      <c r="TMN344" s="431"/>
      <c r="TMO344" s="429"/>
      <c r="TMP344" s="428"/>
      <c r="TMQ344" s="430"/>
      <c r="TMR344" s="431"/>
      <c r="TMS344" s="429"/>
      <c r="TMT344" s="428"/>
      <c r="TMU344" s="430"/>
      <c r="TMV344" s="431"/>
      <c r="TMW344" s="429"/>
      <c r="TMX344" s="428"/>
      <c r="TMY344" s="430"/>
      <c r="TMZ344" s="431"/>
      <c r="TNA344" s="429"/>
      <c r="TNB344" s="428"/>
      <c r="TNC344" s="430"/>
      <c r="TND344" s="431"/>
      <c r="TNE344" s="429"/>
      <c r="TNF344" s="428"/>
      <c r="TNG344" s="430"/>
      <c r="TNH344" s="431"/>
      <c r="TNI344" s="429"/>
      <c r="TNJ344" s="428"/>
      <c r="TNK344" s="430"/>
      <c r="TNL344" s="431"/>
      <c r="TNM344" s="429"/>
      <c r="TNN344" s="428"/>
      <c r="TNO344" s="430"/>
      <c r="TNP344" s="431"/>
      <c r="TNQ344" s="429"/>
      <c r="TNR344" s="428"/>
      <c r="TNS344" s="430"/>
      <c r="TNT344" s="431"/>
      <c r="TNU344" s="429"/>
      <c r="TNV344" s="428"/>
      <c r="TNW344" s="430"/>
      <c r="TNX344" s="431"/>
      <c r="TNY344" s="429"/>
      <c r="TNZ344" s="428"/>
      <c r="TOA344" s="430"/>
      <c r="TOB344" s="431"/>
      <c r="TOC344" s="429"/>
      <c r="TOD344" s="428"/>
      <c r="TOE344" s="430"/>
      <c r="TOF344" s="431"/>
      <c r="TOG344" s="429"/>
      <c r="TOH344" s="428"/>
      <c r="TOI344" s="430"/>
      <c r="TOJ344" s="431"/>
      <c r="TOK344" s="429"/>
      <c r="TOL344" s="428"/>
      <c r="TOM344" s="430"/>
      <c r="TON344" s="431"/>
      <c r="TOO344" s="429"/>
      <c r="TOP344" s="428"/>
      <c r="TOQ344" s="430"/>
      <c r="TOR344" s="431"/>
      <c r="TOS344" s="429"/>
      <c r="TOT344" s="428"/>
      <c r="TOU344" s="430"/>
      <c r="TOV344" s="431"/>
      <c r="TOW344" s="429"/>
      <c r="TOX344" s="428"/>
      <c r="TOY344" s="430"/>
      <c r="TOZ344" s="431"/>
      <c r="TPA344" s="429"/>
      <c r="TPB344" s="428"/>
      <c r="TPC344" s="430"/>
      <c r="TPD344" s="431"/>
      <c r="TPE344" s="429"/>
      <c r="TPF344" s="428"/>
      <c r="TPG344" s="430"/>
      <c r="TPH344" s="431"/>
      <c r="TPI344" s="429"/>
      <c r="TPJ344" s="428"/>
      <c r="TPK344" s="430"/>
      <c r="TPL344" s="431"/>
      <c r="TPM344" s="429"/>
      <c r="TPN344" s="428"/>
      <c r="TPO344" s="430"/>
      <c r="TPP344" s="431"/>
      <c r="TPQ344" s="429"/>
      <c r="TPR344" s="428"/>
      <c r="TPS344" s="430"/>
      <c r="TPT344" s="431"/>
      <c r="TPU344" s="429"/>
      <c r="TPV344" s="428"/>
      <c r="TPW344" s="430"/>
      <c r="TPX344" s="431"/>
      <c r="TPY344" s="429"/>
      <c r="TPZ344" s="428"/>
      <c r="TQA344" s="430"/>
      <c r="TQB344" s="431"/>
      <c r="TQC344" s="429"/>
      <c r="TQD344" s="428"/>
      <c r="TQE344" s="430"/>
      <c r="TQF344" s="431"/>
      <c r="TQG344" s="429"/>
      <c r="TQH344" s="428"/>
      <c r="TQI344" s="430"/>
      <c r="TQJ344" s="431"/>
      <c r="TQK344" s="429"/>
      <c r="TQL344" s="428"/>
      <c r="TQM344" s="430"/>
      <c r="TQN344" s="431"/>
      <c r="TQO344" s="429"/>
      <c r="TQP344" s="428"/>
      <c r="TQQ344" s="430"/>
      <c r="TQR344" s="431"/>
      <c r="TQS344" s="429"/>
      <c r="TQT344" s="428"/>
      <c r="TQU344" s="430"/>
      <c r="TQV344" s="431"/>
      <c r="TQW344" s="429"/>
      <c r="TQX344" s="428"/>
      <c r="TQY344" s="430"/>
      <c r="TQZ344" s="431"/>
      <c r="TRA344" s="429"/>
      <c r="TRB344" s="428"/>
      <c r="TRC344" s="430"/>
      <c r="TRD344" s="431"/>
      <c r="TRE344" s="429"/>
      <c r="TRF344" s="428"/>
      <c r="TRG344" s="430"/>
      <c r="TRH344" s="431"/>
      <c r="TRI344" s="429"/>
      <c r="TRJ344" s="428"/>
      <c r="TRK344" s="430"/>
      <c r="TRL344" s="431"/>
      <c r="TRM344" s="429"/>
      <c r="TRN344" s="428"/>
      <c r="TRO344" s="430"/>
      <c r="TRP344" s="431"/>
      <c r="TRQ344" s="429"/>
      <c r="TRR344" s="428"/>
      <c r="TRS344" s="430"/>
      <c r="TRT344" s="431"/>
      <c r="TRU344" s="429"/>
      <c r="TRV344" s="428"/>
      <c r="TRW344" s="430"/>
      <c r="TRX344" s="431"/>
      <c r="TRY344" s="429"/>
      <c r="TRZ344" s="428"/>
      <c r="TSA344" s="430"/>
      <c r="TSB344" s="431"/>
      <c r="TSC344" s="429"/>
      <c r="TSD344" s="428"/>
      <c r="TSE344" s="430"/>
      <c r="TSF344" s="431"/>
      <c r="TSG344" s="429"/>
      <c r="TSH344" s="428"/>
      <c r="TSI344" s="430"/>
      <c r="TSJ344" s="431"/>
      <c r="TSK344" s="429"/>
      <c r="TSL344" s="428"/>
      <c r="TSM344" s="430"/>
      <c r="TSN344" s="431"/>
      <c r="TSO344" s="429"/>
      <c r="TSP344" s="428"/>
      <c r="TSQ344" s="430"/>
      <c r="TSR344" s="431"/>
      <c r="TSS344" s="429"/>
      <c r="TST344" s="428"/>
      <c r="TSU344" s="430"/>
      <c r="TSV344" s="431"/>
      <c r="TSW344" s="429"/>
      <c r="TSX344" s="428"/>
      <c r="TSY344" s="430"/>
      <c r="TSZ344" s="431"/>
      <c r="TTA344" s="429"/>
      <c r="TTB344" s="428"/>
      <c r="TTC344" s="430"/>
      <c r="TTD344" s="431"/>
      <c r="TTE344" s="429"/>
      <c r="TTF344" s="428"/>
      <c r="TTG344" s="430"/>
      <c r="TTH344" s="431"/>
      <c r="TTI344" s="429"/>
      <c r="TTJ344" s="428"/>
      <c r="TTK344" s="430"/>
      <c r="TTL344" s="431"/>
      <c r="TTM344" s="429"/>
      <c r="TTN344" s="428"/>
      <c r="TTO344" s="430"/>
      <c r="TTP344" s="431"/>
      <c r="TTQ344" s="429"/>
      <c r="TTR344" s="428"/>
      <c r="TTS344" s="430"/>
      <c r="TTT344" s="431"/>
      <c r="TTU344" s="429"/>
      <c r="TTV344" s="428"/>
      <c r="TTW344" s="430"/>
      <c r="TTX344" s="431"/>
      <c r="TTY344" s="429"/>
      <c r="TTZ344" s="428"/>
      <c r="TUA344" s="430"/>
      <c r="TUB344" s="431"/>
      <c r="TUC344" s="429"/>
      <c r="TUD344" s="428"/>
      <c r="TUE344" s="430"/>
      <c r="TUF344" s="431"/>
      <c r="TUG344" s="429"/>
      <c r="TUH344" s="428"/>
      <c r="TUI344" s="430"/>
      <c r="TUJ344" s="431"/>
      <c r="TUK344" s="429"/>
      <c r="TUL344" s="428"/>
      <c r="TUM344" s="430"/>
      <c r="TUN344" s="431"/>
      <c r="TUO344" s="429"/>
      <c r="TUP344" s="428"/>
      <c r="TUQ344" s="430"/>
      <c r="TUR344" s="431"/>
      <c r="TUS344" s="429"/>
      <c r="TUT344" s="428"/>
      <c r="TUU344" s="430"/>
      <c r="TUV344" s="431"/>
      <c r="TUW344" s="429"/>
      <c r="TUX344" s="428"/>
      <c r="TUY344" s="430"/>
      <c r="TUZ344" s="431"/>
      <c r="TVA344" s="429"/>
      <c r="TVB344" s="428"/>
      <c r="TVC344" s="430"/>
      <c r="TVD344" s="431"/>
      <c r="TVE344" s="429"/>
      <c r="TVF344" s="428"/>
      <c r="TVG344" s="430"/>
      <c r="TVH344" s="431"/>
      <c r="TVI344" s="429"/>
      <c r="TVJ344" s="428"/>
      <c r="TVK344" s="430"/>
      <c r="TVL344" s="431"/>
      <c r="TVM344" s="429"/>
      <c r="TVN344" s="428"/>
      <c r="TVO344" s="430"/>
      <c r="TVP344" s="431"/>
      <c r="TVQ344" s="429"/>
      <c r="TVR344" s="428"/>
      <c r="TVS344" s="430"/>
      <c r="TVT344" s="431"/>
      <c r="TVU344" s="429"/>
      <c r="TVV344" s="428"/>
      <c r="TVW344" s="430"/>
      <c r="TVX344" s="431"/>
      <c r="TVY344" s="429"/>
      <c r="TVZ344" s="428"/>
      <c r="TWA344" s="430"/>
      <c r="TWB344" s="431"/>
      <c r="TWC344" s="429"/>
      <c r="TWD344" s="428"/>
      <c r="TWE344" s="430"/>
      <c r="TWF344" s="431"/>
      <c r="TWG344" s="429"/>
      <c r="TWH344" s="428"/>
      <c r="TWI344" s="430"/>
      <c r="TWJ344" s="431"/>
      <c r="TWK344" s="429"/>
      <c r="TWL344" s="428"/>
      <c r="TWM344" s="430"/>
      <c r="TWN344" s="431"/>
      <c r="TWO344" s="429"/>
      <c r="TWP344" s="428"/>
      <c r="TWQ344" s="430"/>
      <c r="TWR344" s="431"/>
      <c r="TWS344" s="429"/>
      <c r="TWT344" s="428"/>
      <c r="TWU344" s="430"/>
      <c r="TWV344" s="431"/>
      <c r="TWW344" s="429"/>
      <c r="TWX344" s="428"/>
      <c r="TWY344" s="430"/>
      <c r="TWZ344" s="431"/>
      <c r="TXA344" s="429"/>
      <c r="TXB344" s="428"/>
      <c r="TXC344" s="430"/>
      <c r="TXD344" s="431"/>
      <c r="TXE344" s="429"/>
      <c r="TXF344" s="428"/>
      <c r="TXG344" s="430"/>
      <c r="TXH344" s="431"/>
      <c r="TXI344" s="429"/>
      <c r="TXJ344" s="428"/>
      <c r="TXK344" s="430"/>
      <c r="TXL344" s="431"/>
      <c r="TXM344" s="429"/>
      <c r="TXN344" s="428"/>
      <c r="TXO344" s="430"/>
      <c r="TXP344" s="431"/>
      <c r="TXQ344" s="429"/>
      <c r="TXR344" s="428"/>
      <c r="TXS344" s="430"/>
      <c r="TXT344" s="431"/>
      <c r="TXU344" s="429"/>
      <c r="TXV344" s="428"/>
      <c r="TXW344" s="430"/>
      <c r="TXX344" s="431"/>
      <c r="TXY344" s="429"/>
      <c r="TXZ344" s="428"/>
      <c r="TYA344" s="430"/>
      <c r="TYB344" s="431"/>
      <c r="TYC344" s="429"/>
      <c r="TYD344" s="428"/>
      <c r="TYE344" s="430"/>
      <c r="TYF344" s="431"/>
      <c r="TYG344" s="429"/>
      <c r="TYH344" s="428"/>
      <c r="TYI344" s="430"/>
      <c r="TYJ344" s="431"/>
      <c r="TYK344" s="429"/>
      <c r="TYL344" s="428"/>
      <c r="TYM344" s="430"/>
      <c r="TYN344" s="431"/>
      <c r="TYO344" s="429"/>
      <c r="TYP344" s="428"/>
      <c r="TYQ344" s="430"/>
      <c r="TYR344" s="431"/>
      <c r="TYS344" s="429"/>
      <c r="TYT344" s="428"/>
      <c r="TYU344" s="430"/>
      <c r="TYV344" s="431"/>
      <c r="TYW344" s="429"/>
      <c r="TYX344" s="428"/>
      <c r="TYY344" s="430"/>
      <c r="TYZ344" s="431"/>
      <c r="TZA344" s="429"/>
      <c r="TZB344" s="428"/>
      <c r="TZC344" s="430"/>
      <c r="TZD344" s="431"/>
      <c r="TZE344" s="429"/>
      <c r="TZF344" s="428"/>
      <c r="TZG344" s="430"/>
      <c r="TZH344" s="431"/>
      <c r="TZI344" s="429"/>
      <c r="TZJ344" s="428"/>
      <c r="TZK344" s="430"/>
      <c r="TZL344" s="431"/>
      <c r="TZM344" s="429"/>
      <c r="TZN344" s="428"/>
      <c r="TZO344" s="430"/>
      <c r="TZP344" s="431"/>
      <c r="TZQ344" s="429"/>
      <c r="TZR344" s="428"/>
      <c r="TZS344" s="430"/>
      <c r="TZT344" s="431"/>
      <c r="TZU344" s="429"/>
      <c r="TZV344" s="428"/>
      <c r="TZW344" s="430"/>
      <c r="TZX344" s="431"/>
      <c r="TZY344" s="429"/>
      <c r="TZZ344" s="428"/>
      <c r="UAA344" s="430"/>
      <c r="UAB344" s="431"/>
      <c r="UAC344" s="429"/>
      <c r="UAD344" s="428"/>
      <c r="UAE344" s="430"/>
      <c r="UAF344" s="431"/>
      <c r="UAG344" s="429"/>
      <c r="UAH344" s="428"/>
      <c r="UAI344" s="430"/>
      <c r="UAJ344" s="431"/>
      <c r="UAK344" s="429"/>
      <c r="UAL344" s="428"/>
      <c r="UAM344" s="430"/>
      <c r="UAN344" s="431"/>
      <c r="UAO344" s="429"/>
      <c r="UAP344" s="428"/>
      <c r="UAQ344" s="430"/>
      <c r="UAR344" s="431"/>
      <c r="UAS344" s="429"/>
      <c r="UAT344" s="428"/>
      <c r="UAU344" s="430"/>
      <c r="UAV344" s="431"/>
      <c r="UAW344" s="429"/>
      <c r="UAX344" s="428"/>
      <c r="UAY344" s="430"/>
      <c r="UAZ344" s="431"/>
      <c r="UBA344" s="429"/>
      <c r="UBB344" s="428"/>
      <c r="UBC344" s="430"/>
      <c r="UBD344" s="431"/>
      <c r="UBE344" s="429"/>
      <c r="UBF344" s="428"/>
      <c r="UBG344" s="430"/>
      <c r="UBH344" s="431"/>
      <c r="UBI344" s="429"/>
      <c r="UBJ344" s="428"/>
      <c r="UBK344" s="430"/>
      <c r="UBL344" s="431"/>
      <c r="UBM344" s="429"/>
      <c r="UBN344" s="428"/>
      <c r="UBO344" s="430"/>
      <c r="UBP344" s="431"/>
      <c r="UBQ344" s="429"/>
      <c r="UBR344" s="428"/>
      <c r="UBS344" s="430"/>
      <c r="UBT344" s="431"/>
      <c r="UBU344" s="429"/>
      <c r="UBV344" s="428"/>
      <c r="UBW344" s="430"/>
      <c r="UBX344" s="431"/>
      <c r="UBY344" s="429"/>
      <c r="UBZ344" s="428"/>
      <c r="UCA344" s="430"/>
      <c r="UCB344" s="431"/>
      <c r="UCC344" s="429"/>
      <c r="UCD344" s="428"/>
      <c r="UCE344" s="430"/>
      <c r="UCF344" s="431"/>
      <c r="UCG344" s="429"/>
      <c r="UCH344" s="428"/>
      <c r="UCI344" s="430"/>
      <c r="UCJ344" s="431"/>
      <c r="UCK344" s="429"/>
      <c r="UCL344" s="428"/>
      <c r="UCM344" s="430"/>
      <c r="UCN344" s="431"/>
      <c r="UCO344" s="429"/>
      <c r="UCP344" s="428"/>
      <c r="UCQ344" s="430"/>
      <c r="UCR344" s="431"/>
      <c r="UCS344" s="429"/>
      <c r="UCT344" s="428"/>
      <c r="UCU344" s="430"/>
      <c r="UCV344" s="431"/>
      <c r="UCW344" s="429"/>
      <c r="UCX344" s="428"/>
      <c r="UCY344" s="430"/>
      <c r="UCZ344" s="431"/>
      <c r="UDA344" s="429"/>
      <c r="UDB344" s="428"/>
      <c r="UDC344" s="430"/>
      <c r="UDD344" s="431"/>
      <c r="UDE344" s="429"/>
      <c r="UDF344" s="428"/>
      <c r="UDG344" s="430"/>
      <c r="UDH344" s="431"/>
      <c r="UDI344" s="429"/>
      <c r="UDJ344" s="428"/>
      <c r="UDK344" s="430"/>
      <c r="UDL344" s="431"/>
      <c r="UDM344" s="429"/>
      <c r="UDN344" s="428"/>
      <c r="UDO344" s="430"/>
      <c r="UDP344" s="431"/>
      <c r="UDQ344" s="429"/>
      <c r="UDR344" s="428"/>
      <c r="UDS344" s="430"/>
      <c r="UDT344" s="431"/>
      <c r="UDU344" s="429"/>
      <c r="UDV344" s="428"/>
      <c r="UDW344" s="430"/>
      <c r="UDX344" s="431"/>
      <c r="UDY344" s="429"/>
      <c r="UDZ344" s="428"/>
      <c r="UEA344" s="430"/>
      <c r="UEB344" s="431"/>
      <c r="UEC344" s="429"/>
      <c r="UED344" s="428"/>
      <c r="UEE344" s="430"/>
      <c r="UEF344" s="431"/>
      <c r="UEG344" s="429"/>
      <c r="UEH344" s="428"/>
      <c r="UEI344" s="430"/>
      <c r="UEJ344" s="431"/>
      <c r="UEK344" s="429"/>
      <c r="UEL344" s="428"/>
      <c r="UEM344" s="430"/>
      <c r="UEN344" s="431"/>
      <c r="UEO344" s="429"/>
      <c r="UEP344" s="428"/>
      <c r="UEQ344" s="430"/>
      <c r="UER344" s="431"/>
      <c r="UES344" s="429"/>
      <c r="UET344" s="428"/>
      <c r="UEU344" s="430"/>
      <c r="UEV344" s="431"/>
      <c r="UEW344" s="429"/>
      <c r="UEX344" s="428"/>
      <c r="UEY344" s="430"/>
      <c r="UEZ344" s="431"/>
      <c r="UFA344" s="429"/>
      <c r="UFB344" s="428"/>
      <c r="UFC344" s="430"/>
      <c r="UFD344" s="431"/>
      <c r="UFE344" s="429"/>
      <c r="UFF344" s="428"/>
      <c r="UFG344" s="430"/>
      <c r="UFH344" s="431"/>
      <c r="UFI344" s="429"/>
      <c r="UFJ344" s="428"/>
      <c r="UFK344" s="430"/>
      <c r="UFL344" s="431"/>
      <c r="UFM344" s="429"/>
      <c r="UFN344" s="428"/>
      <c r="UFO344" s="430"/>
      <c r="UFP344" s="431"/>
      <c r="UFQ344" s="429"/>
      <c r="UFR344" s="428"/>
      <c r="UFS344" s="430"/>
      <c r="UFT344" s="431"/>
      <c r="UFU344" s="429"/>
      <c r="UFV344" s="428"/>
      <c r="UFW344" s="430"/>
      <c r="UFX344" s="431"/>
      <c r="UFY344" s="429"/>
      <c r="UFZ344" s="428"/>
      <c r="UGA344" s="430"/>
      <c r="UGB344" s="431"/>
      <c r="UGC344" s="429"/>
      <c r="UGD344" s="428"/>
      <c r="UGE344" s="430"/>
      <c r="UGF344" s="431"/>
      <c r="UGG344" s="429"/>
      <c r="UGH344" s="428"/>
      <c r="UGI344" s="430"/>
      <c r="UGJ344" s="431"/>
      <c r="UGK344" s="429"/>
      <c r="UGL344" s="428"/>
      <c r="UGM344" s="430"/>
      <c r="UGN344" s="431"/>
      <c r="UGO344" s="429"/>
      <c r="UGP344" s="428"/>
      <c r="UGQ344" s="430"/>
      <c r="UGR344" s="431"/>
      <c r="UGS344" s="429"/>
      <c r="UGT344" s="428"/>
      <c r="UGU344" s="430"/>
      <c r="UGV344" s="431"/>
      <c r="UGW344" s="429"/>
      <c r="UGX344" s="428"/>
      <c r="UGY344" s="430"/>
      <c r="UGZ344" s="431"/>
      <c r="UHA344" s="429"/>
      <c r="UHB344" s="428"/>
      <c r="UHC344" s="430"/>
      <c r="UHD344" s="431"/>
      <c r="UHE344" s="429"/>
      <c r="UHF344" s="428"/>
      <c r="UHG344" s="430"/>
      <c r="UHH344" s="431"/>
      <c r="UHI344" s="429"/>
      <c r="UHJ344" s="428"/>
      <c r="UHK344" s="430"/>
      <c r="UHL344" s="431"/>
      <c r="UHM344" s="429"/>
      <c r="UHN344" s="428"/>
      <c r="UHO344" s="430"/>
      <c r="UHP344" s="431"/>
      <c r="UHQ344" s="429"/>
      <c r="UHR344" s="428"/>
      <c r="UHS344" s="430"/>
      <c r="UHT344" s="431"/>
      <c r="UHU344" s="429"/>
      <c r="UHV344" s="428"/>
      <c r="UHW344" s="430"/>
      <c r="UHX344" s="431"/>
      <c r="UHY344" s="429"/>
      <c r="UHZ344" s="428"/>
      <c r="UIA344" s="430"/>
      <c r="UIB344" s="431"/>
      <c r="UIC344" s="429"/>
      <c r="UID344" s="428"/>
      <c r="UIE344" s="430"/>
      <c r="UIF344" s="431"/>
      <c r="UIG344" s="429"/>
      <c r="UIH344" s="428"/>
      <c r="UII344" s="430"/>
      <c r="UIJ344" s="431"/>
      <c r="UIK344" s="429"/>
      <c r="UIL344" s="428"/>
      <c r="UIM344" s="430"/>
      <c r="UIN344" s="431"/>
      <c r="UIO344" s="429"/>
      <c r="UIP344" s="428"/>
      <c r="UIQ344" s="430"/>
      <c r="UIR344" s="431"/>
      <c r="UIS344" s="429"/>
      <c r="UIT344" s="428"/>
      <c r="UIU344" s="430"/>
      <c r="UIV344" s="431"/>
      <c r="UIW344" s="429"/>
      <c r="UIX344" s="428"/>
      <c r="UIY344" s="430"/>
      <c r="UIZ344" s="431"/>
      <c r="UJA344" s="429"/>
      <c r="UJB344" s="428"/>
      <c r="UJC344" s="430"/>
      <c r="UJD344" s="431"/>
      <c r="UJE344" s="429"/>
      <c r="UJF344" s="428"/>
      <c r="UJG344" s="430"/>
      <c r="UJH344" s="431"/>
      <c r="UJI344" s="429"/>
      <c r="UJJ344" s="428"/>
      <c r="UJK344" s="430"/>
      <c r="UJL344" s="431"/>
      <c r="UJM344" s="429"/>
      <c r="UJN344" s="428"/>
      <c r="UJO344" s="430"/>
      <c r="UJP344" s="431"/>
      <c r="UJQ344" s="429"/>
      <c r="UJR344" s="428"/>
      <c r="UJS344" s="430"/>
      <c r="UJT344" s="431"/>
      <c r="UJU344" s="429"/>
      <c r="UJV344" s="428"/>
      <c r="UJW344" s="430"/>
      <c r="UJX344" s="431"/>
      <c r="UJY344" s="429"/>
      <c r="UJZ344" s="428"/>
      <c r="UKA344" s="430"/>
      <c r="UKB344" s="431"/>
      <c r="UKC344" s="429"/>
      <c r="UKD344" s="428"/>
      <c r="UKE344" s="430"/>
      <c r="UKF344" s="431"/>
      <c r="UKG344" s="429"/>
      <c r="UKH344" s="428"/>
      <c r="UKI344" s="430"/>
      <c r="UKJ344" s="431"/>
      <c r="UKK344" s="429"/>
      <c r="UKL344" s="428"/>
      <c r="UKM344" s="430"/>
      <c r="UKN344" s="431"/>
      <c r="UKO344" s="429"/>
      <c r="UKP344" s="428"/>
      <c r="UKQ344" s="430"/>
      <c r="UKR344" s="431"/>
      <c r="UKS344" s="429"/>
      <c r="UKT344" s="428"/>
      <c r="UKU344" s="430"/>
      <c r="UKV344" s="431"/>
      <c r="UKW344" s="429"/>
      <c r="UKX344" s="428"/>
      <c r="UKY344" s="430"/>
      <c r="UKZ344" s="431"/>
      <c r="ULA344" s="429"/>
      <c r="ULB344" s="428"/>
      <c r="ULC344" s="430"/>
      <c r="ULD344" s="431"/>
      <c r="ULE344" s="429"/>
      <c r="ULF344" s="428"/>
      <c r="ULG344" s="430"/>
      <c r="ULH344" s="431"/>
      <c r="ULI344" s="429"/>
      <c r="ULJ344" s="428"/>
      <c r="ULK344" s="430"/>
      <c r="ULL344" s="431"/>
      <c r="ULM344" s="429"/>
      <c r="ULN344" s="428"/>
      <c r="ULO344" s="430"/>
      <c r="ULP344" s="431"/>
      <c r="ULQ344" s="429"/>
      <c r="ULR344" s="428"/>
      <c r="ULS344" s="430"/>
      <c r="ULT344" s="431"/>
      <c r="ULU344" s="429"/>
      <c r="ULV344" s="428"/>
      <c r="ULW344" s="430"/>
      <c r="ULX344" s="431"/>
      <c r="ULY344" s="429"/>
      <c r="ULZ344" s="428"/>
      <c r="UMA344" s="430"/>
      <c r="UMB344" s="431"/>
      <c r="UMC344" s="429"/>
      <c r="UMD344" s="428"/>
      <c r="UME344" s="430"/>
      <c r="UMF344" s="431"/>
      <c r="UMG344" s="429"/>
      <c r="UMH344" s="428"/>
      <c r="UMI344" s="430"/>
      <c r="UMJ344" s="431"/>
      <c r="UMK344" s="429"/>
      <c r="UML344" s="428"/>
      <c r="UMM344" s="430"/>
      <c r="UMN344" s="431"/>
      <c r="UMO344" s="429"/>
      <c r="UMP344" s="428"/>
      <c r="UMQ344" s="430"/>
      <c r="UMR344" s="431"/>
      <c r="UMS344" s="429"/>
      <c r="UMT344" s="428"/>
      <c r="UMU344" s="430"/>
      <c r="UMV344" s="431"/>
      <c r="UMW344" s="429"/>
      <c r="UMX344" s="428"/>
      <c r="UMY344" s="430"/>
      <c r="UMZ344" s="431"/>
      <c r="UNA344" s="429"/>
      <c r="UNB344" s="428"/>
      <c r="UNC344" s="430"/>
      <c r="UND344" s="431"/>
      <c r="UNE344" s="429"/>
      <c r="UNF344" s="428"/>
      <c r="UNG344" s="430"/>
      <c r="UNH344" s="431"/>
      <c r="UNI344" s="429"/>
      <c r="UNJ344" s="428"/>
      <c r="UNK344" s="430"/>
      <c r="UNL344" s="431"/>
      <c r="UNM344" s="429"/>
      <c r="UNN344" s="428"/>
      <c r="UNO344" s="430"/>
      <c r="UNP344" s="431"/>
      <c r="UNQ344" s="429"/>
      <c r="UNR344" s="428"/>
      <c r="UNS344" s="430"/>
      <c r="UNT344" s="431"/>
      <c r="UNU344" s="429"/>
      <c r="UNV344" s="428"/>
      <c r="UNW344" s="430"/>
      <c r="UNX344" s="431"/>
      <c r="UNY344" s="429"/>
      <c r="UNZ344" s="428"/>
      <c r="UOA344" s="430"/>
      <c r="UOB344" s="431"/>
      <c r="UOC344" s="429"/>
      <c r="UOD344" s="428"/>
      <c r="UOE344" s="430"/>
      <c r="UOF344" s="431"/>
      <c r="UOG344" s="429"/>
      <c r="UOH344" s="428"/>
      <c r="UOI344" s="430"/>
      <c r="UOJ344" s="431"/>
      <c r="UOK344" s="429"/>
      <c r="UOL344" s="428"/>
      <c r="UOM344" s="430"/>
      <c r="UON344" s="431"/>
      <c r="UOO344" s="429"/>
      <c r="UOP344" s="428"/>
      <c r="UOQ344" s="430"/>
      <c r="UOR344" s="431"/>
      <c r="UOS344" s="429"/>
      <c r="UOT344" s="428"/>
      <c r="UOU344" s="430"/>
      <c r="UOV344" s="431"/>
      <c r="UOW344" s="429"/>
      <c r="UOX344" s="428"/>
      <c r="UOY344" s="430"/>
      <c r="UOZ344" s="431"/>
      <c r="UPA344" s="429"/>
      <c r="UPB344" s="428"/>
      <c r="UPC344" s="430"/>
      <c r="UPD344" s="431"/>
      <c r="UPE344" s="429"/>
      <c r="UPF344" s="428"/>
      <c r="UPG344" s="430"/>
      <c r="UPH344" s="431"/>
      <c r="UPI344" s="429"/>
      <c r="UPJ344" s="428"/>
      <c r="UPK344" s="430"/>
      <c r="UPL344" s="431"/>
      <c r="UPM344" s="429"/>
      <c r="UPN344" s="428"/>
      <c r="UPO344" s="430"/>
      <c r="UPP344" s="431"/>
      <c r="UPQ344" s="429"/>
      <c r="UPR344" s="428"/>
      <c r="UPS344" s="430"/>
      <c r="UPT344" s="431"/>
      <c r="UPU344" s="429"/>
      <c r="UPV344" s="428"/>
      <c r="UPW344" s="430"/>
      <c r="UPX344" s="431"/>
      <c r="UPY344" s="429"/>
      <c r="UPZ344" s="428"/>
      <c r="UQA344" s="430"/>
      <c r="UQB344" s="431"/>
      <c r="UQC344" s="429"/>
      <c r="UQD344" s="428"/>
      <c r="UQE344" s="430"/>
      <c r="UQF344" s="431"/>
      <c r="UQG344" s="429"/>
      <c r="UQH344" s="428"/>
      <c r="UQI344" s="430"/>
      <c r="UQJ344" s="431"/>
      <c r="UQK344" s="429"/>
      <c r="UQL344" s="428"/>
      <c r="UQM344" s="430"/>
      <c r="UQN344" s="431"/>
      <c r="UQO344" s="429"/>
      <c r="UQP344" s="428"/>
      <c r="UQQ344" s="430"/>
      <c r="UQR344" s="431"/>
      <c r="UQS344" s="429"/>
      <c r="UQT344" s="428"/>
      <c r="UQU344" s="430"/>
      <c r="UQV344" s="431"/>
      <c r="UQW344" s="429"/>
      <c r="UQX344" s="428"/>
      <c r="UQY344" s="430"/>
      <c r="UQZ344" s="431"/>
      <c r="URA344" s="429"/>
      <c r="URB344" s="428"/>
      <c r="URC344" s="430"/>
      <c r="URD344" s="431"/>
      <c r="URE344" s="429"/>
      <c r="URF344" s="428"/>
      <c r="URG344" s="430"/>
      <c r="URH344" s="431"/>
      <c r="URI344" s="429"/>
      <c r="URJ344" s="428"/>
      <c r="URK344" s="430"/>
      <c r="URL344" s="431"/>
      <c r="URM344" s="429"/>
      <c r="URN344" s="428"/>
      <c r="URO344" s="430"/>
      <c r="URP344" s="431"/>
      <c r="URQ344" s="429"/>
      <c r="URR344" s="428"/>
      <c r="URS344" s="430"/>
      <c r="URT344" s="431"/>
      <c r="URU344" s="429"/>
      <c r="URV344" s="428"/>
      <c r="URW344" s="430"/>
      <c r="URX344" s="431"/>
      <c r="URY344" s="429"/>
      <c r="URZ344" s="428"/>
      <c r="USA344" s="430"/>
      <c r="USB344" s="431"/>
      <c r="USC344" s="429"/>
      <c r="USD344" s="428"/>
      <c r="USE344" s="430"/>
      <c r="USF344" s="431"/>
      <c r="USG344" s="429"/>
      <c r="USH344" s="428"/>
      <c r="USI344" s="430"/>
      <c r="USJ344" s="431"/>
      <c r="USK344" s="429"/>
      <c r="USL344" s="428"/>
      <c r="USM344" s="430"/>
      <c r="USN344" s="431"/>
      <c r="USO344" s="429"/>
      <c r="USP344" s="428"/>
      <c r="USQ344" s="430"/>
      <c r="USR344" s="431"/>
      <c r="USS344" s="429"/>
      <c r="UST344" s="428"/>
      <c r="USU344" s="430"/>
      <c r="USV344" s="431"/>
      <c r="USW344" s="429"/>
      <c r="USX344" s="428"/>
      <c r="USY344" s="430"/>
      <c r="USZ344" s="431"/>
      <c r="UTA344" s="429"/>
      <c r="UTB344" s="428"/>
      <c r="UTC344" s="430"/>
      <c r="UTD344" s="431"/>
      <c r="UTE344" s="429"/>
      <c r="UTF344" s="428"/>
      <c r="UTG344" s="430"/>
      <c r="UTH344" s="431"/>
      <c r="UTI344" s="429"/>
      <c r="UTJ344" s="428"/>
      <c r="UTK344" s="430"/>
      <c r="UTL344" s="431"/>
      <c r="UTM344" s="429"/>
      <c r="UTN344" s="428"/>
      <c r="UTO344" s="430"/>
      <c r="UTP344" s="431"/>
      <c r="UTQ344" s="429"/>
      <c r="UTR344" s="428"/>
      <c r="UTS344" s="430"/>
      <c r="UTT344" s="431"/>
      <c r="UTU344" s="429"/>
      <c r="UTV344" s="428"/>
      <c r="UTW344" s="430"/>
      <c r="UTX344" s="431"/>
      <c r="UTY344" s="429"/>
      <c r="UTZ344" s="428"/>
      <c r="UUA344" s="430"/>
      <c r="UUB344" s="431"/>
      <c r="UUC344" s="429"/>
      <c r="UUD344" s="428"/>
      <c r="UUE344" s="430"/>
      <c r="UUF344" s="431"/>
      <c r="UUG344" s="429"/>
      <c r="UUH344" s="428"/>
      <c r="UUI344" s="430"/>
      <c r="UUJ344" s="431"/>
      <c r="UUK344" s="429"/>
      <c r="UUL344" s="428"/>
      <c r="UUM344" s="430"/>
      <c r="UUN344" s="431"/>
      <c r="UUO344" s="429"/>
      <c r="UUP344" s="428"/>
      <c r="UUQ344" s="430"/>
      <c r="UUR344" s="431"/>
      <c r="UUS344" s="429"/>
      <c r="UUT344" s="428"/>
      <c r="UUU344" s="430"/>
      <c r="UUV344" s="431"/>
      <c r="UUW344" s="429"/>
      <c r="UUX344" s="428"/>
      <c r="UUY344" s="430"/>
      <c r="UUZ344" s="431"/>
      <c r="UVA344" s="429"/>
      <c r="UVB344" s="428"/>
      <c r="UVC344" s="430"/>
      <c r="UVD344" s="431"/>
      <c r="UVE344" s="429"/>
      <c r="UVF344" s="428"/>
      <c r="UVG344" s="430"/>
      <c r="UVH344" s="431"/>
      <c r="UVI344" s="429"/>
      <c r="UVJ344" s="428"/>
      <c r="UVK344" s="430"/>
      <c r="UVL344" s="431"/>
      <c r="UVM344" s="429"/>
      <c r="UVN344" s="428"/>
      <c r="UVO344" s="430"/>
      <c r="UVP344" s="431"/>
      <c r="UVQ344" s="429"/>
      <c r="UVR344" s="428"/>
      <c r="UVS344" s="430"/>
      <c r="UVT344" s="431"/>
      <c r="UVU344" s="429"/>
      <c r="UVV344" s="428"/>
      <c r="UVW344" s="430"/>
      <c r="UVX344" s="431"/>
      <c r="UVY344" s="429"/>
      <c r="UVZ344" s="428"/>
      <c r="UWA344" s="430"/>
      <c r="UWB344" s="431"/>
      <c r="UWC344" s="429"/>
      <c r="UWD344" s="428"/>
      <c r="UWE344" s="430"/>
      <c r="UWF344" s="431"/>
      <c r="UWG344" s="429"/>
      <c r="UWH344" s="428"/>
      <c r="UWI344" s="430"/>
      <c r="UWJ344" s="431"/>
      <c r="UWK344" s="429"/>
      <c r="UWL344" s="428"/>
      <c r="UWM344" s="430"/>
      <c r="UWN344" s="431"/>
      <c r="UWO344" s="429"/>
      <c r="UWP344" s="428"/>
      <c r="UWQ344" s="430"/>
      <c r="UWR344" s="431"/>
      <c r="UWS344" s="429"/>
      <c r="UWT344" s="428"/>
      <c r="UWU344" s="430"/>
      <c r="UWV344" s="431"/>
      <c r="UWW344" s="429"/>
      <c r="UWX344" s="428"/>
      <c r="UWY344" s="430"/>
      <c r="UWZ344" s="431"/>
      <c r="UXA344" s="429"/>
      <c r="UXB344" s="428"/>
      <c r="UXC344" s="430"/>
      <c r="UXD344" s="431"/>
      <c r="UXE344" s="429"/>
      <c r="UXF344" s="428"/>
      <c r="UXG344" s="430"/>
      <c r="UXH344" s="431"/>
      <c r="UXI344" s="429"/>
      <c r="UXJ344" s="428"/>
      <c r="UXK344" s="430"/>
      <c r="UXL344" s="431"/>
      <c r="UXM344" s="429"/>
      <c r="UXN344" s="428"/>
      <c r="UXO344" s="430"/>
      <c r="UXP344" s="431"/>
      <c r="UXQ344" s="429"/>
      <c r="UXR344" s="428"/>
      <c r="UXS344" s="430"/>
      <c r="UXT344" s="431"/>
      <c r="UXU344" s="429"/>
      <c r="UXV344" s="428"/>
      <c r="UXW344" s="430"/>
      <c r="UXX344" s="431"/>
      <c r="UXY344" s="429"/>
      <c r="UXZ344" s="428"/>
      <c r="UYA344" s="430"/>
      <c r="UYB344" s="431"/>
      <c r="UYC344" s="429"/>
      <c r="UYD344" s="428"/>
      <c r="UYE344" s="430"/>
      <c r="UYF344" s="431"/>
      <c r="UYG344" s="429"/>
      <c r="UYH344" s="428"/>
      <c r="UYI344" s="430"/>
      <c r="UYJ344" s="431"/>
      <c r="UYK344" s="429"/>
      <c r="UYL344" s="428"/>
      <c r="UYM344" s="430"/>
      <c r="UYN344" s="431"/>
      <c r="UYO344" s="429"/>
      <c r="UYP344" s="428"/>
      <c r="UYQ344" s="430"/>
      <c r="UYR344" s="431"/>
      <c r="UYS344" s="429"/>
      <c r="UYT344" s="428"/>
      <c r="UYU344" s="430"/>
      <c r="UYV344" s="431"/>
      <c r="UYW344" s="429"/>
      <c r="UYX344" s="428"/>
      <c r="UYY344" s="430"/>
      <c r="UYZ344" s="431"/>
      <c r="UZA344" s="429"/>
      <c r="UZB344" s="428"/>
      <c r="UZC344" s="430"/>
      <c r="UZD344" s="431"/>
      <c r="UZE344" s="429"/>
      <c r="UZF344" s="428"/>
      <c r="UZG344" s="430"/>
      <c r="UZH344" s="431"/>
      <c r="UZI344" s="429"/>
      <c r="UZJ344" s="428"/>
      <c r="UZK344" s="430"/>
      <c r="UZL344" s="431"/>
      <c r="UZM344" s="429"/>
      <c r="UZN344" s="428"/>
      <c r="UZO344" s="430"/>
      <c r="UZP344" s="431"/>
      <c r="UZQ344" s="429"/>
      <c r="UZR344" s="428"/>
      <c r="UZS344" s="430"/>
      <c r="UZT344" s="431"/>
      <c r="UZU344" s="429"/>
      <c r="UZV344" s="428"/>
      <c r="UZW344" s="430"/>
      <c r="UZX344" s="431"/>
      <c r="UZY344" s="429"/>
      <c r="UZZ344" s="428"/>
      <c r="VAA344" s="430"/>
      <c r="VAB344" s="431"/>
      <c r="VAC344" s="429"/>
      <c r="VAD344" s="428"/>
      <c r="VAE344" s="430"/>
      <c r="VAF344" s="431"/>
      <c r="VAG344" s="429"/>
      <c r="VAH344" s="428"/>
      <c r="VAI344" s="430"/>
      <c r="VAJ344" s="431"/>
      <c r="VAK344" s="429"/>
      <c r="VAL344" s="428"/>
      <c r="VAM344" s="430"/>
      <c r="VAN344" s="431"/>
      <c r="VAO344" s="429"/>
      <c r="VAP344" s="428"/>
      <c r="VAQ344" s="430"/>
      <c r="VAR344" s="431"/>
      <c r="VAS344" s="429"/>
      <c r="VAT344" s="428"/>
      <c r="VAU344" s="430"/>
      <c r="VAV344" s="431"/>
      <c r="VAW344" s="429"/>
      <c r="VAX344" s="428"/>
      <c r="VAY344" s="430"/>
      <c r="VAZ344" s="431"/>
      <c r="VBA344" s="429"/>
      <c r="VBB344" s="428"/>
      <c r="VBC344" s="430"/>
      <c r="VBD344" s="431"/>
      <c r="VBE344" s="429"/>
      <c r="VBF344" s="428"/>
      <c r="VBG344" s="430"/>
      <c r="VBH344" s="431"/>
      <c r="VBI344" s="429"/>
      <c r="VBJ344" s="428"/>
      <c r="VBK344" s="430"/>
      <c r="VBL344" s="431"/>
      <c r="VBM344" s="429"/>
      <c r="VBN344" s="428"/>
      <c r="VBO344" s="430"/>
      <c r="VBP344" s="431"/>
      <c r="VBQ344" s="429"/>
      <c r="VBR344" s="428"/>
      <c r="VBS344" s="430"/>
      <c r="VBT344" s="431"/>
      <c r="VBU344" s="429"/>
      <c r="VBV344" s="428"/>
      <c r="VBW344" s="430"/>
      <c r="VBX344" s="431"/>
      <c r="VBY344" s="429"/>
      <c r="VBZ344" s="428"/>
      <c r="VCA344" s="430"/>
      <c r="VCB344" s="431"/>
      <c r="VCC344" s="429"/>
      <c r="VCD344" s="428"/>
      <c r="VCE344" s="430"/>
      <c r="VCF344" s="431"/>
      <c r="VCG344" s="429"/>
      <c r="VCH344" s="428"/>
      <c r="VCI344" s="430"/>
      <c r="VCJ344" s="431"/>
      <c r="VCK344" s="429"/>
      <c r="VCL344" s="428"/>
      <c r="VCM344" s="430"/>
      <c r="VCN344" s="431"/>
      <c r="VCO344" s="429"/>
      <c r="VCP344" s="428"/>
      <c r="VCQ344" s="430"/>
      <c r="VCR344" s="431"/>
      <c r="VCS344" s="429"/>
      <c r="VCT344" s="428"/>
      <c r="VCU344" s="430"/>
      <c r="VCV344" s="431"/>
      <c r="VCW344" s="429"/>
      <c r="VCX344" s="428"/>
      <c r="VCY344" s="430"/>
      <c r="VCZ344" s="431"/>
      <c r="VDA344" s="429"/>
      <c r="VDB344" s="428"/>
      <c r="VDC344" s="430"/>
      <c r="VDD344" s="431"/>
      <c r="VDE344" s="429"/>
      <c r="VDF344" s="428"/>
      <c r="VDG344" s="430"/>
      <c r="VDH344" s="431"/>
      <c r="VDI344" s="429"/>
      <c r="VDJ344" s="428"/>
      <c r="VDK344" s="430"/>
      <c r="VDL344" s="431"/>
      <c r="VDM344" s="429"/>
      <c r="VDN344" s="428"/>
      <c r="VDO344" s="430"/>
      <c r="VDP344" s="431"/>
      <c r="VDQ344" s="429"/>
      <c r="VDR344" s="428"/>
      <c r="VDS344" s="430"/>
      <c r="VDT344" s="431"/>
      <c r="VDU344" s="429"/>
      <c r="VDV344" s="428"/>
      <c r="VDW344" s="430"/>
      <c r="VDX344" s="431"/>
      <c r="VDY344" s="429"/>
      <c r="VDZ344" s="428"/>
      <c r="VEA344" s="430"/>
      <c r="VEB344" s="431"/>
      <c r="VEC344" s="429"/>
      <c r="VED344" s="428"/>
      <c r="VEE344" s="430"/>
      <c r="VEF344" s="431"/>
      <c r="VEG344" s="429"/>
      <c r="VEH344" s="428"/>
      <c r="VEI344" s="430"/>
      <c r="VEJ344" s="431"/>
      <c r="VEK344" s="429"/>
      <c r="VEL344" s="428"/>
      <c r="VEM344" s="430"/>
      <c r="VEN344" s="431"/>
      <c r="VEO344" s="429"/>
      <c r="VEP344" s="428"/>
      <c r="VEQ344" s="430"/>
      <c r="VER344" s="431"/>
      <c r="VES344" s="429"/>
      <c r="VET344" s="428"/>
      <c r="VEU344" s="430"/>
      <c r="VEV344" s="431"/>
      <c r="VEW344" s="429"/>
      <c r="VEX344" s="428"/>
      <c r="VEY344" s="430"/>
      <c r="VEZ344" s="431"/>
      <c r="VFA344" s="429"/>
      <c r="VFB344" s="428"/>
      <c r="VFC344" s="430"/>
      <c r="VFD344" s="431"/>
      <c r="VFE344" s="429"/>
      <c r="VFF344" s="428"/>
      <c r="VFG344" s="430"/>
      <c r="VFH344" s="431"/>
      <c r="VFI344" s="429"/>
      <c r="VFJ344" s="428"/>
      <c r="VFK344" s="430"/>
      <c r="VFL344" s="431"/>
      <c r="VFM344" s="429"/>
      <c r="VFN344" s="428"/>
      <c r="VFO344" s="430"/>
      <c r="VFP344" s="431"/>
      <c r="VFQ344" s="429"/>
      <c r="VFR344" s="428"/>
      <c r="VFS344" s="430"/>
      <c r="VFT344" s="431"/>
      <c r="VFU344" s="429"/>
      <c r="VFV344" s="428"/>
      <c r="VFW344" s="430"/>
      <c r="VFX344" s="431"/>
      <c r="VFY344" s="429"/>
      <c r="VFZ344" s="428"/>
      <c r="VGA344" s="430"/>
      <c r="VGB344" s="431"/>
      <c r="VGC344" s="429"/>
      <c r="VGD344" s="428"/>
      <c r="VGE344" s="430"/>
      <c r="VGF344" s="431"/>
      <c r="VGG344" s="429"/>
      <c r="VGH344" s="428"/>
      <c r="VGI344" s="430"/>
      <c r="VGJ344" s="431"/>
      <c r="VGK344" s="429"/>
      <c r="VGL344" s="428"/>
      <c r="VGM344" s="430"/>
      <c r="VGN344" s="431"/>
      <c r="VGO344" s="429"/>
      <c r="VGP344" s="428"/>
      <c r="VGQ344" s="430"/>
      <c r="VGR344" s="431"/>
      <c r="VGS344" s="429"/>
      <c r="VGT344" s="428"/>
      <c r="VGU344" s="430"/>
      <c r="VGV344" s="431"/>
      <c r="VGW344" s="429"/>
      <c r="VGX344" s="428"/>
      <c r="VGY344" s="430"/>
      <c r="VGZ344" s="431"/>
      <c r="VHA344" s="429"/>
      <c r="VHB344" s="428"/>
      <c r="VHC344" s="430"/>
      <c r="VHD344" s="431"/>
      <c r="VHE344" s="429"/>
      <c r="VHF344" s="428"/>
      <c r="VHG344" s="430"/>
      <c r="VHH344" s="431"/>
      <c r="VHI344" s="429"/>
      <c r="VHJ344" s="428"/>
      <c r="VHK344" s="430"/>
      <c r="VHL344" s="431"/>
      <c r="VHM344" s="429"/>
      <c r="VHN344" s="428"/>
      <c r="VHO344" s="430"/>
      <c r="VHP344" s="431"/>
      <c r="VHQ344" s="429"/>
      <c r="VHR344" s="428"/>
      <c r="VHS344" s="430"/>
      <c r="VHT344" s="431"/>
      <c r="VHU344" s="429"/>
      <c r="VHV344" s="428"/>
      <c r="VHW344" s="430"/>
      <c r="VHX344" s="431"/>
      <c r="VHY344" s="429"/>
      <c r="VHZ344" s="428"/>
      <c r="VIA344" s="430"/>
      <c r="VIB344" s="431"/>
      <c r="VIC344" s="429"/>
      <c r="VID344" s="428"/>
      <c r="VIE344" s="430"/>
      <c r="VIF344" s="431"/>
      <c r="VIG344" s="429"/>
      <c r="VIH344" s="428"/>
      <c r="VII344" s="430"/>
      <c r="VIJ344" s="431"/>
      <c r="VIK344" s="429"/>
      <c r="VIL344" s="428"/>
      <c r="VIM344" s="430"/>
      <c r="VIN344" s="431"/>
      <c r="VIO344" s="429"/>
      <c r="VIP344" s="428"/>
      <c r="VIQ344" s="430"/>
      <c r="VIR344" s="431"/>
      <c r="VIS344" s="429"/>
      <c r="VIT344" s="428"/>
      <c r="VIU344" s="430"/>
      <c r="VIV344" s="431"/>
      <c r="VIW344" s="429"/>
      <c r="VIX344" s="428"/>
      <c r="VIY344" s="430"/>
      <c r="VIZ344" s="431"/>
      <c r="VJA344" s="429"/>
      <c r="VJB344" s="428"/>
      <c r="VJC344" s="430"/>
      <c r="VJD344" s="431"/>
      <c r="VJE344" s="429"/>
      <c r="VJF344" s="428"/>
      <c r="VJG344" s="430"/>
      <c r="VJH344" s="431"/>
      <c r="VJI344" s="429"/>
      <c r="VJJ344" s="428"/>
      <c r="VJK344" s="430"/>
      <c r="VJL344" s="431"/>
      <c r="VJM344" s="429"/>
      <c r="VJN344" s="428"/>
      <c r="VJO344" s="430"/>
      <c r="VJP344" s="431"/>
      <c r="VJQ344" s="429"/>
      <c r="VJR344" s="428"/>
      <c r="VJS344" s="430"/>
      <c r="VJT344" s="431"/>
      <c r="VJU344" s="429"/>
      <c r="VJV344" s="428"/>
      <c r="VJW344" s="430"/>
      <c r="VJX344" s="431"/>
      <c r="VJY344" s="429"/>
      <c r="VJZ344" s="428"/>
      <c r="VKA344" s="430"/>
      <c r="VKB344" s="431"/>
      <c r="VKC344" s="429"/>
      <c r="VKD344" s="428"/>
      <c r="VKE344" s="430"/>
      <c r="VKF344" s="431"/>
      <c r="VKG344" s="429"/>
      <c r="VKH344" s="428"/>
      <c r="VKI344" s="430"/>
      <c r="VKJ344" s="431"/>
      <c r="VKK344" s="429"/>
      <c r="VKL344" s="428"/>
      <c r="VKM344" s="430"/>
      <c r="VKN344" s="431"/>
      <c r="VKO344" s="429"/>
      <c r="VKP344" s="428"/>
      <c r="VKQ344" s="430"/>
      <c r="VKR344" s="431"/>
      <c r="VKS344" s="429"/>
      <c r="VKT344" s="428"/>
      <c r="VKU344" s="430"/>
      <c r="VKV344" s="431"/>
      <c r="VKW344" s="429"/>
      <c r="VKX344" s="428"/>
      <c r="VKY344" s="430"/>
      <c r="VKZ344" s="431"/>
      <c r="VLA344" s="429"/>
      <c r="VLB344" s="428"/>
      <c r="VLC344" s="430"/>
      <c r="VLD344" s="431"/>
      <c r="VLE344" s="429"/>
      <c r="VLF344" s="428"/>
      <c r="VLG344" s="430"/>
      <c r="VLH344" s="431"/>
      <c r="VLI344" s="429"/>
      <c r="VLJ344" s="428"/>
      <c r="VLK344" s="430"/>
      <c r="VLL344" s="431"/>
      <c r="VLM344" s="429"/>
      <c r="VLN344" s="428"/>
      <c r="VLO344" s="430"/>
      <c r="VLP344" s="431"/>
      <c r="VLQ344" s="429"/>
      <c r="VLR344" s="428"/>
      <c r="VLS344" s="430"/>
      <c r="VLT344" s="431"/>
      <c r="VLU344" s="429"/>
      <c r="VLV344" s="428"/>
      <c r="VLW344" s="430"/>
      <c r="VLX344" s="431"/>
      <c r="VLY344" s="429"/>
      <c r="VLZ344" s="428"/>
      <c r="VMA344" s="430"/>
      <c r="VMB344" s="431"/>
      <c r="VMC344" s="429"/>
      <c r="VMD344" s="428"/>
      <c r="VME344" s="430"/>
      <c r="VMF344" s="431"/>
      <c r="VMG344" s="429"/>
      <c r="VMH344" s="428"/>
      <c r="VMI344" s="430"/>
      <c r="VMJ344" s="431"/>
      <c r="VMK344" s="429"/>
      <c r="VML344" s="428"/>
      <c r="VMM344" s="430"/>
      <c r="VMN344" s="431"/>
      <c r="VMO344" s="429"/>
      <c r="VMP344" s="428"/>
      <c r="VMQ344" s="430"/>
      <c r="VMR344" s="431"/>
      <c r="VMS344" s="429"/>
      <c r="VMT344" s="428"/>
      <c r="VMU344" s="430"/>
      <c r="VMV344" s="431"/>
      <c r="VMW344" s="429"/>
      <c r="VMX344" s="428"/>
      <c r="VMY344" s="430"/>
      <c r="VMZ344" s="431"/>
      <c r="VNA344" s="429"/>
      <c r="VNB344" s="428"/>
      <c r="VNC344" s="430"/>
      <c r="VND344" s="431"/>
      <c r="VNE344" s="429"/>
      <c r="VNF344" s="428"/>
      <c r="VNG344" s="430"/>
      <c r="VNH344" s="431"/>
      <c r="VNI344" s="429"/>
      <c r="VNJ344" s="428"/>
      <c r="VNK344" s="430"/>
      <c r="VNL344" s="431"/>
      <c r="VNM344" s="429"/>
      <c r="VNN344" s="428"/>
      <c r="VNO344" s="430"/>
      <c r="VNP344" s="431"/>
      <c r="VNQ344" s="429"/>
      <c r="VNR344" s="428"/>
      <c r="VNS344" s="430"/>
      <c r="VNT344" s="431"/>
      <c r="VNU344" s="429"/>
      <c r="VNV344" s="428"/>
      <c r="VNW344" s="430"/>
      <c r="VNX344" s="431"/>
      <c r="VNY344" s="429"/>
      <c r="VNZ344" s="428"/>
      <c r="VOA344" s="430"/>
      <c r="VOB344" s="431"/>
      <c r="VOC344" s="429"/>
      <c r="VOD344" s="428"/>
      <c r="VOE344" s="430"/>
      <c r="VOF344" s="431"/>
      <c r="VOG344" s="429"/>
      <c r="VOH344" s="428"/>
      <c r="VOI344" s="430"/>
      <c r="VOJ344" s="431"/>
      <c r="VOK344" s="429"/>
      <c r="VOL344" s="428"/>
      <c r="VOM344" s="430"/>
      <c r="VON344" s="431"/>
      <c r="VOO344" s="429"/>
      <c r="VOP344" s="428"/>
      <c r="VOQ344" s="430"/>
      <c r="VOR344" s="431"/>
      <c r="VOS344" s="429"/>
      <c r="VOT344" s="428"/>
      <c r="VOU344" s="430"/>
      <c r="VOV344" s="431"/>
      <c r="VOW344" s="429"/>
      <c r="VOX344" s="428"/>
      <c r="VOY344" s="430"/>
      <c r="VOZ344" s="431"/>
      <c r="VPA344" s="429"/>
      <c r="VPB344" s="428"/>
      <c r="VPC344" s="430"/>
      <c r="VPD344" s="431"/>
      <c r="VPE344" s="429"/>
      <c r="VPF344" s="428"/>
      <c r="VPG344" s="430"/>
      <c r="VPH344" s="431"/>
      <c r="VPI344" s="429"/>
      <c r="VPJ344" s="428"/>
      <c r="VPK344" s="430"/>
      <c r="VPL344" s="431"/>
      <c r="VPM344" s="429"/>
      <c r="VPN344" s="428"/>
      <c r="VPO344" s="430"/>
      <c r="VPP344" s="431"/>
      <c r="VPQ344" s="429"/>
      <c r="VPR344" s="428"/>
      <c r="VPS344" s="430"/>
      <c r="VPT344" s="431"/>
      <c r="VPU344" s="429"/>
      <c r="VPV344" s="428"/>
      <c r="VPW344" s="430"/>
      <c r="VPX344" s="431"/>
      <c r="VPY344" s="429"/>
      <c r="VPZ344" s="428"/>
      <c r="VQA344" s="430"/>
      <c r="VQB344" s="431"/>
      <c r="VQC344" s="429"/>
      <c r="VQD344" s="428"/>
      <c r="VQE344" s="430"/>
      <c r="VQF344" s="431"/>
      <c r="VQG344" s="429"/>
      <c r="VQH344" s="428"/>
      <c r="VQI344" s="430"/>
      <c r="VQJ344" s="431"/>
      <c r="VQK344" s="429"/>
      <c r="VQL344" s="428"/>
      <c r="VQM344" s="430"/>
      <c r="VQN344" s="431"/>
      <c r="VQO344" s="429"/>
      <c r="VQP344" s="428"/>
      <c r="VQQ344" s="430"/>
      <c r="VQR344" s="431"/>
      <c r="VQS344" s="429"/>
      <c r="VQT344" s="428"/>
      <c r="VQU344" s="430"/>
      <c r="VQV344" s="431"/>
      <c r="VQW344" s="429"/>
      <c r="VQX344" s="428"/>
      <c r="VQY344" s="430"/>
      <c r="VQZ344" s="431"/>
      <c r="VRA344" s="429"/>
      <c r="VRB344" s="428"/>
      <c r="VRC344" s="430"/>
      <c r="VRD344" s="431"/>
      <c r="VRE344" s="429"/>
      <c r="VRF344" s="428"/>
      <c r="VRG344" s="430"/>
      <c r="VRH344" s="431"/>
      <c r="VRI344" s="429"/>
      <c r="VRJ344" s="428"/>
      <c r="VRK344" s="430"/>
      <c r="VRL344" s="431"/>
      <c r="VRM344" s="429"/>
      <c r="VRN344" s="428"/>
      <c r="VRO344" s="430"/>
      <c r="VRP344" s="431"/>
      <c r="VRQ344" s="429"/>
      <c r="VRR344" s="428"/>
      <c r="VRS344" s="430"/>
      <c r="VRT344" s="431"/>
      <c r="VRU344" s="429"/>
      <c r="VRV344" s="428"/>
      <c r="VRW344" s="430"/>
      <c r="VRX344" s="431"/>
      <c r="VRY344" s="429"/>
      <c r="VRZ344" s="428"/>
      <c r="VSA344" s="430"/>
      <c r="VSB344" s="431"/>
      <c r="VSC344" s="429"/>
      <c r="VSD344" s="428"/>
      <c r="VSE344" s="430"/>
      <c r="VSF344" s="431"/>
      <c r="VSG344" s="429"/>
      <c r="VSH344" s="428"/>
      <c r="VSI344" s="430"/>
      <c r="VSJ344" s="431"/>
      <c r="VSK344" s="429"/>
      <c r="VSL344" s="428"/>
      <c r="VSM344" s="430"/>
      <c r="VSN344" s="431"/>
      <c r="VSO344" s="429"/>
      <c r="VSP344" s="428"/>
      <c r="VSQ344" s="430"/>
      <c r="VSR344" s="431"/>
      <c r="VSS344" s="429"/>
      <c r="VST344" s="428"/>
      <c r="VSU344" s="430"/>
      <c r="VSV344" s="431"/>
      <c r="VSW344" s="429"/>
      <c r="VSX344" s="428"/>
      <c r="VSY344" s="430"/>
      <c r="VSZ344" s="431"/>
      <c r="VTA344" s="429"/>
      <c r="VTB344" s="428"/>
      <c r="VTC344" s="430"/>
      <c r="VTD344" s="431"/>
      <c r="VTE344" s="429"/>
      <c r="VTF344" s="428"/>
      <c r="VTG344" s="430"/>
      <c r="VTH344" s="431"/>
      <c r="VTI344" s="429"/>
      <c r="VTJ344" s="428"/>
      <c r="VTK344" s="430"/>
      <c r="VTL344" s="431"/>
      <c r="VTM344" s="429"/>
      <c r="VTN344" s="428"/>
      <c r="VTO344" s="430"/>
      <c r="VTP344" s="431"/>
      <c r="VTQ344" s="429"/>
      <c r="VTR344" s="428"/>
      <c r="VTS344" s="430"/>
      <c r="VTT344" s="431"/>
      <c r="VTU344" s="429"/>
      <c r="VTV344" s="428"/>
      <c r="VTW344" s="430"/>
      <c r="VTX344" s="431"/>
      <c r="VTY344" s="429"/>
      <c r="VTZ344" s="428"/>
      <c r="VUA344" s="430"/>
      <c r="VUB344" s="431"/>
      <c r="VUC344" s="429"/>
      <c r="VUD344" s="428"/>
      <c r="VUE344" s="430"/>
      <c r="VUF344" s="431"/>
      <c r="VUG344" s="429"/>
      <c r="VUH344" s="428"/>
      <c r="VUI344" s="430"/>
      <c r="VUJ344" s="431"/>
      <c r="VUK344" s="429"/>
      <c r="VUL344" s="428"/>
      <c r="VUM344" s="430"/>
      <c r="VUN344" s="431"/>
      <c r="VUO344" s="429"/>
      <c r="VUP344" s="428"/>
      <c r="VUQ344" s="430"/>
      <c r="VUR344" s="431"/>
      <c r="VUS344" s="429"/>
      <c r="VUT344" s="428"/>
      <c r="VUU344" s="430"/>
      <c r="VUV344" s="431"/>
      <c r="VUW344" s="429"/>
      <c r="VUX344" s="428"/>
      <c r="VUY344" s="430"/>
      <c r="VUZ344" s="431"/>
      <c r="VVA344" s="429"/>
      <c r="VVB344" s="428"/>
      <c r="VVC344" s="430"/>
      <c r="VVD344" s="431"/>
      <c r="VVE344" s="429"/>
      <c r="VVF344" s="428"/>
      <c r="VVG344" s="430"/>
      <c r="VVH344" s="431"/>
      <c r="VVI344" s="429"/>
      <c r="VVJ344" s="428"/>
      <c r="VVK344" s="430"/>
      <c r="VVL344" s="431"/>
      <c r="VVM344" s="429"/>
      <c r="VVN344" s="428"/>
      <c r="VVO344" s="430"/>
      <c r="VVP344" s="431"/>
      <c r="VVQ344" s="429"/>
      <c r="VVR344" s="428"/>
      <c r="VVS344" s="430"/>
      <c r="VVT344" s="431"/>
      <c r="VVU344" s="429"/>
      <c r="VVV344" s="428"/>
      <c r="VVW344" s="430"/>
      <c r="VVX344" s="431"/>
      <c r="VVY344" s="429"/>
      <c r="VVZ344" s="428"/>
      <c r="VWA344" s="430"/>
      <c r="VWB344" s="431"/>
      <c r="VWC344" s="429"/>
      <c r="VWD344" s="428"/>
      <c r="VWE344" s="430"/>
      <c r="VWF344" s="431"/>
      <c r="VWG344" s="429"/>
      <c r="VWH344" s="428"/>
      <c r="VWI344" s="430"/>
      <c r="VWJ344" s="431"/>
      <c r="VWK344" s="429"/>
      <c r="VWL344" s="428"/>
      <c r="VWM344" s="430"/>
      <c r="VWN344" s="431"/>
      <c r="VWO344" s="429"/>
      <c r="VWP344" s="428"/>
      <c r="VWQ344" s="430"/>
      <c r="VWR344" s="431"/>
      <c r="VWS344" s="429"/>
      <c r="VWT344" s="428"/>
      <c r="VWU344" s="430"/>
      <c r="VWV344" s="431"/>
      <c r="VWW344" s="429"/>
      <c r="VWX344" s="428"/>
      <c r="VWY344" s="430"/>
      <c r="VWZ344" s="431"/>
      <c r="VXA344" s="429"/>
      <c r="VXB344" s="428"/>
      <c r="VXC344" s="430"/>
      <c r="VXD344" s="431"/>
      <c r="VXE344" s="429"/>
      <c r="VXF344" s="428"/>
      <c r="VXG344" s="430"/>
      <c r="VXH344" s="431"/>
      <c r="VXI344" s="429"/>
      <c r="VXJ344" s="428"/>
      <c r="VXK344" s="430"/>
      <c r="VXL344" s="431"/>
      <c r="VXM344" s="429"/>
      <c r="VXN344" s="428"/>
      <c r="VXO344" s="430"/>
      <c r="VXP344" s="431"/>
      <c r="VXQ344" s="429"/>
      <c r="VXR344" s="428"/>
      <c r="VXS344" s="430"/>
      <c r="VXT344" s="431"/>
      <c r="VXU344" s="429"/>
      <c r="VXV344" s="428"/>
      <c r="VXW344" s="430"/>
      <c r="VXX344" s="431"/>
      <c r="VXY344" s="429"/>
      <c r="VXZ344" s="428"/>
      <c r="VYA344" s="430"/>
      <c r="VYB344" s="431"/>
      <c r="VYC344" s="429"/>
      <c r="VYD344" s="428"/>
      <c r="VYE344" s="430"/>
      <c r="VYF344" s="431"/>
      <c r="VYG344" s="429"/>
      <c r="VYH344" s="428"/>
      <c r="VYI344" s="430"/>
      <c r="VYJ344" s="431"/>
      <c r="VYK344" s="429"/>
      <c r="VYL344" s="428"/>
      <c r="VYM344" s="430"/>
      <c r="VYN344" s="431"/>
      <c r="VYO344" s="429"/>
      <c r="VYP344" s="428"/>
      <c r="VYQ344" s="430"/>
      <c r="VYR344" s="431"/>
      <c r="VYS344" s="429"/>
      <c r="VYT344" s="428"/>
      <c r="VYU344" s="430"/>
      <c r="VYV344" s="431"/>
      <c r="VYW344" s="429"/>
      <c r="VYX344" s="428"/>
      <c r="VYY344" s="430"/>
      <c r="VYZ344" s="431"/>
      <c r="VZA344" s="429"/>
      <c r="VZB344" s="428"/>
      <c r="VZC344" s="430"/>
      <c r="VZD344" s="431"/>
      <c r="VZE344" s="429"/>
      <c r="VZF344" s="428"/>
      <c r="VZG344" s="430"/>
      <c r="VZH344" s="431"/>
      <c r="VZI344" s="429"/>
      <c r="VZJ344" s="428"/>
      <c r="VZK344" s="430"/>
      <c r="VZL344" s="431"/>
      <c r="VZM344" s="429"/>
      <c r="VZN344" s="428"/>
      <c r="VZO344" s="430"/>
      <c r="VZP344" s="431"/>
      <c r="VZQ344" s="429"/>
      <c r="VZR344" s="428"/>
      <c r="VZS344" s="430"/>
      <c r="VZT344" s="431"/>
      <c r="VZU344" s="429"/>
      <c r="VZV344" s="428"/>
      <c r="VZW344" s="430"/>
      <c r="VZX344" s="431"/>
      <c r="VZY344" s="429"/>
      <c r="VZZ344" s="428"/>
      <c r="WAA344" s="430"/>
      <c r="WAB344" s="431"/>
      <c r="WAC344" s="429"/>
      <c r="WAD344" s="428"/>
      <c r="WAE344" s="430"/>
      <c r="WAF344" s="431"/>
      <c r="WAG344" s="429"/>
      <c r="WAH344" s="428"/>
      <c r="WAI344" s="430"/>
      <c r="WAJ344" s="431"/>
      <c r="WAK344" s="429"/>
      <c r="WAL344" s="428"/>
      <c r="WAM344" s="430"/>
      <c r="WAN344" s="431"/>
      <c r="WAO344" s="429"/>
      <c r="WAP344" s="428"/>
      <c r="WAQ344" s="430"/>
      <c r="WAR344" s="431"/>
      <c r="WAS344" s="429"/>
      <c r="WAT344" s="428"/>
      <c r="WAU344" s="430"/>
      <c r="WAV344" s="431"/>
      <c r="WAW344" s="429"/>
      <c r="WAX344" s="428"/>
      <c r="WAY344" s="430"/>
      <c r="WAZ344" s="431"/>
      <c r="WBA344" s="429"/>
      <c r="WBB344" s="428"/>
      <c r="WBC344" s="430"/>
      <c r="WBD344" s="431"/>
      <c r="WBE344" s="429"/>
      <c r="WBF344" s="428"/>
      <c r="WBG344" s="430"/>
      <c r="WBH344" s="431"/>
      <c r="WBI344" s="429"/>
      <c r="WBJ344" s="428"/>
      <c r="WBK344" s="430"/>
      <c r="WBL344" s="431"/>
      <c r="WBM344" s="429"/>
      <c r="WBN344" s="428"/>
      <c r="WBO344" s="430"/>
      <c r="WBP344" s="431"/>
      <c r="WBQ344" s="429"/>
      <c r="WBR344" s="428"/>
      <c r="WBS344" s="430"/>
      <c r="WBT344" s="431"/>
      <c r="WBU344" s="429"/>
      <c r="WBV344" s="428"/>
      <c r="WBW344" s="430"/>
      <c r="WBX344" s="431"/>
      <c r="WBY344" s="429"/>
      <c r="WBZ344" s="428"/>
      <c r="WCA344" s="430"/>
      <c r="WCB344" s="431"/>
      <c r="WCC344" s="429"/>
      <c r="WCD344" s="428"/>
      <c r="WCE344" s="430"/>
      <c r="WCF344" s="431"/>
      <c r="WCG344" s="429"/>
      <c r="WCH344" s="428"/>
      <c r="WCI344" s="430"/>
      <c r="WCJ344" s="431"/>
      <c r="WCK344" s="429"/>
      <c r="WCL344" s="428"/>
      <c r="WCM344" s="430"/>
      <c r="WCN344" s="431"/>
      <c r="WCO344" s="429"/>
      <c r="WCP344" s="428"/>
      <c r="WCQ344" s="430"/>
      <c r="WCR344" s="431"/>
      <c r="WCS344" s="429"/>
      <c r="WCT344" s="428"/>
      <c r="WCU344" s="430"/>
      <c r="WCV344" s="431"/>
      <c r="WCW344" s="429"/>
      <c r="WCX344" s="428"/>
      <c r="WCY344" s="430"/>
      <c r="WCZ344" s="431"/>
      <c r="WDA344" s="429"/>
      <c r="WDB344" s="428"/>
      <c r="WDC344" s="430"/>
      <c r="WDD344" s="431"/>
      <c r="WDE344" s="429"/>
      <c r="WDF344" s="428"/>
      <c r="WDG344" s="430"/>
      <c r="WDH344" s="431"/>
      <c r="WDI344" s="429"/>
      <c r="WDJ344" s="428"/>
      <c r="WDK344" s="430"/>
      <c r="WDL344" s="431"/>
      <c r="WDM344" s="429"/>
      <c r="WDN344" s="428"/>
      <c r="WDO344" s="430"/>
      <c r="WDP344" s="431"/>
      <c r="WDQ344" s="429"/>
      <c r="WDR344" s="428"/>
      <c r="WDS344" s="430"/>
      <c r="WDT344" s="431"/>
      <c r="WDU344" s="429"/>
      <c r="WDV344" s="428"/>
      <c r="WDW344" s="430"/>
      <c r="WDX344" s="431"/>
      <c r="WDY344" s="429"/>
      <c r="WDZ344" s="428"/>
      <c r="WEA344" s="430"/>
      <c r="WEB344" s="431"/>
      <c r="WEC344" s="429"/>
      <c r="WED344" s="428"/>
      <c r="WEE344" s="430"/>
      <c r="WEF344" s="431"/>
      <c r="WEG344" s="429"/>
      <c r="WEH344" s="428"/>
      <c r="WEI344" s="430"/>
      <c r="WEJ344" s="431"/>
      <c r="WEK344" s="429"/>
      <c r="WEL344" s="428"/>
      <c r="WEM344" s="430"/>
      <c r="WEN344" s="431"/>
      <c r="WEO344" s="429"/>
      <c r="WEP344" s="428"/>
      <c r="WEQ344" s="430"/>
      <c r="WER344" s="431"/>
      <c r="WES344" s="429"/>
      <c r="WET344" s="428"/>
      <c r="WEU344" s="430"/>
      <c r="WEV344" s="431"/>
      <c r="WEW344" s="429"/>
      <c r="WEX344" s="428"/>
      <c r="WEY344" s="430"/>
      <c r="WEZ344" s="431"/>
      <c r="WFA344" s="429"/>
      <c r="WFB344" s="428"/>
      <c r="WFC344" s="430"/>
      <c r="WFD344" s="431"/>
      <c r="WFE344" s="429"/>
      <c r="WFF344" s="428"/>
      <c r="WFG344" s="430"/>
      <c r="WFH344" s="431"/>
      <c r="WFI344" s="429"/>
      <c r="WFJ344" s="428"/>
      <c r="WFK344" s="430"/>
      <c r="WFL344" s="431"/>
      <c r="WFM344" s="429"/>
      <c r="WFN344" s="428"/>
      <c r="WFO344" s="430"/>
      <c r="WFP344" s="431"/>
      <c r="WFQ344" s="429"/>
      <c r="WFR344" s="428"/>
      <c r="WFS344" s="430"/>
      <c r="WFT344" s="431"/>
      <c r="WFU344" s="429"/>
      <c r="WFV344" s="428"/>
      <c r="WFW344" s="430"/>
      <c r="WFX344" s="431"/>
      <c r="WFY344" s="429"/>
      <c r="WFZ344" s="428"/>
      <c r="WGA344" s="430"/>
      <c r="WGB344" s="431"/>
      <c r="WGC344" s="429"/>
      <c r="WGD344" s="428"/>
      <c r="WGE344" s="430"/>
      <c r="WGF344" s="431"/>
      <c r="WGG344" s="429"/>
      <c r="WGH344" s="428"/>
      <c r="WGI344" s="430"/>
      <c r="WGJ344" s="431"/>
      <c r="WGK344" s="429"/>
      <c r="WGL344" s="428"/>
      <c r="WGM344" s="430"/>
      <c r="WGN344" s="431"/>
      <c r="WGO344" s="429"/>
      <c r="WGP344" s="428"/>
      <c r="WGQ344" s="430"/>
      <c r="WGR344" s="431"/>
      <c r="WGS344" s="429"/>
      <c r="WGT344" s="428"/>
      <c r="WGU344" s="430"/>
      <c r="WGV344" s="431"/>
      <c r="WGW344" s="429"/>
      <c r="WGX344" s="428"/>
      <c r="WGY344" s="430"/>
      <c r="WGZ344" s="431"/>
      <c r="WHA344" s="429"/>
      <c r="WHB344" s="428"/>
      <c r="WHC344" s="430"/>
      <c r="WHD344" s="431"/>
      <c r="WHE344" s="429"/>
      <c r="WHF344" s="428"/>
      <c r="WHG344" s="430"/>
      <c r="WHH344" s="431"/>
      <c r="WHI344" s="429"/>
      <c r="WHJ344" s="428"/>
      <c r="WHK344" s="430"/>
      <c r="WHL344" s="431"/>
      <c r="WHM344" s="429"/>
      <c r="WHN344" s="428"/>
      <c r="WHO344" s="430"/>
      <c r="WHP344" s="431"/>
      <c r="WHQ344" s="429"/>
      <c r="WHR344" s="428"/>
      <c r="WHS344" s="430"/>
      <c r="WHT344" s="431"/>
      <c r="WHU344" s="429"/>
      <c r="WHV344" s="428"/>
      <c r="WHW344" s="430"/>
      <c r="WHX344" s="431"/>
      <c r="WHY344" s="429"/>
      <c r="WHZ344" s="428"/>
      <c r="WIA344" s="430"/>
      <c r="WIB344" s="431"/>
      <c r="WIC344" s="429"/>
      <c r="WID344" s="428"/>
      <c r="WIE344" s="430"/>
      <c r="WIF344" s="431"/>
      <c r="WIG344" s="429"/>
      <c r="WIH344" s="428"/>
      <c r="WII344" s="430"/>
      <c r="WIJ344" s="431"/>
      <c r="WIK344" s="429"/>
      <c r="WIL344" s="428"/>
      <c r="WIM344" s="430"/>
      <c r="WIN344" s="431"/>
      <c r="WIO344" s="429"/>
      <c r="WIP344" s="428"/>
      <c r="WIQ344" s="430"/>
      <c r="WIR344" s="431"/>
      <c r="WIS344" s="429"/>
      <c r="WIT344" s="428"/>
      <c r="WIU344" s="430"/>
      <c r="WIV344" s="431"/>
      <c r="WIW344" s="429"/>
      <c r="WIX344" s="428"/>
      <c r="WIY344" s="430"/>
      <c r="WIZ344" s="431"/>
      <c r="WJA344" s="429"/>
      <c r="WJB344" s="428"/>
      <c r="WJC344" s="430"/>
      <c r="WJD344" s="431"/>
      <c r="WJE344" s="429"/>
      <c r="WJF344" s="428"/>
      <c r="WJG344" s="430"/>
      <c r="WJH344" s="431"/>
      <c r="WJI344" s="429"/>
      <c r="WJJ344" s="428"/>
      <c r="WJK344" s="430"/>
      <c r="WJL344" s="431"/>
      <c r="WJM344" s="429"/>
      <c r="WJN344" s="428"/>
      <c r="WJO344" s="430"/>
      <c r="WJP344" s="431"/>
      <c r="WJQ344" s="429"/>
      <c r="WJR344" s="428"/>
      <c r="WJS344" s="430"/>
      <c r="WJT344" s="431"/>
      <c r="WJU344" s="429"/>
      <c r="WJV344" s="428"/>
      <c r="WJW344" s="430"/>
      <c r="WJX344" s="431"/>
      <c r="WJY344" s="429"/>
      <c r="WJZ344" s="428"/>
      <c r="WKA344" s="430"/>
      <c r="WKB344" s="431"/>
      <c r="WKC344" s="429"/>
      <c r="WKD344" s="428"/>
      <c r="WKE344" s="430"/>
      <c r="WKF344" s="431"/>
      <c r="WKG344" s="429"/>
      <c r="WKH344" s="428"/>
      <c r="WKI344" s="430"/>
      <c r="WKJ344" s="431"/>
      <c r="WKK344" s="429"/>
      <c r="WKL344" s="428"/>
      <c r="WKM344" s="430"/>
      <c r="WKN344" s="431"/>
      <c r="WKO344" s="429"/>
      <c r="WKP344" s="428"/>
      <c r="WKQ344" s="430"/>
      <c r="WKR344" s="431"/>
      <c r="WKS344" s="429"/>
      <c r="WKT344" s="428"/>
      <c r="WKU344" s="430"/>
      <c r="WKV344" s="431"/>
      <c r="WKW344" s="429"/>
      <c r="WKX344" s="428"/>
      <c r="WKY344" s="430"/>
      <c r="WKZ344" s="431"/>
      <c r="WLA344" s="429"/>
      <c r="WLB344" s="428"/>
      <c r="WLC344" s="430"/>
      <c r="WLD344" s="431"/>
      <c r="WLE344" s="429"/>
      <c r="WLF344" s="428"/>
      <c r="WLG344" s="430"/>
      <c r="WLH344" s="431"/>
      <c r="WLI344" s="429"/>
      <c r="WLJ344" s="428"/>
      <c r="WLK344" s="430"/>
      <c r="WLL344" s="431"/>
      <c r="WLM344" s="429"/>
      <c r="WLN344" s="428"/>
      <c r="WLO344" s="430"/>
      <c r="WLP344" s="431"/>
      <c r="WLQ344" s="429"/>
      <c r="WLR344" s="428"/>
      <c r="WLS344" s="430"/>
      <c r="WLT344" s="431"/>
      <c r="WLU344" s="429"/>
      <c r="WLV344" s="428"/>
      <c r="WLW344" s="430"/>
      <c r="WLX344" s="431"/>
      <c r="WLY344" s="429"/>
      <c r="WLZ344" s="428"/>
      <c r="WMA344" s="430"/>
      <c r="WMB344" s="431"/>
      <c r="WMC344" s="429"/>
      <c r="WMD344" s="428"/>
      <c r="WME344" s="430"/>
      <c r="WMF344" s="431"/>
      <c r="WMG344" s="429"/>
      <c r="WMH344" s="428"/>
      <c r="WMI344" s="430"/>
      <c r="WMJ344" s="431"/>
      <c r="WMK344" s="429"/>
      <c r="WML344" s="428"/>
      <c r="WMM344" s="430"/>
      <c r="WMN344" s="431"/>
      <c r="WMO344" s="429"/>
      <c r="WMP344" s="428"/>
      <c r="WMQ344" s="430"/>
      <c r="WMR344" s="431"/>
      <c r="WMS344" s="429"/>
      <c r="WMT344" s="428"/>
      <c r="WMU344" s="430"/>
      <c r="WMV344" s="431"/>
      <c r="WMW344" s="429"/>
      <c r="WMX344" s="428"/>
      <c r="WMY344" s="430"/>
      <c r="WMZ344" s="431"/>
      <c r="WNA344" s="429"/>
      <c r="WNB344" s="428"/>
      <c r="WNC344" s="430"/>
      <c r="WND344" s="431"/>
      <c r="WNE344" s="429"/>
      <c r="WNF344" s="428"/>
      <c r="WNG344" s="430"/>
      <c r="WNH344" s="431"/>
      <c r="WNI344" s="429"/>
      <c r="WNJ344" s="428"/>
      <c r="WNK344" s="430"/>
      <c r="WNL344" s="431"/>
      <c r="WNM344" s="429"/>
      <c r="WNN344" s="428"/>
      <c r="WNO344" s="430"/>
      <c r="WNP344" s="431"/>
      <c r="WNQ344" s="429"/>
      <c r="WNR344" s="428"/>
      <c r="WNS344" s="430"/>
      <c r="WNT344" s="431"/>
      <c r="WNU344" s="429"/>
      <c r="WNV344" s="428"/>
      <c r="WNW344" s="430"/>
      <c r="WNX344" s="431"/>
      <c r="WNY344" s="429"/>
      <c r="WNZ344" s="428"/>
      <c r="WOA344" s="430"/>
      <c r="WOB344" s="431"/>
      <c r="WOC344" s="429"/>
      <c r="WOD344" s="428"/>
      <c r="WOE344" s="430"/>
      <c r="WOF344" s="431"/>
      <c r="WOG344" s="429"/>
      <c r="WOH344" s="428"/>
      <c r="WOI344" s="430"/>
      <c r="WOJ344" s="431"/>
      <c r="WOK344" s="429"/>
      <c r="WOL344" s="428"/>
      <c r="WOM344" s="430"/>
      <c r="WON344" s="431"/>
      <c r="WOO344" s="429"/>
      <c r="WOP344" s="428"/>
      <c r="WOQ344" s="430"/>
      <c r="WOR344" s="431"/>
      <c r="WOS344" s="429"/>
      <c r="WOT344" s="428"/>
      <c r="WOU344" s="430"/>
      <c r="WOV344" s="431"/>
      <c r="WOW344" s="429"/>
      <c r="WOX344" s="428"/>
      <c r="WOY344" s="430"/>
      <c r="WOZ344" s="431"/>
      <c r="WPA344" s="429"/>
      <c r="WPB344" s="428"/>
      <c r="WPC344" s="430"/>
      <c r="WPD344" s="431"/>
      <c r="WPE344" s="429"/>
      <c r="WPF344" s="428"/>
      <c r="WPG344" s="430"/>
      <c r="WPH344" s="431"/>
      <c r="WPI344" s="429"/>
      <c r="WPJ344" s="428"/>
      <c r="WPK344" s="430"/>
      <c r="WPL344" s="431"/>
      <c r="WPM344" s="429"/>
      <c r="WPN344" s="428"/>
      <c r="WPO344" s="430"/>
      <c r="WPP344" s="431"/>
      <c r="WPQ344" s="429"/>
      <c r="WPR344" s="428"/>
      <c r="WPS344" s="430"/>
      <c r="WPT344" s="431"/>
      <c r="WPU344" s="429"/>
      <c r="WPV344" s="428"/>
      <c r="WPW344" s="430"/>
      <c r="WPX344" s="431"/>
      <c r="WPY344" s="429"/>
      <c r="WPZ344" s="428"/>
      <c r="WQA344" s="430"/>
      <c r="WQB344" s="431"/>
      <c r="WQC344" s="429"/>
      <c r="WQD344" s="428"/>
      <c r="WQE344" s="430"/>
      <c r="WQF344" s="431"/>
      <c r="WQG344" s="429"/>
      <c r="WQH344" s="428"/>
      <c r="WQI344" s="430"/>
      <c r="WQJ344" s="431"/>
      <c r="WQK344" s="429"/>
      <c r="WQL344" s="428"/>
      <c r="WQM344" s="430"/>
      <c r="WQN344" s="431"/>
      <c r="WQO344" s="429"/>
      <c r="WQP344" s="428"/>
      <c r="WQQ344" s="430"/>
      <c r="WQR344" s="431"/>
      <c r="WQS344" s="429"/>
      <c r="WQT344" s="428"/>
      <c r="WQU344" s="430"/>
      <c r="WQV344" s="431"/>
      <c r="WQW344" s="429"/>
      <c r="WQX344" s="428"/>
      <c r="WQY344" s="430"/>
      <c r="WQZ344" s="431"/>
      <c r="WRA344" s="429"/>
      <c r="WRB344" s="428"/>
      <c r="WRC344" s="430"/>
      <c r="WRD344" s="431"/>
      <c r="WRE344" s="429"/>
      <c r="WRF344" s="428"/>
      <c r="WRG344" s="430"/>
      <c r="WRH344" s="431"/>
      <c r="WRI344" s="429"/>
      <c r="WRJ344" s="428"/>
      <c r="WRK344" s="430"/>
      <c r="WRL344" s="431"/>
      <c r="WRM344" s="429"/>
      <c r="WRN344" s="428"/>
      <c r="WRO344" s="430"/>
      <c r="WRP344" s="431"/>
      <c r="WRQ344" s="429"/>
      <c r="WRR344" s="428"/>
      <c r="WRS344" s="430"/>
      <c r="WRT344" s="431"/>
      <c r="WRU344" s="429"/>
      <c r="WRV344" s="428"/>
      <c r="WRW344" s="430"/>
      <c r="WRX344" s="431"/>
      <c r="WRY344" s="429"/>
      <c r="WRZ344" s="428"/>
      <c r="WSA344" s="430"/>
      <c r="WSB344" s="431"/>
      <c r="WSC344" s="429"/>
      <c r="WSD344" s="428"/>
      <c r="WSE344" s="430"/>
      <c r="WSF344" s="431"/>
      <c r="WSG344" s="429"/>
      <c r="WSH344" s="428"/>
      <c r="WSI344" s="430"/>
      <c r="WSJ344" s="431"/>
      <c r="WSK344" s="429"/>
      <c r="WSL344" s="428"/>
      <c r="WSM344" s="430"/>
      <c r="WSN344" s="431"/>
      <c r="WSO344" s="429"/>
      <c r="WSP344" s="428"/>
      <c r="WSQ344" s="430"/>
      <c r="WSR344" s="431"/>
      <c r="WSS344" s="429"/>
      <c r="WST344" s="428"/>
      <c r="WSU344" s="430"/>
      <c r="WSV344" s="431"/>
      <c r="WSW344" s="429"/>
      <c r="WSX344" s="428"/>
      <c r="WSY344" s="430"/>
      <c r="WSZ344" s="431"/>
      <c r="WTA344" s="429"/>
      <c r="WTB344" s="428"/>
      <c r="WTC344" s="430"/>
      <c r="WTD344" s="431"/>
      <c r="WTE344" s="429"/>
      <c r="WTF344" s="428"/>
      <c r="WTG344" s="430"/>
      <c r="WTH344" s="431"/>
      <c r="WTI344" s="429"/>
      <c r="WTJ344" s="428"/>
      <c r="WTK344" s="430"/>
      <c r="WTL344" s="431"/>
      <c r="WTM344" s="429"/>
      <c r="WTN344" s="428"/>
      <c r="WTO344" s="430"/>
      <c r="WTP344" s="431"/>
      <c r="WTQ344" s="429"/>
      <c r="WTR344" s="428"/>
      <c r="WTS344" s="430"/>
      <c r="WTT344" s="431"/>
      <c r="WTU344" s="429"/>
      <c r="WTV344" s="428"/>
      <c r="WTW344" s="430"/>
      <c r="WTX344" s="431"/>
      <c r="WTY344" s="429"/>
      <c r="WTZ344" s="428"/>
      <c r="WUA344" s="430"/>
      <c r="WUB344" s="431"/>
      <c r="WUC344" s="429"/>
      <c r="WUD344" s="428"/>
      <c r="WUE344" s="430"/>
      <c r="WUF344" s="431"/>
      <c r="WUG344" s="429"/>
      <c r="WUH344" s="428"/>
      <c r="WUI344" s="430"/>
      <c r="WUJ344" s="431"/>
      <c r="WUK344" s="429"/>
      <c r="WUL344" s="428"/>
      <c r="WUM344" s="430"/>
      <c r="WUN344" s="431"/>
      <c r="WUO344" s="429"/>
      <c r="WUP344" s="428"/>
      <c r="WUQ344" s="430"/>
      <c r="WUR344" s="431"/>
      <c r="WUS344" s="429"/>
      <c r="WUT344" s="428"/>
      <c r="WUU344" s="430"/>
      <c r="WUV344" s="431"/>
      <c r="WUW344" s="429"/>
      <c r="WUX344" s="428"/>
      <c r="WUY344" s="430"/>
      <c r="WUZ344" s="431"/>
      <c r="WVA344" s="429"/>
      <c r="WVB344" s="428"/>
      <c r="WVC344" s="430"/>
      <c r="WVD344" s="431"/>
      <c r="WVE344" s="429"/>
      <c r="WVF344" s="428"/>
      <c r="WVG344" s="430"/>
      <c r="WVH344" s="431"/>
      <c r="WVI344" s="429"/>
      <c r="WVJ344" s="428"/>
      <c r="WVK344" s="430"/>
      <c r="WVL344" s="431"/>
      <c r="WVM344" s="429"/>
      <c r="WVN344" s="428"/>
      <c r="WVO344" s="430"/>
      <c r="WVP344" s="431"/>
      <c r="WVQ344" s="429"/>
      <c r="WVR344" s="428"/>
      <c r="WVS344" s="430"/>
      <c r="WVT344" s="431"/>
      <c r="WVU344" s="429"/>
      <c r="WVV344" s="428"/>
      <c r="WVW344" s="430"/>
      <c r="WVX344" s="431"/>
      <c r="WVY344" s="429"/>
      <c r="WVZ344" s="428"/>
      <c r="WWA344" s="430"/>
      <c r="WWB344" s="431"/>
      <c r="WWC344" s="429"/>
      <c r="WWD344" s="428"/>
      <c r="WWE344" s="430"/>
      <c r="WWF344" s="431"/>
      <c r="WWG344" s="429"/>
      <c r="WWH344" s="428"/>
      <c r="WWI344" s="430"/>
      <c r="WWJ344" s="431"/>
      <c r="WWK344" s="429"/>
      <c r="WWL344" s="428"/>
      <c r="WWM344" s="430"/>
      <c r="WWN344" s="431"/>
      <c r="WWO344" s="429"/>
      <c r="WWP344" s="428"/>
      <c r="WWQ344" s="430"/>
      <c r="WWR344" s="431"/>
      <c r="WWS344" s="429"/>
      <c r="WWT344" s="428"/>
      <c r="WWU344" s="430"/>
      <c r="WWV344" s="431"/>
      <c r="WWW344" s="429"/>
      <c r="WWX344" s="428"/>
      <c r="WWY344" s="430"/>
      <c r="WWZ344" s="431"/>
      <c r="WXA344" s="429"/>
      <c r="WXB344" s="428"/>
      <c r="WXC344" s="430"/>
      <c r="WXD344" s="431"/>
      <c r="WXE344" s="429"/>
      <c r="WXF344" s="428"/>
      <c r="WXG344" s="430"/>
      <c r="WXH344" s="431"/>
      <c r="WXI344" s="429"/>
      <c r="WXJ344" s="428"/>
      <c r="WXK344" s="430"/>
      <c r="WXL344" s="431"/>
      <c r="WXM344" s="429"/>
      <c r="WXN344" s="428"/>
      <c r="WXO344" s="430"/>
      <c r="WXP344" s="431"/>
      <c r="WXQ344" s="429"/>
      <c r="WXR344" s="428"/>
      <c r="WXS344" s="430"/>
      <c r="WXT344" s="431"/>
      <c r="WXU344" s="429"/>
      <c r="WXV344" s="428"/>
      <c r="WXW344" s="430"/>
      <c r="WXX344" s="431"/>
      <c r="WXY344" s="429"/>
      <c r="WXZ344" s="428"/>
      <c r="WYA344" s="430"/>
      <c r="WYB344" s="431"/>
      <c r="WYC344" s="429"/>
      <c r="WYD344" s="428"/>
      <c r="WYE344" s="430"/>
      <c r="WYF344" s="431"/>
      <c r="WYG344" s="429"/>
      <c r="WYH344" s="428"/>
      <c r="WYI344" s="430"/>
      <c r="WYJ344" s="431"/>
      <c r="WYK344" s="429"/>
      <c r="WYL344" s="428"/>
      <c r="WYM344" s="430"/>
      <c r="WYN344" s="431"/>
      <c r="WYO344" s="429"/>
      <c r="WYP344" s="428"/>
      <c r="WYQ344" s="430"/>
      <c r="WYR344" s="431"/>
      <c r="WYS344" s="429"/>
      <c r="WYT344" s="428"/>
      <c r="WYU344" s="430"/>
      <c r="WYV344" s="431"/>
      <c r="WYW344" s="429"/>
      <c r="WYX344" s="428"/>
      <c r="WYY344" s="430"/>
      <c r="WYZ344" s="431"/>
      <c r="WZA344" s="429"/>
      <c r="WZB344" s="428"/>
      <c r="WZC344" s="430"/>
      <c r="WZD344" s="431"/>
      <c r="WZE344" s="429"/>
      <c r="WZF344" s="428"/>
      <c r="WZG344" s="430"/>
      <c r="WZH344" s="431"/>
      <c r="WZI344" s="429"/>
      <c r="WZJ344" s="428"/>
      <c r="WZK344" s="430"/>
      <c r="WZL344" s="431"/>
      <c r="WZM344" s="429"/>
      <c r="WZN344" s="428"/>
      <c r="WZO344" s="430"/>
      <c r="WZP344" s="431"/>
      <c r="WZQ344" s="429"/>
      <c r="WZR344" s="428"/>
      <c r="WZS344" s="430"/>
      <c r="WZT344" s="431"/>
      <c r="WZU344" s="429"/>
      <c r="WZV344" s="428"/>
      <c r="WZW344" s="430"/>
      <c r="WZX344" s="431"/>
      <c r="WZY344" s="429"/>
      <c r="WZZ344" s="428"/>
      <c r="XAA344" s="430"/>
      <c r="XAB344" s="431"/>
      <c r="XAC344" s="429"/>
      <c r="XAD344" s="428"/>
      <c r="XAE344" s="430"/>
      <c r="XAF344" s="431"/>
      <c r="XAG344" s="429"/>
      <c r="XAH344" s="428"/>
      <c r="XAI344" s="430"/>
      <c r="XAJ344" s="431"/>
      <c r="XAK344" s="429"/>
      <c r="XAL344" s="428"/>
      <c r="XAM344" s="430"/>
      <c r="XAN344" s="431"/>
      <c r="XAO344" s="429"/>
      <c r="XAP344" s="428"/>
      <c r="XAQ344" s="430"/>
      <c r="XAR344" s="431"/>
      <c r="XAS344" s="429"/>
      <c r="XAT344" s="428"/>
      <c r="XAU344" s="430"/>
      <c r="XAV344" s="431"/>
      <c r="XAW344" s="429"/>
      <c r="XAX344" s="428"/>
      <c r="XAY344" s="430"/>
      <c r="XAZ344" s="431"/>
      <c r="XBA344" s="429"/>
      <c r="XBB344" s="428"/>
      <c r="XBC344" s="430"/>
      <c r="XBD344" s="431"/>
      <c r="XBE344" s="429"/>
      <c r="XBF344" s="428"/>
      <c r="XBG344" s="430"/>
      <c r="XBH344" s="431"/>
      <c r="XBI344" s="429"/>
      <c r="XBJ344" s="428"/>
      <c r="XBK344" s="430"/>
      <c r="XBL344" s="431"/>
      <c r="XBM344" s="429"/>
      <c r="XBN344" s="428"/>
      <c r="XBO344" s="430"/>
      <c r="XBP344" s="431"/>
      <c r="XBQ344" s="429"/>
      <c r="XBR344" s="428"/>
      <c r="XBS344" s="430"/>
      <c r="XBT344" s="431"/>
      <c r="XBU344" s="429"/>
      <c r="XBV344" s="428"/>
      <c r="XBW344" s="430"/>
      <c r="XBX344" s="431"/>
      <c r="XBY344" s="429"/>
      <c r="XBZ344" s="428"/>
      <c r="XCA344" s="430"/>
      <c r="XCB344" s="431"/>
      <c r="XCC344" s="429"/>
      <c r="XCD344" s="428"/>
      <c r="XCE344" s="430"/>
      <c r="XCF344" s="431"/>
      <c r="XCG344" s="429"/>
      <c r="XCH344" s="428"/>
      <c r="XCI344" s="430"/>
      <c r="XCJ344" s="431"/>
      <c r="XCK344" s="429"/>
      <c r="XCL344" s="428"/>
      <c r="XCM344" s="430"/>
      <c r="XCN344" s="431"/>
      <c r="XCO344" s="429"/>
      <c r="XCP344" s="428"/>
      <c r="XCQ344" s="430"/>
      <c r="XCR344" s="431"/>
      <c r="XCS344" s="429"/>
      <c r="XCT344" s="428"/>
      <c r="XCU344" s="430"/>
      <c r="XCV344" s="431"/>
      <c r="XCW344" s="429"/>
      <c r="XCX344" s="428"/>
      <c r="XCY344" s="430"/>
      <c r="XCZ344" s="431"/>
      <c r="XDA344" s="429"/>
      <c r="XDB344" s="428"/>
      <c r="XDC344" s="430"/>
      <c r="XDD344" s="431"/>
      <c r="XDE344" s="429"/>
      <c r="XDF344" s="428"/>
      <c r="XDG344" s="430"/>
      <c r="XDH344" s="431"/>
      <c r="XDI344" s="429"/>
      <c r="XDJ344" s="428"/>
      <c r="XDK344" s="430"/>
      <c r="XDL344" s="431"/>
      <c r="XDM344" s="429"/>
      <c r="XDN344" s="428"/>
      <c r="XDO344" s="430"/>
      <c r="XDP344" s="431"/>
      <c r="XDQ344" s="429"/>
      <c r="XDR344" s="428"/>
      <c r="XDS344" s="430"/>
      <c r="XDT344" s="431"/>
      <c r="XDU344" s="429"/>
      <c r="XDV344" s="428"/>
      <c r="XDW344" s="430"/>
      <c r="XDX344" s="431"/>
      <c r="XDY344" s="429"/>
      <c r="XDZ344" s="428"/>
      <c r="XEA344" s="430"/>
      <c r="XEB344" s="431"/>
      <c r="XEC344" s="429"/>
      <c r="XED344" s="428"/>
      <c r="XEE344" s="430"/>
      <c r="XEF344" s="431"/>
      <c r="XEG344" s="429"/>
      <c r="XEH344" s="428"/>
      <c r="XEI344" s="430"/>
      <c r="XEJ344" s="431"/>
      <c r="XEK344" s="429"/>
      <c r="XEL344" s="428"/>
      <c r="XEM344" s="430"/>
      <c r="XEN344" s="431"/>
      <c r="XEO344" s="429"/>
      <c r="XEP344" s="428"/>
      <c r="XEQ344" s="430"/>
      <c r="XER344" s="431"/>
      <c r="XES344" s="429"/>
      <c r="XET344" s="428"/>
      <c r="XEU344" s="430"/>
      <c r="XEV344" s="431"/>
      <c r="XEW344" s="429"/>
      <c r="XEX344" s="428"/>
      <c r="XEY344" s="430"/>
      <c r="XEZ344" s="431"/>
      <c r="XFA344" s="429"/>
      <c r="XFB344" s="428"/>
      <c r="XFC344" s="430"/>
      <c r="XFD344" s="431"/>
    </row>
    <row r="345" spans="1:16384">
      <c r="A345" s="164" t="s">
        <v>831</v>
      </c>
      <c r="B345" s="165">
        <v>6925867</v>
      </c>
      <c r="C345" s="164" t="s">
        <v>831</v>
      </c>
      <c r="D345" s="166" t="s">
        <v>554</v>
      </c>
      <c r="E345" s="431"/>
      <c r="F345" s="428"/>
      <c r="G345" s="430"/>
      <c r="H345" s="431"/>
      <c r="I345" s="429"/>
      <c r="J345" s="428"/>
      <c r="K345" s="430"/>
      <c r="L345" s="431"/>
      <c r="M345" s="429"/>
      <c r="N345" s="428"/>
      <c r="O345" s="430"/>
      <c r="P345" s="431"/>
      <c r="Q345" s="429"/>
      <c r="R345" s="428"/>
      <c r="S345" s="430"/>
      <c r="T345" s="431"/>
      <c r="U345" s="429"/>
      <c r="V345" s="428"/>
      <c r="W345" s="430"/>
      <c r="X345" s="431"/>
      <c r="Y345" s="429"/>
      <c r="Z345" s="428"/>
      <c r="AA345" s="430"/>
      <c r="AB345" s="431"/>
      <c r="AC345" s="429"/>
      <c r="AD345" s="428"/>
      <c r="AE345" s="430"/>
      <c r="AF345" s="431"/>
      <c r="AG345" s="429"/>
      <c r="AH345" s="428"/>
      <c r="AI345" s="430"/>
      <c r="AJ345" s="431"/>
      <c r="AK345" s="429"/>
      <c r="AL345" s="428"/>
      <c r="AM345" s="430"/>
      <c r="AN345" s="431"/>
      <c r="AO345" s="429"/>
      <c r="AP345" s="428"/>
      <c r="AQ345" s="430"/>
      <c r="AR345" s="431"/>
      <c r="AS345" s="429"/>
      <c r="AT345" s="428"/>
      <c r="AU345" s="430"/>
      <c r="AV345" s="431"/>
      <c r="AW345" s="429"/>
      <c r="AX345" s="428"/>
      <c r="AY345" s="430"/>
      <c r="AZ345" s="431"/>
      <c r="BA345" s="429"/>
      <c r="BB345" s="428"/>
      <c r="BC345" s="430"/>
      <c r="BD345" s="431"/>
      <c r="BE345" s="429"/>
      <c r="BF345" s="428"/>
      <c r="BG345" s="430"/>
      <c r="BH345" s="431"/>
      <c r="BI345" s="429"/>
      <c r="BJ345" s="428"/>
      <c r="BK345" s="430"/>
      <c r="BL345" s="431"/>
      <c r="BM345" s="429"/>
      <c r="BN345" s="428"/>
      <c r="BO345" s="430"/>
      <c r="BP345" s="431"/>
      <c r="BQ345" s="429"/>
      <c r="BR345" s="428"/>
      <c r="BS345" s="430"/>
      <c r="BT345" s="431"/>
      <c r="BU345" s="429"/>
      <c r="BV345" s="428"/>
      <c r="BW345" s="430"/>
      <c r="BX345" s="431"/>
      <c r="BY345" s="429"/>
      <c r="BZ345" s="428"/>
      <c r="CA345" s="430"/>
      <c r="CB345" s="431"/>
      <c r="CC345" s="429"/>
      <c r="CD345" s="428"/>
      <c r="CE345" s="430"/>
      <c r="CF345" s="431"/>
      <c r="CG345" s="429"/>
      <c r="CH345" s="428"/>
      <c r="CI345" s="430"/>
      <c r="CJ345" s="431"/>
      <c r="CK345" s="429"/>
      <c r="CL345" s="428"/>
      <c r="CM345" s="430"/>
      <c r="CN345" s="431"/>
      <c r="CO345" s="429"/>
      <c r="CP345" s="428"/>
      <c r="CQ345" s="430"/>
      <c r="CR345" s="431"/>
      <c r="CS345" s="429"/>
      <c r="CT345" s="428"/>
      <c r="CU345" s="430"/>
      <c r="CV345" s="431"/>
      <c r="CW345" s="429"/>
      <c r="CX345" s="428"/>
      <c r="CY345" s="430"/>
      <c r="CZ345" s="431"/>
      <c r="DA345" s="429"/>
      <c r="DB345" s="428"/>
      <c r="DC345" s="430"/>
      <c r="DD345" s="431"/>
      <c r="DE345" s="429"/>
      <c r="DF345" s="428"/>
      <c r="DG345" s="430"/>
      <c r="DH345" s="431"/>
      <c r="DI345" s="429"/>
      <c r="DJ345" s="428"/>
      <c r="DK345" s="430"/>
      <c r="DL345" s="431"/>
      <c r="DM345" s="429"/>
      <c r="DN345" s="428"/>
      <c r="DO345" s="430"/>
      <c r="DP345" s="431"/>
      <c r="DQ345" s="429"/>
      <c r="DR345" s="428"/>
      <c r="DS345" s="430"/>
      <c r="DT345" s="431"/>
      <c r="DU345" s="429"/>
      <c r="DV345" s="428"/>
      <c r="DW345" s="430"/>
      <c r="DX345" s="431"/>
      <c r="DY345" s="429"/>
      <c r="DZ345" s="428"/>
      <c r="EA345" s="430"/>
      <c r="EB345" s="431"/>
      <c r="EC345" s="429"/>
      <c r="ED345" s="428"/>
      <c r="EE345" s="430"/>
      <c r="EF345" s="431"/>
      <c r="EG345" s="429"/>
      <c r="EH345" s="428"/>
      <c r="EI345" s="430"/>
      <c r="EJ345" s="431"/>
      <c r="EK345" s="429"/>
      <c r="EL345" s="428"/>
      <c r="EM345" s="430"/>
      <c r="EN345" s="431"/>
      <c r="EO345" s="429"/>
      <c r="EP345" s="428"/>
      <c r="EQ345" s="430"/>
      <c r="ER345" s="431"/>
      <c r="ES345" s="429"/>
      <c r="ET345" s="428"/>
      <c r="EU345" s="430"/>
      <c r="EV345" s="431"/>
      <c r="EW345" s="429"/>
      <c r="EX345" s="428"/>
      <c r="EY345" s="430"/>
      <c r="EZ345" s="431"/>
      <c r="FA345" s="429"/>
      <c r="FB345" s="428"/>
      <c r="FC345" s="430"/>
      <c r="FD345" s="431"/>
      <c r="FE345" s="429"/>
      <c r="FF345" s="428"/>
      <c r="FG345" s="430"/>
      <c r="FH345" s="431"/>
      <c r="FI345" s="429"/>
      <c r="FJ345" s="428"/>
      <c r="FK345" s="430"/>
      <c r="FL345" s="431"/>
      <c r="FM345" s="429"/>
      <c r="FN345" s="428"/>
      <c r="FO345" s="430"/>
      <c r="FP345" s="431"/>
      <c r="FQ345" s="429"/>
      <c r="FR345" s="428"/>
      <c r="FS345" s="430"/>
      <c r="FT345" s="431"/>
      <c r="FU345" s="429"/>
      <c r="FV345" s="428"/>
      <c r="FW345" s="430"/>
      <c r="FX345" s="431"/>
      <c r="FY345" s="429"/>
      <c r="FZ345" s="428"/>
      <c r="GA345" s="430"/>
      <c r="GB345" s="431"/>
      <c r="GC345" s="429"/>
      <c r="GD345" s="428"/>
      <c r="GE345" s="430"/>
      <c r="GF345" s="431"/>
      <c r="GG345" s="429"/>
      <c r="GH345" s="428"/>
      <c r="GI345" s="430"/>
      <c r="GJ345" s="431"/>
      <c r="GK345" s="429"/>
      <c r="GL345" s="428"/>
      <c r="GM345" s="430"/>
      <c r="GN345" s="431"/>
      <c r="GO345" s="429"/>
      <c r="GP345" s="428"/>
      <c r="GQ345" s="430"/>
      <c r="GR345" s="431"/>
      <c r="GS345" s="429"/>
      <c r="GT345" s="428"/>
      <c r="GU345" s="430"/>
      <c r="GV345" s="431"/>
      <c r="GW345" s="429"/>
      <c r="GX345" s="428"/>
      <c r="GY345" s="430"/>
      <c r="GZ345" s="431"/>
      <c r="HA345" s="429"/>
      <c r="HB345" s="428"/>
      <c r="HC345" s="430"/>
      <c r="HD345" s="431"/>
      <c r="HE345" s="429"/>
      <c r="HF345" s="428"/>
      <c r="HG345" s="430"/>
      <c r="HH345" s="431"/>
      <c r="HI345" s="429"/>
      <c r="HJ345" s="428"/>
      <c r="HK345" s="430"/>
      <c r="HL345" s="431"/>
      <c r="HM345" s="429"/>
      <c r="HN345" s="428"/>
      <c r="HO345" s="430"/>
      <c r="HP345" s="431"/>
      <c r="HQ345" s="429"/>
      <c r="HR345" s="428"/>
      <c r="HS345" s="430"/>
      <c r="HT345" s="431"/>
      <c r="HU345" s="429"/>
      <c r="HV345" s="428"/>
      <c r="HW345" s="430"/>
      <c r="HX345" s="431"/>
      <c r="HY345" s="429"/>
      <c r="HZ345" s="428"/>
      <c r="IA345" s="430"/>
      <c r="IB345" s="431"/>
      <c r="IC345" s="429"/>
      <c r="ID345" s="428"/>
      <c r="IE345" s="430"/>
      <c r="IF345" s="431"/>
      <c r="IG345" s="429"/>
      <c r="IH345" s="428"/>
      <c r="II345" s="430"/>
      <c r="IJ345" s="431"/>
      <c r="IK345" s="429"/>
      <c r="IL345" s="428"/>
      <c r="IM345" s="430"/>
      <c r="IN345" s="431"/>
      <c r="IO345" s="429"/>
      <c r="IP345" s="428"/>
      <c r="IQ345" s="430"/>
      <c r="IR345" s="431"/>
      <c r="IS345" s="429"/>
      <c r="IT345" s="428"/>
      <c r="IU345" s="430"/>
      <c r="IV345" s="431"/>
      <c r="IW345" s="429"/>
      <c r="IX345" s="428"/>
      <c r="IY345" s="430"/>
      <c r="IZ345" s="431"/>
      <c r="JA345" s="429"/>
      <c r="JB345" s="428"/>
      <c r="JC345" s="430"/>
      <c r="JD345" s="431"/>
      <c r="JE345" s="429"/>
      <c r="JF345" s="428"/>
      <c r="JG345" s="430"/>
      <c r="JH345" s="431"/>
      <c r="JI345" s="429"/>
      <c r="JJ345" s="428"/>
      <c r="JK345" s="430"/>
      <c r="JL345" s="431"/>
      <c r="JM345" s="429"/>
      <c r="JN345" s="428"/>
      <c r="JO345" s="430"/>
      <c r="JP345" s="431"/>
      <c r="JQ345" s="429"/>
      <c r="JR345" s="428"/>
      <c r="JS345" s="430"/>
      <c r="JT345" s="431"/>
      <c r="JU345" s="429"/>
      <c r="JV345" s="428"/>
      <c r="JW345" s="430"/>
      <c r="JX345" s="431"/>
      <c r="JY345" s="429"/>
      <c r="JZ345" s="428"/>
      <c r="KA345" s="430"/>
      <c r="KB345" s="431"/>
      <c r="KC345" s="429"/>
      <c r="KD345" s="428"/>
      <c r="KE345" s="430"/>
      <c r="KF345" s="431"/>
      <c r="KG345" s="429"/>
      <c r="KH345" s="428"/>
      <c r="KI345" s="430"/>
      <c r="KJ345" s="431"/>
      <c r="KK345" s="429"/>
      <c r="KL345" s="428"/>
      <c r="KM345" s="430"/>
      <c r="KN345" s="431"/>
      <c r="KO345" s="429"/>
      <c r="KP345" s="428"/>
      <c r="KQ345" s="430"/>
      <c r="KR345" s="431"/>
      <c r="KS345" s="429"/>
      <c r="KT345" s="428"/>
      <c r="KU345" s="430"/>
      <c r="KV345" s="431"/>
      <c r="KW345" s="429"/>
      <c r="KX345" s="428"/>
      <c r="KY345" s="430"/>
      <c r="KZ345" s="431"/>
      <c r="LA345" s="429"/>
      <c r="LB345" s="428"/>
      <c r="LC345" s="430"/>
      <c r="LD345" s="431"/>
      <c r="LE345" s="429"/>
      <c r="LF345" s="428"/>
      <c r="LG345" s="430"/>
      <c r="LH345" s="431"/>
      <c r="LI345" s="429"/>
      <c r="LJ345" s="428"/>
      <c r="LK345" s="430"/>
      <c r="LL345" s="431"/>
      <c r="LM345" s="429"/>
      <c r="LN345" s="428"/>
      <c r="LO345" s="430"/>
      <c r="LP345" s="431"/>
      <c r="LQ345" s="429"/>
      <c r="LR345" s="428"/>
      <c r="LS345" s="430"/>
      <c r="LT345" s="431"/>
      <c r="LU345" s="429"/>
      <c r="LV345" s="428"/>
      <c r="LW345" s="430"/>
      <c r="LX345" s="431"/>
      <c r="LY345" s="429"/>
      <c r="LZ345" s="428"/>
      <c r="MA345" s="430"/>
      <c r="MB345" s="431"/>
      <c r="MC345" s="429"/>
      <c r="MD345" s="428"/>
      <c r="ME345" s="430"/>
      <c r="MF345" s="431"/>
      <c r="MG345" s="429"/>
      <c r="MH345" s="428"/>
      <c r="MI345" s="430"/>
      <c r="MJ345" s="431"/>
      <c r="MK345" s="429"/>
      <c r="ML345" s="428"/>
      <c r="MM345" s="430"/>
      <c r="MN345" s="431"/>
      <c r="MO345" s="429"/>
      <c r="MP345" s="428"/>
      <c r="MQ345" s="430"/>
      <c r="MR345" s="431"/>
      <c r="MS345" s="429"/>
      <c r="MT345" s="428"/>
      <c r="MU345" s="430"/>
      <c r="MV345" s="431"/>
      <c r="MW345" s="429"/>
      <c r="MX345" s="428"/>
      <c r="MY345" s="430"/>
      <c r="MZ345" s="431"/>
      <c r="NA345" s="429"/>
      <c r="NB345" s="428"/>
      <c r="NC345" s="430"/>
      <c r="ND345" s="431"/>
      <c r="NE345" s="429"/>
      <c r="NF345" s="428"/>
      <c r="NG345" s="430"/>
      <c r="NH345" s="431"/>
      <c r="NI345" s="429"/>
      <c r="NJ345" s="428"/>
      <c r="NK345" s="430"/>
      <c r="NL345" s="431"/>
      <c r="NM345" s="429"/>
      <c r="NN345" s="428"/>
      <c r="NO345" s="430"/>
      <c r="NP345" s="431"/>
      <c r="NQ345" s="429"/>
      <c r="NR345" s="428"/>
      <c r="NS345" s="430"/>
      <c r="NT345" s="431"/>
      <c r="NU345" s="429"/>
      <c r="NV345" s="428"/>
      <c r="NW345" s="430"/>
      <c r="NX345" s="431"/>
      <c r="NY345" s="429"/>
      <c r="NZ345" s="428"/>
      <c r="OA345" s="430"/>
      <c r="OB345" s="431"/>
      <c r="OC345" s="429"/>
      <c r="OD345" s="428"/>
      <c r="OE345" s="430"/>
      <c r="OF345" s="431"/>
      <c r="OG345" s="429"/>
      <c r="OH345" s="428"/>
      <c r="OI345" s="430"/>
      <c r="OJ345" s="431"/>
      <c r="OK345" s="429"/>
      <c r="OL345" s="428"/>
      <c r="OM345" s="430"/>
      <c r="ON345" s="431"/>
      <c r="OO345" s="429"/>
      <c r="OP345" s="428"/>
      <c r="OQ345" s="430"/>
      <c r="OR345" s="431"/>
      <c r="OS345" s="429"/>
      <c r="OT345" s="428"/>
      <c r="OU345" s="430"/>
      <c r="OV345" s="431"/>
      <c r="OW345" s="429"/>
      <c r="OX345" s="428"/>
      <c r="OY345" s="430"/>
      <c r="OZ345" s="431"/>
      <c r="PA345" s="429"/>
      <c r="PB345" s="428"/>
      <c r="PC345" s="430"/>
      <c r="PD345" s="431"/>
      <c r="PE345" s="429"/>
      <c r="PF345" s="428"/>
      <c r="PG345" s="430"/>
      <c r="PH345" s="431"/>
      <c r="PI345" s="429"/>
      <c r="PJ345" s="428"/>
      <c r="PK345" s="430"/>
      <c r="PL345" s="431"/>
      <c r="PM345" s="429"/>
      <c r="PN345" s="428"/>
      <c r="PO345" s="430"/>
      <c r="PP345" s="431"/>
      <c r="PQ345" s="429"/>
      <c r="PR345" s="428"/>
      <c r="PS345" s="430"/>
      <c r="PT345" s="431"/>
      <c r="PU345" s="429"/>
      <c r="PV345" s="428"/>
      <c r="PW345" s="430"/>
      <c r="PX345" s="431"/>
      <c r="PY345" s="429"/>
      <c r="PZ345" s="428"/>
      <c r="QA345" s="430"/>
      <c r="QB345" s="431"/>
      <c r="QC345" s="429"/>
      <c r="QD345" s="428"/>
      <c r="QE345" s="430"/>
      <c r="QF345" s="431"/>
      <c r="QG345" s="429"/>
      <c r="QH345" s="428"/>
      <c r="QI345" s="430"/>
      <c r="QJ345" s="431"/>
      <c r="QK345" s="429"/>
      <c r="QL345" s="428"/>
      <c r="QM345" s="430"/>
      <c r="QN345" s="431"/>
      <c r="QO345" s="429"/>
      <c r="QP345" s="428"/>
      <c r="QQ345" s="430"/>
      <c r="QR345" s="431"/>
      <c r="QS345" s="429"/>
      <c r="QT345" s="428"/>
      <c r="QU345" s="430"/>
      <c r="QV345" s="431"/>
      <c r="QW345" s="429"/>
      <c r="QX345" s="428"/>
      <c r="QY345" s="430"/>
      <c r="QZ345" s="431"/>
      <c r="RA345" s="429"/>
      <c r="RB345" s="428"/>
      <c r="RC345" s="430"/>
      <c r="RD345" s="431"/>
      <c r="RE345" s="429"/>
      <c r="RF345" s="428"/>
      <c r="RG345" s="430"/>
      <c r="RH345" s="431"/>
      <c r="RI345" s="429"/>
      <c r="RJ345" s="428"/>
      <c r="RK345" s="430"/>
      <c r="RL345" s="431"/>
      <c r="RM345" s="429"/>
      <c r="RN345" s="428"/>
      <c r="RO345" s="430"/>
      <c r="RP345" s="431"/>
      <c r="RQ345" s="429"/>
      <c r="RR345" s="428"/>
      <c r="RS345" s="430"/>
      <c r="RT345" s="431"/>
      <c r="RU345" s="429"/>
      <c r="RV345" s="428"/>
      <c r="RW345" s="430"/>
      <c r="RX345" s="431"/>
      <c r="RY345" s="429"/>
      <c r="RZ345" s="428"/>
      <c r="SA345" s="430"/>
      <c r="SB345" s="431"/>
      <c r="SC345" s="429"/>
      <c r="SD345" s="428"/>
      <c r="SE345" s="430"/>
      <c r="SF345" s="431"/>
      <c r="SG345" s="429"/>
      <c r="SH345" s="428"/>
      <c r="SI345" s="430"/>
      <c r="SJ345" s="431"/>
      <c r="SK345" s="429"/>
      <c r="SL345" s="428"/>
      <c r="SM345" s="430"/>
      <c r="SN345" s="431"/>
      <c r="SO345" s="429"/>
      <c r="SP345" s="428"/>
      <c r="SQ345" s="430"/>
      <c r="SR345" s="431"/>
      <c r="SS345" s="429"/>
      <c r="ST345" s="428"/>
      <c r="SU345" s="430"/>
      <c r="SV345" s="431"/>
      <c r="SW345" s="429"/>
      <c r="SX345" s="428"/>
      <c r="SY345" s="430"/>
      <c r="SZ345" s="431"/>
      <c r="TA345" s="429"/>
      <c r="TB345" s="428"/>
      <c r="TC345" s="430"/>
      <c r="TD345" s="431"/>
      <c r="TE345" s="429"/>
      <c r="TF345" s="428"/>
      <c r="TG345" s="430"/>
      <c r="TH345" s="431"/>
      <c r="TI345" s="429"/>
      <c r="TJ345" s="428"/>
      <c r="TK345" s="430"/>
      <c r="TL345" s="431"/>
      <c r="TM345" s="429"/>
      <c r="TN345" s="428"/>
      <c r="TO345" s="430"/>
      <c r="TP345" s="431"/>
      <c r="TQ345" s="429"/>
      <c r="TR345" s="428"/>
      <c r="TS345" s="430"/>
      <c r="TT345" s="431"/>
      <c r="TU345" s="429"/>
      <c r="TV345" s="428"/>
      <c r="TW345" s="430"/>
      <c r="TX345" s="431"/>
      <c r="TY345" s="429"/>
      <c r="TZ345" s="428"/>
      <c r="UA345" s="430"/>
      <c r="UB345" s="431"/>
      <c r="UC345" s="429"/>
      <c r="UD345" s="428"/>
      <c r="UE345" s="430"/>
      <c r="UF345" s="431"/>
      <c r="UG345" s="429"/>
      <c r="UH345" s="428"/>
      <c r="UI345" s="430"/>
      <c r="UJ345" s="431"/>
      <c r="UK345" s="429"/>
      <c r="UL345" s="428"/>
      <c r="UM345" s="430"/>
      <c r="UN345" s="431"/>
      <c r="UO345" s="429"/>
      <c r="UP345" s="428"/>
      <c r="UQ345" s="430"/>
      <c r="UR345" s="431"/>
      <c r="US345" s="429"/>
      <c r="UT345" s="428"/>
      <c r="UU345" s="430"/>
      <c r="UV345" s="431"/>
      <c r="UW345" s="429"/>
      <c r="UX345" s="428"/>
      <c r="UY345" s="430"/>
      <c r="UZ345" s="431"/>
      <c r="VA345" s="429"/>
      <c r="VB345" s="428"/>
      <c r="VC345" s="430"/>
      <c r="VD345" s="431"/>
      <c r="VE345" s="429"/>
      <c r="VF345" s="428"/>
      <c r="VG345" s="430"/>
      <c r="VH345" s="431"/>
      <c r="VI345" s="429"/>
      <c r="VJ345" s="428"/>
      <c r="VK345" s="430"/>
      <c r="VL345" s="431"/>
      <c r="VM345" s="429"/>
      <c r="VN345" s="428"/>
      <c r="VO345" s="430"/>
      <c r="VP345" s="431"/>
      <c r="VQ345" s="429"/>
      <c r="VR345" s="428"/>
      <c r="VS345" s="430"/>
      <c r="VT345" s="431"/>
      <c r="VU345" s="429"/>
      <c r="VV345" s="428"/>
      <c r="VW345" s="430"/>
      <c r="VX345" s="431"/>
      <c r="VY345" s="429"/>
      <c r="VZ345" s="428"/>
      <c r="WA345" s="430"/>
      <c r="WB345" s="431"/>
      <c r="WC345" s="429"/>
      <c r="WD345" s="428"/>
      <c r="WE345" s="430"/>
      <c r="WF345" s="431"/>
      <c r="WG345" s="429"/>
      <c r="WH345" s="428"/>
      <c r="WI345" s="430"/>
      <c r="WJ345" s="431"/>
      <c r="WK345" s="429"/>
      <c r="WL345" s="428"/>
      <c r="WM345" s="430"/>
      <c r="WN345" s="431"/>
      <c r="WO345" s="429"/>
      <c r="WP345" s="428"/>
      <c r="WQ345" s="430"/>
      <c r="WR345" s="431"/>
      <c r="WS345" s="429"/>
      <c r="WT345" s="428"/>
      <c r="WU345" s="430"/>
      <c r="WV345" s="431"/>
      <c r="WW345" s="429"/>
      <c r="WX345" s="428"/>
      <c r="WY345" s="430"/>
      <c r="WZ345" s="431"/>
      <c r="XA345" s="429"/>
      <c r="XB345" s="428"/>
      <c r="XC345" s="430"/>
      <c r="XD345" s="431"/>
      <c r="XE345" s="429"/>
      <c r="XF345" s="428"/>
      <c r="XG345" s="430"/>
      <c r="XH345" s="431"/>
      <c r="XI345" s="429"/>
      <c r="XJ345" s="428"/>
      <c r="XK345" s="430"/>
      <c r="XL345" s="431"/>
      <c r="XM345" s="429"/>
      <c r="XN345" s="428"/>
      <c r="XO345" s="430"/>
      <c r="XP345" s="431"/>
      <c r="XQ345" s="429"/>
      <c r="XR345" s="428"/>
      <c r="XS345" s="430"/>
      <c r="XT345" s="431"/>
      <c r="XU345" s="429"/>
      <c r="XV345" s="428"/>
      <c r="XW345" s="430"/>
      <c r="XX345" s="431"/>
      <c r="XY345" s="429"/>
      <c r="XZ345" s="428"/>
      <c r="YA345" s="430"/>
      <c r="YB345" s="431"/>
      <c r="YC345" s="429"/>
      <c r="YD345" s="428"/>
      <c r="YE345" s="430"/>
      <c r="YF345" s="431"/>
      <c r="YG345" s="429"/>
      <c r="YH345" s="428"/>
      <c r="YI345" s="430"/>
      <c r="YJ345" s="431"/>
      <c r="YK345" s="429"/>
      <c r="YL345" s="428"/>
      <c r="YM345" s="430"/>
      <c r="YN345" s="431"/>
      <c r="YO345" s="429"/>
      <c r="YP345" s="428"/>
      <c r="YQ345" s="430"/>
      <c r="YR345" s="431"/>
      <c r="YS345" s="429"/>
      <c r="YT345" s="428"/>
      <c r="YU345" s="430"/>
      <c r="YV345" s="431"/>
      <c r="YW345" s="429"/>
      <c r="YX345" s="428"/>
      <c r="YY345" s="430"/>
      <c r="YZ345" s="431"/>
      <c r="ZA345" s="429"/>
      <c r="ZB345" s="428"/>
      <c r="ZC345" s="430"/>
      <c r="ZD345" s="431"/>
      <c r="ZE345" s="429"/>
      <c r="ZF345" s="428"/>
      <c r="ZG345" s="430"/>
      <c r="ZH345" s="431"/>
      <c r="ZI345" s="429"/>
      <c r="ZJ345" s="428"/>
      <c r="ZK345" s="430"/>
      <c r="ZL345" s="431"/>
      <c r="ZM345" s="429"/>
      <c r="ZN345" s="428"/>
      <c r="ZO345" s="430"/>
      <c r="ZP345" s="431"/>
      <c r="ZQ345" s="429"/>
      <c r="ZR345" s="428"/>
      <c r="ZS345" s="430"/>
      <c r="ZT345" s="431"/>
      <c r="ZU345" s="429"/>
      <c r="ZV345" s="428"/>
      <c r="ZW345" s="430"/>
      <c r="ZX345" s="431"/>
      <c r="ZY345" s="429"/>
      <c r="ZZ345" s="428"/>
      <c r="AAA345" s="430"/>
      <c r="AAB345" s="431"/>
      <c r="AAC345" s="429"/>
      <c r="AAD345" s="428"/>
      <c r="AAE345" s="430"/>
      <c r="AAF345" s="431"/>
      <c r="AAG345" s="429"/>
      <c r="AAH345" s="428"/>
      <c r="AAI345" s="430"/>
      <c r="AAJ345" s="431"/>
      <c r="AAK345" s="429"/>
      <c r="AAL345" s="428"/>
      <c r="AAM345" s="430"/>
      <c r="AAN345" s="431"/>
      <c r="AAO345" s="429"/>
      <c r="AAP345" s="428"/>
      <c r="AAQ345" s="430"/>
      <c r="AAR345" s="431"/>
      <c r="AAS345" s="429"/>
      <c r="AAT345" s="428"/>
      <c r="AAU345" s="430"/>
      <c r="AAV345" s="431"/>
      <c r="AAW345" s="429"/>
      <c r="AAX345" s="428"/>
      <c r="AAY345" s="430"/>
      <c r="AAZ345" s="431"/>
      <c r="ABA345" s="429"/>
      <c r="ABB345" s="428"/>
      <c r="ABC345" s="430"/>
      <c r="ABD345" s="431"/>
      <c r="ABE345" s="429"/>
      <c r="ABF345" s="428"/>
      <c r="ABG345" s="430"/>
      <c r="ABH345" s="431"/>
      <c r="ABI345" s="429"/>
      <c r="ABJ345" s="428"/>
      <c r="ABK345" s="430"/>
      <c r="ABL345" s="431"/>
      <c r="ABM345" s="429"/>
      <c r="ABN345" s="428"/>
      <c r="ABO345" s="430"/>
      <c r="ABP345" s="431"/>
      <c r="ABQ345" s="429"/>
      <c r="ABR345" s="428"/>
      <c r="ABS345" s="430"/>
      <c r="ABT345" s="431"/>
      <c r="ABU345" s="429"/>
      <c r="ABV345" s="428"/>
      <c r="ABW345" s="430"/>
      <c r="ABX345" s="431"/>
      <c r="ABY345" s="429"/>
      <c r="ABZ345" s="428"/>
      <c r="ACA345" s="430"/>
      <c r="ACB345" s="431"/>
      <c r="ACC345" s="429"/>
      <c r="ACD345" s="428"/>
      <c r="ACE345" s="430"/>
      <c r="ACF345" s="431"/>
      <c r="ACG345" s="429"/>
      <c r="ACH345" s="428"/>
      <c r="ACI345" s="430"/>
      <c r="ACJ345" s="431"/>
      <c r="ACK345" s="429"/>
      <c r="ACL345" s="428"/>
      <c r="ACM345" s="430"/>
      <c r="ACN345" s="431"/>
      <c r="ACO345" s="429"/>
      <c r="ACP345" s="428"/>
      <c r="ACQ345" s="430"/>
      <c r="ACR345" s="431"/>
      <c r="ACS345" s="429"/>
      <c r="ACT345" s="428"/>
      <c r="ACU345" s="430"/>
      <c r="ACV345" s="431"/>
      <c r="ACW345" s="429"/>
      <c r="ACX345" s="428"/>
      <c r="ACY345" s="430"/>
      <c r="ACZ345" s="431"/>
      <c r="ADA345" s="429"/>
      <c r="ADB345" s="428"/>
      <c r="ADC345" s="430"/>
      <c r="ADD345" s="431"/>
      <c r="ADE345" s="429"/>
      <c r="ADF345" s="428"/>
      <c r="ADG345" s="430"/>
      <c r="ADH345" s="431"/>
      <c r="ADI345" s="429"/>
      <c r="ADJ345" s="428"/>
      <c r="ADK345" s="430"/>
      <c r="ADL345" s="431"/>
      <c r="ADM345" s="429"/>
      <c r="ADN345" s="428"/>
      <c r="ADO345" s="430"/>
      <c r="ADP345" s="431"/>
      <c r="ADQ345" s="429"/>
      <c r="ADR345" s="428"/>
      <c r="ADS345" s="430"/>
      <c r="ADT345" s="431"/>
      <c r="ADU345" s="429"/>
      <c r="ADV345" s="428"/>
      <c r="ADW345" s="430"/>
      <c r="ADX345" s="431"/>
      <c r="ADY345" s="429"/>
      <c r="ADZ345" s="428"/>
      <c r="AEA345" s="430"/>
      <c r="AEB345" s="431"/>
      <c r="AEC345" s="429"/>
      <c r="AED345" s="428"/>
      <c r="AEE345" s="430"/>
      <c r="AEF345" s="431"/>
      <c r="AEG345" s="429"/>
      <c r="AEH345" s="428"/>
      <c r="AEI345" s="430"/>
      <c r="AEJ345" s="431"/>
      <c r="AEK345" s="429"/>
      <c r="AEL345" s="428"/>
      <c r="AEM345" s="430"/>
      <c r="AEN345" s="431"/>
      <c r="AEO345" s="429"/>
      <c r="AEP345" s="428"/>
      <c r="AEQ345" s="430"/>
      <c r="AER345" s="431"/>
      <c r="AES345" s="429"/>
      <c r="AET345" s="428"/>
      <c r="AEU345" s="430"/>
      <c r="AEV345" s="431"/>
      <c r="AEW345" s="429"/>
      <c r="AEX345" s="428"/>
      <c r="AEY345" s="430"/>
      <c r="AEZ345" s="431"/>
      <c r="AFA345" s="429"/>
      <c r="AFB345" s="428"/>
      <c r="AFC345" s="430"/>
      <c r="AFD345" s="431"/>
      <c r="AFE345" s="429"/>
      <c r="AFF345" s="428"/>
      <c r="AFG345" s="430"/>
      <c r="AFH345" s="431"/>
      <c r="AFI345" s="429"/>
      <c r="AFJ345" s="428"/>
      <c r="AFK345" s="430"/>
      <c r="AFL345" s="431"/>
      <c r="AFM345" s="429"/>
      <c r="AFN345" s="428"/>
      <c r="AFO345" s="430"/>
      <c r="AFP345" s="431"/>
      <c r="AFQ345" s="429"/>
      <c r="AFR345" s="428"/>
      <c r="AFS345" s="430"/>
      <c r="AFT345" s="431"/>
      <c r="AFU345" s="429"/>
      <c r="AFV345" s="428"/>
      <c r="AFW345" s="430"/>
      <c r="AFX345" s="431"/>
      <c r="AFY345" s="429"/>
      <c r="AFZ345" s="428"/>
      <c r="AGA345" s="430"/>
      <c r="AGB345" s="431"/>
      <c r="AGC345" s="429"/>
      <c r="AGD345" s="428"/>
      <c r="AGE345" s="430"/>
      <c r="AGF345" s="431"/>
      <c r="AGG345" s="429"/>
      <c r="AGH345" s="428"/>
      <c r="AGI345" s="430"/>
      <c r="AGJ345" s="431"/>
      <c r="AGK345" s="429"/>
      <c r="AGL345" s="428"/>
      <c r="AGM345" s="430"/>
      <c r="AGN345" s="431"/>
      <c r="AGO345" s="429"/>
      <c r="AGP345" s="428"/>
      <c r="AGQ345" s="430"/>
      <c r="AGR345" s="431"/>
      <c r="AGS345" s="429"/>
      <c r="AGT345" s="428"/>
      <c r="AGU345" s="430"/>
      <c r="AGV345" s="431"/>
      <c r="AGW345" s="429"/>
      <c r="AGX345" s="428"/>
      <c r="AGY345" s="430"/>
      <c r="AGZ345" s="431"/>
      <c r="AHA345" s="429"/>
      <c r="AHB345" s="428"/>
      <c r="AHC345" s="430"/>
      <c r="AHD345" s="431"/>
      <c r="AHE345" s="429"/>
      <c r="AHF345" s="428"/>
      <c r="AHG345" s="430"/>
      <c r="AHH345" s="431"/>
      <c r="AHI345" s="429"/>
      <c r="AHJ345" s="428"/>
      <c r="AHK345" s="430"/>
      <c r="AHL345" s="431"/>
      <c r="AHM345" s="429"/>
      <c r="AHN345" s="428"/>
      <c r="AHO345" s="430"/>
      <c r="AHP345" s="431"/>
      <c r="AHQ345" s="429"/>
      <c r="AHR345" s="428"/>
      <c r="AHS345" s="430"/>
      <c r="AHT345" s="431"/>
      <c r="AHU345" s="429"/>
      <c r="AHV345" s="428"/>
      <c r="AHW345" s="430"/>
      <c r="AHX345" s="431"/>
      <c r="AHY345" s="429"/>
      <c r="AHZ345" s="428"/>
      <c r="AIA345" s="430"/>
      <c r="AIB345" s="431"/>
      <c r="AIC345" s="429"/>
      <c r="AID345" s="428"/>
      <c r="AIE345" s="430"/>
      <c r="AIF345" s="431"/>
      <c r="AIG345" s="429"/>
      <c r="AIH345" s="428"/>
      <c r="AII345" s="430"/>
      <c r="AIJ345" s="431"/>
      <c r="AIK345" s="429"/>
      <c r="AIL345" s="428"/>
      <c r="AIM345" s="430"/>
      <c r="AIN345" s="431"/>
      <c r="AIO345" s="429"/>
      <c r="AIP345" s="428"/>
      <c r="AIQ345" s="430"/>
      <c r="AIR345" s="431"/>
      <c r="AIS345" s="429"/>
      <c r="AIT345" s="428"/>
      <c r="AIU345" s="430"/>
      <c r="AIV345" s="431"/>
      <c r="AIW345" s="429"/>
      <c r="AIX345" s="428"/>
      <c r="AIY345" s="430"/>
      <c r="AIZ345" s="431"/>
      <c r="AJA345" s="429"/>
      <c r="AJB345" s="428"/>
      <c r="AJC345" s="430"/>
      <c r="AJD345" s="431"/>
      <c r="AJE345" s="429"/>
      <c r="AJF345" s="428"/>
      <c r="AJG345" s="430"/>
      <c r="AJH345" s="431"/>
      <c r="AJI345" s="429"/>
      <c r="AJJ345" s="428"/>
      <c r="AJK345" s="430"/>
      <c r="AJL345" s="431"/>
      <c r="AJM345" s="429"/>
      <c r="AJN345" s="428"/>
      <c r="AJO345" s="430"/>
      <c r="AJP345" s="431"/>
      <c r="AJQ345" s="429"/>
      <c r="AJR345" s="428"/>
      <c r="AJS345" s="430"/>
      <c r="AJT345" s="431"/>
      <c r="AJU345" s="429"/>
      <c r="AJV345" s="428"/>
      <c r="AJW345" s="430"/>
      <c r="AJX345" s="431"/>
      <c r="AJY345" s="429"/>
      <c r="AJZ345" s="428"/>
      <c r="AKA345" s="430"/>
      <c r="AKB345" s="431"/>
      <c r="AKC345" s="429"/>
      <c r="AKD345" s="428"/>
      <c r="AKE345" s="430"/>
      <c r="AKF345" s="431"/>
      <c r="AKG345" s="429"/>
      <c r="AKH345" s="428"/>
      <c r="AKI345" s="430"/>
      <c r="AKJ345" s="431"/>
      <c r="AKK345" s="429"/>
      <c r="AKL345" s="428"/>
      <c r="AKM345" s="430"/>
      <c r="AKN345" s="431"/>
      <c r="AKO345" s="429"/>
      <c r="AKP345" s="428"/>
      <c r="AKQ345" s="430"/>
      <c r="AKR345" s="431"/>
      <c r="AKS345" s="429"/>
      <c r="AKT345" s="428"/>
      <c r="AKU345" s="430"/>
      <c r="AKV345" s="431"/>
      <c r="AKW345" s="429"/>
      <c r="AKX345" s="428"/>
      <c r="AKY345" s="430"/>
      <c r="AKZ345" s="431"/>
      <c r="ALA345" s="429"/>
      <c r="ALB345" s="428"/>
      <c r="ALC345" s="430"/>
      <c r="ALD345" s="431"/>
      <c r="ALE345" s="429"/>
      <c r="ALF345" s="428"/>
      <c r="ALG345" s="430"/>
      <c r="ALH345" s="431"/>
      <c r="ALI345" s="429"/>
      <c r="ALJ345" s="428"/>
      <c r="ALK345" s="430"/>
      <c r="ALL345" s="431"/>
      <c r="ALM345" s="429"/>
      <c r="ALN345" s="428"/>
      <c r="ALO345" s="430"/>
      <c r="ALP345" s="431"/>
      <c r="ALQ345" s="429"/>
      <c r="ALR345" s="428"/>
      <c r="ALS345" s="430"/>
      <c r="ALT345" s="431"/>
      <c r="ALU345" s="429"/>
      <c r="ALV345" s="428"/>
      <c r="ALW345" s="430"/>
      <c r="ALX345" s="431"/>
      <c r="ALY345" s="429"/>
      <c r="ALZ345" s="428"/>
      <c r="AMA345" s="430"/>
      <c r="AMB345" s="431"/>
      <c r="AMC345" s="429"/>
      <c r="AMD345" s="428"/>
      <c r="AME345" s="430"/>
      <c r="AMF345" s="431"/>
      <c r="AMG345" s="429"/>
      <c r="AMH345" s="428"/>
      <c r="AMI345" s="430"/>
      <c r="AMJ345" s="431"/>
      <c r="AMK345" s="429"/>
      <c r="AML345" s="428"/>
      <c r="AMM345" s="430"/>
      <c r="AMN345" s="431"/>
      <c r="AMO345" s="429"/>
      <c r="AMP345" s="428"/>
      <c r="AMQ345" s="430"/>
      <c r="AMR345" s="431"/>
      <c r="AMS345" s="429"/>
      <c r="AMT345" s="428"/>
      <c r="AMU345" s="430"/>
      <c r="AMV345" s="431"/>
      <c r="AMW345" s="429"/>
      <c r="AMX345" s="428"/>
      <c r="AMY345" s="430"/>
      <c r="AMZ345" s="431"/>
      <c r="ANA345" s="429"/>
      <c r="ANB345" s="428"/>
      <c r="ANC345" s="430"/>
      <c r="AND345" s="431"/>
      <c r="ANE345" s="429"/>
      <c r="ANF345" s="428"/>
      <c r="ANG345" s="430"/>
      <c r="ANH345" s="431"/>
      <c r="ANI345" s="429"/>
      <c r="ANJ345" s="428"/>
      <c r="ANK345" s="430"/>
      <c r="ANL345" s="431"/>
      <c r="ANM345" s="429"/>
      <c r="ANN345" s="428"/>
      <c r="ANO345" s="430"/>
      <c r="ANP345" s="431"/>
      <c r="ANQ345" s="429"/>
      <c r="ANR345" s="428"/>
      <c r="ANS345" s="430"/>
      <c r="ANT345" s="431"/>
      <c r="ANU345" s="429"/>
      <c r="ANV345" s="428"/>
      <c r="ANW345" s="430"/>
      <c r="ANX345" s="431"/>
      <c r="ANY345" s="429"/>
      <c r="ANZ345" s="428"/>
      <c r="AOA345" s="430"/>
      <c r="AOB345" s="431"/>
      <c r="AOC345" s="429"/>
      <c r="AOD345" s="428"/>
      <c r="AOE345" s="430"/>
      <c r="AOF345" s="431"/>
      <c r="AOG345" s="429"/>
      <c r="AOH345" s="428"/>
      <c r="AOI345" s="430"/>
      <c r="AOJ345" s="431"/>
      <c r="AOK345" s="429"/>
      <c r="AOL345" s="428"/>
      <c r="AOM345" s="430"/>
      <c r="AON345" s="431"/>
      <c r="AOO345" s="429"/>
      <c r="AOP345" s="428"/>
      <c r="AOQ345" s="430"/>
      <c r="AOR345" s="431"/>
      <c r="AOS345" s="429"/>
      <c r="AOT345" s="428"/>
      <c r="AOU345" s="430"/>
      <c r="AOV345" s="431"/>
      <c r="AOW345" s="429"/>
      <c r="AOX345" s="428"/>
      <c r="AOY345" s="430"/>
      <c r="AOZ345" s="431"/>
      <c r="APA345" s="429"/>
      <c r="APB345" s="428"/>
      <c r="APC345" s="430"/>
      <c r="APD345" s="431"/>
      <c r="APE345" s="429"/>
      <c r="APF345" s="428"/>
      <c r="APG345" s="430"/>
      <c r="APH345" s="431"/>
      <c r="API345" s="429"/>
      <c r="APJ345" s="428"/>
      <c r="APK345" s="430"/>
      <c r="APL345" s="431"/>
      <c r="APM345" s="429"/>
      <c r="APN345" s="428"/>
      <c r="APO345" s="430"/>
      <c r="APP345" s="431"/>
      <c r="APQ345" s="429"/>
      <c r="APR345" s="428"/>
      <c r="APS345" s="430"/>
      <c r="APT345" s="431"/>
      <c r="APU345" s="429"/>
      <c r="APV345" s="428"/>
      <c r="APW345" s="430"/>
      <c r="APX345" s="431"/>
      <c r="APY345" s="429"/>
      <c r="APZ345" s="428"/>
      <c r="AQA345" s="430"/>
      <c r="AQB345" s="431"/>
      <c r="AQC345" s="429"/>
      <c r="AQD345" s="428"/>
      <c r="AQE345" s="430"/>
      <c r="AQF345" s="431"/>
      <c r="AQG345" s="429"/>
      <c r="AQH345" s="428"/>
      <c r="AQI345" s="430"/>
      <c r="AQJ345" s="431"/>
      <c r="AQK345" s="429"/>
      <c r="AQL345" s="428"/>
      <c r="AQM345" s="430"/>
      <c r="AQN345" s="431"/>
      <c r="AQO345" s="429"/>
      <c r="AQP345" s="428"/>
      <c r="AQQ345" s="430"/>
      <c r="AQR345" s="431"/>
      <c r="AQS345" s="429"/>
      <c r="AQT345" s="428"/>
      <c r="AQU345" s="430"/>
      <c r="AQV345" s="431"/>
      <c r="AQW345" s="429"/>
      <c r="AQX345" s="428"/>
      <c r="AQY345" s="430"/>
      <c r="AQZ345" s="431"/>
      <c r="ARA345" s="429"/>
      <c r="ARB345" s="428"/>
      <c r="ARC345" s="430"/>
      <c r="ARD345" s="431"/>
      <c r="ARE345" s="429"/>
      <c r="ARF345" s="428"/>
      <c r="ARG345" s="430"/>
      <c r="ARH345" s="431"/>
      <c r="ARI345" s="429"/>
      <c r="ARJ345" s="428"/>
      <c r="ARK345" s="430"/>
      <c r="ARL345" s="431"/>
      <c r="ARM345" s="429"/>
      <c r="ARN345" s="428"/>
      <c r="ARO345" s="430"/>
      <c r="ARP345" s="431"/>
      <c r="ARQ345" s="429"/>
      <c r="ARR345" s="428"/>
      <c r="ARS345" s="430"/>
      <c r="ART345" s="431"/>
      <c r="ARU345" s="429"/>
      <c r="ARV345" s="428"/>
      <c r="ARW345" s="430"/>
      <c r="ARX345" s="431"/>
      <c r="ARY345" s="429"/>
      <c r="ARZ345" s="428"/>
      <c r="ASA345" s="430"/>
      <c r="ASB345" s="431"/>
      <c r="ASC345" s="429"/>
      <c r="ASD345" s="428"/>
      <c r="ASE345" s="430"/>
      <c r="ASF345" s="431"/>
      <c r="ASG345" s="429"/>
      <c r="ASH345" s="428"/>
      <c r="ASI345" s="430"/>
      <c r="ASJ345" s="431"/>
      <c r="ASK345" s="429"/>
      <c r="ASL345" s="428"/>
      <c r="ASM345" s="430"/>
      <c r="ASN345" s="431"/>
      <c r="ASO345" s="429"/>
      <c r="ASP345" s="428"/>
      <c r="ASQ345" s="430"/>
      <c r="ASR345" s="431"/>
      <c r="ASS345" s="429"/>
      <c r="AST345" s="428"/>
      <c r="ASU345" s="430"/>
      <c r="ASV345" s="431"/>
      <c r="ASW345" s="429"/>
      <c r="ASX345" s="428"/>
      <c r="ASY345" s="430"/>
      <c r="ASZ345" s="431"/>
      <c r="ATA345" s="429"/>
      <c r="ATB345" s="428"/>
      <c r="ATC345" s="430"/>
      <c r="ATD345" s="431"/>
      <c r="ATE345" s="429"/>
      <c r="ATF345" s="428"/>
      <c r="ATG345" s="430"/>
      <c r="ATH345" s="431"/>
      <c r="ATI345" s="429"/>
      <c r="ATJ345" s="428"/>
      <c r="ATK345" s="430"/>
      <c r="ATL345" s="431"/>
      <c r="ATM345" s="429"/>
      <c r="ATN345" s="428"/>
      <c r="ATO345" s="430"/>
      <c r="ATP345" s="431"/>
      <c r="ATQ345" s="429"/>
      <c r="ATR345" s="428"/>
      <c r="ATS345" s="430"/>
      <c r="ATT345" s="431"/>
      <c r="ATU345" s="429"/>
      <c r="ATV345" s="428"/>
      <c r="ATW345" s="430"/>
      <c r="ATX345" s="431"/>
      <c r="ATY345" s="429"/>
      <c r="ATZ345" s="428"/>
      <c r="AUA345" s="430"/>
      <c r="AUB345" s="431"/>
      <c r="AUC345" s="429"/>
      <c r="AUD345" s="428"/>
      <c r="AUE345" s="430"/>
      <c r="AUF345" s="431"/>
      <c r="AUG345" s="429"/>
      <c r="AUH345" s="428"/>
      <c r="AUI345" s="430"/>
      <c r="AUJ345" s="431"/>
      <c r="AUK345" s="429"/>
      <c r="AUL345" s="428"/>
      <c r="AUM345" s="430"/>
      <c r="AUN345" s="431"/>
      <c r="AUO345" s="429"/>
      <c r="AUP345" s="428"/>
      <c r="AUQ345" s="430"/>
      <c r="AUR345" s="431"/>
      <c r="AUS345" s="429"/>
      <c r="AUT345" s="428"/>
      <c r="AUU345" s="430"/>
      <c r="AUV345" s="431"/>
      <c r="AUW345" s="429"/>
      <c r="AUX345" s="428"/>
      <c r="AUY345" s="430"/>
      <c r="AUZ345" s="431"/>
      <c r="AVA345" s="429"/>
      <c r="AVB345" s="428"/>
      <c r="AVC345" s="430"/>
      <c r="AVD345" s="431"/>
      <c r="AVE345" s="429"/>
      <c r="AVF345" s="428"/>
      <c r="AVG345" s="430"/>
      <c r="AVH345" s="431"/>
      <c r="AVI345" s="429"/>
      <c r="AVJ345" s="428"/>
      <c r="AVK345" s="430"/>
      <c r="AVL345" s="431"/>
      <c r="AVM345" s="429"/>
      <c r="AVN345" s="428"/>
      <c r="AVO345" s="430"/>
      <c r="AVP345" s="431"/>
      <c r="AVQ345" s="429"/>
      <c r="AVR345" s="428"/>
      <c r="AVS345" s="430"/>
      <c r="AVT345" s="431"/>
      <c r="AVU345" s="429"/>
      <c r="AVV345" s="428"/>
      <c r="AVW345" s="430"/>
      <c r="AVX345" s="431"/>
      <c r="AVY345" s="429"/>
      <c r="AVZ345" s="428"/>
      <c r="AWA345" s="430"/>
      <c r="AWB345" s="431"/>
      <c r="AWC345" s="429"/>
      <c r="AWD345" s="428"/>
      <c r="AWE345" s="430"/>
      <c r="AWF345" s="431"/>
      <c r="AWG345" s="429"/>
      <c r="AWH345" s="428"/>
      <c r="AWI345" s="430"/>
      <c r="AWJ345" s="431"/>
      <c r="AWK345" s="429"/>
      <c r="AWL345" s="428"/>
      <c r="AWM345" s="430"/>
      <c r="AWN345" s="431"/>
      <c r="AWO345" s="429"/>
      <c r="AWP345" s="428"/>
      <c r="AWQ345" s="430"/>
      <c r="AWR345" s="431"/>
      <c r="AWS345" s="429"/>
      <c r="AWT345" s="428"/>
      <c r="AWU345" s="430"/>
      <c r="AWV345" s="431"/>
      <c r="AWW345" s="429"/>
      <c r="AWX345" s="428"/>
      <c r="AWY345" s="430"/>
      <c r="AWZ345" s="431"/>
      <c r="AXA345" s="429"/>
      <c r="AXB345" s="428"/>
      <c r="AXC345" s="430"/>
      <c r="AXD345" s="431"/>
      <c r="AXE345" s="429"/>
      <c r="AXF345" s="428"/>
      <c r="AXG345" s="430"/>
      <c r="AXH345" s="431"/>
      <c r="AXI345" s="429"/>
      <c r="AXJ345" s="428"/>
      <c r="AXK345" s="430"/>
      <c r="AXL345" s="431"/>
      <c r="AXM345" s="429"/>
      <c r="AXN345" s="428"/>
      <c r="AXO345" s="430"/>
      <c r="AXP345" s="431"/>
      <c r="AXQ345" s="429"/>
      <c r="AXR345" s="428"/>
      <c r="AXS345" s="430"/>
      <c r="AXT345" s="431"/>
      <c r="AXU345" s="429"/>
      <c r="AXV345" s="428"/>
      <c r="AXW345" s="430"/>
      <c r="AXX345" s="431"/>
      <c r="AXY345" s="429"/>
      <c r="AXZ345" s="428"/>
      <c r="AYA345" s="430"/>
      <c r="AYB345" s="431"/>
      <c r="AYC345" s="429"/>
      <c r="AYD345" s="428"/>
      <c r="AYE345" s="430"/>
      <c r="AYF345" s="431"/>
      <c r="AYG345" s="429"/>
      <c r="AYH345" s="428"/>
      <c r="AYI345" s="430"/>
      <c r="AYJ345" s="431"/>
      <c r="AYK345" s="429"/>
      <c r="AYL345" s="428"/>
      <c r="AYM345" s="430"/>
      <c r="AYN345" s="431"/>
      <c r="AYO345" s="429"/>
      <c r="AYP345" s="428"/>
      <c r="AYQ345" s="430"/>
      <c r="AYR345" s="431"/>
      <c r="AYS345" s="429"/>
      <c r="AYT345" s="428"/>
      <c r="AYU345" s="430"/>
      <c r="AYV345" s="431"/>
      <c r="AYW345" s="429"/>
      <c r="AYX345" s="428"/>
      <c r="AYY345" s="430"/>
      <c r="AYZ345" s="431"/>
      <c r="AZA345" s="429"/>
      <c r="AZB345" s="428"/>
      <c r="AZC345" s="430"/>
      <c r="AZD345" s="431"/>
      <c r="AZE345" s="429"/>
      <c r="AZF345" s="428"/>
      <c r="AZG345" s="430"/>
      <c r="AZH345" s="431"/>
      <c r="AZI345" s="429"/>
      <c r="AZJ345" s="428"/>
      <c r="AZK345" s="430"/>
      <c r="AZL345" s="431"/>
      <c r="AZM345" s="429"/>
      <c r="AZN345" s="428"/>
      <c r="AZO345" s="430"/>
      <c r="AZP345" s="431"/>
      <c r="AZQ345" s="429"/>
      <c r="AZR345" s="428"/>
      <c r="AZS345" s="430"/>
      <c r="AZT345" s="431"/>
      <c r="AZU345" s="429"/>
      <c r="AZV345" s="428"/>
      <c r="AZW345" s="430"/>
      <c r="AZX345" s="431"/>
      <c r="AZY345" s="429"/>
      <c r="AZZ345" s="428"/>
      <c r="BAA345" s="430"/>
      <c r="BAB345" s="431"/>
      <c r="BAC345" s="429"/>
      <c r="BAD345" s="428"/>
      <c r="BAE345" s="430"/>
      <c r="BAF345" s="431"/>
      <c r="BAG345" s="429"/>
      <c r="BAH345" s="428"/>
      <c r="BAI345" s="430"/>
      <c r="BAJ345" s="431"/>
      <c r="BAK345" s="429"/>
      <c r="BAL345" s="428"/>
      <c r="BAM345" s="430"/>
      <c r="BAN345" s="431"/>
      <c r="BAO345" s="429"/>
      <c r="BAP345" s="428"/>
      <c r="BAQ345" s="430"/>
      <c r="BAR345" s="431"/>
      <c r="BAS345" s="429"/>
      <c r="BAT345" s="428"/>
      <c r="BAU345" s="430"/>
      <c r="BAV345" s="431"/>
      <c r="BAW345" s="429"/>
      <c r="BAX345" s="428"/>
      <c r="BAY345" s="430"/>
      <c r="BAZ345" s="431"/>
      <c r="BBA345" s="429"/>
      <c r="BBB345" s="428"/>
      <c r="BBC345" s="430"/>
      <c r="BBD345" s="431"/>
      <c r="BBE345" s="429"/>
      <c r="BBF345" s="428"/>
      <c r="BBG345" s="430"/>
      <c r="BBH345" s="431"/>
      <c r="BBI345" s="429"/>
      <c r="BBJ345" s="428"/>
      <c r="BBK345" s="430"/>
      <c r="BBL345" s="431"/>
      <c r="BBM345" s="429"/>
      <c r="BBN345" s="428"/>
      <c r="BBO345" s="430"/>
      <c r="BBP345" s="431"/>
      <c r="BBQ345" s="429"/>
      <c r="BBR345" s="428"/>
      <c r="BBS345" s="430"/>
      <c r="BBT345" s="431"/>
      <c r="BBU345" s="429"/>
      <c r="BBV345" s="428"/>
      <c r="BBW345" s="430"/>
      <c r="BBX345" s="431"/>
      <c r="BBY345" s="429"/>
      <c r="BBZ345" s="428"/>
      <c r="BCA345" s="430"/>
      <c r="BCB345" s="431"/>
      <c r="BCC345" s="429"/>
      <c r="BCD345" s="428"/>
      <c r="BCE345" s="430"/>
      <c r="BCF345" s="431"/>
      <c r="BCG345" s="429"/>
      <c r="BCH345" s="428"/>
      <c r="BCI345" s="430"/>
      <c r="BCJ345" s="431"/>
      <c r="BCK345" s="429"/>
      <c r="BCL345" s="428"/>
      <c r="BCM345" s="430"/>
      <c r="BCN345" s="431"/>
      <c r="BCO345" s="429"/>
      <c r="BCP345" s="428"/>
      <c r="BCQ345" s="430"/>
      <c r="BCR345" s="431"/>
      <c r="BCS345" s="429"/>
      <c r="BCT345" s="428"/>
      <c r="BCU345" s="430"/>
      <c r="BCV345" s="431"/>
      <c r="BCW345" s="429"/>
      <c r="BCX345" s="428"/>
      <c r="BCY345" s="430"/>
      <c r="BCZ345" s="431"/>
      <c r="BDA345" s="429"/>
      <c r="BDB345" s="428"/>
      <c r="BDC345" s="430"/>
      <c r="BDD345" s="431"/>
      <c r="BDE345" s="429"/>
      <c r="BDF345" s="428"/>
      <c r="BDG345" s="430"/>
      <c r="BDH345" s="431"/>
      <c r="BDI345" s="429"/>
      <c r="BDJ345" s="428"/>
      <c r="BDK345" s="430"/>
      <c r="BDL345" s="431"/>
      <c r="BDM345" s="429"/>
      <c r="BDN345" s="428"/>
      <c r="BDO345" s="430"/>
      <c r="BDP345" s="431"/>
      <c r="BDQ345" s="429"/>
      <c r="BDR345" s="428"/>
      <c r="BDS345" s="430"/>
      <c r="BDT345" s="431"/>
      <c r="BDU345" s="429"/>
      <c r="BDV345" s="428"/>
      <c r="BDW345" s="430"/>
      <c r="BDX345" s="431"/>
      <c r="BDY345" s="429"/>
      <c r="BDZ345" s="428"/>
      <c r="BEA345" s="430"/>
      <c r="BEB345" s="431"/>
      <c r="BEC345" s="429"/>
      <c r="BED345" s="428"/>
      <c r="BEE345" s="430"/>
      <c r="BEF345" s="431"/>
      <c r="BEG345" s="429"/>
      <c r="BEH345" s="428"/>
      <c r="BEI345" s="430"/>
      <c r="BEJ345" s="431"/>
      <c r="BEK345" s="429"/>
      <c r="BEL345" s="428"/>
      <c r="BEM345" s="430"/>
      <c r="BEN345" s="431"/>
      <c r="BEO345" s="429"/>
      <c r="BEP345" s="428"/>
      <c r="BEQ345" s="430"/>
      <c r="BER345" s="431"/>
      <c r="BES345" s="429"/>
      <c r="BET345" s="428"/>
      <c r="BEU345" s="430"/>
      <c r="BEV345" s="431"/>
      <c r="BEW345" s="429"/>
      <c r="BEX345" s="428"/>
      <c r="BEY345" s="430"/>
      <c r="BEZ345" s="431"/>
      <c r="BFA345" s="429"/>
      <c r="BFB345" s="428"/>
      <c r="BFC345" s="430"/>
      <c r="BFD345" s="431"/>
      <c r="BFE345" s="429"/>
      <c r="BFF345" s="428"/>
      <c r="BFG345" s="430"/>
      <c r="BFH345" s="431"/>
      <c r="BFI345" s="429"/>
      <c r="BFJ345" s="428"/>
      <c r="BFK345" s="430"/>
      <c r="BFL345" s="431"/>
      <c r="BFM345" s="429"/>
      <c r="BFN345" s="428"/>
      <c r="BFO345" s="430"/>
      <c r="BFP345" s="431"/>
      <c r="BFQ345" s="429"/>
      <c r="BFR345" s="428"/>
      <c r="BFS345" s="430"/>
      <c r="BFT345" s="431"/>
      <c r="BFU345" s="429"/>
      <c r="BFV345" s="428"/>
      <c r="BFW345" s="430"/>
      <c r="BFX345" s="431"/>
      <c r="BFY345" s="429"/>
      <c r="BFZ345" s="428"/>
      <c r="BGA345" s="430"/>
      <c r="BGB345" s="431"/>
      <c r="BGC345" s="429"/>
      <c r="BGD345" s="428"/>
      <c r="BGE345" s="430"/>
      <c r="BGF345" s="431"/>
      <c r="BGG345" s="429"/>
      <c r="BGH345" s="428"/>
      <c r="BGI345" s="430"/>
      <c r="BGJ345" s="431"/>
      <c r="BGK345" s="429"/>
      <c r="BGL345" s="428"/>
      <c r="BGM345" s="430"/>
      <c r="BGN345" s="431"/>
      <c r="BGO345" s="429"/>
      <c r="BGP345" s="428"/>
      <c r="BGQ345" s="430"/>
      <c r="BGR345" s="431"/>
      <c r="BGS345" s="429"/>
      <c r="BGT345" s="428"/>
      <c r="BGU345" s="430"/>
      <c r="BGV345" s="431"/>
      <c r="BGW345" s="429"/>
      <c r="BGX345" s="428"/>
      <c r="BGY345" s="430"/>
      <c r="BGZ345" s="431"/>
      <c r="BHA345" s="429"/>
      <c r="BHB345" s="428"/>
      <c r="BHC345" s="430"/>
      <c r="BHD345" s="431"/>
      <c r="BHE345" s="429"/>
      <c r="BHF345" s="428"/>
      <c r="BHG345" s="430"/>
      <c r="BHH345" s="431"/>
      <c r="BHI345" s="429"/>
      <c r="BHJ345" s="428"/>
      <c r="BHK345" s="430"/>
      <c r="BHL345" s="431"/>
      <c r="BHM345" s="429"/>
      <c r="BHN345" s="428"/>
      <c r="BHO345" s="430"/>
      <c r="BHP345" s="431"/>
      <c r="BHQ345" s="429"/>
      <c r="BHR345" s="428"/>
      <c r="BHS345" s="430"/>
      <c r="BHT345" s="431"/>
      <c r="BHU345" s="429"/>
      <c r="BHV345" s="428"/>
      <c r="BHW345" s="430"/>
      <c r="BHX345" s="431"/>
      <c r="BHY345" s="429"/>
      <c r="BHZ345" s="428"/>
      <c r="BIA345" s="430"/>
      <c r="BIB345" s="431"/>
      <c r="BIC345" s="429"/>
      <c r="BID345" s="428"/>
      <c r="BIE345" s="430"/>
      <c r="BIF345" s="431"/>
      <c r="BIG345" s="429"/>
      <c r="BIH345" s="428"/>
      <c r="BII345" s="430"/>
      <c r="BIJ345" s="431"/>
      <c r="BIK345" s="429"/>
      <c r="BIL345" s="428"/>
      <c r="BIM345" s="430"/>
      <c r="BIN345" s="431"/>
      <c r="BIO345" s="429"/>
      <c r="BIP345" s="428"/>
      <c r="BIQ345" s="430"/>
      <c r="BIR345" s="431"/>
      <c r="BIS345" s="429"/>
      <c r="BIT345" s="428"/>
      <c r="BIU345" s="430"/>
      <c r="BIV345" s="431"/>
      <c r="BIW345" s="429"/>
      <c r="BIX345" s="428"/>
      <c r="BIY345" s="430"/>
      <c r="BIZ345" s="431"/>
      <c r="BJA345" s="429"/>
      <c r="BJB345" s="428"/>
      <c r="BJC345" s="430"/>
      <c r="BJD345" s="431"/>
      <c r="BJE345" s="429"/>
      <c r="BJF345" s="428"/>
      <c r="BJG345" s="430"/>
      <c r="BJH345" s="431"/>
      <c r="BJI345" s="429"/>
      <c r="BJJ345" s="428"/>
      <c r="BJK345" s="430"/>
      <c r="BJL345" s="431"/>
      <c r="BJM345" s="429"/>
      <c r="BJN345" s="428"/>
      <c r="BJO345" s="430"/>
      <c r="BJP345" s="431"/>
      <c r="BJQ345" s="429"/>
      <c r="BJR345" s="428"/>
      <c r="BJS345" s="430"/>
      <c r="BJT345" s="431"/>
      <c r="BJU345" s="429"/>
      <c r="BJV345" s="428"/>
      <c r="BJW345" s="430"/>
      <c r="BJX345" s="431"/>
      <c r="BJY345" s="429"/>
      <c r="BJZ345" s="428"/>
      <c r="BKA345" s="430"/>
      <c r="BKB345" s="431"/>
      <c r="BKC345" s="429"/>
      <c r="BKD345" s="428"/>
      <c r="BKE345" s="430"/>
      <c r="BKF345" s="431"/>
      <c r="BKG345" s="429"/>
      <c r="BKH345" s="428"/>
      <c r="BKI345" s="430"/>
      <c r="BKJ345" s="431"/>
      <c r="BKK345" s="429"/>
      <c r="BKL345" s="428"/>
      <c r="BKM345" s="430"/>
      <c r="BKN345" s="431"/>
      <c r="BKO345" s="429"/>
      <c r="BKP345" s="428"/>
      <c r="BKQ345" s="430"/>
      <c r="BKR345" s="431"/>
      <c r="BKS345" s="429"/>
      <c r="BKT345" s="428"/>
      <c r="BKU345" s="430"/>
      <c r="BKV345" s="431"/>
      <c r="BKW345" s="429"/>
      <c r="BKX345" s="428"/>
      <c r="BKY345" s="430"/>
      <c r="BKZ345" s="431"/>
      <c r="BLA345" s="429"/>
      <c r="BLB345" s="428"/>
      <c r="BLC345" s="430"/>
      <c r="BLD345" s="431"/>
      <c r="BLE345" s="429"/>
      <c r="BLF345" s="428"/>
      <c r="BLG345" s="430"/>
      <c r="BLH345" s="431"/>
      <c r="BLI345" s="429"/>
      <c r="BLJ345" s="428"/>
      <c r="BLK345" s="430"/>
      <c r="BLL345" s="431"/>
      <c r="BLM345" s="429"/>
      <c r="BLN345" s="428"/>
      <c r="BLO345" s="430"/>
      <c r="BLP345" s="431"/>
      <c r="BLQ345" s="429"/>
      <c r="BLR345" s="428"/>
      <c r="BLS345" s="430"/>
      <c r="BLT345" s="431"/>
      <c r="BLU345" s="429"/>
      <c r="BLV345" s="428"/>
      <c r="BLW345" s="430"/>
      <c r="BLX345" s="431"/>
      <c r="BLY345" s="429"/>
      <c r="BLZ345" s="428"/>
      <c r="BMA345" s="430"/>
      <c r="BMB345" s="431"/>
      <c r="BMC345" s="429"/>
      <c r="BMD345" s="428"/>
      <c r="BME345" s="430"/>
      <c r="BMF345" s="431"/>
      <c r="BMG345" s="429"/>
      <c r="BMH345" s="428"/>
      <c r="BMI345" s="430"/>
      <c r="BMJ345" s="431"/>
      <c r="BMK345" s="429"/>
      <c r="BML345" s="428"/>
      <c r="BMM345" s="430"/>
      <c r="BMN345" s="431"/>
      <c r="BMO345" s="429"/>
      <c r="BMP345" s="428"/>
      <c r="BMQ345" s="430"/>
      <c r="BMR345" s="431"/>
      <c r="BMS345" s="429"/>
      <c r="BMT345" s="428"/>
      <c r="BMU345" s="430"/>
      <c r="BMV345" s="431"/>
      <c r="BMW345" s="429"/>
      <c r="BMX345" s="428"/>
      <c r="BMY345" s="430"/>
      <c r="BMZ345" s="431"/>
      <c r="BNA345" s="429"/>
      <c r="BNB345" s="428"/>
      <c r="BNC345" s="430"/>
      <c r="BND345" s="431"/>
      <c r="BNE345" s="429"/>
      <c r="BNF345" s="428"/>
      <c r="BNG345" s="430"/>
      <c r="BNH345" s="431"/>
      <c r="BNI345" s="429"/>
      <c r="BNJ345" s="428"/>
      <c r="BNK345" s="430"/>
      <c r="BNL345" s="431"/>
      <c r="BNM345" s="429"/>
      <c r="BNN345" s="428"/>
      <c r="BNO345" s="430"/>
      <c r="BNP345" s="431"/>
      <c r="BNQ345" s="429"/>
      <c r="BNR345" s="428"/>
      <c r="BNS345" s="430"/>
      <c r="BNT345" s="431"/>
      <c r="BNU345" s="429"/>
      <c r="BNV345" s="428"/>
      <c r="BNW345" s="430"/>
      <c r="BNX345" s="431"/>
      <c r="BNY345" s="429"/>
      <c r="BNZ345" s="428"/>
      <c r="BOA345" s="430"/>
      <c r="BOB345" s="431"/>
      <c r="BOC345" s="429"/>
      <c r="BOD345" s="428"/>
      <c r="BOE345" s="430"/>
      <c r="BOF345" s="431"/>
      <c r="BOG345" s="429"/>
      <c r="BOH345" s="428"/>
      <c r="BOI345" s="430"/>
      <c r="BOJ345" s="431"/>
      <c r="BOK345" s="429"/>
      <c r="BOL345" s="428"/>
      <c r="BOM345" s="430"/>
      <c r="BON345" s="431"/>
      <c r="BOO345" s="429"/>
      <c r="BOP345" s="428"/>
      <c r="BOQ345" s="430"/>
      <c r="BOR345" s="431"/>
      <c r="BOS345" s="429"/>
      <c r="BOT345" s="428"/>
      <c r="BOU345" s="430"/>
      <c r="BOV345" s="431"/>
      <c r="BOW345" s="429"/>
      <c r="BOX345" s="428"/>
      <c r="BOY345" s="430"/>
      <c r="BOZ345" s="431"/>
      <c r="BPA345" s="429"/>
      <c r="BPB345" s="428"/>
      <c r="BPC345" s="430"/>
      <c r="BPD345" s="431"/>
      <c r="BPE345" s="429"/>
      <c r="BPF345" s="428"/>
      <c r="BPG345" s="430"/>
      <c r="BPH345" s="431"/>
      <c r="BPI345" s="429"/>
      <c r="BPJ345" s="428"/>
      <c r="BPK345" s="430"/>
      <c r="BPL345" s="431"/>
      <c r="BPM345" s="429"/>
      <c r="BPN345" s="428"/>
      <c r="BPO345" s="430"/>
      <c r="BPP345" s="431"/>
      <c r="BPQ345" s="429"/>
      <c r="BPR345" s="428"/>
      <c r="BPS345" s="430"/>
      <c r="BPT345" s="431"/>
      <c r="BPU345" s="429"/>
      <c r="BPV345" s="428"/>
      <c r="BPW345" s="430"/>
      <c r="BPX345" s="431"/>
      <c r="BPY345" s="429"/>
      <c r="BPZ345" s="428"/>
      <c r="BQA345" s="430"/>
      <c r="BQB345" s="431"/>
      <c r="BQC345" s="429"/>
      <c r="BQD345" s="428"/>
      <c r="BQE345" s="430"/>
      <c r="BQF345" s="431"/>
      <c r="BQG345" s="429"/>
      <c r="BQH345" s="428"/>
      <c r="BQI345" s="430"/>
      <c r="BQJ345" s="431"/>
      <c r="BQK345" s="429"/>
      <c r="BQL345" s="428"/>
      <c r="BQM345" s="430"/>
      <c r="BQN345" s="431"/>
      <c r="BQO345" s="429"/>
      <c r="BQP345" s="428"/>
      <c r="BQQ345" s="430"/>
      <c r="BQR345" s="431"/>
      <c r="BQS345" s="429"/>
      <c r="BQT345" s="428"/>
      <c r="BQU345" s="430"/>
      <c r="BQV345" s="431"/>
      <c r="BQW345" s="429"/>
      <c r="BQX345" s="428"/>
      <c r="BQY345" s="430"/>
      <c r="BQZ345" s="431"/>
      <c r="BRA345" s="429"/>
      <c r="BRB345" s="428"/>
      <c r="BRC345" s="430"/>
      <c r="BRD345" s="431"/>
      <c r="BRE345" s="429"/>
      <c r="BRF345" s="428"/>
      <c r="BRG345" s="430"/>
      <c r="BRH345" s="431"/>
      <c r="BRI345" s="429"/>
      <c r="BRJ345" s="428"/>
      <c r="BRK345" s="430"/>
      <c r="BRL345" s="431"/>
      <c r="BRM345" s="429"/>
      <c r="BRN345" s="428"/>
      <c r="BRO345" s="430"/>
      <c r="BRP345" s="431"/>
      <c r="BRQ345" s="429"/>
      <c r="BRR345" s="428"/>
      <c r="BRS345" s="430"/>
      <c r="BRT345" s="431"/>
      <c r="BRU345" s="429"/>
      <c r="BRV345" s="428"/>
      <c r="BRW345" s="430"/>
      <c r="BRX345" s="431"/>
      <c r="BRY345" s="429"/>
      <c r="BRZ345" s="428"/>
      <c r="BSA345" s="430"/>
      <c r="BSB345" s="431"/>
      <c r="BSC345" s="429"/>
      <c r="BSD345" s="428"/>
      <c r="BSE345" s="430"/>
      <c r="BSF345" s="431"/>
      <c r="BSG345" s="429"/>
      <c r="BSH345" s="428"/>
      <c r="BSI345" s="430"/>
      <c r="BSJ345" s="431"/>
      <c r="BSK345" s="429"/>
      <c r="BSL345" s="428"/>
      <c r="BSM345" s="430"/>
      <c r="BSN345" s="431"/>
      <c r="BSO345" s="429"/>
      <c r="BSP345" s="428"/>
      <c r="BSQ345" s="430"/>
      <c r="BSR345" s="431"/>
      <c r="BSS345" s="429"/>
      <c r="BST345" s="428"/>
      <c r="BSU345" s="430"/>
      <c r="BSV345" s="431"/>
      <c r="BSW345" s="429"/>
      <c r="BSX345" s="428"/>
      <c r="BSY345" s="430"/>
      <c r="BSZ345" s="431"/>
      <c r="BTA345" s="429"/>
      <c r="BTB345" s="428"/>
      <c r="BTC345" s="430"/>
      <c r="BTD345" s="431"/>
      <c r="BTE345" s="429"/>
      <c r="BTF345" s="428"/>
      <c r="BTG345" s="430"/>
      <c r="BTH345" s="431"/>
      <c r="BTI345" s="429"/>
      <c r="BTJ345" s="428"/>
      <c r="BTK345" s="430"/>
      <c r="BTL345" s="431"/>
      <c r="BTM345" s="429"/>
      <c r="BTN345" s="428"/>
      <c r="BTO345" s="430"/>
      <c r="BTP345" s="431"/>
      <c r="BTQ345" s="429"/>
      <c r="BTR345" s="428"/>
      <c r="BTS345" s="430"/>
      <c r="BTT345" s="431"/>
      <c r="BTU345" s="429"/>
      <c r="BTV345" s="428"/>
      <c r="BTW345" s="430"/>
      <c r="BTX345" s="431"/>
      <c r="BTY345" s="429"/>
      <c r="BTZ345" s="428"/>
      <c r="BUA345" s="430"/>
      <c r="BUB345" s="431"/>
      <c r="BUC345" s="429"/>
      <c r="BUD345" s="428"/>
      <c r="BUE345" s="430"/>
      <c r="BUF345" s="431"/>
      <c r="BUG345" s="429"/>
      <c r="BUH345" s="428"/>
      <c r="BUI345" s="430"/>
      <c r="BUJ345" s="431"/>
      <c r="BUK345" s="429"/>
      <c r="BUL345" s="428"/>
      <c r="BUM345" s="430"/>
      <c r="BUN345" s="431"/>
      <c r="BUO345" s="429"/>
      <c r="BUP345" s="428"/>
      <c r="BUQ345" s="430"/>
      <c r="BUR345" s="431"/>
      <c r="BUS345" s="429"/>
      <c r="BUT345" s="428"/>
      <c r="BUU345" s="430"/>
      <c r="BUV345" s="431"/>
      <c r="BUW345" s="429"/>
      <c r="BUX345" s="428"/>
      <c r="BUY345" s="430"/>
      <c r="BUZ345" s="431"/>
      <c r="BVA345" s="429"/>
      <c r="BVB345" s="428"/>
      <c r="BVC345" s="430"/>
      <c r="BVD345" s="431"/>
      <c r="BVE345" s="429"/>
      <c r="BVF345" s="428"/>
      <c r="BVG345" s="430"/>
      <c r="BVH345" s="431"/>
      <c r="BVI345" s="429"/>
      <c r="BVJ345" s="428"/>
      <c r="BVK345" s="430"/>
      <c r="BVL345" s="431"/>
      <c r="BVM345" s="429"/>
      <c r="BVN345" s="428"/>
      <c r="BVO345" s="430"/>
      <c r="BVP345" s="431"/>
      <c r="BVQ345" s="429"/>
      <c r="BVR345" s="428"/>
      <c r="BVS345" s="430"/>
      <c r="BVT345" s="431"/>
      <c r="BVU345" s="429"/>
      <c r="BVV345" s="428"/>
      <c r="BVW345" s="430"/>
      <c r="BVX345" s="431"/>
      <c r="BVY345" s="429"/>
      <c r="BVZ345" s="428"/>
      <c r="BWA345" s="430"/>
      <c r="BWB345" s="431"/>
      <c r="BWC345" s="429"/>
      <c r="BWD345" s="428"/>
      <c r="BWE345" s="430"/>
      <c r="BWF345" s="431"/>
      <c r="BWG345" s="429"/>
      <c r="BWH345" s="428"/>
      <c r="BWI345" s="430"/>
      <c r="BWJ345" s="431"/>
      <c r="BWK345" s="429"/>
      <c r="BWL345" s="428"/>
      <c r="BWM345" s="430"/>
      <c r="BWN345" s="431"/>
      <c r="BWO345" s="429"/>
      <c r="BWP345" s="428"/>
      <c r="BWQ345" s="430"/>
      <c r="BWR345" s="431"/>
      <c r="BWS345" s="429"/>
      <c r="BWT345" s="428"/>
      <c r="BWU345" s="430"/>
      <c r="BWV345" s="431"/>
      <c r="BWW345" s="429"/>
      <c r="BWX345" s="428"/>
      <c r="BWY345" s="430"/>
      <c r="BWZ345" s="431"/>
      <c r="BXA345" s="429"/>
      <c r="BXB345" s="428"/>
      <c r="BXC345" s="430"/>
      <c r="BXD345" s="431"/>
      <c r="BXE345" s="429"/>
      <c r="BXF345" s="428"/>
      <c r="BXG345" s="430"/>
      <c r="BXH345" s="431"/>
      <c r="BXI345" s="429"/>
      <c r="BXJ345" s="428"/>
      <c r="BXK345" s="430"/>
      <c r="BXL345" s="431"/>
      <c r="BXM345" s="429"/>
      <c r="BXN345" s="428"/>
      <c r="BXO345" s="430"/>
      <c r="BXP345" s="431"/>
      <c r="BXQ345" s="429"/>
      <c r="BXR345" s="428"/>
      <c r="BXS345" s="430"/>
      <c r="BXT345" s="431"/>
      <c r="BXU345" s="429"/>
      <c r="BXV345" s="428"/>
      <c r="BXW345" s="430"/>
      <c r="BXX345" s="431"/>
      <c r="BXY345" s="429"/>
      <c r="BXZ345" s="428"/>
      <c r="BYA345" s="430"/>
      <c r="BYB345" s="431"/>
      <c r="BYC345" s="429"/>
      <c r="BYD345" s="428"/>
      <c r="BYE345" s="430"/>
      <c r="BYF345" s="431"/>
      <c r="BYG345" s="429"/>
      <c r="BYH345" s="428"/>
      <c r="BYI345" s="430"/>
      <c r="BYJ345" s="431"/>
      <c r="BYK345" s="429"/>
      <c r="BYL345" s="428"/>
      <c r="BYM345" s="430"/>
      <c r="BYN345" s="431"/>
      <c r="BYO345" s="429"/>
      <c r="BYP345" s="428"/>
      <c r="BYQ345" s="430"/>
      <c r="BYR345" s="431"/>
      <c r="BYS345" s="429"/>
      <c r="BYT345" s="428"/>
      <c r="BYU345" s="430"/>
      <c r="BYV345" s="431"/>
      <c r="BYW345" s="429"/>
      <c r="BYX345" s="428"/>
      <c r="BYY345" s="430"/>
      <c r="BYZ345" s="431"/>
      <c r="BZA345" s="429"/>
      <c r="BZB345" s="428"/>
      <c r="BZC345" s="430"/>
      <c r="BZD345" s="431"/>
      <c r="BZE345" s="429"/>
      <c r="BZF345" s="428"/>
      <c r="BZG345" s="430"/>
      <c r="BZH345" s="431"/>
      <c r="BZI345" s="429"/>
      <c r="BZJ345" s="428"/>
      <c r="BZK345" s="430"/>
      <c r="BZL345" s="431"/>
      <c r="BZM345" s="429"/>
      <c r="BZN345" s="428"/>
      <c r="BZO345" s="430"/>
      <c r="BZP345" s="431"/>
      <c r="BZQ345" s="429"/>
      <c r="BZR345" s="428"/>
      <c r="BZS345" s="430"/>
      <c r="BZT345" s="431"/>
      <c r="BZU345" s="429"/>
      <c r="BZV345" s="428"/>
      <c r="BZW345" s="430"/>
      <c r="BZX345" s="431"/>
      <c r="BZY345" s="429"/>
      <c r="BZZ345" s="428"/>
      <c r="CAA345" s="430"/>
      <c r="CAB345" s="431"/>
      <c r="CAC345" s="429"/>
      <c r="CAD345" s="428"/>
      <c r="CAE345" s="430"/>
      <c r="CAF345" s="431"/>
      <c r="CAG345" s="429"/>
      <c r="CAH345" s="428"/>
      <c r="CAI345" s="430"/>
      <c r="CAJ345" s="431"/>
      <c r="CAK345" s="429"/>
      <c r="CAL345" s="428"/>
      <c r="CAM345" s="430"/>
      <c r="CAN345" s="431"/>
      <c r="CAO345" s="429"/>
      <c r="CAP345" s="428"/>
      <c r="CAQ345" s="430"/>
      <c r="CAR345" s="431"/>
      <c r="CAS345" s="429"/>
      <c r="CAT345" s="428"/>
      <c r="CAU345" s="430"/>
      <c r="CAV345" s="431"/>
      <c r="CAW345" s="429"/>
      <c r="CAX345" s="428"/>
      <c r="CAY345" s="430"/>
      <c r="CAZ345" s="431"/>
      <c r="CBA345" s="429"/>
      <c r="CBB345" s="428"/>
      <c r="CBC345" s="430"/>
      <c r="CBD345" s="431"/>
      <c r="CBE345" s="429"/>
      <c r="CBF345" s="428"/>
      <c r="CBG345" s="430"/>
      <c r="CBH345" s="431"/>
      <c r="CBI345" s="429"/>
      <c r="CBJ345" s="428"/>
      <c r="CBK345" s="430"/>
      <c r="CBL345" s="431"/>
      <c r="CBM345" s="429"/>
      <c r="CBN345" s="428"/>
      <c r="CBO345" s="430"/>
      <c r="CBP345" s="431"/>
      <c r="CBQ345" s="429"/>
      <c r="CBR345" s="428"/>
      <c r="CBS345" s="430"/>
      <c r="CBT345" s="431"/>
      <c r="CBU345" s="429"/>
      <c r="CBV345" s="428"/>
      <c r="CBW345" s="430"/>
      <c r="CBX345" s="431"/>
      <c r="CBY345" s="429"/>
      <c r="CBZ345" s="428"/>
      <c r="CCA345" s="430"/>
      <c r="CCB345" s="431"/>
      <c r="CCC345" s="429"/>
      <c r="CCD345" s="428"/>
      <c r="CCE345" s="430"/>
      <c r="CCF345" s="431"/>
      <c r="CCG345" s="429"/>
      <c r="CCH345" s="428"/>
      <c r="CCI345" s="430"/>
      <c r="CCJ345" s="431"/>
      <c r="CCK345" s="429"/>
      <c r="CCL345" s="428"/>
      <c r="CCM345" s="430"/>
      <c r="CCN345" s="431"/>
      <c r="CCO345" s="429"/>
      <c r="CCP345" s="428"/>
      <c r="CCQ345" s="430"/>
      <c r="CCR345" s="431"/>
      <c r="CCS345" s="429"/>
      <c r="CCT345" s="428"/>
      <c r="CCU345" s="430"/>
      <c r="CCV345" s="431"/>
      <c r="CCW345" s="429"/>
      <c r="CCX345" s="428"/>
      <c r="CCY345" s="430"/>
      <c r="CCZ345" s="431"/>
      <c r="CDA345" s="429"/>
      <c r="CDB345" s="428"/>
      <c r="CDC345" s="430"/>
      <c r="CDD345" s="431"/>
      <c r="CDE345" s="429"/>
      <c r="CDF345" s="428"/>
      <c r="CDG345" s="430"/>
      <c r="CDH345" s="431"/>
      <c r="CDI345" s="429"/>
      <c r="CDJ345" s="428"/>
      <c r="CDK345" s="430"/>
      <c r="CDL345" s="431"/>
      <c r="CDM345" s="429"/>
      <c r="CDN345" s="428"/>
      <c r="CDO345" s="430"/>
      <c r="CDP345" s="431"/>
      <c r="CDQ345" s="429"/>
      <c r="CDR345" s="428"/>
      <c r="CDS345" s="430"/>
      <c r="CDT345" s="431"/>
      <c r="CDU345" s="429"/>
      <c r="CDV345" s="428"/>
      <c r="CDW345" s="430"/>
      <c r="CDX345" s="431"/>
      <c r="CDY345" s="429"/>
      <c r="CDZ345" s="428"/>
      <c r="CEA345" s="430"/>
      <c r="CEB345" s="431"/>
      <c r="CEC345" s="429"/>
      <c r="CED345" s="428"/>
      <c r="CEE345" s="430"/>
      <c r="CEF345" s="431"/>
      <c r="CEG345" s="429"/>
      <c r="CEH345" s="428"/>
      <c r="CEI345" s="430"/>
      <c r="CEJ345" s="431"/>
      <c r="CEK345" s="429"/>
      <c r="CEL345" s="428"/>
      <c r="CEM345" s="430"/>
      <c r="CEN345" s="431"/>
      <c r="CEO345" s="429"/>
      <c r="CEP345" s="428"/>
      <c r="CEQ345" s="430"/>
      <c r="CER345" s="431"/>
      <c r="CES345" s="429"/>
      <c r="CET345" s="428"/>
      <c r="CEU345" s="430"/>
      <c r="CEV345" s="431"/>
      <c r="CEW345" s="429"/>
      <c r="CEX345" s="428"/>
      <c r="CEY345" s="430"/>
      <c r="CEZ345" s="431"/>
      <c r="CFA345" s="429"/>
      <c r="CFB345" s="428"/>
      <c r="CFC345" s="430"/>
      <c r="CFD345" s="431"/>
      <c r="CFE345" s="429"/>
      <c r="CFF345" s="428"/>
      <c r="CFG345" s="430"/>
      <c r="CFH345" s="431"/>
      <c r="CFI345" s="429"/>
      <c r="CFJ345" s="428"/>
      <c r="CFK345" s="430"/>
      <c r="CFL345" s="431"/>
      <c r="CFM345" s="429"/>
      <c r="CFN345" s="428"/>
      <c r="CFO345" s="430"/>
      <c r="CFP345" s="431"/>
      <c r="CFQ345" s="429"/>
      <c r="CFR345" s="428"/>
      <c r="CFS345" s="430"/>
      <c r="CFT345" s="431"/>
      <c r="CFU345" s="429"/>
      <c r="CFV345" s="428"/>
      <c r="CFW345" s="430"/>
      <c r="CFX345" s="431"/>
      <c r="CFY345" s="429"/>
      <c r="CFZ345" s="428"/>
      <c r="CGA345" s="430"/>
      <c r="CGB345" s="431"/>
      <c r="CGC345" s="429"/>
      <c r="CGD345" s="428"/>
      <c r="CGE345" s="430"/>
      <c r="CGF345" s="431"/>
      <c r="CGG345" s="429"/>
      <c r="CGH345" s="428"/>
      <c r="CGI345" s="430"/>
      <c r="CGJ345" s="431"/>
      <c r="CGK345" s="429"/>
      <c r="CGL345" s="428"/>
      <c r="CGM345" s="430"/>
      <c r="CGN345" s="431"/>
      <c r="CGO345" s="429"/>
      <c r="CGP345" s="428"/>
      <c r="CGQ345" s="430"/>
      <c r="CGR345" s="431"/>
      <c r="CGS345" s="429"/>
      <c r="CGT345" s="428"/>
      <c r="CGU345" s="430"/>
      <c r="CGV345" s="431"/>
      <c r="CGW345" s="429"/>
      <c r="CGX345" s="428"/>
      <c r="CGY345" s="430"/>
      <c r="CGZ345" s="431"/>
      <c r="CHA345" s="429"/>
      <c r="CHB345" s="428"/>
      <c r="CHC345" s="430"/>
      <c r="CHD345" s="431"/>
      <c r="CHE345" s="429"/>
      <c r="CHF345" s="428"/>
      <c r="CHG345" s="430"/>
      <c r="CHH345" s="431"/>
      <c r="CHI345" s="429"/>
      <c r="CHJ345" s="428"/>
      <c r="CHK345" s="430"/>
      <c r="CHL345" s="431"/>
      <c r="CHM345" s="429"/>
      <c r="CHN345" s="428"/>
      <c r="CHO345" s="430"/>
      <c r="CHP345" s="431"/>
      <c r="CHQ345" s="429"/>
      <c r="CHR345" s="428"/>
      <c r="CHS345" s="430"/>
      <c r="CHT345" s="431"/>
      <c r="CHU345" s="429"/>
      <c r="CHV345" s="428"/>
      <c r="CHW345" s="430"/>
      <c r="CHX345" s="431"/>
      <c r="CHY345" s="429"/>
      <c r="CHZ345" s="428"/>
      <c r="CIA345" s="430"/>
      <c r="CIB345" s="431"/>
      <c r="CIC345" s="429"/>
      <c r="CID345" s="428"/>
      <c r="CIE345" s="430"/>
      <c r="CIF345" s="431"/>
      <c r="CIG345" s="429"/>
      <c r="CIH345" s="428"/>
      <c r="CII345" s="430"/>
      <c r="CIJ345" s="431"/>
      <c r="CIK345" s="429"/>
      <c r="CIL345" s="428"/>
      <c r="CIM345" s="430"/>
      <c r="CIN345" s="431"/>
      <c r="CIO345" s="429"/>
      <c r="CIP345" s="428"/>
      <c r="CIQ345" s="430"/>
      <c r="CIR345" s="431"/>
      <c r="CIS345" s="429"/>
      <c r="CIT345" s="428"/>
      <c r="CIU345" s="430"/>
      <c r="CIV345" s="431"/>
      <c r="CIW345" s="429"/>
      <c r="CIX345" s="428"/>
      <c r="CIY345" s="430"/>
      <c r="CIZ345" s="431"/>
      <c r="CJA345" s="429"/>
      <c r="CJB345" s="428"/>
      <c r="CJC345" s="430"/>
      <c r="CJD345" s="431"/>
      <c r="CJE345" s="429"/>
      <c r="CJF345" s="428"/>
      <c r="CJG345" s="430"/>
      <c r="CJH345" s="431"/>
      <c r="CJI345" s="429"/>
      <c r="CJJ345" s="428"/>
      <c r="CJK345" s="430"/>
      <c r="CJL345" s="431"/>
      <c r="CJM345" s="429"/>
      <c r="CJN345" s="428"/>
      <c r="CJO345" s="430"/>
      <c r="CJP345" s="431"/>
      <c r="CJQ345" s="429"/>
      <c r="CJR345" s="428"/>
      <c r="CJS345" s="430"/>
      <c r="CJT345" s="431"/>
      <c r="CJU345" s="429"/>
      <c r="CJV345" s="428"/>
      <c r="CJW345" s="430"/>
      <c r="CJX345" s="431"/>
      <c r="CJY345" s="429"/>
      <c r="CJZ345" s="428"/>
      <c r="CKA345" s="430"/>
      <c r="CKB345" s="431"/>
      <c r="CKC345" s="429"/>
      <c r="CKD345" s="428"/>
      <c r="CKE345" s="430"/>
      <c r="CKF345" s="431"/>
      <c r="CKG345" s="429"/>
      <c r="CKH345" s="428"/>
      <c r="CKI345" s="430"/>
      <c r="CKJ345" s="431"/>
      <c r="CKK345" s="429"/>
      <c r="CKL345" s="428"/>
      <c r="CKM345" s="430"/>
      <c r="CKN345" s="431"/>
      <c r="CKO345" s="429"/>
      <c r="CKP345" s="428"/>
      <c r="CKQ345" s="430"/>
      <c r="CKR345" s="431"/>
      <c r="CKS345" s="429"/>
      <c r="CKT345" s="428"/>
      <c r="CKU345" s="430"/>
      <c r="CKV345" s="431"/>
      <c r="CKW345" s="429"/>
      <c r="CKX345" s="428"/>
      <c r="CKY345" s="430"/>
      <c r="CKZ345" s="431"/>
      <c r="CLA345" s="429"/>
      <c r="CLB345" s="428"/>
      <c r="CLC345" s="430"/>
      <c r="CLD345" s="431"/>
      <c r="CLE345" s="429"/>
      <c r="CLF345" s="428"/>
      <c r="CLG345" s="430"/>
      <c r="CLH345" s="431"/>
      <c r="CLI345" s="429"/>
      <c r="CLJ345" s="428"/>
      <c r="CLK345" s="430"/>
      <c r="CLL345" s="431"/>
      <c r="CLM345" s="429"/>
      <c r="CLN345" s="428"/>
      <c r="CLO345" s="430"/>
      <c r="CLP345" s="431"/>
      <c r="CLQ345" s="429"/>
      <c r="CLR345" s="428"/>
      <c r="CLS345" s="430"/>
      <c r="CLT345" s="431"/>
      <c r="CLU345" s="429"/>
      <c r="CLV345" s="428"/>
      <c r="CLW345" s="430"/>
      <c r="CLX345" s="431"/>
      <c r="CLY345" s="429"/>
      <c r="CLZ345" s="428"/>
      <c r="CMA345" s="430"/>
      <c r="CMB345" s="431"/>
      <c r="CMC345" s="429"/>
      <c r="CMD345" s="428"/>
      <c r="CME345" s="430"/>
      <c r="CMF345" s="431"/>
      <c r="CMG345" s="429"/>
      <c r="CMH345" s="428"/>
      <c r="CMI345" s="430"/>
      <c r="CMJ345" s="431"/>
      <c r="CMK345" s="429"/>
      <c r="CML345" s="428"/>
      <c r="CMM345" s="430"/>
      <c r="CMN345" s="431"/>
      <c r="CMO345" s="429"/>
      <c r="CMP345" s="428"/>
      <c r="CMQ345" s="430"/>
      <c r="CMR345" s="431"/>
      <c r="CMS345" s="429"/>
      <c r="CMT345" s="428"/>
      <c r="CMU345" s="430"/>
      <c r="CMV345" s="431"/>
      <c r="CMW345" s="429"/>
      <c r="CMX345" s="428"/>
      <c r="CMY345" s="430"/>
      <c r="CMZ345" s="431"/>
      <c r="CNA345" s="429"/>
      <c r="CNB345" s="428"/>
      <c r="CNC345" s="430"/>
      <c r="CND345" s="431"/>
      <c r="CNE345" s="429"/>
      <c r="CNF345" s="428"/>
      <c r="CNG345" s="430"/>
      <c r="CNH345" s="431"/>
      <c r="CNI345" s="429"/>
      <c r="CNJ345" s="428"/>
      <c r="CNK345" s="430"/>
      <c r="CNL345" s="431"/>
      <c r="CNM345" s="429"/>
      <c r="CNN345" s="428"/>
      <c r="CNO345" s="430"/>
      <c r="CNP345" s="431"/>
      <c r="CNQ345" s="429"/>
      <c r="CNR345" s="428"/>
      <c r="CNS345" s="430"/>
      <c r="CNT345" s="431"/>
      <c r="CNU345" s="429"/>
      <c r="CNV345" s="428"/>
      <c r="CNW345" s="430"/>
      <c r="CNX345" s="431"/>
      <c r="CNY345" s="429"/>
      <c r="CNZ345" s="428"/>
      <c r="COA345" s="430"/>
      <c r="COB345" s="431"/>
      <c r="COC345" s="429"/>
      <c r="COD345" s="428"/>
      <c r="COE345" s="430"/>
      <c r="COF345" s="431"/>
      <c r="COG345" s="429"/>
      <c r="COH345" s="428"/>
      <c r="COI345" s="430"/>
      <c r="COJ345" s="431"/>
      <c r="COK345" s="429"/>
      <c r="COL345" s="428"/>
      <c r="COM345" s="430"/>
      <c r="CON345" s="431"/>
      <c r="COO345" s="429"/>
      <c r="COP345" s="428"/>
      <c r="COQ345" s="430"/>
      <c r="COR345" s="431"/>
      <c r="COS345" s="429"/>
      <c r="COT345" s="428"/>
      <c r="COU345" s="430"/>
      <c r="COV345" s="431"/>
      <c r="COW345" s="429"/>
      <c r="COX345" s="428"/>
      <c r="COY345" s="430"/>
      <c r="COZ345" s="431"/>
      <c r="CPA345" s="429"/>
      <c r="CPB345" s="428"/>
      <c r="CPC345" s="430"/>
      <c r="CPD345" s="431"/>
      <c r="CPE345" s="429"/>
      <c r="CPF345" s="428"/>
      <c r="CPG345" s="430"/>
      <c r="CPH345" s="431"/>
      <c r="CPI345" s="429"/>
      <c r="CPJ345" s="428"/>
      <c r="CPK345" s="430"/>
      <c r="CPL345" s="431"/>
      <c r="CPM345" s="429"/>
      <c r="CPN345" s="428"/>
      <c r="CPO345" s="430"/>
      <c r="CPP345" s="431"/>
      <c r="CPQ345" s="429"/>
      <c r="CPR345" s="428"/>
      <c r="CPS345" s="430"/>
      <c r="CPT345" s="431"/>
      <c r="CPU345" s="429"/>
      <c r="CPV345" s="428"/>
      <c r="CPW345" s="430"/>
      <c r="CPX345" s="431"/>
      <c r="CPY345" s="429"/>
      <c r="CPZ345" s="428"/>
      <c r="CQA345" s="430"/>
      <c r="CQB345" s="431"/>
      <c r="CQC345" s="429"/>
      <c r="CQD345" s="428"/>
      <c r="CQE345" s="430"/>
      <c r="CQF345" s="431"/>
      <c r="CQG345" s="429"/>
      <c r="CQH345" s="428"/>
      <c r="CQI345" s="430"/>
      <c r="CQJ345" s="431"/>
      <c r="CQK345" s="429"/>
      <c r="CQL345" s="428"/>
      <c r="CQM345" s="430"/>
      <c r="CQN345" s="431"/>
      <c r="CQO345" s="429"/>
      <c r="CQP345" s="428"/>
      <c r="CQQ345" s="430"/>
      <c r="CQR345" s="431"/>
      <c r="CQS345" s="429"/>
      <c r="CQT345" s="428"/>
      <c r="CQU345" s="430"/>
      <c r="CQV345" s="431"/>
      <c r="CQW345" s="429"/>
      <c r="CQX345" s="428"/>
      <c r="CQY345" s="430"/>
      <c r="CQZ345" s="431"/>
      <c r="CRA345" s="429"/>
      <c r="CRB345" s="428"/>
      <c r="CRC345" s="430"/>
      <c r="CRD345" s="431"/>
      <c r="CRE345" s="429"/>
      <c r="CRF345" s="428"/>
      <c r="CRG345" s="430"/>
      <c r="CRH345" s="431"/>
      <c r="CRI345" s="429"/>
      <c r="CRJ345" s="428"/>
      <c r="CRK345" s="430"/>
      <c r="CRL345" s="431"/>
      <c r="CRM345" s="429"/>
      <c r="CRN345" s="428"/>
      <c r="CRO345" s="430"/>
      <c r="CRP345" s="431"/>
      <c r="CRQ345" s="429"/>
      <c r="CRR345" s="428"/>
      <c r="CRS345" s="430"/>
      <c r="CRT345" s="431"/>
      <c r="CRU345" s="429"/>
      <c r="CRV345" s="428"/>
      <c r="CRW345" s="430"/>
      <c r="CRX345" s="431"/>
      <c r="CRY345" s="429"/>
      <c r="CRZ345" s="428"/>
      <c r="CSA345" s="430"/>
      <c r="CSB345" s="431"/>
      <c r="CSC345" s="429"/>
      <c r="CSD345" s="428"/>
      <c r="CSE345" s="430"/>
      <c r="CSF345" s="431"/>
      <c r="CSG345" s="429"/>
      <c r="CSH345" s="428"/>
      <c r="CSI345" s="430"/>
      <c r="CSJ345" s="431"/>
      <c r="CSK345" s="429"/>
      <c r="CSL345" s="428"/>
      <c r="CSM345" s="430"/>
      <c r="CSN345" s="431"/>
      <c r="CSO345" s="429"/>
      <c r="CSP345" s="428"/>
      <c r="CSQ345" s="430"/>
      <c r="CSR345" s="431"/>
      <c r="CSS345" s="429"/>
      <c r="CST345" s="428"/>
      <c r="CSU345" s="430"/>
      <c r="CSV345" s="431"/>
      <c r="CSW345" s="429"/>
      <c r="CSX345" s="428"/>
      <c r="CSY345" s="430"/>
      <c r="CSZ345" s="431"/>
      <c r="CTA345" s="429"/>
      <c r="CTB345" s="428"/>
      <c r="CTC345" s="430"/>
      <c r="CTD345" s="431"/>
      <c r="CTE345" s="429"/>
      <c r="CTF345" s="428"/>
      <c r="CTG345" s="430"/>
      <c r="CTH345" s="431"/>
      <c r="CTI345" s="429"/>
      <c r="CTJ345" s="428"/>
      <c r="CTK345" s="430"/>
      <c r="CTL345" s="431"/>
      <c r="CTM345" s="429"/>
      <c r="CTN345" s="428"/>
      <c r="CTO345" s="430"/>
      <c r="CTP345" s="431"/>
      <c r="CTQ345" s="429"/>
      <c r="CTR345" s="428"/>
      <c r="CTS345" s="430"/>
      <c r="CTT345" s="431"/>
      <c r="CTU345" s="429"/>
      <c r="CTV345" s="428"/>
      <c r="CTW345" s="430"/>
      <c r="CTX345" s="431"/>
      <c r="CTY345" s="429"/>
      <c r="CTZ345" s="428"/>
      <c r="CUA345" s="430"/>
      <c r="CUB345" s="431"/>
      <c r="CUC345" s="429"/>
      <c r="CUD345" s="428"/>
      <c r="CUE345" s="430"/>
      <c r="CUF345" s="431"/>
      <c r="CUG345" s="429"/>
      <c r="CUH345" s="428"/>
      <c r="CUI345" s="430"/>
      <c r="CUJ345" s="431"/>
      <c r="CUK345" s="429"/>
      <c r="CUL345" s="428"/>
      <c r="CUM345" s="430"/>
      <c r="CUN345" s="431"/>
      <c r="CUO345" s="429"/>
      <c r="CUP345" s="428"/>
      <c r="CUQ345" s="430"/>
      <c r="CUR345" s="431"/>
      <c r="CUS345" s="429"/>
      <c r="CUT345" s="428"/>
      <c r="CUU345" s="430"/>
      <c r="CUV345" s="431"/>
      <c r="CUW345" s="429"/>
      <c r="CUX345" s="428"/>
      <c r="CUY345" s="430"/>
      <c r="CUZ345" s="431"/>
      <c r="CVA345" s="429"/>
      <c r="CVB345" s="428"/>
      <c r="CVC345" s="430"/>
      <c r="CVD345" s="431"/>
      <c r="CVE345" s="429"/>
      <c r="CVF345" s="428"/>
      <c r="CVG345" s="430"/>
      <c r="CVH345" s="431"/>
      <c r="CVI345" s="429"/>
      <c r="CVJ345" s="428"/>
      <c r="CVK345" s="430"/>
      <c r="CVL345" s="431"/>
      <c r="CVM345" s="429"/>
      <c r="CVN345" s="428"/>
      <c r="CVO345" s="430"/>
      <c r="CVP345" s="431"/>
      <c r="CVQ345" s="429"/>
      <c r="CVR345" s="428"/>
      <c r="CVS345" s="430"/>
      <c r="CVT345" s="431"/>
      <c r="CVU345" s="429"/>
      <c r="CVV345" s="428"/>
      <c r="CVW345" s="430"/>
      <c r="CVX345" s="431"/>
      <c r="CVY345" s="429"/>
      <c r="CVZ345" s="428"/>
      <c r="CWA345" s="430"/>
      <c r="CWB345" s="431"/>
      <c r="CWC345" s="429"/>
      <c r="CWD345" s="428"/>
      <c r="CWE345" s="430"/>
      <c r="CWF345" s="431"/>
      <c r="CWG345" s="429"/>
      <c r="CWH345" s="428"/>
      <c r="CWI345" s="430"/>
      <c r="CWJ345" s="431"/>
      <c r="CWK345" s="429"/>
      <c r="CWL345" s="428"/>
      <c r="CWM345" s="430"/>
      <c r="CWN345" s="431"/>
      <c r="CWO345" s="429"/>
      <c r="CWP345" s="428"/>
      <c r="CWQ345" s="430"/>
      <c r="CWR345" s="431"/>
      <c r="CWS345" s="429"/>
      <c r="CWT345" s="428"/>
      <c r="CWU345" s="430"/>
      <c r="CWV345" s="431"/>
      <c r="CWW345" s="429"/>
      <c r="CWX345" s="428"/>
      <c r="CWY345" s="430"/>
      <c r="CWZ345" s="431"/>
      <c r="CXA345" s="429"/>
      <c r="CXB345" s="428"/>
      <c r="CXC345" s="430"/>
      <c r="CXD345" s="431"/>
      <c r="CXE345" s="429"/>
      <c r="CXF345" s="428"/>
      <c r="CXG345" s="430"/>
      <c r="CXH345" s="431"/>
      <c r="CXI345" s="429"/>
      <c r="CXJ345" s="428"/>
      <c r="CXK345" s="430"/>
      <c r="CXL345" s="431"/>
      <c r="CXM345" s="429"/>
      <c r="CXN345" s="428"/>
      <c r="CXO345" s="430"/>
      <c r="CXP345" s="431"/>
      <c r="CXQ345" s="429"/>
      <c r="CXR345" s="428"/>
      <c r="CXS345" s="430"/>
      <c r="CXT345" s="431"/>
      <c r="CXU345" s="429"/>
      <c r="CXV345" s="428"/>
      <c r="CXW345" s="430"/>
      <c r="CXX345" s="431"/>
      <c r="CXY345" s="429"/>
      <c r="CXZ345" s="428"/>
      <c r="CYA345" s="430"/>
      <c r="CYB345" s="431"/>
      <c r="CYC345" s="429"/>
      <c r="CYD345" s="428"/>
      <c r="CYE345" s="430"/>
      <c r="CYF345" s="431"/>
      <c r="CYG345" s="429"/>
      <c r="CYH345" s="428"/>
      <c r="CYI345" s="430"/>
      <c r="CYJ345" s="431"/>
      <c r="CYK345" s="429"/>
      <c r="CYL345" s="428"/>
      <c r="CYM345" s="430"/>
      <c r="CYN345" s="431"/>
      <c r="CYO345" s="429"/>
      <c r="CYP345" s="428"/>
      <c r="CYQ345" s="430"/>
      <c r="CYR345" s="431"/>
      <c r="CYS345" s="429"/>
      <c r="CYT345" s="428"/>
      <c r="CYU345" s="430"/>
      <c r="CYV345" s="431"/>
      <c r="CYW345" s="429"/>
      <c r="CYX345" s="428"/>
      <c r="CYY345" s="430"/>
      <c r="CYZ345" s="431"/>
      <c r="CZA345" s="429"/>
      <c r="CZB345" s="428"/>
      <c r="CZC345" s="430"/>
      <c r="CZD345" s="431"/>
      <c r="CZE345" s="429"/>
      <c r="CZF345" s="428"/>
      <c r="CZG345" s="430"/>
      <c r="CZH345" s="431"/>
      <c r="CZI345" s="429"/>
      <c r="CZJ345" s="428"/>
      <c r="CZK345" s="430"/>
      <c r="CZL345" s="431"/>
      <c r="CZM345" s="429"/>
      <c r="CZN345" s="428"/>
      <c r="CZO345" s="430"/>
      <c r="CZP345" s="431"/>
      <c r="CZQ345" s="429"/>
      <c r="CZR345" s="428"/>
      <c r="CZS345" s="430"/>
      <c r="CZT345" s="431"/>
      <c r="CZU345" s="429"/>
      <c r="CZV345" s="428"/>
      <c r="CZW345" s="430"/>
      <c r="CZX345" s="431"/>
      <c r="CZY345" s="429"/>
      <c r="CZZ345" s="428"/>
      <c r="DAA345" s="430"/>
      <c r="DAB345" s="431"/>
      <c r="DAC345" s="429"/>
      <c r="DAD345" s="428"/>
      <c r="DAE345" s="430"/>
      <c r="DAF345" s="431"/>
      <c r="DAG345" s="429"/>
      <c r="DAH345" s="428"/>
      <c r="DAI345" s="430"/>
      <c r="DAJ345" s="431"/>
      <c r="DAK345" s="429"/>
      <c r="DAL345" s="428"/>
      <c r="DAM345" s="430"/>
      <c r="DAN345" s="431"/>
      <c r="DAO345" s="429"/>
      <c r="DAP345" s="428"/>
      <c r="DAQ345" s="430"/>
      <c r="DAR345" s="431"/>
      <c r="DAS345" s="429"/>
      <c r="DAT345" s="428"/>
      <c r="DAU345" s="430"/>
      <c r="DAV345" s="431"/>
      <c r="DAW345" s="429"/>
      <c r="DAX345" s="428"/>
      <c r="DAY345" s="430"/>
      <c r="DAZ345" s="431"/>
      <c r="DBA345" s="429"/>
      <c r="DBB345" s="428"/>
      <c r="DBC345" s="430"/>
      <c r="DBD345" s="431"/>
      <c r="DBE345" s="429"/>
      <c r="DBF345" s="428"/>
      <c r="DBG345" s="430"/>
      <c r="DBH345" s="431"/>
      <c r="DBI345" s="429"/>
      <c r="DBJ345" s="428"/>
      <c r="DBK345" s="430"/>
      <c r="DBL345" s="431"/>
      <c r="DBM345" s="429"/>
      <c r="DBN345" s="428"/>
      <c r="DBO345" s="430"/>
      <c r="DBP345" s="431"/>
      <c r="DBQ345" s="429"/>
      <c r="DBR345" s="428"/>
      <c r="DBS345" s="430"/>
      <c r="DBT345" s="431"/>
      <c r="DBU345" s="429"/>
      <c r="DBV345" s="428"/>
      <c r="DBW345" s="430"/>
      <c r="DBX345" s="431"/>
      <c r="DBY345" s="429"/>
      <c r="DBZ345" s="428"/>
      <c r="DCA345" s="430"/>
      <c r="DCB345" s="431"/>
      <c r="DCC345" s="429"/>
      <c r="DCD345" s="428"/>
      <c r="DCE345" s="430"/>
      <c r="DCF345" s="431"/>
      <c r="DCG345" s="429"/>
      <c r="DCH345" s="428"/>
      <c r="DCI345" s="430"/>
      <c r="DCJ345" s="431"/>
      <c r="DCK345" s="429"/>
      <c r="DCL345" s="428"/>
      <c r="DCM345" s="430"/>
      <c r="DCN345" s="431"/>
      <c r="DCO345" s="429"/>
      <c r="DCP345" s="428"/>
      <c r="DCQ345" s="430"/>
      <c r="DCR345" s="431"/>
      <c r="DCS345" s="429"/>
      <c r="DCT345" s="428"/>
      <c r="DCU345" s="430"/>
      <c r="DCV345" s="431"/>
      <c r="DCW345" s="429"/>
      <c r="DCX345" s="428"/>
      <c r="DCY345" s="430"/>
      <c r="DCZ345" s="431"/>
      <c r="DDA345" s="429"/>
      <c r="DDB345" s="428"/>
      <c r="DDC345" s="430"/>
      <c r="DDD345" s="431"/>
      <c r="DDE345" s="429"/>
      <c r="DDF345" s="428"/>
      <c r="DDG345" s="430"/>
      <c r="DDH345" s="431"/>
      <c r="DDI345" s="429"/>
      <c r="DDJ345" s="428"/>
      <c r="DDK345" s="430"/>
      <c r="DDL345" s="431"/>
      <c r="DDM345" s="429"/>
      <c r="DDN345" s="428"/>
      <c r="DDO345" s="430"/>
      <c r="DDP345" s="431"/>
      <c r="DDQ345" s="429"/>
      <c r="DDR345" s="428"/>
      <c r="DDS345" s="430"/>
      <c r="DDT345" s="431"/>
      <c r="DDU345" s="429"/>
      <c r="DDV345" s="428"/>
      <c r="DDW345" s="430"/>
      <c r="DDX345" s="431"/>
      <c r="DDY345" s="429"/>
      <c r="DDZ345" s="428"/>
      <c r="DEA345" s="430"/>
      <c r="DEB345" s="431"/>
      <c r="DEC345" s="429"/>
      <c r="DED345" s="428"/>
      <c r="DEE345" s="430"/>
      <c r="DEF345" s="431"/>
      <c r="DEG345" s="429"/>
      <c r="DEH345" s="428"/>
      <c r="DEI345" s="430"/>
      <c r="DEJ345" s="431"/>
      <c r="DEK345" s="429"/>
      <c r="DEL345" s="428"/>
      <c r="DEM345" s="430"/>
      <c r="DEN345" s="431"/>
      <c r="DEO345" s="429"/>
      <c r="DEP345" s="428"/>
      <c r="DEQ345" s="430"/>
      <c r="DER345" s="431"/>
      <c r="DES345" s="429"/>
      <c r="DET345" s="428"/>
      <c r="DEU345" s="430"/>
      <c r="DEV345" s="431"/>
      <c r="DEW345" s="429"/>
      <c r="DEX345" s="428"/>
      <c r="DEY345" s="430"/>
      <c r="DEZ345" s="431"/>
      <c r="DFA345" s="429"/>
      <c r="DFB345" s="428"/>
      <c r="DFC345" s="430"/>
      <c r="DFD345" s="431"/>
      <c r="DFE345" s="429"/>
      <c r="DFF345" s="428"/>
      <c r="DFG345" s="430"/>
      <c r="DFH345" s="431"/>
      <c r="DFI345" s="429"/>
      <c r="DFJ345" s="428"/>
      <c r="DFK345" s="430"/>
      <c r="DFL345" s="431"/>
      <c r="DFM345" s="429"/>
      <c r="DFN345" s="428"/>
      <c r="DFO345" s="430"/>
      <c r="DFP345" s="431"/>
      <c r="DFQ345" s="429"/>
      <c r="DFR345" s="428"/>
      <c r="DFS345" s="430"/>
      <c r="DFT345" s="431"/>
      <c r="DFU345" s="429"/>
      <c r="DFV345" s="428"/>
      <c r="DFW345" s="430"/>
      <c r="DFX345" s="431"/>
      <c r="DFY345" s="429"/>
      <c r="DFZ345" s="428"/>
      <c r="DGA345" s="430"/>
      <c r="DGB345" s="431"/>
      <c r="DGC345" s="429"/>
      <c r="DGD345" s="428"/>
      <c r="DGE345" s="430"/>
      <c r="DGF345" s="431"/>
      <c r="DGG345" s="429"/>
      <c r="DGH345" s="428"/>
      <c r="DGI345" s="430"/>
      <c r="DGJ345" s="431"/>
      <c r="DGK345" s="429"/>
      <c r="DGL345" s="428"/>
      <c r="DGM345" s="430"/>
      <c r="DGN345" s="431"/>
      <c r="DGO345" s="429"/>
      <c r="DGP345" s="428"/>
      <c r="DGQ345" s="430"/>
      <c r="DGR345" s="431"/>
      <c r="DGS345" s="429"/>
      <c r="DGT345" s="428"/>
      <c r="DGU345" s="430"/>
      <c r="DGV345" s="431"/>
      <c r="DGW345" s="429"/>
      <c r="DGX345" s="428"/>
      <c r="DGY345" s="430"/>
      <c r="DGZ345" s="431"/>
      <c r="DHA345" s="429"/>
      <c r="DHB345" s="428"/>
      <c r="DHC345" s="430"/>
      <c r="DHD345" s="431"/>
      <c r="DHE345" s="429"/>
      <c r="DHF345" s="428"/>
      <c r="DHG345" s="430"/>
      <c r="DHH345" s="431"/>
      <c r="DHI345" s="429"/>
      <c r="DHJ345" s="428"/>
      <c r="DHK345" s="430"/>
      <c r="DHL345" s="431"/>
      <c r="DHM345" s="429"/>
      <c r="DHN345" s="428"/>
      <c r="DHO345" s="430"/>
      <c r="DHP345" s="431"/>
      <c r="DHQ345" s="429"/>
      <c r="DHR345" s="428"/>
      <c r="DHS345" s="430"/>
      <c r="DHT345" s="431"/>
      <c r="DHU345" s="429"/>
      <c r="DHV345" s="428"/>
      <c r="DHW345" s="430"/>
      <c r="DHX345" s="431"/>
      <c r="DHY345" s="429"/>
      <c r="DHZ345" s="428"/>
      <c r="DIA345" s="430"/>
      <c r="DIB345" s="431"/>
      <c r="DIC345" s="429"/>
      <c r="DID345" s="428"/>
      <c r="DIE345" s="430"/>
      <c r="DIF345" s="431"/>
      <c r="DIG345" s="429"/>
      <c r="DIH345" s="428"/>
      <c r="DII345" s="430"/>
      <c r="DIJ345" s="431"/>
      <c r="DIK345" s="429"/>
      <c r="DIL345" s="428"/>
      <c r="DIM345" s="430"/>
      <c r="DIN345" s="431"/>
      <c r="DIO345" s="429"/>
      <c r="DIP345" s="428"/>
      <c r="DIQ345" s="430"/>
      <c r="DIR345" s="431"/>
      <c r="DIS345" s="429"/>
      <c r="DIT345" s="428"/>
      <c r="DIU345" s="430"/>
      <c r="DIV345" s="431"/>
      <c r="DIW345" s="429"/>
      <c r="DIX345" s="428"/>
      <c r="DIY345" s="430"/>
      <c r="DIZ345" s="431"/>
      <c r="DJA345" s="429"/>
      <c r="DJB345" s="428"/>
      <c r="DJC345" s="430"/>
      <c r="DJD345" s="431"/>
      <c r="DJE345" s="429"/>
      <c r="DJF345" s="428"/>
      <c r="DJG345" s="430"/>
      <c r="DJH345" s="431"/>
      <c r="DJI345" s="429"/>
      <c r="DJJ345" s="428"/>
      <c r="DJK345" s="430"/>
      <c r="DJL345" s="431"/>
      <c r="DJM345" s="429"/>
      <c r="DJN345" s="428"/>
      <c r="DJO345" s="430"/>
      <c r="DJP345" s="431"/>
      <c r="DJQ345" s="429"/>
      <c r="DJR345" s="428"/>
      <c r="DJS345" s="430"/>
      <c r="DJT345" s="431"/>
      <c r="DJU345" s="429"/>
      <c r="DJV345" s="428"/>
      <c r="DJW345" s="430"/>
      <c r="DJX345" s="431"/>
      <c r="DJY345" s="429"/>
      <c r="DJZ345" s="428"/>
      <c r="DKA345" s="430"/>
      <c r="DKB345" s="431"/>
      <c r="DKC345" s="429"/>
      <c r="DKD345" s="428"/>
      <c r="DKE345" s="430"/>
      <c r="DKF345" s="431"/>
      <c r="DKG345" s="429"/>
      <c r="DKH345" s="428"/>
      <c r="DKI345" s="430"/>
      <c r="DKJ345" s="431"/>
      <c r="DKK345" s="429"/>
      <c r="DKL345" s="428"/>
      <c r="DKM345" s="430"/>
      <c r="DKN345" s="431"/>
      <c r="DKO345" s="429"/>
      <c r="DKP345" s="428"/>
      <c r="DKQ345" s="430"/>
      <c r="DKR345" s="431"/>
      <c r="DKS345" s="429"/>
      <c r="DKT345" s="428"/>
      <c r="DKU345" s="430"/>
      <c r="DKV345" s="431"/>
      <c r="DKW345" s="429"/>
      <c r="DKX345" s="428"/>
      <c r="DKY345" s="430"/>
      <c r="DKZ345" s="431"/>
      <c r="DLA345" s="429"/>
      <c r="DLB345" s="428"/>
      <c r="DLC345" s="430"/>
      <c r="DLD345" s="431"/>
      <c r="DLE345" s="429"/>
      <c r="DLF345" s="428"/>
      <c r="DLG345" s="430"/>
      <c r="DLH345" s="431"/>
      <c r="DLI345" s="429"/>
      <c r="DLJ345" s="428"/>
      <c r="DLK345" s="430"/>
      <c r="DLL345" s="431"/>
      <c r="DLM345" s="429"/>
      <c r="DLN345" s="428"/>
      <c r="DLO345" s="430"/>
      <c r="DLP345" s="431"/>
      <c r="DLQ345" s="429"/>
      <c r="DLR345" s="428"/>
      <c r="DLS345" s="430"/>
      <c r="DLT345" s="431"/>
      <c r="DLU345" s="429"/>
      <c r="DLV345" s="428"/>
      <c r="DLW345" s="430"/>
      <c r="DLX345" s="431"/>
      <c r="DLY345" s="429"/>
      <c r="DLZ345" s="428"/>
      <c r="DMA345" s="430"/>
      <c r="DMB345" s="431"/>
      <c r="DMC345" s="429"/>
      <c r="DMD345" s="428"/>
      <c r="DME345" s="430"/>
      <c r="DMF345" s="431"/>
      <c r="DMG345" s="429"/>
      <c r="DMH345" s="428"/>
      <c r="DMI345" s="430"/>
      <c r="DMJ345" s="431"/>
      <c r="DMK345" s="429"/>
      <c r="DML345" s="428"/>
      <c r="DMM345" s="430"/>
      <c r="DMN345" s="431"/>
      <c r="DMO345" s="429"/>
      <c r="DMP345" s="428"/>
      <c r="DMQ345" s="430"/>
      <c r="DMR345" s="431"/>
      <c r="DMS345" s="429"/>
      <c r="DMT345" s="428"/>
      <c r="DMU345" s="430"/>
      <c r="DMV345" s="431"/>
      <c r="DMW345" s="429"/>
      <c r="DMX345" s="428"/>
      <c r="DMY345" s="430"/>
      <c r="DMZ345" s="431"/>
      <c r="DNA345" s="429"/>
      <c r="DNB345" s="428"/>
      <c r="DNC345" s="430"/>
      <c r="DND345" s="431"/>
      <c r="DNE345" s="429"/>
      <c r="DNF345" s="428"/>
      <c r="DNG345" s="430"/>
      <c r="DNH345" s="431"/>
      <c r="DNI345" s="429"/>
      <c r="DNJ345" s="428"/>
      <c r="DNK345" s="430"/>
      <c r="DNL345" s="431"/>
      <c r="DNM345" s="429"/>
      <c r="DNN345" s="428"/>
      <c r="DNO345" s="430"/>
      <c r="DNP345" s="431"/>
      <c r="DNQ345" s="429"/>
      <c r="DNR345" s="428"/>
      <c r="DNS345" s="430"/>
      <c r="DNT345" s="431"/>
      <c r="DNU345" s="429"/>
      <c r="DNV345" s="428"/>
      <c r="DNW345" s="430"/>
      <c r="DNX345" s="431"/>
      <c r="DNY345" s="429"/>
      <c r="DNZ345" s="428"/>
      <c r="DOA345" s="430"/>
      <c r="DOB345" s="431"/>
      <c r="DOC345" s="429"/>
      <c r="DOD345" s="428"/>
      <c r="DOE345" s="430"/>
      <c r="DOF345" s="431"/>
      <c r="DOG345" s="429"/>
      <c r="DOH345" s="428"/>
      <c r="DOI345" s="430"/>
      <c r="DOJ345" s="431"/>
      <c r="DOK345" s="429"/>
      <c r="DOL345" s="428"/>
      <c r="DOM345" s="430"/>
      <c r="DON345" s="431"/>
      <c r="DOO345" s="429"/>
      <c r="DOP345" s="428"/>
      <c r="DOQ345" s="430"/>
      <c r="DOR345" s="431"/>
      <c r="DOS345" s="429"/>
      <c r="DOT345" s="428"/>
      <c r="DOU345" s="430"/>
      <c r="DOV345" s="431"/>
      <c r="DOW345" s="429"/>
      <c r="DOX345" s="428"/>
      <c r="DOY345" s="430"/>
      <c r="DOZ345" s="431"/>
      <c r="DPA345" s="429"/>
      <c r="DPB345" s="428"/>
      <c r="DPC345" s="430"/>
      <c r="DPD345" s="431"/>
      <c r="DPE345" s="429"/>
      <c r="DPF345" s="428"/>
      <c r="DPG345" s="430"/>
      <c r="DPH345" s="431"/>
      <c r="DPI345" s="429"/>
      <c r="DPJ345" s="428"/>
      <c r="DPK345" s="430"/>
      <c r="DPL345" s="431"/>
      <c r="DPM345" s="429"/>
      <c r="DPN345" s="428"/>
      <c r="DPO345" s="430"/>
      <c r="DPP345" s="431"/>
      <c r="DPQ345" s="429"/>
      <c r="DPR345" s="428"/>
      <c r="DPS345" s="430"/>
      <c r="DPT345" s="431"/>
      <c r="DPU345" s="429"/>
      <c r="DPV345" s="428"/>
      <c r="DPW345" s="430"/>
      <c r="DPX345" s="431"/>
      <c r="DPY345" s="429"/>
      <c r="DPZ345" s="428"/>
      <c r="DQA345" s="430"/>
      <c r="DQB345" s="431"/>
      <c r="DQC345" s="429"/>
      <c r="DQD345" s="428"/>
      <c r="DQE345" s="430"/>
      <c r="DQF345" s="431"/>
      <c r="DQG345" s="429"/>
      <c r="DQH345" s="428"/>
      <c r="DQI345" s="430"/>
      <c r="DQJ345" s="431"/>
      <c r="DQK345" s="429"/>
      <c r="DQL345" s="428"/>
      <c r="DQM345" s="430"/>
      <c r="DQN345" s="431"/>
      <c r="DQO345" s="429"/>
      <c r="DQP345" s="428"/>
      <c r="DQQ345" s="430"/>
      <c r="DQR345" s="431"/>
      <c r="DQS345" s="429"/>
      <c r="DQT345" s="428"/>
      <c r="DQU345" s="430"/>
      <c r="DQV345" s="431"/>
      <c r="DQW345" s="429"/>
      <c r="DQX345" s="428"/>
      <c r="DQY345" s="430"/>
      <c r="DQZ345" s="431"/>
      <c r="DRA345" s="429"/>
      <c r="DRB345" s="428"/>
      <c r="DRC345" s="430"/>
      <c r="DRD345" s="431"/>
      <c r="DRE345" s="429"/>
      <c r="DRF345" s="428"/>
      <c r="DRG345" s="430"/>
      <c r="DRH345" s="431"/>
      <c r="DRI345" s="429"/>
      <c r="DRJ345" s="428"/>
      <c r="DRK345" s="430"/>
      <c r="DRL345" s="431"/>
      <c r="DRM345" s="429"/>
      <c r="DRN345" s="428"/>
      <c r="DRO345" s="430"/>
      <c r="DRP345" s="431"/>
      <c r="DRQ345" s="429"/>
      <c r="DRR345" s="428"/>
      <c r="DRS345" s="430"/>
      <c r="DRT345" s="431"/>
      <c r="DRU345" s="429"/>
      <c r="DRV345" s="428"/>
      <c r="DRW345" s="430"/>
      <c r="DRX345" s="431"/>
      <c r="DRY345" s="429"/>
      <c r="DRZ345" s="428"/>
      <c r="DSA345" s="430"/>
      <c r="DSB345" s="431"/>
      <c r="DSC345" s="429"/>
      <c r="DSD345" s="428"/>
      <c r="DSE345" s="430"/>
      <c r="DSF345" s="431"/>
      <c r="DSG345" s="429"/>
      <c r="DSH345" s="428"/>
      <c r="DSI345" s="430"/>
      <c r="DSJ345" s="431"/>
      <c r="DSK345" s="429"/>
      <c r="DSL345" s="428"/>
      <c r="DSM345" s="430"/>
      <c r="DSN345" s="431"/>
      <c r="DSO345" s="429"/>
      <c r="DSP345" s="428"/>
      <c r="DSQ345" s="430"/>
      <c r="DSR345" s="431"/>
      <c r="DSS345" s="429"/>
      <c r="DST345" s="428"/>
      <c r="DSU345" s="430"/>
      <c r="DSV345" s="431"/>
      <c r="DSW345" s="429"/>
      <c r="DSX345" s="428"/>
      <c r="DSY345" s="430"/>
      <c r="DSZ345" s="431"/>
      <c r="DTA345" s="429"/>
      <c r="DTB345" s="428"/>
      <c r="DTC345" s="430"/>
      <c r="DTD345" s="431"/>
      <c r="DTE345" s="429"/>
      <c r="DTF345" s="428"/>
      <c r="DTG345" s="430"/>
      <c r="DTH345" s="431"/>
      <c r="DTI345" s="429"/>
      <c r="DTJ345" s="428"/>
      <c r="DTK345" s="430"/>
      <c r="DTL345" s="431"/>
      <c r="DTM345" s="429"/>
      <c r="DTN345" s="428"/>
      <c r="DTO345" s="430"/>
      <c r="DTP345" s="431"/>
      <c r="DTQ345" s="429"/>
      <c r="DTR345" s="428"/>
      <c r="DTS345" s="430"/>
      <c r="DTT345" s="431"/>
      <c r="DTU345" s="429"/>
      <c r="DTV345" s="428"/>
      <c r="DTW345" s="430"/>
      <c r="DTX345" s="431"/>
      <c r="DTY345" s="429"/>
      <c r="DTZ345" s="428"/>
      <c r="DUA345" s="430"/>
      <c r="DUB345" s="431"/>
      <c r="DUC345" s="429"/>
      <c r="DUD345" s="428"/>
      <c r="DUE345" s="430"/>
      <c r="DUF345" s="431"/>
      <c r="DUG345" s="429"/>
      <c r="DUH345" s="428"/>
      <c r="DUI345" s="430"/>
      <c r="DUJ345" s="431"/>
      <c r="DUK345" s="429"/>
      <c r="DUL345" s="428"/>
      <c r="DUM345" s="430"/>
      <c r="DUN345" s="431"/>
      <c r="DUO345" s="429"/>
      <c r="DUP345" s="428"/>
      <c r="DUQ345" s="430"/>
      <c r="DUR345" s="431"/>
      <c r="DUS345" s="429"/>
      <c r="DUT345" s="428"/>
      <c r="DUU345" s="430"/>
      <c r="DUV345" s="431"/>
      <c r="DUW345" s="429"/>
      <c r="DUX345" s="428"/>
      <c r="DUY345" s="430"/>
      <c r="DUZ345" s="431"/>
      <c r="DVA345" s="429"/>
      <c r="DVB345" s="428"/>
      <c r="DVC345" s="430"/>
      <c r="DVD345" s="431"/>
      <c r="DVE345" s="429"/>
      <c r="DVF345" s="428"/>
      <c r="DVG345" s="430"/>
      <c r="DVH345" s="431"/>
      <c r="DVI345" s="429"/>
      <c r="DVJ345" s="428"/>
      <c r="DVK345" s="430"/>
      <c r="DVL345" s="431"/>
      <c r="DVM345" s="429"/>
      <c r="DVN345" s="428"/>
      <c r="DVO345" s="430"/>
      <c r="DVP345" s="431"/>
      <c r="DVQ345" s="429"/>
      <c r="DVR345" s="428"/>
      <c r="DVS345" s="430"/>
      <c r="DVT345" s="431"/>
      <c r="DVU345" s="429"/>
      <c r="DVV345" s="428"/>
      <c r="DVW345" s="430"/>
      <c r="DVX345" s="431"/>
      <c r="DVY345" s="429"/>
      <c r="DVZ345" s="428"/>
      <c r="DWA345" s="430"/>
      <c r="DWB345" s="431"/>
      <c r="DWC345" s="429"/>
      <c r="DWD345" s="428"/>
      <c r="DWE345" s="430"/>
      <c r="DWF345" s="431"/>
      <c r="DWG345" s="429"/>
      <c r="DWH345" s="428"/>
      <c r="DWI345" s="430"/>
      <c r="DWJ345" s="431"/>
      <c r="DWK345" s="429"/>
      <c r="DWL345" s="428"/>
      <c r="DWM345" s="430"/>
      <c r="DWN345" s="431"/>
      <c r="DWO345" s="429"/>
      <c r="DWP345" s="428"/>
      <c r="DWQ345" s="430"/>
      <c r="DWR345" s="431"/>
      <c r="DWS345" s="429"/>
      <c r="DWT345" s="428"/>
      <c r="DWU345" s="430"/>
      <c r="DWV345" s="431"/>
      <c r="DWW345" s="429"/>
      <c r="DWX345" s="428"/>
      <c r="DWY345" s="430"/>
      <c r="DWZ345" s="431"/>
      <c r="DXA345" s="429"/>
      <c r="DXB345" s="428"/>
      <c r="DXC345" s="430"/>
      <c r="DXD345" s="431"/>
      <c r="DXE345" s="429"/>
      <c r="DXF345" s="428"/>
      <c r="DXG345" s="430"/>
      <c r="DXH345" s="431"/>
      <c r="DXI345" s="429"/>
      <c r="DXJ345" s="428"/>
      <c r="DXK345" s="430"/>
      <c r="DXL345" s="431"/>
      <c r="DXM345" s="429"/>
      <c r="DXN345" s="428"/>
      <c r="DXO345" s="430"/>
      <c r="DXP345" s="431"/>
      <c r="DXQ345" s="429"/>
      <c r="DXR345" s="428"/>
      <c r="DXS345" s="430"/>
      <c r="DXT345" s="431"/>
      <c r="DXU345" s="429"/>
      <c r="DXV345" s="428"/>
      <c r="DXW345" s="430"/>
      <c r="DXX345" s="431"/>
      <c r="DXY345" s="429"/>
      <c r="DXZ345" s="428"/>
      <c r="DYA345" s="430"/>
      <c r="DYB345" s="431"/>
      <c r="DYC345" s="429"/>
      <c r="DYD345" s="428"/>
      <c r="DYE345" s="430"/>
      <c r="DYF345" s="431"/>
      <c r="DYG345" s="429"/>
      <c r="DYH345" s="428"/>
      <c r="DYI345" s="430"/>
      <c r="DYJ345" s="431"/>
      <c r="DYK345" s="429"/>
      <c r="DYL345" s="428"/>
      <c r="DYM345" s="430"/>
      <c r="DYN345" s="431"/>
      <c r="DYO345" s="429"/>
      <c r="DYP345" s="428"/>
      <c r="DYQ345" s="430"/>
      <c r="DYR345" s="431"/>
      <c r="DYS345" s="429"/>
      <c r="DYT345" s="428"/>
      <c r="DYU345" s="430"/>
      <c r="DYV345" s="431"/>
      <c r="DYW345" s="429"/>
      <c r="DYX345" s="428"/>
      <c r="DYY345" s="430"/>
      <c r="DYZ345" s="431"/>
      <c r="DZA345" s="429"/>
      <c r="DZB345" s="428"/>
      <c r="DZC345" s="430"/>
      <c r="DZD345" s="431"/>
      <c r="DZE345" s="429"/>
      <c r="DZF345" s="428"/>
      <c r="DZG345" s="430"/>
      <c r="DZH345" s="431"/>
      <c r="DZI345" s="429"/>
      <c r="DZJ345" s="428"/>
      <c r="DZK345" s="430"/>
      <c r="DZL345" s="431"/>
      <c r="DZM345" s="429"/>
      <c r="DZN345" s="428"/>
      <c r="DZO345" s="430"/>
      <c r="DZP345" s="431"/>
      <c r="DZQ345" s="429"/>
      <c r="DZR345" s="428"/>
      <c r="DZS345" s="430"/>
      <c r="DZT345" s="431"/>
      <c r="DZU345" s="429"/>
      <c r="DZV345" s="428"/>
      <c r="DZW345" s="430"/>
      <c r="DZX345" s="431"/>
      <c r="DZY345" s="429"/>
      <c r="DZZ345" s="428"/>
      <c r="EAA345" s="430"/>
      <c r="EAB345" s="431"/>
      <c r="EAC345" s="429"/>
      <c r="EAD345" s="428"/>
      <c r="EAE345" s="430"/>
      <c r="EAF345" s="431"/>
      <c r="EAG345" s="429"/>
      <c r="EAH345" s="428"/>
      <c r="EAI345" s="430"/>
      <c r="EAJ345" s="431"/>
      <c r="EAK345" s="429"/>
      <c r="EAL345" s="428"/>
      <c r="EAM345" s="430"/>
      <c r="EAN345" s="431"/>
      <c r="EAO345" s="429"/>
      <c r="EAP345" s="428"/>
      <c r="EAQ345" s="430"/>
      <c r="EAR345" s="431"/>
      <c r="EAS345" s="429"/>
      <c r="EAT345" s="428"/>
      <c r="EAU345" s="430"/>
      <c r="EAV345" s="431"/>
      <c r="EAW345" s="429"/>
      <c r="EAX345" s="428"/>
      <c r="EAY345" s="430"/>
      <c r="EAZ345" s="431"/>
      <c r="EBA345" s="429"/>
      <c r="EBB345" s="428"/>
      <c r="EBC345" s="430"/>
      <c r="EBD345" s="431"/>
      <c r="EBE345" s="429"/>
      <c r="EBF345" s="428"/>
      <c r="EBG345" s="430"/>
      <c r="EBH345" s="431"/>
      <c r="EBI345" s="429"/>
      <c r="EBJ345" s="428"/>
      <c r="EBK345" s="430"/>
      <c r="EBL345" s="431"/>
      <c r="EBM345" s="429"/>
      <c r="EBN345" s="428"/>
      <c r="EBO345" s="430"/>
      <c r="EBP345" s="431"/>
      <c r="EBQ345" s="429"/>
      <c r="EBR345" s="428"/>
      <c r="EBS345" s="430"/>
      <c r="EBT345" s="431"/>
      <c r="EBU345" s="429"/>
      <c r="EBV345" s="428"/>
      <c r="EBW345" s="430"/>
      <c r="EBX345" s="431"/>
      <c r="EBY345" s="429"/>
      <c r="EBZ345" s="428"/>
      <c r="ECA345" s="430"/>
      <c r="ECB345" s="431"/>
      <c r="ECC345" s="429"/>
      <c r="ECD345" s="428"/>
      <c r="ECE345" s="430"/>
      <c r="ECF345" s="431"/>
      <c r="ECG345" s="429"/>
      <c r="ECH345" s="428"/>
      <c r="ECI345" s="430"/>
      <c r="ECJ345" s="431"/>
      <c r="ECK345" s="429"/>
      <c r="ECL345" s="428"/>
      <c r="ECM345" s="430"/>
      <c r="ECN345" s="431"/>
      <c r="ECO345" s="429"/>
      <c r="ECP345" s="428"/>
      <c r="ECQ345" s="430"/>
      <c r="ECR345" s="431"/>
      <c r="ECS345" s="429"/>
      <c r="ECT345" s="428"/>
      <c r="ECU345" s="430"/>
      <c r="ECV345" s="431"/>
      <c r="ECW345" s="429"/>
      <c r="ECX345" s="428"/>
      <c r="ECY345" s="430"/>
      <c r="ECZ345" s="431"/>
      <c r="EDA345" s="429"/>
      <c r="EDB345" s="428"/>
      <c r="EDC345" s="430"/>
      <c r="EDD345" s="431"/>
      <c r="EDE345" s="429"/>
      <c r="EDF345" s="428"/>
      <c r="EDG345" s="430"/>
      <c r="EDH345" s="431"/>
      <c r="EDI345" s="429"/>
      <c r="EDJ345" s="428"/>
      <c r="EDK345" s="430"/>
      <c r="EDL345" s="431"/>
      <c r="EDM345" s="429"/>
      <c r="EDN345" s="428"/>
      <c r="EDO345" s="430"/>
      <c r="EDP345" s="431"/>
      <c r="EDQ345" s="429"/>
      <c r="EDR345" s="428"/>
      <c r="EDS345" s="430"/>
      <c r="EDT345" s="431"/>
      <c r="EDU345" s="429"/>
      <c r="EDV345" s="428"/>
      <c r="EDW345" s="430"/>
      <c r="EDX345" s="431"/>
      <c r="EDY345" s="429"/>
      <c r="EDZ345" s="428"/>
      <c r="EEA345" s="430"/>
      <c r="EEB345" s="431"/>
      <c r="EEC345" s="429"/>
      <c r="EED345" s="428"/>
      <c r="EEE345" s="430"/>
      <c r="EEF345" s="431"/>
      <c r="EEG345" s="429"/>
      <c r="EEH345" s="428"/>
      <c r="EEI345" s="430"/>
      <c r="EEJ345" s="431"/>
      <c r="EEK345" s="429"/>
      <c r="EEL345" s="428"/>
      <c r="EEM345" s="430"/>
      <c r="EEN345" s="431"/>
      <c r="EEO345" s="429"/>
      <c r="EEP345" s="428"/>
      <c r="EEQ345" s="430"/>
      <c r="EER345" s="431"/>
      <c r="EES345" s="429"/>
      <c r="EET345" s="428"/>
      <c r="EEU345" s="430"/>
      <c r="EEV345" s="431"/>
      <c r="EEW345" s="429"/>
      <c r="EEX345" s="428"/>
      <c r="EEY345" s="430"/>
      <c r="EEZ345" s="431"/>
      <c r="EFA345" s="429"/>
      <c r="EFB345" s="428"/>
      <c r="EFC345" s="430"/>
      <c r="EFD345" s="431"/>
      <c r="EFE345" s="429"/>
      <c r="EFF345" s="428"/>
      <c r="EFG345" s="430"/>
      <c r="EFH345" s="431"/>
      <c r="EFI345" s="429"/>
      <c r="EFJ345" s="428"/>
      <c r="EFK345" s="430"/>
      <c r="EFL345" s="431"/>
      <c r="EFM345" s="429"/>
      <c r="EFN345" s="428"/>
      <c r="EFO345" s="430"/>
      <c r="EFP345" s="431"/>
      <c r="EFQ345" s="429"/>
      <c r="EFR345" s="428"/>
      <c r="EFS345" s="430"/>
      <c r="EFT345" s="431"/>
      <c r="EFU345" s="429"/>
      <c r="EFV345" s="428"/>
      <c r="EFW345" s="430"/>
      <c r="EFX345" s="431"/>
      <c r="EFY345" s="429"/>
      <c r="EFZ345" s="428"/>
      <c r="EGA345" s="430"/>
      <c r="EGB345" s="431"/>
      <c r="EGC345" s="429"/>
      <c r="EGD345" s="428"/>
      <c r="EGE345" s="430"/>
      <c r="EGF345" s="431"/>
      <c r="EGG345" s="429"/>
      <c r="EGH345" s="428"/>
      <c r="EGI345" s="430"/>
      <c r="EGJ345" s="431"/>
      <c r="EGK345" s="429"/>
      <c r="EGL345" s="428"/>
      <c r="EGM345" s="430"/>
      <c r="EGN345" s="431"/>
      <c r="EGO345" s="429"/>
      <c r="EGP345" s="428"/>
      <c r="EGQ345" s="430"/>
      <c r="EGR345" s="431"/>
      <c r="EGS345" s="429"/>
      <c r="EGT345" s="428"/>
      <c r="EGU345" s="430"/>
      <c r="EGV345" s="431"/>
      <c r="EGW345" s="429"/>
      <c r="EGX345" s="428"/>
      <c r="EGY345" s="430"/>
      <c r="EGZ345" s="431"/>
      <c r="EHA345" s="429"/>
      <c r="EHB345" s="428"/>
      <c r="EHC345" s="430"/>
      <c r="EHD345" s="431"/>
      <c r="EHE345" s="429"/>
      <c r="EHF345" s="428"/>
      <c r="EHG345" s="430"/>
      <c r="EHH345" s="431"/>
      <c r="EHI345" s="429"/>
      <c r="EHJ345" s="428"/>
      <c r="EHK345" s="430"/>
      <c r="EHL345" s="431"/>
      <c r="EHM345" s="429"/>
      <c r="EHN345" s="428"/>
      <c r="EHO345" s="430"/>
      <c r="EHP345" s="431"/>
      <c r="EHQ345" s="429"/>
      <c r="EHR345" s="428"/>
      <c r="EHS345" s="430"/>
      <c r="EHT345" s="431"/>
      <c r="EHU345" s="429"/>
      <c r="EHV345" s="428"/>
      <c r="EHW345" s="430"/>
      <c r="EHX345" s="431"/>
      <c r="EHY345" s="429"/>
      <c r="EHZ345" s="428"/>
      <c r="EIA345" s="430"/>
      <c r="EIB345" s="431"/>
      <c r="EIC345" s="429"/>
      <c r="EID345" s="428"/>
      <c r="EIE345" s="430"/>
      <c r="EIF345" s="431"/>
      <c r="EIG345" s="429"/>
      <c r="EIH345" s="428"/>
      <c r="EII345" s="430"/>
      <c r="EIJ345" s="431"/>
      <c r="EIK345" s="429"/>
      <c r="EIL345" s="428"/>
      <c r="EIM345" s="430"/>
      <c r="EIN345" s="431"/>
      <c r="EIO345" s="429"/>
      <c r="EIP345" s="428"/>
      <c r="EIQ345" s="430"/>
      <c r="EIR345" s="431"/>
      <c r="EIS345" s="429"/>
      <c r="EIT345" s="428"/>
      <c r="EIU345" s="430"/>
      <c r="EIV345" s="431"/>
      <c r="EIW345" s="429"/>
      <c r="EIX345" s="428"/>
      <c r="EIY345" s="430"/>
      <c r="EIZ345" s="431"/>
      <c r="EJA345" s="429"/>
      <c r="EJB345" s="428"/>
      <c r="EJC345" s="430"/>
      <c r="EJD345" s="431"/>
      <c r="EJE345" s="429"/>
      <c r="EJF345" s="428"/>
      <c r="EJG345" s="430"/>
      <c r="EJH345" s="431"/>
      <c r="EJI345" s="429"/>
      <c r="EJJ345" s="428"/>
      <c r="EJK345" s="430"/>
      <c r="EJL345" s="431"/>
      <c r="EJM345" s="429"/>
      <c r="EJN345" s="428"/>
      <c r="EJO345" s="430"/>
      <c r="EJP345" s="431"/>
      <c r="EJQ345" s="429"/>
      <c r="EJR345" s="428"/>
      <c r="EJS345" s="430"/>
      <c r="EJT345" s="431"/>
      <c r="EJU345" s="429"/>
      <c r="EJV345" s="428"/>
      <c r="EJW345" s="430"/>
      <c r="EJX345" s="431"/>
      <c r="EJY345" s="429"/>
      <c r="EJZ345" s="428"/>
      <c r="EKA345" s="430"/>
      <c r="EKB345" s="431"/>
      <c r="EKC345" s="429"/>
      <c r="EKD345" s="428"/>
      <c r="EKE345" s="430"/>
      <c r="EKF345" s="431"/>
      <c r="EKG345" s="429"/>
      <c r="EKH345" s="428"/>
      <c r="EKI345" s="430"/>
      <c r="EKJ345" s="431"/>
      <c r="EKK345" s="429"/>
      <c r="EKL345" s="428"/>
      <c r="EKM345" s="430"/>
      <c r="EKN345" s="431"/>
      <c r="EKO345" s="429"/>
      <c r="EKP345" s="428"/>
      <c r="EKQ345" s="430"/>
      <c r="EKR345" s="431"/>
      <c r="EKS345" s="429"/>
      <c r="EKT345" s="428"/>
      <c r="EKU345" s="430"/>
      <c r="EKV345" s="431"/>
      <c r="EKW345" s="429"/>
      <c r="EKX345" s="428"/>
      <c r="EKY345" s="430"/>
      <c r="EKZ345" s="431"/>
      <c r="ELA345" s="429"/>
      <c r="ELB345" s="428"/>
      <c r="ELC345" s="430"/>
      <c r="ELD345" s="431"/>
      <c r="ELE345" s="429"/>
      <c r="ELF345" s="428"/>
      <c r="ELG345" s="430"/>
      <c r="ELH345" s="431"/>
      <c r="ELI345" s="429"/>
      <c r="ELJ345" s="428"/>
      <c r="ELK345" s="430"/>
      <c r="ELL345" s="431"/>
      <c r="ELM345" s="429"/>
      <c r="ELN345" s="428"/>
      <c r="ELO345" s="430"/>
      <c r="ELP345" s="431"/>
      <c r="ELQ345" s="429"/>
      <c r="ELR345" s="428"/>
      <c r="ELS345" s="430"/>
      <c r="ELT345" s="431"/>
      <c r="ELU345" s="429"/>
      <c r="ELV345" s="428"/>
      <c r="ELW345" s="430"/>
      <c r="ELX345" s="431"/>
      <c r="ELY345" s="429"/>
      <c r="ELZ345" s="428"/>
      <c r="EMA345" s="430"/>
      <c r="EMB345" s="431"/>
      <c r="EMC345" s="429"/>
      <c r="EMD345" s="428"/>
      <c r="EME345" s="430"/>
      <c r="EMF345" s="431"/>
      <c r="EMG345" s="429"/>
      <c r="EMH345" s="428"/>
      <c r="EMI345" s="430"/>
      <c r="EMJ345" s="431"/>
      <c r="EMK345" s="429"/>
      <c r="EML345" s="428"/>
      <c r="EMM345" s="430"/>
      <c r="EMN345" s="431"/>
      <c r="EMO345" s="429"/>
      <c r="EMP345" s="428"/>
      <c r="EMQ345" s="430"/>
      <c r="EMR345" s="431"/>
      <c r="EMS345" s="429"/>
      <c r="EMT345" s="428"/>
      <c r="EMU345" s="430"/>
      <c r="EMV345" s="431"/>
      <c r="EMW345" s="429"/>
      <c r="EMX345" s="428"/>
      <c r="EMY345" s="430"/>
      <c r="EMZ345" s="431"/>
      <c r="ENA345" s="429"/>
      <c r="ENB345" s="428"/>
      <c r="ENC345" s="430"/>
      <c r="END345" s="431"/>
      <c r="ENE345" s="429"/>
      <c r="ENF345" s="428"/>
      <c r="ENG345" s="430"/>
      <c r="ENH345" s="431"/>
      <c r="ENI345" s="429"/>
      <c r="ENJ345" s="428"/>
      <c r="ENK345" s="430"/>
      <c r="ENL345" s="431"/>
      <c r="ENM345" s="429"/>
      <c r="ENN345" s="428"/>
      <c r="ENO345" s="430"/>
      <c r="ENP345" s="431"/>
      <c r="ENQ345" s="429"/>
      <c r="ENR345" s="428"/>
      <c r="ENS345" s="430"/>
      <c r="ENT345" s="431"/>
      <c r="ENU345" s="429"/>
      <c r="ENV345" s="428"/>
      <c r="ENW345" s="430"/>
      <c r="ENX345" s="431"/>
      <c r="ENY345" s="429"/>
      <c r="ENZ345" s="428"/>
      <c r="EOA345" s="430"/>
      <c r="EOB345" s="431"/>
      <c r="EOC345" s="429"/>
      <c r="EOD345" s="428"/>
      <c r="EOE345" s="430"/>
      <c r="EOF345" s="431"/>
      <c r="EOG345" s="429"/>
      <c r="EOH345" s="428"/>
      <c r="EOI345" s="430"/>
      <c r="EOJ345" s="431"/>
      <c r="EOK345" s="429"/>
      <c r="EOL345" s="428"/>
      <c r="EOM345" s="430"/>
      <c r="EON345" s="431"/>
      <c r="EOO345" s="429"/>
      <c r="EOP345" s="428"/>
      <c r="EOQ345" s="430"/>
      <c r="EOR345" s="431"/>
      <c r="EOS345" s="429"/>
      <c r="EOT345" s="428"/>
      <c r="EOU345" s="430"/>
      <c r="EOV345" s="431"/>
      <c r="EOW345" s="429"/>
      <c r="EOX345" s="428"/>
      <c r="EOY345" s="430"/>
      <c r="EOZ345" s="431"/>
      <c r="EPA345" s="429"/>
      <c r="EPB345" s="428"/>
      <c r="EPC345" s="430"/>
      <c r="EPD345" s="431"/>
      <c r="EPE345" s="429"/>
      <c r="EPF345" s="428"/>
      <c r="EPG345" s="430"/>
      <c r="EPH345" s="431"/>
      <c r="EPI345" s="429"/>
      <c r="EPJ345" s="428"/>
      <c r="EPK345" s="430"/>
      <c r="EPL345" s="431"/>
      <c r="EPM345" s="429"/>
      <c r="EPN345" s="428"/>
      <c r="EPO345" s="430"/>
      <c r="EPP345" s="431"/>
      <c r="EPQ345" s="429"/>
      <c r="EPR345" s="428"/>
      <c r="EPS345" s="430"/>
      <c r="EPT345" s="431"/>
      <c r="EPU345" s="429"/>
      <c r="EPV345" s="428"/>
      <c r="EPW345" s="430"/>
      <c r="EPX345" s="431"/>
      <c r="EPY345" s="429"/>
      <c r="EPZ345" s="428"/>
      <c r="EQA345" s="430"/>
      <c r="EQB345" s="431"/>
      <c r="EQC345" s="429"/>
      <c r="EQD345" s="428"/>
      <c r="EQE345" s="430"/>
      <c r="EQF345" s="431"/>
      <c r="EQG345" s="429"/>
      <c r="EQH345" s="428"/>
      <c r="EQI345" s="430"/>
      <c r="EQJ345" s="431"/>
      <c r="EQK345" s="429"/>
      <c r="EQL345" s="428"/>
      <c r="EQM345" s="430"/>
      <c r="EQN345" s="431"/>
      <c r="EQO345" s="429"/>
      <c r="EQP345" s="428"/>
      <c r="EQQ345" s="430"/>
      <c r="EQR345" s="431"/>
      <c r="EQS345" s="429"/>
      <c r="EQT345" s="428"/>
      <c r="EQU345" s="430"/>
      <c r="EQV345" s="431"/>
      <c r="EQW345" s="429"/>
      <c r="EQX345" s="428"/>
      <c r="EQY345" s="430"/>
      <c r="EQZ345" s="431"/>
      <c r="ERA345" s="429"/>
      <c r="ERB345" s="428"/>
      <c r="ERC345" s="430"/>
      <c r="ERD345" s="431"/>
      <c r="ERE345" s="429"/>
      <c r="ERF345" s="428"/>
      <c r="ERG345" s="430"/>
      <c r="ERH345" s="431"/>
      <c r="ERI345" s="429"/>
      <c r="ERJ345" s="428"/>
      <c r="ERK345" s="430"/>
      <c r="ERL345" s="431"/>
      <c r="ERM345" s="429"/>
      <c r="ERN345" s="428"/>
      <c r="ERO345" s="430"/>
      <c r="ERP345" s="431"/>
      <c r="ERQ345" s="429"/>
      <c r="ERR345" s="428"/>
      <c r="ERS345" s="430"/>
      <c r="ERT345" s="431"/>
      <c r="ERU345" s="429"/>
      <c r="ERV345" s="428"/>
      <c r="ERW345" s="430"/>
      <c r="ERX345" s="431"/>
      <c r="ERY345" s="429"/>
      <c r="ERZ345" s="428"/>
      <c r="ESA345" s="430"/>
      <c r="ESB345" s="431"/>
      <c r="ESC345" s="429"/>
      <c r="ESD345" s="428"/>
      <c r="ESE345" s="430"/>
      <c r="ESF345" s="431"/>
      <c r="ESG345" s="429"/>
      <c r="ESH345" s="428"/>
      <c r="ESI345" s="430"/>
      <c r="ESJ345" s="431"/>
      <c r="ESK345" s="429"/>
      <c r="ESL345" s="428"/>
      <c r="ESM345" s="430"/>
      <c r="ESN345" s="431"/>
      <c r="ESO345" s="429"/>
      <c r="ESP345" s="428"/>
      <c r="ESQ345" s="430"/>
      <c r="ESR345" s="431"/>
      <c r="ESS345" s="429"/>
      <c r="EST345" s="428"/>
      <c r="ESU345" s="430"/>
      <c r="ESV345" s="431"/>
      <c r="ESW345" s="429"/>
      <c r="ESX345" s="428"/>
      <c r="ESY345" s="430"/>
      <c r="ESZ345" s="431"/>
      <c r="ETA345" s="429"/>
      <c r="ETB345" s="428"/>
      <c r="ETC345" s="430"/>
      <c r="ETD345" s="431"/>
      <c r="ETE345" s="429"/>
      <c r="ETF345" s="428"/>
      <c r="ETG345" s="430"/>
      <c r="ETH345" s="431"/>
      <c r="ETI345" s="429"/>
      <c r="ETJ345" s="428"/>
      <c r="ETK345" s="430"/>
      <c r="ETL345" s="431"/>
      <c r="ETM345" s="429"/>
      <c r="ETN345" s="428"/>
      <c r="ETO345" s="430"/>
      <c r="ETP345" s="431"/>
      <c r="ETQ345" s="429"/>
      <c r="ETR345" s="428"/>
      <c r="ETS345" s="430"/>
      <c r="ETT345" s="431"/>
      <c r="ETU345" s="429"/>
      <c r="ETV345" s="428"/>
      <c r="ETW345" s="430"/>
      <c r="ETX345" s="431"/>
      <c r="ETY345" s="429"/>
      <c r="ETZ345" s="428"/>
      <c r="EUA345" s="430"/>
      <c r="EUB345" s="431"/>
      <c r="EUC345" s="429"/>
      <c r="EUD345" s="428"/>
      <c r="EUE345" s="430"/>
      <c r="EUF345" s="431"/>
      <c r="EUG345" s="429"/>
      <c r="EUH345" s="428"/>
      <c r="EUI345" s="430"/>
      <c r="EUJ345" s="431"/>
      <c r="EUK345" s="429"/>
      <c r="EUL345" s="428"/>
      <c r="EUM345" s="430"/>
      <c r="EUN345" s="431"/>
      <c r="EUO345" s="429"/>
      <c r="EUP345" s="428"/>
      <c r="EUQ345" s="430"/>
      <c r="EUR345" s="431"/>
      <c r="EUS345" s="429"/>
      <c r="EUT345" s="428"/>
      <c r="EUU345" s="430"/>
      <c r="EUV345" s="431"/>
      <c r="EUW345" s="429"/>
      <c r="EUX345" s="428"/>
      <c r="EUY345" s="430"/>
      <c r="EUZ345" s="431"/>
      <c r="EVA345" s="429"/>
      <c r="EVB345" s="428"/>
      <c r="EVC345" s="430"/>
      <c r="EVD345" s="431"/>
      <c r="EVE345" s="429"/>
      <c r="EVF345" s="428"/>
      <c r="EVG345" s="430"/>
      <c r="EVH345" s="431"/>
      <c r="EVI345" s="429"/>
      <c r="EVJ345" s="428"/>
      <c r="EVK345" s="430"/>
      <c r="EVL345" s="431"/>
      <c r="EVM345" s="429"/>
      <c r="EVN345" s="428"/>
      <c r="EVO345" s="430"/>
      <c r="EVP345" s="431"/>
      <c r="EVQ345" s="429"/>
      <c r="EVR345" s="428"/>
      <c r="EVS345" s="430"/>
      <c r="EVT345" s="431"/>
      <c r="EVU345" s="429"/>
      <c r="EVV345" s="428"/>
      <c r="EVW345" s="430"/>
      <c r="EVX345" s="431"/>
      <c r="EVY345" s="429"/>
      <c r="EVZ345" s="428"/>
      <c r="EWA345" s="430"/>
      <c r="EWB345" s="431"/>
      <c r="EWC345" s="429"/>
      <c r="EWD345" s="428"/>
      <c r="EWE345" s="430"/>
      <c r="EWF345" s="431"/>
      <c r="EWG345" s="429"/>
      <c r="EWH345" s="428"/>
      <c r="EWI345" s="430"/>
      <c r="EWJ345" s="431"/>
      <c r="EWK345" s="429"/>
      <c r="EWL345" s="428"/>
      <c r="EWM345" s="430"/>
      <c r="EWN345" s="431"/>
      <c r="EWO345" s="429"/>
      <c r="EWP345" s="428"/>
      <c r="EWQ345" s="430"/>
      <c r="EWR345" s="431"/>
      <c r="EWS345" s="429"/>
      <c r="EWT345" s="428"/>
      <c r="EWU345" s="430"/>
      <c r="EWV345" s="431"/>
      <c r="EWW345" s="429"/>
      <c r="EWX345" s="428"/>
      <c r="EWY345" s="430"/>
      <c r="EWZ345" s="431"/>
      <c r="EXA345" s="429"/>
      <c r="EXB345" s="428"/>
      <c r="EXC345" s="430"/>
      <c r="EXD345" s="431"/>
      <c r="EXE345" s="429"/>
      <c r="EXF345" s="428"/>
      <c r="EXG345" s="430"/>
      <c r="EXH345" s="431"/>
      <c r="EXI345" s="429"/>
      <c r="EXJ345" s="428"/>
      <c r="EXK345" s="430"/>
      <c r="EXL345" s="431"/>
      <c r="EXM345" s="429"/>
      <c r="EXN345" s="428"/>
      <c r="EXO345" s="430"/>
      <c r="EXP345" s="431"/>
      <c r="EXQ345" s="429"/>
      <c r="EXR345" s="428"/>
      <c r="EXS345" s="430"/>
      <c r="EXT345" s="431"/>
      <c r="EXU345" s="429"/>
      <c r="EXV345" s="428"/>
      <c r="EXW345" s="430"/>
      <c r="EXX345" s="431"/>
      <c r="EXY345" s="429"/>
      <c r="EXZ345" s="428"/>
      <c r="EYA345" s="430"/>
      <c r="EYB345" s="431"/>
      <c r="EYC345" s="429"/>
      <c r="EYD345" s="428"/>
      <c r="EYE345" s="430"/>
      <c r="EYF345" s="431"/>
      <c r="EYG345" s="429"/>
      <c r="EYH345" s="428"/>
      <c r="EYI345" s="430"/>
      <c r="EYJ345" s="431"/>
      <c r="EYK345" s="429"/>
      <c r="EYL345" s="428"/>
      <c r="EYM345" s="430"/>
      <c r="EYN345" s="431"/>
      <c r="EYO345" s="429"/>
      <c r="EYP345" s="428"/>
      <c r="EYQ345" s="430"/>
      <c r="EYR345" s="431"/>
      <c r="EYS345" s="429"/>
      <c r="EYT345" s="428"/>
      <c r="EYU345" s="430"/>
      <c r="EYV345" s="431"/>
      <c r="EYW345" s="429"/>
      <c r="EYX345" s="428"/>
      <c r="EYY345" s="430"/>
      <c r="EYZ345" s="431"/>
      <c r="EZA345" s="429"/>
      <c r="EZB345" s="428"/>
      <c r="EZC345" s="430"/>
      <c r="EZD345" s="431"/>
      <c r="EZE345" s="429"/>
      <c r="EZF345" s="428"/>
      <c r="EZG345" s="430"/>
      <c r="EZH345" s="431"/>
      <c r="EZI345" s="429"/>
      <c r="EZJ345" s="428"/>
      <c r="EZK345" s="430"/>
      <c r="EZL345" s="431"/>
      <c r="EZM345" s="429"/>
      <c r="EZN345" s="428"/>
      <c r="EZO345" s="430"/>
      <c r="EZP345" s="431"/>
      <c r="EZQ345" s="429"/>
      <c r="EZR345" s="428"/>
      <c r="EZS345" s="430"/>
      <c r="EZT345" s="431"/>
      <c r="EZU345" s="429"/>
      <c r="EZV345" s="428"/>
      <c r="EZW345" s="430"/>
      <c r="EZX345" s="431"/>
      <c r="EZY345" s="429"/>
      <c r="EZZ345" s="428"/>
      <c r="FAA345" s="430"/>
      <c r="FAB345" s="431"/>
      <c r="FAC345" s="429"/>
      <c r="FAD345" s="428"/>
      <c r="FAE345" s="430"/>
      <c r="FAF345" s="431"/>
      <c r="FAG345" s="429"/>
      <c r="FAH345" s="428"/>
      <c r="FAI345" s="430"/>
      <c r="FAJ345" s="431"/>
      <c r="FAK345" s="429"/>
      <c r="FAL345" s="428"/>
      <c r="FAM345" s="430"/>
      <c r="FAN345" s="431"/>
      <c r="FAO345" s="429"/>
      <c r="FAP345" s="428"/>
      <c r="FAQ345" s="430"/>
      <c r="FAR345" s="431"/>
      <c r="FAS345" s="429"/>
      <c r="FAT345" s="428"/>
      <c r="FAU345" s="430"/>
      <c r="FAV345" s="431"/>
      <c r="FAW345" s="429"/>
      <c r="FAX345" s="428"/>
      <c r="FAY345" s="430"/>
      <c r="FAZ345" s="431"/>
      <c r="FBA345" s="429"/>
      <c r="FBB345" s="428"/>
      <c r="FBC345" s="430"/>
      <c r="FBD345" s="431"/>
      <c r="FBE345" s="429"/>
      <c r="FBF345" s="428"/>
      <c r="FBG345" s="430"/>
      <c r="FBH345" s="431"/>
      <c r="FBI345" s="429"/>
      <c r="FBJ345" s="428"/>
      <c r="FBK345" s="430"/>
      <c r="FBL345" s="431"/>
      <c r="FBM345" s="429"/>
      <c r="FBN345" s="428"/>
      <c r="FBO345" s="430"/>
      <c r="FBP345" s="431"/>
      <c r="FBQ345" s="429"/>
      <c r="FBR345" s="428"/>
      <c r="FBS345" s="430"/>
      <c r="FBT345" s="431"/>
      <c r="FBU345" s="429"/>
      <c r="FBV345" s="428"/>
      <c r="FBW345" s="430"/>
      <c r="FBX345" s="431"/>
      <c r="FBY345" s="429"/>
      <c r="FBZ345" s="428"/>
      <c r="FCA345" s="430"/>
      <c r="FCB345" s="431"/>
      <c r="FCC345" s="429"/>
      <c r="FCD345" s="428"/>
      <c r="FCE345" s="430"/>
      <c r="FCF345" s="431"/>
      <c r="FCG345" s="429"/>
      <c r="FCH345" s="428"/>
      <c r="FCI345" s="430"/>
      <c r="FCJ345" s="431"/>
      <c r="FCK345" s="429"/>
      <c r="FCL345" s="428"/>
      <c r="FCM345" s="430"/>
      <c r="FCN345" s="431"/>
      <c r="FCO345" s="429"/>
      <c r="FCP345" s="428"/>
      <c r="FCQ345" s="430"/>
      <c r="FCR345" s="431"/>
      <c r="FCS345" s="429"/>
      <c r="FCT345" s="428"/>
      <c r="FCU345" s="430"/>
      <c r="FCV345" s="431"/>
      <c r="FCW345" s="429"/>
      <c r="FCX345" s="428"/>
      <c r="FCY345" s="430"/>
      <c r="FCZ345" s="431"/>
      <c r="FDA345" s="429"/>
      <c r="FDB345" s="428"/>
      <c r="FDC345" s="430"/>
      <c r="FDD345" s="431"/>
      <c r="FDE345" s="429"/>
      <c r="FDF345" s="428"/>
      <c r="FDG345" s="430"/>
      <c r="FDH345" s="431"/>
      <c r="FDI345" s="429"/>
      <c r="FDJ345" s="428"/>
      <c r="FDK345" s="430"/>
      <c r="FDL345" s="431"/>
      <c r="FDM345" s="429"/>
      <c r="FDN345" s="428"/>
      <c r="FDO345" s="430"/>
      <c r="FDP345" s="431"/>
      <c r="FDQ345" s="429"/>
      <c r="FDR345" s="428"/>
      <c r="FDS345" s="430"/>
      <c r="FDT345" s="431"/>
      <c r="FDU345" s="429"/>
      <c r="FDV345" s="428"/>
      <c r="FDW345" s="430"/>
      <c r="FDX345" s="431"/>
      <c r="FDY345" s="429"/>
      <c r="FDZ345" s="428"/>
      <c r="FEA345" s="430"/>
      <c r="FEB345" s="431"/>
      <c r="FEC345" s="429"/>
      <c r="FED345" s="428"/>
      <c r="FEE345" s="430"/>
      <c r="FEF345" s="431"/>
      <c r="FEG345" s="429"/>
      <c r="FEH345" s="428"/>
      <c r="FEI345" s="430"/>
      <c r="FEJ345" s="431"/>
      <c r="FEK345" s="429"/>
      <c r="FEL345" s="428"/>
      <c r="FEM345" s="430"/>
      <c r="FEN345" s="431"/>
      <c r="FEO345" s="429"/>
      <c r="FEP345" s="428"/>
      <c r="FEQ345" s="430"/>
      <c r="FER345" s="431"/>
      <c r="FES345" s="429"/>
      <c r="FET345" s="428"/>
      <c r="FEU345" s="430"/>
      <c r="FEV345" s="431"/>
      <c r="FEW345" s="429"/>
      <c r="FEX345" s="428"/>
      <c r="FEY345" s="430"/>
      <c r="FEZ345" s="431"/>
      <c r="FFA345" s="429"/>
      <c r="FFB345" s="428"/>
      <c r="FFC345" s="430"/>
      <c r="FFD345" s="431"/>
      <c r="FFE345" s="429"/>
      <c r="FFF345" s="428"/>
      <c r="FFG345" s="430"/>
      <c r="FFH345" s="431"/>
      <c r="FFI345" s="429"/>
      <c r="FFJ345" s="428"/>
      <c r="FFK345" s="430"/>
      <c r="FFL345" s="431"/>
      <c r="FFM345" s="429"/>
      <c r="FFN345" s="428"/>
      <c r="FFO345" s="430"/>
      <c r="FFP345" s="431"/>
      <c r="FFQ345" s="429"/>
      <c r="FFR345" s="428"/>
      <c r="FFS345" s="430"/>
      <c r="FFT345" s="431"/>
      <c r="FFU345" s="429"/>
      <c r="FFV345" s="428"/>
      <c r="FFW345" s="430"/>
      <c r="FFX345" s="431"/>
      <c r="FFY345" s="429"/>
      <c r="FFZ345" s="428"/>
      <c r="FGA345" s="430"/>
      <c r="FGB345" s="431"/>
      <c r="FGC345" s="429"/>
      <c r="FGD345" s="428"/>
      <c r="FGE345" s="430"/>
      <c r="FGF345" s="431"/>
      <c r="FGG345" s="429"/>
      <c r="FGH345" s="428"/>
      <c r="FGI345" s="430"/>
      <c r="FGJ345" s="431"/>
      <c r="FGK345" s="429"/>
      <c r="FGL345" s="428"/>
      <c r="FGM345" s="430"/>
      <c r="FGN345" s="431"/>
      <c r="FGO345" s="429"/>
      <c r="FGP345" s="428"/>
      <c r="FGQ345" s="430"/>
      <c r="FGR345" s="431"/>
      <c r="FGS345" s="429"/>
      <c r="FGT345" s="428"/>
      <c r="FGU345" s="430"/>
      <c r="FGV345" s="431"/>
      <c r="FGW345" s="429"/>
      <c r="FGX345" s="428"/>
      <c r="FGY345" s="430"/>
      <c r="FGZ345" s="431"/>
      <c r="FHA345" s="429"/>
      <c r="FHB345" s="428"/>
      <c r="FHC345" s="430"/>
      <c r="FHD345" s="431"/>
      <c r="FHE345" s="429"/>
      <c r="FHF345" s="428"/>
      <c r="FHG345" s="430"/>
      <c r="FHH345" s="431"/>
      <c r="FHI345" s="429"/>
      <c r="FHJ345" s="428"/>
      <c r="FHK345" s="430"/>
      <c r="FHL345" s="431"/>
      <c r="FHM345" s="429"/>
      <c r="FHN345" s="428"/>
      <c r="FHO345" s="430"/>
      <c r="FHP345" s="431"/>
      <c r="FHQ345" s="429"/>
      <c r="FHR345" s="428"/>
      <c r="FHS345" s="430"/>
      <c r="FHT345" s="431"/>
      <c r="FHU345" s="429"/>
      <c r="FHV345" s="428"/>
      <c r="FHW345" s="430"/>
      <c r="FHX345" s="431"/>
      <c r="FHY345" s="429"/>
      <c r="FHZ345" s="428"/>
      <c r="FIA345" s="430"/>
      <c r="FIB345" s="431"/>
      <c r="FIC345" s="429"/>
      <c r="FID345" s="428"/>
      <c r="FIE345" s="430"/>
      <c r="FIF345" s="431"/>
      <c r="FIG345" s="429"/>
      <c r="FIH345" s="428"/>
      <c r="FII345" s="430"/>
      <c r="FIJ345" s="431"/>
      <c r="FIK345" s="429"/>
      <c r="FIL345" s="428"/>
      <c r="FIM345" s="430"/>
      <c r="FIN345" s="431"/>
      <c r="FIO345" s="429"/>
      <c r="FIP345" s="428"/>
      <c r="FIQ345" s="430"/>
      <c r="FIR345" s="431"/>
      <c r="FIS345" s="429"/>
      <c r="FIT345" s="428"/>
      <c r="FIU345" s="430"/>
      <c r="FIV345" s="431"/>
      <c r="FIW345" s="429"/>
      <c r="FIX345" s="428"/>
      <c r="FIY345" s="430"/>
      <c r="FIZ345" s="431"/>
      <c r="FJA345" s="429"/>
      <c r="FJB345" s="428"/>
      <c r="FJC345" s="430"/>
      <c r="FJD345" s="431"/>
      <c r="FJE345" s="429"/>
      <c r="FJF345" s="428"/>
      <c r="FJG345" s="430"/>
      <c r="FJH345" s="431"/>
      <c r="FJI345" s="429"/>
      <c r="FJJ345" s="428"/>
      <c r="FJK345" s="430"/>
      <c r="FJL345" s="431"/>
      <c r="FJM345" s="429"/>
      <c r="FJN345" s="428"/>
      <c r="FJO345" s="430"/>
      <c r="FJP345" s="431"/>
      <c r="FJQ345" s="429"/>
      <c r="FJR345" s="428"/>
      <c r="FJS345" s="430"/>
      <c r="FJT345" s="431"/>
      <c r="FJU345" s="429"/>
      <c r="FJV345" s="428"/>
      <c r="FJW345" s="430"/>
      <c r="FJX345" s="431"/>
      <c r="FJY345" s="429"/>
      <c r="FJZ345" s="428"/>
      <c r="FKA345" s="430"/>
      <c r="FKB345" s="431"/>
      <c r="FKC345" s="429"/>
      <c r="FKD345" s="428"/>
      <c r="FKE345" s="430"/>
      <c r="FKF345" s="431"/>
      <c r="FKG345" s="429"/>
      <c r="FKH345" s="428"/>
      <c r="FKI345" s="430"/>
      <c r="FKJ345" s="431"/>
      <c r="FKK345" s="429"/>
      <c r="FKL345" s="428"/>
      <c r="FKM345" s="430"/>
      <c r="FKN345" s="431"/>
      <c r="FKO345" s="429"/>
      <c r="FKP345" s="428"/>
      <c r="FKQ345" s="430"/>
      <c r="FKR345" s="431"/>
      <c r="FKS345" s="429"/>
      <c r="FKT345" s="428"/>
      <c r="FKU345" s="430"/>
      <c r="FKV345" s="431"/>
      <c r="FKW345" s="429"/>
      <c r="FKX345" s="428"/>
      <c r="FKY345" s="430"/>
      <c r="FKZ345" s="431"/>
      <c r="FLA345" s="429"/>
      <c r="FLB345" s="428"/>
      <c r="FLC345" s="430"/>
      <c r="FLD345" s="431"/>
      <c r="FLE345" s="429"/>
      <c r="FLF345" s="428"/>
      <c r="FLG345" s="430"/>
      <c r="FLH345" s="431"/>
      <c r="FLI345" s="429"/>
      <c r="FLJ345" s="428"/>
      <c r="FLK345" s="430"/>
      <c r="FLL345" s="431"/>
      <c r="FLM345" s="429"/>
      <c r="FLN345" s="428"/>
      <c r="FLO345" s="430"/>
      <c r="FLP345" s="431"/>
      <c r="FLQ345" s="429"/>
      <c r="FLR345" s="428"/>
      <c r="FLS345" s="430"/>
      <c r="FLT345" s="431"/>
      <c r="FLU345" s="429"/>
      <c r="FLV345" s="428"/>
      <c r="FLW345" s="430"/>
      <c r="FLX345" s="431"/>
      <c r="FLY345" s="429"/>
      <c r="FLZ345" s="428"/>
      <c r="FMA345" s="430"/>
      <c r="FMB345" s="431"/>
      <c r="FMC345" s="429"/>
      <c r="FMD345" s="428"/>
      <c r="FME345" s="430"/>
      <c r="FMF345" s="431"/>
      <c r="FMG345" s="429"/>
      <c r="FMH345" s="428"/>
      <c r="FMI345" s="430"/>
      <c r="FMJ345" s="431"/>
      <c r="FMK345" s="429"/>
      <c r="FML345" s="428"/>
      <c r="FMM345" s="430"/>
      <c r="FMN345" s="431"/>
      <c r="FMO345" s="429"/>
      <c r="FMP345" s="428"/>
      <c r="FMQ345" s="430"/>
      <c r="FMR345" s="431"/>
      <c r="FMS345" s="429"/>
      <c r="FMT345" s="428"/>
      <c r="FMU345" s="430"/>
      <c r="FMV345" s="431"/>
      <c r="FMW345" s="429"/>
      <c r="FMX345" s="428"/>
      <c r="FMY345" s="430"/>
      <c r="FMZ345" s="431"/>
      <c r="FNA345" s="429"/>
      <c r="FNB345" s="428"/>
      <c r="FNC345" s="430"/>
      <c r="FND345" s="431"/>
      <c r="FNE345" s="429"/>
      <c r="FNF345" s="428"/>
      <c r="FNG345" s="430"/>
      <c r="FNH345" s="431"/>
      <c r="FNI345" s="429"/>
      <c r="FNJ345" s="428"/>
      <c r="FNK345" s="430"/>
      <c r="FNL345" s="431"/>
      <c r="FNM345" s="429"/>
      <c r="FNN345" s="428"/>
      <c r="FNO345" s="430"/>
      <c r="FNP345" s="431"/>
      <c r="FNQ345" s="429"/>
      <c r="FNR345" s="428"/>
      <c r="FNS345" s="430"/>
      <c r="FNT345" s="431"/>
      <c r="FNU345" s="429"/>
      <c r="FNV345" s="428"/>
      <c r="FNW345" s="430"/>
      <c r="FNX345" s="431"/>
      <c r="FNY345" s="429"/>
      <c r="FNZ345" s="428"/>
      <c r="FOA345" s="430"/>
      <c r="FOB345" s="431"/>
      <c r="FOC345" s="429"/>
      <c r="FOD345" s="428"/>
      <c r="FOE345" s="430"/>
      <c r="FOF345" s="431"/>
      <c r="FOG345" s="429"/>
      <c r="FOH345" s="428"/>
      <c r="FOI345" s="430"/>
      <c r="FOJ345" s="431"/>
      <c r="FOK345" s="429"/>
      <c r="FOL345" s="428"/>
      <c r="FOM345" s="430"/>
      <c r="FON345" s="431"/>
      <c r="FOO345" s="429"/>
      <c r="FOP345" s="428"/>
      <c r="FOQ345" s="430"/>
      <c r="FOR345" s="431"/>
      <c r="FOS345" s="429"/>
      <c r="FOT345" s="428"/>
      <c r="FOU345" s="430"/>
      <c r="FOV345" s="431"/>
      <c r="FOW345" s="429"/>
      <c r="FOX345" s="428"/>
      <c r="FOY345" s="430"/>
      <c r="FOZ345" s="431"/>
      <c r="FPA345" s="429"/>
      <c r="FPB345" s="428"/>
      <c r="FPC345" s="430"/>
      <c r="FPD345" s="431"/>
      <c r="FPE345" s="429"/>
      <c r="FPF345" s="428"/>
      <c r="FPG345" s="430"/>
      <c r="FPH345" s="431"/>
      <c r="FPI345" s="429"/>
      <c r="FPJ345" s="428"/>
      <c r="FPK345" s="430"/>
      <c r="FPL345" s="431"/>
      <c r="FPM345" s="429"/>
      <c r="FPN345" s="428"/>
      <c r="FPO345" s="430"/>
      <c r="FPP345" s="431"/>
      <c r="FPQ345" s="429"/>
      <c r="FPR345" s="428"/>
      <c r="FPS345" s="430"/>
      <c r="FPT345" s="431"/>
      <c r="FPU345" s="429"/>
      <c r="FPV345" s="428"/>
      <c r="FPW345" s="430"/>
      <c r="FPX345" s="431"/>
      <c r="FPY345" s="429"/>
      <c r="FPZ345" s="428"/>
      <c r="FQA345" s="430"/>
      <c r="FQB345" s="431"/>
      <c r="FQC345" s="429"/>
      <c r="FQD345" s="428"/>
      <c r="FQE345" s="430"/>
      <c r="FQF345" s="431"/>
      <c r="FQG345" s="429"/>
      <c r="FQH345" s="428"/>
      <c r="FQI345" s="430"/>
      <c r="FQJ345" s="431"/>
      <c r="FQK345" s="429"/>
      <c r="FQL345" s="428"/>
      <c r="FQM345" s="430"/>
      <c r="FQN345" s="431"/>
      <c r="FQO345" s="429"/>
      <c r="FQP345" s="428"/>
      <c r="FQQ345" s="430"/>
      <c r="FQR345" s="431"/>
      <c r="FQS345" s="429"/>
      <c r="FQT345" s="428"/>
      <c r="FQU345" s="430"/>
      <c r="FQV345" s="431"/>
      <c r="FQW345" s="429"/>
      <c r="FQX345" s="428"/>
      <c r="FQY345" s="430"/>
      <c r="FQZ345" s="431"/>
      <c r="FRA345" s="429"/>
      <c r="FRB345" s="428"/>
      <c r="FRC345" s="430"/>
      <c r="FRD345" s="431"/>
      <c r="FRE345" s="429"/>
      <c r="FRF345" s="428"/>
      <c r="FRG345" s="430"/>
      <c r="FRH345" s="431"/>
      <c r="FRI345" s="429"/>
      <c r="FRJ345" s="428"/>
      <c r="FRK345" s="430"/>
      <c r="FRL345" s="431"/>
      <c r="FRM345" s="429"/>
      <c r="FRN345" s="428"/>
      <c r="FRO345" s="430"/>
      <c r="FRP345" s="431"/>
      <c r="FRQ345" s="429"/>
      <c r="FRR345" s="428"/>
      <c r="FRS345" s="430"/>
      <c r="FRT345" s="431"/>
      <c r="FRU345" s="429"/>
      <c r="FRV345" s="428"/>
      <c r="FRW345" s="430"/>
      <c r="FRX345" s="431"/>
      <c r="FRY345" s="429"/>
      <c r="FRZ345" s="428"/>
      <c r="FSA345" s="430"/>
      <c r="FSB345" s="431"/>
      <c r="FSC345" s="429"/>
      <c r="FSD345" s="428"/>
      <c r="FSE345" s="430"/>
      <c r="FSF345" s="431"/>
      <c r="FSG345" s="429"/>
      <c r="FSH345" s="428"/>
      <c r="FSI345" s="430"/>
      <c r="FSJ345" s="431"/>
      <c r="FSK345" s="429"/>
      <c r="FSL345" s="428"/>
      <c r="FSM345" s="430"/>
      <c r="FSN345" s="431"/>
      <c r="FSO345" s="429"/>
      <c r="FSP345" s="428"/>
      <c r="FSQ345" s="430"/>
      <c r="FSR345" s="431"/>
      <c r="FSS345" s="429"/>
      <c r="FST345" s="428"/>
      <c r="FSU345" s="430"/>
      <c r="FSV345" s="431"/>
      <c r="FSW345" s="429"/>
      <c r="FSX345" s="428"/>
      <c r="FSY345" s="430"/>
      <c r="FSZ345" s="431"/>
      <c r="FTA345" s="429"/>
      <c r="FTB345" s="428"/>
      <c r="FTC345" s="430"/>
      <c r="FTD345" s="431"/>
      <c r="FTE345" s="429"/>
      <c r="FTF345" s="428"/>
      <c r="FTG345" s="430"/>
      <c r="FTH345" s="431"/>
      <c r="FTI345" s="429"/>
      <c r="FTJ345" s="428"/>
      <c r="FTK345" s="430"/>
      <c r="FTL345" s="431"/>
      <c r="FTM345" s="429"/>
      <c r="FTN345" s="428"/>
      <c r="FTO345" s="430"/>
      <c r="FTP345" s="431"/>
      <c r="FTQ345" s="429"/>
      <c r="FTR345" s="428"/>
      <c r="FTS345" s="430"/>
      <c r="FTT345" s="431"/>
      <c r="FTU345" s="429"/>
      <c r="FTV345" s="428"/>
      <c r="FTW345" s="430"/>
      <c r="FTX345" s="431"/>
      <c r="FTY345" s="429"/>
      <c r="FTZ345" s="428"/>
      <c r="FUA345" s="430"/>
      <c r="FUB345" s="431"/>
      <c r="FUC345" s="429"/>
      <c r="FUD345" s="428"/>
      <c r="FUE345" s="430"/>
      <c r="FUF345" s="431"/>
      <c r="FUG345" s="429"/>
      <c r="FUH345" s="428"/>
      <c r="FUI345" s="430"/>
      <c r="FUJ345" s="431"/>
      <c r="FUK345" s="429"/>
      <c r="FUL345" s="428"/>
      <c r="FUM345" s="430"/>
      <c r="FUN345" s="431"/>
      <c r="FUO345" s="429"/>
      <c r="FUP345" s="428"/>
      <c r="FUQ345" s="430"/>
      <c r="FUR345" s="431"/>
      <c r="FUS345" s="429"/>
      <c r="FUT345" s="428"/>
      <c r="FUU345" s="430"/>
      <c r="FUV345" s="431"/>
      <c r="FUW345" s="429"/>
      <c r="FUX345" s="428"/>
      <c r="FUY345" s="430"/>
      <c r="FUZ345" s="431"/>
      <c r="FVA345" s="429"/>
      <c r="FVB345" s="428"/>
      <c r="FVC345" s="430"/>
      <c r="FVD345" s="431"/>
      <c r="FVE345" s="429"/>
      <c r="FVF345" s="428"/>
      <c r="FVG345" s="430"/>
      <c r="FVH345" s="431"/>
      <c r="FVI345" s="429"/>
      <c r="FVJ345" s="428"/>
      <c r="FVK345" s="430"/>
      <c r="FVL345" s="431"/>
      <c r="FVM345" s="429"/>
      <c r="FVN345" s="428"/>
      <c r="FVO345" s="430"/>
      <c r="FVP345" s="431"/>
      <c r="FVQ345" s="429"/>
      <c r="FVR345" s="428"/>
      <c r="FVS345" s="430"/>
      <c r="FVT345" s="431"/>
      <c r="FVU345" s="429"/>
      <c r="FVV345" s="428"/>
      <c r="FVW345" s="430"/>
      <c r="FVX345" s="431"/>
      <c r="FVY345" s="429"/>
      <c r="FVZ345" s="428"/>
      <c r="FWA345" s="430"/>
      <c r="FWB345" s="431"/>
      <c r="FWC345" s="429"/>
      <c r="FWD345" s="428"/>
      <c r="FWE345" s="430"/>
      <c r="FWF345" s="431"/>
      <c r="FWG345" s="429"/>
      <c r="FWH345" s="428"/>
      <c r="FWI345" s="430"/>
      <c r="FWJ345" s="431"/>
      <c r="FWK345" s="429"/>
      <c r="FWL345" s="428"/>
      <c r="FWM345" s="430"/>
      <c r="FWN345" s="431"/>
      <c r="FWO345" s="429"/>
      <c r="FWP345" s="428"/>
      <c r="FWQ345" s="430"/>
      <c r="FWR345" s="431"/>
      <c r="FWS345" s="429"/>
      <c r="FWT345" s="428"/>
      <c r="FWU345" s="430"/>
      <c r="FWV345" s="431"/>
      <c r="FWW345" s="429"/>
      <c r="FWX345" s="428"/>
      <c r="FWY345" s="430"/>
      <c r="FWZ345" s="431"/>
      <c r="FXA345" s="429"/>
      <c r="FXB345" s="428"/>
      <c r="FXC345" s="430"/>
      <c r="FXD345" s="431"/>
      <c r="FXE345" s="429"/>
      <c r="FXF345" s="428"/>
      <c r="FXG345" s="430"/>
      <c r="FXH345" s="431"/>
      <c r="FXI345" s="429"/>
      <c r="FXJ345" s="428"/>
      <c r="FXK345" s="430"/>
      <c r="FXL345" s="431"/>
      <c r="FXM345" s="429"/>
      <c r="FXN345" s="428"/>
      <c r="FXO345" s="430"/>
      <c r="FXP345" s="431"/>
      <c r="FXQ345" s="429"/>
      <c r="FXR345" s="428"/>
      <c r="FXS345" s="430"/>
      <c r="FXT345" s="431"/>
      <c r="FXU345" s="429"/>
      <c r="FXV345" s="428"/>
      <c r="FXW345" s="430"/>
      <c r="FXX345" s="431"/>
      <c r="FXY345" s="429"/>
      <c r="FXZ345" s="428"/>
      <c r="FYA345" s="430"/>
      <c r="FYB345" s="431"/>
      <c r="FYC345" s="429"/>
      <c r="FYD345" s="428"/>
      <c r="FYE345" s="430"/>
      <c r="FYF345" s="431"/>
      <c r="FYG345" s="429"/>
      <c r="FYH345" s="428"/>
      <c r="FYI345" s="430"/>
      <c r="FYJ345" s="431"/>
      <c r="FYK345" s="429"/>
      <c r="FYL345" s="428"/>
      <c r="FYM345" s="430"/>
      <c r="FYN345" s="431"/>
      <c r="FYO345" s="429"/>
      <c r="FYP345" s="428"/>
      <c r="FYQ345" s="430"/>
      <c r="FYR345" s="431"/>
      <c r="FYS345" s="429"/>
      <c r="FYT345" s="428"/>
      <c r="FYU345" s="430"/>
      <c r="FYV345" s="431"/>
      <c r="FYW345" s="429"/>
      <c r="FYX345" s="428"/>
      <c r="FYY345" s="430"/>
      <c r="FYZ345" s="431"/>
      <c r="FZA345" s="429"/>
      <c r="FZB345" s="428"/>
      <c r="FZC345" s="430"/>
      <c r="FZD345" s="431"/>
      <c r="FZE345" s="429"/>
      <c r="FZF345" s="428"/>
      <c r="FZG345" s="430"/>
      <c r="FZH345" s="431"/>
      <c r="FZI345" s="429"/>
      <c r="FZJ345" s="428"/>
      <c r="FZK345" s="430"/>
      <c r="FZL345" s="431"/>
      <c r="FZM345" s="429"/>
      <c r="FZN345" s="428"/>
      <c r="FZO345" s="430"/>
      <c r="FZP345" s="431"/>
      <c r="FZQ345" s="429"/>
      <c r="FZR345" s="428"/>
      <c r="FZS345" s="430"/>
      <c r="FZT345" s="431"/>
      <c r="FZU345" s="429"/>
      <c r="FZV345" s="428"/>
      <c r="FZW345" s="430"/>
      <c r="FZX345" s="431"/>
      <c r="FZY345" s="429"/>
      <c r="FZZ345" s="428"/>
      <c r="GAA345" s="430"/>
      <c r="GAB345" s="431"/>
      <c r="GAC345" s="429"/>
      <c r="GAD345" s="428"/>
      <c r="GAE345" s="430"/>
      <c r="GAF345" s="431"/>
      <c r="GAG345" s="429"/>
      <c r="GAH345" s="428"/>
      <c r="GAI345" s="430"/>
      <c r="GAJ345" s="431"/>
      <c r="GAK345" s="429"/>
      <c r="GAL345" s="428"/>
      <c r="GAM345" s="430"/>
      <c r="GAN345" s="431"/>
      <c r="GAO345" s="429"/>
      <c r="GAP345" s="428"/>
      <c r="GAQ345" s="430"/>
      <c r="GAR345" s="431"/>
      <c r="GAS345" s="429"/>
      <c r="GAT345" s="428"/>
      <c r="GAU345" s="430"/>
      <c r="GAV345" s="431"/>
      <c r="GAW345" s="429"/>
      <c r="GAX345" s="428"/>
      <c r="GAY345" s="430"/>
      <c r="GAZ345" s="431"/>
      <c r="GBA345" s="429"/>
      <c r="GBB345" s="428"/>
      <c r="GBC345" s="430"/>
      <c r="GBD345" s="431"/>
      <c r="GBE345" s="429"/>
      <c r="GBF345" s="428"/>
      <c r="GBG345" s="430"/>
      <c r="GBH345" s="431"/>
      <c r="GBI345" s="429"/>
      <c r="GBJ345" s="428"/>
      <c r="GBK345" s="430"/>
      <c r="GBL345" s="431"/>
      <c r="GBM345" s="429"/>
      <c r="GBN345" s="428"/>
      <c r="GBO345" s="430"/>
      <c r="GBP345" s="431"/>
      <c r="GBQ345" s="429"/>
      <c r="GBR345" s="428"/>
      <c r="GBS345" s="430"/>
      <c r="GBT345" s="431"/>
      <c r="GBU345" s="429"/>
      <c r="GBV345" s="428"/>
      <c r="GBW345" s="430"/>
      <c r="GBX345" s="431"/>
      <c r="GBY345" s="429"/>
      <c r="GBZ345" s="428"/>
      <c r="GCA345" s="430"/>
      <c r="GCB345" s="431"/>
      <c r="GCC345" s="429"/>
      <c r="GCD345" s="428"/>
      <c r="GCE345" s="430"/>
      <c r="GCF345" s="431"/>
      <c r="GCG345" s="429"/>
      <c r="GCH345" s="428"/>
      <c r="GCI345" s="430"/>
      <c r="GCJ345" s="431"/>
      <c r="GCK345" s="429"/>
      <c r="GCL345" s="428"/>
      <c r="GCM345" s="430"/>
      <c r="GCN345" s="431"/>
      <c r="GCO345" s="429"/>
      <c r="GCP345" s="428"/>
      <c r="GCQ345" s="430"/>
      <c r="GCR345" s="431"/>
      <c r="GCS345" s="429"/>
      <c r="GCT345" s="428"/>
      <c r="GCU345" s="430"/>
      <c r="GCV345" s="431"/>
      <c r="GCW345" s="429"/>
      <c r="GCX345" s="428"/>
      <c r="GCY345" s="430"/>
      <c r="GCZ345" s="431"/>
      <c r="GDA345" s="429"/>
      <c r="GDB345" s="428"/>
      <c r="GDC345" s="430"/>
      <c r="GDD345" s="431"/>
      <c r="GDE345" s="429"/>
      <c r="GDF345" s="428"/>
      <c r="GDG345" s="430"/>
      <c r="GDH345" s="431"/>
      <c r="GDI345" s="429"/>
      <c r="GDJ345" s="428"/>
      <c r="GDK345" s="430"/>
      <c r="GDL345" s="431"/>
      <c r="GDM345" s="429"/>
      <c r="GDN345" s="428"/>
      <c r="GDO345" s="430"/>
      <c r="GDP345" s="431"/>
      <c r="GDQ345" s="429"/>
      <c r="GDR345" s="428"/>
      <c r="GDS345" s="430"/>
      <c r="GDT345" s="431"/>
      <c r="GDU345" s="429"/>
      <c r="GDV345" s="428"/>
      <c r="GDW345" s="430"/>
      <c r="GDX345" s="431"/>
      <c r="GDY345" s="429"/>
      <c r="GDZ345" s="428"/>
      <c r="GEA345" s="430"/>
      <c r="GEB345" s="431"/>
      <c r="GEC345" s="429"/>
      <c r="GED345" s="428"/>
      <c r="GEE345" s="430"/>
      <c r="GEF345" s="431"/>
      <c r="GEG345" s="429"/>
      <c r="GEH345" s="428"/>
      <c r="GEI345" s="430"/>
      <c r="GEJ345" s="431"/>
      <c r="GEK345" s="429"/>
      <c r="GEL345" s="428"/>
      <c r="GEM345" s="430"/>
      <c r="GEN345" s="431"/>
      <c r="GEO345" s="429"/>
      <c r="GEP345" s="428"/>
      <c r="GEQ345" s="430"/>
      <c r="GER345" s="431"/>
      <c r="GES345" s="429"/>
      <c r="GET345" s="428"/>
      <c r="GEU345" s="430"/>
      <c r="GEV345" s="431"/>
      <c r="GEW345" s="429"/>
      <c r="GEX345" s="428"/>
      <c r="GEY345" s="430"/>
      <c r="GEZ345" s="431"/>
      <c r="GFA345" s="429"/>
      <c r="GFB345" s="428"/>
      <c r="GFC345" s="430"/>
      <c r="GFD345" s="431"/>
      <c r="GFE345" s="429"/>
      <c r="GFF345" s="428"/>
      <c r="GFG345" s="430"/>
      <c r="GFH345" s="431"/>
      <c r="GFI345" s="429"/>
      <c r="GFJ345" s="428"/>
      <c r="GFK345" s="430"/>
      <c r="GFL345" s="431"/>
      <c r="GFM345" s="429"/>
      <c r="GFN345" s="428"/>
      <c r="GFO345" s="430"/>
      <c r="GFP345" s="431"/>
      <c r="GFQ345" s="429"/>
      <c r="GFR345" s="428"/>
      <c r="GFS345" s="430"/>
      <c r="GFT345" s="431"/>
      <c r="GFU345" s="429"/>
      <c r="GFV345" s="428"/>
      <c r="GFW345" s="430"/>
      <c r="GFX345" s="431"/>
      <c r="GFY345" s="429"/>
      <c r="GFZ345" s="428"/>
      <c r="GGA345" s="430"/>
      <c r="GGB345" s="431"/>
      <c r="GGC345" s="429"/>
      <c r="GGD345" s="428"/>
      <c r="GGE345" s="430"/>
      <c r="GGF345" s="431"/>
      <c r="GGG345" s="429"/>
      <c r="GGH345" s="428"/>
      <c r="GGI345" s="430"/>
      <c r="GGJ345" s="431"/>
      <c r="GGK345" s="429"/>
      <c r="GGL345" s="428"/>
      <c r="GGM345" s="430"/>
      <c r="GGN345" s="431"/>
      <c r="GGO345" s="429"/>
      <c r="GGP345" s="428"/>
      <c r="GGQ345" s="430"/>
      <c r="GGR345" s="431"/>
      <c r="GGS345" s="429"/>
      <c r="GGT345" s="428"/>
      <c r="GGU345" s="430"/>
      <c r="GGV345" s="431"/>
      <c r="GGW345" s="429"/>
      <c r="GGX345" s="428"/>
      <c r="GGY345" s="430"/>
      <c r="GGZ345" s="431"/>
      <c r="GHA345" s="429"/>
      <c r="GHB345" s="428"/>
      <c r="GHC345" s="430"/>
      <c r="GHD345" s="431"/>
      <c r="GHE345" s="429"/>
      <c r="GHF345" s="428"/>
      <c r="GHG345" s="430"/>
      <c r="GHH345" s="431"/>
      <c r="GHI345" s="429"/>
      <c r="GHJ345" s="428"/>
      <c r="GHK345" s="430"/>
      <c r="GHL345" s="431"/>
      <c r="GHM345" s="429"/>
      <c r="GHN345" s="428"/>
      <c r="GHO345" s="430"/>
      <c r="GHP345" s="431"/>
      <c r="GHQ345" s="429"/>
      <c r="GHR345" s="428"/>
      <c r="GHS345" s="430"/>
      <c r="GHT345" s="431"/>
      <c r="GHU345" s="429"/>
      <c r="GHV345" s="428"/>
      <c r="GHW345" s="430"/>
      <c r="GHX345" s="431"/>
      <c r="GHY345" s="429"/>
      <c r="GHZ345" s="428"/>
      <c r="GIA345" s="430"/>
      <c r="GIB345" s="431"/>
      <c r="GIC345" s="429"/>
      <c r="GID345" s="428"/>
      <c r="GIE345" s="430"/>
      <c r="GIF345" s="431"/>
      <c r="GIG345" s="429"/>
      <c r="GIH345" s="428"/>
      <c r="GII345" s="430"/>
      <c r="GIJ345" s="431"/>
      <c r="GIK345" s="429"/>
      <c r="GIL345" s="428"/>
      <c r="GIM345" s="430"/>
      <c r="GIN345" s="431"/>
      <c r="GIO345" s="429"/>
      <c r="GIP345" s="428"/>
      <c r="GIQ345" s="430"/>
      <c r="GIR345" s="431"/>
      <c r="GIS345" s="429"/>
      <c r="GIT345" s="428"/>
      <c r="GIU345" s="430"/>
      <c r="GIV345" s="431"/>
      <c r="GIW345" s="429"/>
      <c r="GIX345" s="428"/>
      <c r="GIY345" s="430"/>
      <c r="GIZ345" s="431"/>
      <c r="GJA345" s="429"/>
      <c r="GJB345" s="428"/>
      <c r="GJC345" s="430"/>
      <c r="GJD345" s="431"/>
      <c r="GJE345" s="429"/>
      <c r="GJF345" s="428"/>
      <c r="GJG345" s="430"/>
      <c r="GJH345" s="431"/>
      <c r="GJI345" s="429"/>
      <c r="GJJ345" s="428"/>
      <c r="GJK345" s="430"/>
      <c r="GJL345" s="431"/>
      <c r="GJM345" s="429"/>
      <c r="GJN345" s="428"/>
      <c r="GJO345" s="430"/>
      <c r="GJP345" s="431"/>
      <c r="GJQ345" s="429"/>
      <c r="GJR345" s="428"/>
      <c r="GJS345" s="430"/>
      <c r="GJT345" s="431"/>
      <c r="GJU345" s="429"/>
      <c r="GJV345" s="428"/>
      <c r="GJW345" s="430"/>
      <c r="GJX345" s="431"/>
      <c r="GJY345" s="429"/>
      <c r="GJZ345" s="428"/>
      <c r="GKA345" s="430"/>
      <c r="GKB345" s="431"/>
      <c r="GKC345" s="429"/>
      <c r="GKD345" s="428"/>
      <c r="GKE345" s="430"/>
      <c r="GKF345" s="431"/>
      <c r="GKG345" s="429"/>
      <c r="GKH345" s="428"/>
      <c r="GKI345" s="430"/>
      <c r="GKJ345" s="431"/>
      <c r="GKK345" s="429"/>
      <c r="GKL345" s="428"/>
      <c r="GKM345" s="430"/>
      <c r="GKN345" s="431"/>
      <c r="GKO345" s="429"/>
      <c r="GKP345" s="428"/>
      <c r="GKQ345" s="430"/>
      <c r="GKR345" s="431"/>
      <c r="GKS345" s="429"/>
      <c r="GKT345" s="428"/>
      <c r="GKU345" s="430"/>
      <c r="GKV345" s="431"/>
      <c r="GKW345" s="429"/>
      <c r="GKX345" s="428"/>
      <c r="GKY345" s="430"/>
      <c r="GKZ345" s="431"/>
      <c r="GLA345" s="429"/>
      <c r="GLB345" s="428"/>
      <c r="GLC345" s="430"/>
      <c r="GLD345" s="431"/>
      <c r="GLE345" s="429"/>
      <c r="GLF345" s="428"/>
      <c r="GLG345" s="430"/>
      <c r="GLH345" s="431"/>
      <c r="GLI345" s="429"/>
      <c r="GLJ345" s="428"/>
      <c r="GLK345" s="430"/>
      <c r="GLL345" s="431"/>
      <c r="GLM345" s="429"/>
      <c r="GLN345" s="428"/>
      <c r="GLO345" s="430"/>
      <c r="GLP345" s="431"/>
      <c r="GLQ345" s="429"/>
      <c r="GLR345" s="428"/>
      <c r="GLS345" s="430"/>
      <c r="GLT345" s="431"/>
      <c r="GLU345" s="429"/>
      <c r="GLV345" s="428"/>
      <c r="GLW345" s="430"/>
      <c r="GLX345" s="431"/>
      <c r="GLY345" s="429"/>
      <c r="GLZ345" s="428"/>
      <c r="GMA345" s="430"/>
      <c r="GMB345" s="431"/>
      <c r="GMC345" s="429"/>
      <c r="GMD345" s="428"/>
      <c r="GME345" s="430"/>
      <c r="GMF345" s="431"/>
      <c r="GMG345" s="429"/>
      <c r="GMH345" s="428"/>
      <c r="GMI345" s="430"/>
      <c r="GMJ345" s="431"/>
      <c r="GMK345" s="429"/>
      <c r="GML345" s="428"/>
      <c r="GMM345" s="430"/>
      <c r="GMN345" s="431"/>
      <c r="GMO345" s="429"/>
      <c r="GMP345" s="428"/>
      <c r="GMQ345" s="430"/>
      <c r="GMR345" s="431"/>
      <c r="GMS345" s="429"/>
      <c r="GMT345" s="428"/>
      <c r="GMU345" s="430"/>
      <c r="GMV345" s="431"/>
      <c r="GMW345" s="429"/>
      <c r="GMX345" s="428"/>
      <c r="GMY345" s="430"/>
      <c r="GMZ345" s="431"/>
      <c r="GNA345" s="429"/>
      <c r="GNB345" s="428"/>
      <c r="GNC345" s="430"/>
      <c r="GND345" s="431"/>
      <c r="GNE345" s="429"/>
      <c r="GNF345" s="428"/>
      <c r="GNG345" s="430"/>
      <c r="GNH345" s="431"/>
      <c r="GNI345" s="429"/>
      <c r="GNJ345" s="428"/>
      <c r="GNK345" s="430"/>
      <c r="GNL345" s="431"/>
      <c r="GNM345" s="429"/>
      <c r="GNN345" s="428"/>
      <c r="GNO345" s="430"/>
      <c r="GNP345" s="431"/>
      <c r="GNQ345" s="429"/>
      <c r="GNR345" s="428"/>
      <c r="GNS345" s="430"/>
      <c r="GNT345" s="431"/>
      <c r="GNU345" s="429"/>
      <c r="GNV345" s="428"/>
      <c r="GNW345" s="430"/>
      <c r="GNX345" s="431"/>
      <c r="GNY345" s="429"/>
      <c r="GNZ345" s="428"/>
      <c r="GOA345" s="430"/>
      <c r="GOB345" s="431"/>
      <c r="GOC345" s="429"/>
      <c r="GOD345" s="428"/>
      <c r="GOE345" s="430"/>
      <c r="GOF345" s="431"/>
      <c r="GOG345" s="429"/>
      <c r="GOH345" s="428"/>
      <c r="GOI345" s="430"/>
      <c r="GOJ345" s="431"/>
      <c r="GOK345" s="429"/>
      <c r="GOL345" s="428"/>
      <c r="GOM345" s="430"/>
      <c r="GON345" s="431"/>
      <c r="GOO345" s="429"/>
      <c r="GOP345" s="428"/>
      <c r="GOQ345" s="430"/>
      <c r="GOR345" s="431"/>
      <c r="GOS345" s="429"/>
      <c r="GOT345" s="428"/>
      <c r="GOU345" s="430"/>
      <c r="GOV345" s="431"/>
      <c r="GOW345" s="429"/>
      <c r="GOX345" s="428"/>
      <c r="GOY345" s="430"/>
      <c r="GOZ345" s="431"/>
      <c r="GPA345" s="429"/>
      <c r="GPB345" s="428"/>
      <c r="GPC345" s="430"/>
      <c r="GPD345" s="431"/>
      <c r="GPE345" s="429"/>
      <c r="GPF345" s="428"/>
      <c r="GPG345" s="430"/>
      <c r="GPH345" s="431"/>
      <c r="GPI345" s="429"/>
      <c r="GPJ345" s="428"/>
      <c r="GPK345" s="430"/>
      <c r="GPL345" s="431"/>
      <c r="GPM345" s="429"/>
      <c r="GPN345" s="428"/>
      <c r="GPO345" s="430"/>
      <c r="GPP345" s="431"/>
      <c r="GPQ345" s="429"/>
      <c r="GPR345" s="428"/>
      <c r="GPS345" s="430"/>
      <c r="GPT345" s="431"/>
      <c r="GPU345" s="429"/>
      <c r="GPV345" s="428"/>
      <c r="GPW345" s="430"/>
      <c r="GPX345" s="431"/>
      <c r="GPY345" s="429"/>
      <c r="GPZ345" s="428"/>
      <c r="GQA345" s="430"/>
      <c r="GQB345" s="431"/>
      <c r="GQC345" s="429"/>
      <c r="GQD345" s="428"/>
      <c r="GQE345" s="430"/>
      <c r="GQF345" s="431"/>
      <c r="GQG345" s="429"/>
      <c r="GQH345" s="428"/>
      <c r="GQI345" s="430"/>
      <c r="GQJ345" s="431"/>
      <c r="GQK345" s="429"/>
      <c r="GQL345" s="428"/>
      <c r="GQM345" s="430"/>
      <c r="GQN345" s="431"/>
      <c r="GQO345" s="429"/>
      <c r="GQP345" s="428"/>
      <c r="GQQ345" s="430"/>
      <c r="GQR345" s="431"/>
      <c r="GQS345" s="429"/>
      <c r="GQT345" s="428"/>
      <c r="GQU345" s="430"/>
      <c r="GQV345" s="431"/>
      <c r="GQW345" s="429"/>
      <c r="GQX345" s="428"/>
      <c r="GQY345" s="430"/>
      <c r="GQZ345" s="431"/>
      <c r="GRA345" s="429"/>
      <c r="GRB345" s="428"/>
      <c r="GRC345" s="430"/>
      <c r="GRD345" s="431"/>
      <c r="GRE345" s="429"/>
      <c r="GRF345" s="428"/>
      <c r="GRG345" s="430"/>
      <c r="GRH345" s="431"/>
      <c r="GRI345" s="429"/>
      <c r="GRJ345" s="428"/>
      <c r="GRK345" s="430"/>
      <c r="GRL345" s="431"/>
      <c r="GRM345" s="429"/>
      <c r="GRN345" s="428"/>
      <c r="GRO345" s="430"/>
      <c r="GRP345" s="431"/>
      <c r="GRQ345" s="429"/>
      <c r="GRR345" s="428"/>
      <c r="GRS345" s="430"/>
      <c r="GRT345" s="431"/>
      <c r="GRU345" s="429"/>
      <c r="GRV345" s="428"/>
      <c r="GRW345" s="430"/>
      <c r="GRX345" s="431"/>
      <c r="GRY345" s="429"/>
      <c r="GRZ345" s="428"/>
      <c r="GSA345" s="430"/>
      <c r="GSB345" s="431"/>
      <c r="GSC345" s="429"/>
      <c r="GSD345" s="428"/>
      <c r="GSE345" s="430"/>
      <c r="GSF345" s="431"/>
      <c r="GSG345" s="429"/>
      <c r="GSH345" s="428"/>
      <c r="GSI345" s="430"/>
      <c r="GSJ345" s="431"/>
      <c r="GSK345" s="429"/>
      <c r="GSL345" s="428"/>
      <c r="GSM345" s="430"/>
      <c r="GSN345" s="431"/>
      <c r="GSO345" s="429"/>
      <c r="GSP345" s="428"/>
      <c r="GSQ345" s="430"/>
      <c r="GSR345" s="431"/>
      <c r="GSS345" s="429"/>
      <c r="GST345" s="428"/>
      <c r="GSU345" s="430"/>
      <c r="GSV345" s="431"/>
      <c r="GSW345" s="429"/>
      <c r="GSX345" s="428"/>
      <c r="GSY345" s="430"/>
      <c r="GSZ345" s="431"/>
      <c r="GTA345" s="429"/>
      <c r="GTB345" s="428"/>
      <c r="GTC345" s="430"/>
      <c r="GTD345" s="431"/>
      <c r="GTE345" s="429"/>
      <c r="GTF345" s="428"/>
      <c r="GTG345" s="430"/>
      <c r="GTH345" s="431"/>
      <c r="GTI345" s="429"/>
      <c r="GTJ345" s="428"/>
      <c r="GTK345" s="430"/>
      <c r="GTL345" s="431"/>
      <c r="GTM345" s="429"/>
      <c r="GTN345" s="428"/>
      <c r="GTO345" s="430"/>
      <c r="GTP345" s="431"/>
      <c r="GTQ345" s="429"/>
      <c r="GTR345" s="428"/>
      <c r="GTS345" s="430"/>
      <c r="GTT345" s="431"/>
      <c r="GTU345" s="429"/>
      <c r="GTV345" s="428"/>
      <c r="GTW345" s="430"/>
      <c r="GTX345" s="431"/>
      <c r="GTY345" s="429"/>
      <c r="GTZ345" s="428"/>
      <c r="GUA345" s="430"/>
      <c r="GUB345" s="431"/>
      <c r="GUC345" s="429"/>
      <c r="GUD345" s="428"/>
      <c r="GUE345" s="430"/>
      <c r="GUF345" s="431"/>
      <c r="GUG345" s="429"/>
      <c r="GUH345" s="428"/>
      <c r="GUI345" s="430"/>
      <c r="GUJ345" s="431"/>
      <c r="GUK345" s="429"/>
      <c r="GUL345" s="428"/>
      <c r="GUM345" s="430"/>
      <c r="GUN345" s="431"/>
      <c r="GUO345" s="429"/>
      <c r="GUP345" s="428"/>
      <c r="GUQ345" s="430"/>
      <c r="GUR345" s="431"/>
      <c r="GUS345" s="429"/>
      <c r="GUT345" s="428"/>
      <c r="GUU345" s="430"/>
      <c r="GUV345" s="431"/>
      <c r="GUW345" s="429"/>
      <c r="GUX345" s="428"/>
      <c r="GUY345" s="430"/>
      <c r="GUZ345" s="431"/>
      <c r="GVA345" s="429"/>
      <c r="GVB345" s="428"/>
      <c r="GVC345" s="430"/>
      <c r="GVD345" s="431"/>
      <c r="GVE345" s="429"/>
      <c r="GVF345" s="428"/>
      <c r="GVG345" s="430"/>
      <c r="GVH345" s="431"/>
      <c r="GVI345" s="429"/>
      <c r="GVJ345" s="428"/>
      <c r="GVK345" s="430"/>
      <c r="GVL345" s="431"/>
      <c r="GVM345" s="429"/>
      <c r="GVN345" s="428"/>
      <c r="GVO345" s="430"/>
      <c r="GVP345" s="431"/>
      <c r="GVQ345" s="429"/>
      <c r="GVR345" s="428"/>
      <c r="GVS345" s="430"/>
      <c r="GVT345" s="431"/>
      <c r="GVU345" s="429"/>
      <c r="GVV345" s="428"/>
      <c r="GVW345" s="430"/>
      <c r="GVX345" s="431"/>
      <c r="GVY345" s="429"/>
      <c r="GVZ345" s="428"/>
      <c r="GWA345" s="430"/>
      <c r="GWB345" s="431"/>
      <c r="GWC345" s="429"/>
      <c r="GWD345" s="428"/>
      <c r="GWE345" s="430"/>
      <c r="GWF345" s="431"/>
      <c r="GWG345" s="429"/>
      <c r="GWH345" s="428"/>
      <c r="GWI345" s="430"/>
      <c r="GWJ345" s="431"/>
      <c r="GWK345" s="429"/>
      <c r="GWL345" s="428"/>
      <c r="GWM345" s="430"/>
      <c r="GWN345" s="431"/>
      <c r="GWO345" s="429"/>
      <c r="GWP345" s="428"/>
      <c r="GWQ345" s="430"/>
      <c r="GWR345" s="431"/>
      <c r="GWS345" s="429"/>
      <c r="GWT345" s="428"/>
      <c r="GWU345" s="430"/>
      <c r="GWV345" s="431"/>
      <c r="GWW345" s="429"/>
      <c r="GWX345" s="428"/>
      <c r="GWY345" s="430"/>
      <c r="GWZ345" s="431"/>
      <c r="GXA345" s="429"/>
      <c r="GXB345" s="428"/>
      <c r="GXC345" s="430"/>
      <c r="GXD345" s="431"/>
      <c r="GXE345" s="429"/>
      <c r="GXF345" s="428"/>
      <c r="GXG345" s="430"/>
      <c r="GXH345" s="431"/>
      <c r="GXI345" s="429"/>
      <c r="GXJ345" s="428"/>
      <c r="GXK345" s="430"/>
      <c r="GXL345" s="431"/>
      <c r="GXM345" s="429"/>
      <c r="GXN345" s="428"/>
      <c r="GXO345" s="430"/>
      <c r="GXP345" s="431"/>
      <c r="GXQ345" s="429"/>
      <c r="GXR345" s="428"/>
      <c r="GXS345" s="430"/>
      <c r="GXT345" s="431"/>
      <c r="GXU345" s="429"/>
      <c r="GXV345" s="428"/>
      <c r="GXW345" s="430"/>
      <c r="GXX345" s="431"/>
      <c r="GXY345" s="429"/>
      <c r="GXZ345" s="428"/>
      <c r="GYA345" s="430"/>
      <c r="GYB345" s="431"/>
      <c r="GYC345" s="429"/>
      <c r="GYD345" s="428"/>
      <c r="GYE345" s="430"/>
      <c r="GYF345" s="431"/>
      <c r="GYG345" s="429"/>
      <c r="GYH345" s="428"/>
      <c r="GYI345" s="430"/>
      <c r="GYJ345" s="431"/>
      <c r="GYK345" s="429"/>
      <c r="GYL345" s="428"/>
      <c r="GYM345" s="430"/>
      <c r="GYN345" s="431"/>
      <c r="GYO345" s="429"/>
      <c r="GYP345" s="428"/>
      <c r="GYQ345" s="430"/>
      <c r="GYR345" s="431"/>
      <c r="GYS345" s="429"/>
      <c r="GYT345" s="428"/>
      <c r="GYU345" s="430"/>
      <c r="GYV345" s="431"/>
      <c r="GYW345" s="429"/>
      <c r="GYX345" s="428"/>
      <c r="GYY345" s="430"/>
      <c r="GYZ345" s="431"/>
      <c r="GZA345" s="429"/>
      <c r="GZB345" s="428"/>
      <c r="GZC345" s="430"/>
      <c r="GZD345" s="431"/>
      <c r="GZE345" s="429"/>
      <c r="GZF345" s="428"/>
      <c r="GZG345" s="430"/>
      <c r="GZH345" s="431"/>
      <c r="GZI345" s="429"/>
      <c r="GZJ345" s="428"/>
      <c r="GZK345" s="430"/>
      <c r="GZL345" s="431"/>
      <c r="GZM345" s="429"/>
      <c r="GZN345" s="428"/>
      <c r="GZO345" s="430"/>
      <c r="GZP345" s="431"/>
      <c r="GZQ345" s="429"/>
      <c r="GZR345" s="428"/>
      <c r="GZS345" s="430"/>
      <c r="GZT345" s="431"/>
      <c r="GZU345" s="429"/>
      <c r="GZV345" s="428"/>
      <c r="GZW345" s="430"/>
      <c r="GZX345" s="431"/>
      <c r="GZY345" s="429"/>
      <c r="GZZ345" s="428"/>
      <c r="HAA345" s="430"/>
      <c r="HAB345" s="431"/>
      <c r="HAC345" s="429"/>
      <c r="HAD345" s="428"/>
      <c r="HAE345" s="430"/>
      <c r="HAF345" s="431"/>
      <c r="HAG345" s="429"/>
      <c r="HAH345" s="428"/>
      <c r="HAI345" s="430"/>
      <c r="HAJ345" s="431"/>
      <c r="HAK345" s="429"/>
      <c r="HAL345" s="428"/>
      <c r="HAM345" s="430"/>
      <c r="HAN345" s="431"/>
      <c r="HAO345" s="429"/>
      <c r="HAP345" s="428"/>
      <c r="HAQ345" s="430"/>
      <c r="HAR345" s="431"/>
      <c r="HAS345" s="429"/>
      <c r="HAT345" s="428"/>
      <c r="HAU345" s="430"/>
      <c r="HAV345" s="431"/>
      <c r="HAW345" s="429"/>
      <c r="HAX345" s="428"/>
      <c r="HAY345" s="430"/>
      <c r="HAZ345" s="431"/>
      <c r="HBA345" s="429"/>
      <c r="HBB345" s="428"/>
      <c r="HBC345" s="430"/>
      <c r="HBD345" s="431"/>
      <c r="HBE345" s="429"/>
      <c r="HBF345" s="428"/>
      <c r="HBG345" s="430"/>
      <c r="HBH345" s="431"/>
      <c r="HBI345" s="429"/>
      <c r="HBJ345" s="428"/>
      <c r="HBK345" s="430"/>
      <c r="HBL345" s="431"/>
      <c r="HBM345" s="429"/>
      <c r="HBN345" s="428"/>
      <c r="HBO345" s="430"/>
      <c r="HBP345" s="431"/>
      <c r="HBQ345" s="429"/>
      <c r="HBR345" s="428"/>
      <c r="HBS345" s="430"/>
      <c r="HBT345" s="431"/>
      <c r="HBU345" s="429"/>
      <c r="HBV345" s="428"/>
      <c r="HBW345" s="430"/>
      <c r="HBX345" s="431"/>
      <c r="HBY345" s="429"/>
      <c r="HBZ345" s="428"/>
      <c r="HCA345" s="430"/>
      <c r="HCB345" s="431"/>
      <c r="HCC345" s="429"/>
      <c r="HCD345" s="428"/>
      <c r="HCE345" s="430"/>
      <c r="HCF345" s="431"/>
      <c r="HCG345" s="429"/>
      <c r="HCH345" s="428"/>
      <c r="HCI345" s="430"/>
      <c r="HCJ345" s="431"/>
      <c r="HCK345" s="429"/>
      <c r="HCL345" s="428"/>
      <c r="HCM345" s="430"/>
      <c r="HCN345" s="431"/>
      <c r="HCO345" s="429"/>
      <c r="HCP345" s="428"/>
      <c r="HCQ345" s="430"/>
      <c r="HCR345" s="431"/>
      <c r="HCS345" s="429"/>
      <c r="HCT345" s="428"/>
      <c r="HCU345" s="430"/>
      <c r="HCV345" s="431"/>
      <c r="HCW345" s="429"/>
      <c r="HCX345" s="428"/>
      <c r="HCY345" s="430"/>
      <c r="HCZ345" s="431"/>
      <c r="HDA345" s="429"/>
      <c r="HDB345" s="428"/>
      <c r="HDC345" s="430"/>
      <c r="HDD345" s="431"/>
      <c r="HDE345" s="429"/>
      <c r="HDF345" s="428"/>
      <c r="HDG345" s="430"/>
      <c r="HDH345" s="431"/>
      <c r="HDI345" s="429"/>
      <c r="HDJ345" s="428"/>
      <c r="HDK345" s="430"/>
      <c r="HDL345" s="431"/>
      <c r="HDM345" s="429"/>
      <c r="HDN345" s="428"/>
      <c r="HDO345" s="430"/>
      <c r="HDP345" s="431"/>
      <c r="HDQ345" s="429"/>
      <c r="HDR345" s="428"/>
      <c r="HDS345" s="430"/>
      <c r="HDT345" s="431"/>
      <c r="HDU345" s="429"/>
      <c r="HDV345" s="428"/>
      <c r="HDW345" s="430"/>
      <c r="HDX345" s="431"/>
      <c r="HDY345" s="429"/>
      <c r="HDZ345" s="428"/>
      <c r="HEA345" s="430"/>
      <c r="HEB345" s="431"/>
      <c r="HEC345" s="429"/>
      <c r="HED345" s="428"/>
      <c r="HEE345" s="430"/>
      <c r="HEF345" s="431"/>
      <c r="HEG345" s="429"/>
      <c r="HEH345" s="428"/>
      <c r="HEI345" s="430"/>
      <c r="HEJ345" s="431"/>
      <c r="HEK345" s="429"/>
      <c r="HEL345" s="428"/>
      <c r="HEM345" s="430"/>
      <c r="HEN345" s="431"/>
      <c r="HEO345" s="429"/>
      <c r="HEP345" s="428"/>
      <c r="HEQ345" s="430"/>
      <c r="HER345" s="431"/>
      <c r="HES345" s="429"/>
      <c r="HET345" s="428"/>
      <c r="HEU345" s="430"/>
      <c r="HEV345" s="431"/>
      <c r="HEW345" s="429"/>
      <c r="HEX345" s="428"/>
      <c r="HEY345" s="430"/>
      <c r="HEZ345" s="431"/>
      <c r="HFA345" s="429"/>
      <c r="HFB345" s="428"/>
      <c r="HFC345" s="430"/>
      <c r="HFD345" s="431"/>
      <c r="HFE345" s="429"/>
      <c r="HFF345" s="428"/>
      <c r="HFG345" s="430"/>
      <c r="HFH345" s="431"/>
      <c r="HFI345" s="429"/>
      <c r="HFJ345" s="428"/>
      <c r="HFK345" s="430"/>
      <c r="HFL345" s="431"/>
      <c r="HFM345" s="429"/>
      <c r="HFN345" s="428"/>
      <c r="HFO345" s="430"/>
      <c r="HFP345" s="431"/>
      <c r="HFQ345" s="429"/>
      <c r="HFR345" s="428"/>
      <c r="HFS345" s="430"/>
      <c r="HFT345" s="431"/>
      <c r="HFU345" s="429"/>
      <c r="HFV345" s="428"/>
      <c r="HFW345" s="430"/>
      <c r="HFX345" s="431"/>
      <c r="HFY345" s="429"/>
      <c r="HFZ345" s="428"/>
      <c r="HGA345" s="430"/>
      <c r="HGB345" s="431"/>
      <c r="HGC345" s="429"/>
      <c r="HGD345" s="428"/>
      <c r="HGE345" s="430"/>
      <c r="HGF345" s="431"/>
      <c r="HGG345" s="429"/>
      <c r="HGH345" s="428"/>
      <c r="HGI345" s="430"/>
      <c r="HGJ345" s="431"/>
      <c r="HGK345" s="429"/>
      <c r="HGL345" s="428"/>
      <c r="HGM345" s="430"/>
      <c r="HGN345" s="431"/>
      <c r="HGO345" s="429"/>
      <c r="HGP345" s="428"/>
      <c r="HGQ345" s="430"/>
      <c r="HGR345" s="431"/>
      <c r="HGS345" s="429"/>
      <c r="HGT345" s="428"/>
      <c r="HGU345" s="430"/>
      <c r="HGV345" s="431"/>
      <c r="HGW345" s="429"/>
      <c r="HGX345" s="428"/>
      <c r="HGY345" s="430"/>
      <c r="HGZ345" s="431"/>
      <c r="HHA345" s="429"/>
      <c r="HHB345" s="428"/>
      <c r="HHC345" s="430"/>
      <c r="HHD345" s="431"/>
      <c r="HHE345" s="429"/>
      <c r="HHF345" s="428"/>
      <c r="HHG345" s="430"/>
      <c r="HHH345" s="431"/>
      <c r="HHI345" s="429"/>
      <c r="HHJ345" s="428"/>
      <c r="HHK345" s="430"/>
      <c r="HHL345" s="431"/>
      <c r="HHM345" s="429"/>
      <c r="HHN345" s="428"/>
      <c r="HHO345" s="430"/>
      <c r="HHP345" s="431"/>
      <c r="HHQ345" s="429"/>
      <c r="HHR345" s="428"/>
      <c r="HHS345" s="430"/>
      <c r="HHT345" s="431"/>
      <c r="HHU345" s="429"/>
      <c r="HHV345" s="428"/>
      <c r="HHW345" s="430"/>
      <c r="HHX345" s="431"/>
      <c r="HHY345" s="429"/>
      <c r="HHZ345" s="428"/>
      <c r="HIA345" s="430"/>
      <c r="HIB345" s="431"/>
      <c r="HIC345" s="429"/>
      <c r="HID345" s="428"/>
      <c r="HIE345" s="430"/>
      <c r="HIF345" s="431"/>
      <c r="HIG345" s="429"/>
      <c r="HIH345" s="428"/>
      <c r="HII345" s="430"/>
      <c r="HIJ345" s="431"/>
      <c r="HIK345" s="429"/>
      <c r="HIL345" s="428"/>
      <c r="HIM345" s="430"/>
      <c r="HIN345" s="431"/>
      <c r="HIO345" s="429"/>
      <c r="HIP345" s="428"/>
      <c r="HIQ345" s="430"/>
      <c r="HIR345" s="431"/>
      <c r="HIS345" s="429"/>
      <c r="HIT345" s="428"/>
      <c r="HIU345" s="430"/>
      <c r="HIV345" s="431"/>
      <c r="HIW345" s="429"/>
      <c r="HIX345" s="428"/>
      <c r="HIY345" s="430"/>
      <c r="HIZ345" s="431"/>
      <c r="HJA345" s="429"/>
      <c r="HJB345" s="428"/>
      <c r="HJC345" s="430"/>
      <c r="HJD345" s="431"/>
      <c r="HJE345" s="429"/>
      <c r="HJF345" s="428"/>
      <c r="HJG345" s="430"/>
      <c r="HJH345" s="431"/>
      <c r="HJI345" s="429"/>
      <c r="HJJ345" s="428"/>
      <c r="HJK345" s="430"/>
      <c r="HJL345" s="431"/>
      <c r="HJM345" s="429"/>
      <c r="HJN345" s="428"/>
      <c r="HJO345" s="430"/>
      <c r="HJP345" s="431"/>
      <c r="HJQ345" s="429"/>
      <c r="HJR345" s="428"/>
      <c r="HJS345" s="430"/>
      <c r="HJT345" s="431"/>
      <c r="HJU345" s="429"/>
      <c r="HJV345" s="428"/>
      <c r="HJW345" s="430"/>
      <c r="HJX345" s="431"/>
      <c r="HJY345" s="429"/>
      <c r="HJZ345" s="428"/>
      <c r="HKA345" s="430"/>
      <c r="HKB345" s="431"/>
      <c r="HKC345" s="429"/>
      <c r="HKD345" s="428"/>
      <c r="HKE345" s="430"/>
      <c r="HKF345" s="431"/>
      <c r="HKG345" s="429"/>
      <c r="HKH345" s="428"/>
      <c r="HKI345" s="430"/>
      <c r="HKJ345" s="431"/>
      <c r="HKK345" s="429"/>
      <c r="HKL345" s="428"/>
      <c r="HKM345" s="430"/>
      <c r="HKN345" s="431"/>
      <c r="HKO345" s="429"/>
      <c r="HKP345" s="428"/>
      <c r="HKQ345" s="430"/>
      <c r="HKR345" s="431"/>
      <c r="HKS345" s="429"/>
      <c r="HKT345" s="428"/>
      <c r="HKU345" s="430"/>
      <c r="HKV345" s="431"/>
      <c r="HKW345" s="429"/>
      <c r="HKX345" s="428"/>
      <c r="HKY345" s="430"/>
      <c r="HKZ345" s="431"/>
      <c r="HLA345" s="429"/>
      <c r="HLB345" s="428"/>
      <c r="HLC345" s="430"/>
      <c r="HLD345" s="431"/>
      <c r="HLE345" s="429"/>
      <c r="HLF345" s="428"/>
      <c r="HLG345" s="430"/>
      <c r="HLH345" s="431"/>
      <c r="HLI345" s="429"/>
      <c r="HLJ345" s="428"/>
      <c r="HLK345" s="430"/>
      <c r="HLL345" s="431"/>
      <c r="HLM345" s="429"/>
      <c r="HLN345" s="428"/>
      <c r="HLO345" s="430"/>
      <c r="HLP345" s="431"/>
      <c r="HLQ345" s="429"/>
      <c r="HLR345" s="428"/>
      <c r="HLS345" s="430"/>
      <c r="HLT345" s="431"/>
      <c r="HLU345" s="429"/>
      <c r="HLV345" s="428"/>
      <c r="HLW345" s="430"/>
      <c r="HLX345" s="431"/>
      <c r="HLY345" s="429"/>
      <c r="HLZ345" s="428"/>
      <c r="HMA345" s="430"/>
      <c r="HMB345" s="431"/>
      <c r="HMC345" s="429"/>
      <c r="HMD345" s="428"/>
      <c r="HME345" s="430"/>
      <c r="HMF345" s="431"/>
      <c r="HMG345" s="429"/>
      <c r="HMH345" s="428"/>
      <c r="HMI345" s="430"/>
      <c r="HMJ345" s="431"/>
      <c r="HMK345" s="429"/>
      <c r="HML345" s="428"/>
      <c r="HMM345" s="430"/>
      <c r="HMN345" s="431"/>
      <c r="HMO345" s="429"/>
      <c r="HMP345" s="428"/>
      <c r="HMQ345" s="430"/>
      <c r="HMR345" s="431"/>
      <c r="HMS345" s="429"/>
      <c r="HMT345" s="428"/>
      <c r="HMU345" s="430"/>
      <c r="HMV345" s="431"/>
      <c r="HMW345" s="429"/>
      <c r="HMX345" s="428"/>
      <c r="HMY345" s="430"/>
      <c r="HMZ345" s="431"/>
      <c r="HNA345" s="429"/>
      <c r="HNB345" s="428"/>
      <c r="HNC345" s="430"/>
      <c r="HND345" s="431"/>
      <c r="HNE345" s="429"/>
      <c r="HNF345" s="428"/>
      <c r="HNG345" s="430"/>
      <c r="HNH345" s="431"/>
      <c r="HNI345" s="429"/>
      <c r="HNJ345" s="428"/>
      <c r="HNK345" s="430"/>
      <c r="HNL345" s="431"/>
      <c r="HNM345" s="429"/>
      <c r="HNN345" s="428"/>
      <c r="HNO345" s="430"/>
      <c r="HNP345" s="431"/>
      <c r="HNQ345" s="429"/>
      <c r="HNR345" s="428"/>
      <c r="HNS345" s="430"/>
      <c r="HNT345" s="431"/>
      <c r="HNU345" s="429"/>
      <c r="HNV345" s="428"/>
      <c r="HNW345" s="430"/>
      <c r="HNX345" s="431"/>
      <c r="HNY345" s="429"/>
      <c r="HNZ345" s="428"/>
      <c r="HOA345" s="430"/>
      <c r="HOB345" s="431"/>
      <c r="HOC345" s="429"/>
      <c r="HOD345" s="428"/>
      <c r="HOE345" s="430"/>
      <c r="HOF345" s="431"/>
      <c r="HOG345" s="429"/>
      <c r="HOH345" s="428"/>
      <c r="HOI345" s="430"/>
      <c r="HOJ345" s="431"/>
      <c r="HOK345" s="429"/>
      <c r="HOL345" s="428"/>
      <c r="HOM345" s="430"/>
      <c r="HON345" s="431"/>
      <c r="HOO345" s="429"/>
      <c r="HOP345" s="428"/>
      <c r="HOQ345" s="430"/>
      <c r="HOR345" s="431"/>
      <c r="HOS345" s="429"/>
      <c r="HOT345" s="428"/>
      <c r="HOU345" s="430"/>
      <c r="HOV345" s="431"/>
      <c r="HOW345" s="429"/>
      <c r="HOX345" s="428"/>
      <c r="HOY345" s="430"/>
      <c r="HOZ345" s="431"/>
      <c r="HPA345" s="429"/>
      <c r="HPB345" s="428"/>
      <c r="HPC345" s="430"/>
      <c r="HPD345" s="431"/>
      <c r="HPE345" s="429"/>
      <c r="HPF345" s="428"/>
      <c r="HPG345" s="430"/>
      <c r="HPH345" s="431"/>
      <c r="HPI345" s="429"/>
      <c r="HPJ345" s="428"/>
      <c r="HPK345" s="430"/>
      <c r="HPL345" s="431"/>
      <c r="HPM345" s="429"/>
      <c r="HPN345" s="428"/>
      <c r="HPO345" s="430"/>
      <c r="HPP345" s="431"/>
      <c r="HPQ345" s="429"/>
      <c r="HPR345" s="428"/>
      <c r="HPS345" s="430"/>
      <c r="HPT345" s="431"/>
      <c r="HPU345" s="429"/>
      <c r="HPV345" s="428"/>
      <c r="HPW345" s="430"/>
      <c r="HPX345" s="431"/>
      <c r="HPY345" s="429"/>
      <c r="HPZ345" s="428"/>
      <c r="HQA345" s="430"/>
      <c r="HQB345" s="431"/>
      <c r="HQC345" s="429"/>
      <c r="HQD345" s="428"/>
      <c r="HQE345" s="430"/>
      <c r="HQF345" s="431"/>
      <c r="HQG345" s="429"/>
      <c r="HQH345" s="428"/>
      <c r="HQI345" s="430"/>
      <c r="HQJ345" s="431"/>
      <c r="HQK345" s="429"/>
      <c r="HQL345" s="428"/>
      <c r="HQM345" s="430"/>
      <c r="HQN345" s="431"/>
      <c r="HQO345" s="429"/>
      <c r="HQP345" s="428"/>
      <c r="HQQ345" s="430"/>
      <c r="HQR345" s="431"/>
      <c r="HQS345" s="429"/>
      <c r="HQT345" s="428"/>
      <c r="HQU345" s="430"/>
      <c r="HQV345" s="431"/>
      <c r="HQW345" s="429"/>
      <c r="HQX345" s="428"/>
      <c r="HQY345" s="430"/>
      <c r="HQZ345" s="431"/>
      <c r="HRA345" s="429"/>
      <c r="HRB345" s="428"/>
      <c r="HRC345" s="430"/>
      <c r="HRD345" s="431"/>
      <c r="HRE345" s="429"/>
      <c r="HRF345" s="428"/>
      <c r="HRG345" s="430"/>
      <c r="HRH345" s="431"/>
      <c r="HRI345" s="429"/>
      <c r="HRJ345" s="428"/>
      <c r="HRK345" s="430"/>
      <c r="HRL345" s="431"/>
      <c r="HRM345" s="429"/>
      <c r="HRN345" s="428"/>
      <c r="HRO345" s="430"/>
      <c r="HRP345" s="431"/>
      <c r="HRQ345" s="429"/>
      <c r="HRR345" s="428"/>
      <c r="HRS345" s="430"/>
      <c r="HRT345" s="431"/>
      <c r="HRU345" s="429"/>
      <c r="HRV345" s="428"/>
      <c r="HRW345" s="430"/>
      <c r="HRX345" s="431"/>
      <c r="HRY345" s="429"/>
      <c r="HRZ345" s="428"/>
      <c r="HSA345" s="430"/>
      <c r="HSB345" s="431"/>
      <c r="HSC345" s="429"/>
      <c r="HSD345" s="428"/>
      <c r="HSE345" s="430"/>
      <c r="HSF345" s="431"/>
      <c r="HSG345" s="429"/>
      <c r="HSH345" s="428"/>
      <c r="HSI345" s="430"/>
      <c r="HSJ345" s="431"/>
      <c r="HSK345" s="429"/>
      <c r="HSL345" s="428"/>
      <c r="HSM345" s="430"/>
      <c r="HSN345" s="431"/>
      <c r="HSO345" s="429"/>
      <c r="HSP345" s="428"/>
      <c r="HSQ345" s="430"/>
      <c r="HSR345" s="431"/>
      <c r="HSS345" s="429"/>
      <c r="HST345" s="428"/>
      <c r="HSU345" s="430"/>
      <c r="HSV345" s="431"/>
      <c r="HSW345" s="429"/>
      <c r="HSX345" s="428"/>
      <c r="HSY345" s="430"/>
      <c r="HSZ345" s="431"/>
      <c r="HTA345" s="429"/>
      <c r="HTB345" s="428"/>
      <c r="HTC345" s="430"/>
      <c r="HTD345" s="431"/>
      <c r="HTE345" s="429"/>
      <c r="HTF345" s="428"/>
      <c r="HTG345" s="430"/>
      <c r="HTH345" s="431"/>
      <c r="HTI345" s="429"/>
      <c r="HTJ345" s="428"/>
      <c r="HTK345" s="430"/>
      <c r="HTL345" s="431"/>
      <c r="HTM345" s="429"/>
      <c r="HTN345" s="428"/>
      <c r="HTO345" s="430"/>
      <c r="HTP345" s="431"/>
      <c r="HTQ345" s="429"/>
      <c r="HTR345" s="428"/>
      <c r="HTS345" s="430"/>
      <c r="HTT345" s="431"/>
      <c r="HTU345" s="429"/>
      <c r="HTV345" s="428"/>
      <c r="HTW345" s="430"/>
      <c r="HTX345" s="431"/>
      <c r="HTY345" s="429"/>
      <c r="HTZ345" s="428"/>
      <c r="HUA345" s="430"/>
      <c r="HUB345" s="431"/>
      <c r="HUC345" s="429"/>
      <c r="HUD345" s="428"/>
      <c r="HUE345" s="430"/>
      <c r="HUF345" s="431"/>
      <c r="HUG345" s="429"/>
      <c r="HUH345" s="428"/>
      <c r="HUI345" s="430"/>
      <c r="HUJ345" s="431"/>
      <c r="HUK345" s="429"/>
      <c r="HUL345" s="428"/>
      <c r="HUM345" s="430"/>
      <c r="HUN345" s="431"/>
      <c r="HUO345" s="429"/>
      <c r="HUP345" s="428"/>
      <c r="HUQ345" s="430"/>
      <c r="HUR345" s="431"/>
      <c r="HUS345" s="429"/>
      <c r="HUT345" s="428"/>
      <c r="HUU345" s="430"/>
      <c r="HUV345" s="431"/>
      <c r="HUW345" s="429"/>
      <c r="HUX345" s="428"/>
      <c r="HUY345" s="430"/>
      <c r="HUZ345" s="431"/>
      <c r="HVA345" s="429"/>
      <c r="HVB345" s="428"/>
      <c r="HVC345" s="430"/>
      <c r="HVD345" s="431"/>
      <c r="HVE345" s="429"/>
      <c r="HVF345" s="428"/>
      <c r="HVG345" s="430"/>
      <c r="HVH345" s="431"/>
      <c r="HVI345" s="429"/>
      <c r="HVJ345" s="428"/>
      <c r="HVK345" s="430"/>
      <c r="HVL345" s="431"/>
      <c r="HVM345" s="429"/>
      <c r="HVN345" s="428"/>
      <c r="HVO345" s="430"/>
      <c r="HVP345" s="431"/>
      <c r="HVQ345" s="429"/>
      <c r="HVR345" s="428"/>
      <c r="HVS345" s="430"/>
      <c r="HVT345" s="431"/>
      <c r="HVU345" s="429"/>
      <c r="HVV345" s="428"/>
      <c r="HVW345" s="430"/>
      <c r="HVX345" s="431"/>
      <c r="HVY345" s="429"/>
      <c r="HVZ345" s="428"/>
      <c r="HWA345" s="430"/>
      <c r="HWB345" s="431"/>
      <c r="HWC345" s="429"/>
      <c r="HWD345" s="428"/>
      <c r="HWE345" s="430"/>
      <c r="HWF345" s="431"/>
      <c r="HWG345" s="429"/>
      <c r="HWH345" s="428"/>
      <c r="HWI345" s="430"/>
      <c r="HWJ345" s="431"/>
      <c r="HWK345" s="429"/>
      <c r="HWL345" s="428"/>
      <c r="HWM345" s="430"/>
      <c r="HWN345" s="431"/>
      <c r="HWO345" s="429"/>
      <c r="HWP345" s="428"/>
      <c r="HWQ345" s="430"/>
      <c r="HWR345" s="431"/>
      <c r="HWS345" s="429"/>
      <c r="HWT345" s="428"/>
      <c r="HWU345" s="430"/>
      <c r="HWV345" s="431"/>
      <c r="HWW345" s="429"/>
      <c r="HWX345" s="428"/>
      <c r="HWY345" s="430"/>
      <c r="HWZ345" s="431"/>
      <c r="HXA345" s="429"/>
      <c r="HXB345" s="428"/>
      <c r="HXC345" s="430"/>
      <c r="HXD345" s="431"/>
      <c r="HXE345" s="429"/>
      <c r="HXF345" s="428"/>
      <c r="HXG345" s="430"/>
      <c r="HXH345" s="431"/>
      <c r="HXI345" s="429"/>
      <c r="HXJ345" s="428"/>
      <c r="HXK345" s="430"/>
      <c r="HXL345" s="431"/>
      <c r="HXM345" s="429"/>
      <c r="HXN345" s="428"/>
      <c r="HXO345" s="430"/>
      <c r="HXP345" s="431"/>
      <c r="HXQ345" s="429"/>
      <c r="HXR345" s="428"/>
      <c r="HXS345" s="430"/>
      <c r="HXT345" s="431"/>
      <c r="HXU345" s="429"/>
      <c r="HXV345" s="428"/>
      <c r="HXW345" s="430"/>
      <c r="HXX345" s="431"/>
      <c r="HXY345" s="429"/>
      <c r="HXZ345" s="428"/>
      <c r="HYA345" s="430"/>
      <c r="HYB345" s="431"/>
      <c r="HYC345" s="429"/>
      <c r="HYD345" s="428"/>
      <c r="HYE345" s="430"/>
      <c r="HYF345" s="431"/>
      <c r="HYG345" s="429"/>
      <c r="HYH345" s="428"/>
      <c r="HYI345" s="430"/>
      <c r="HYJ345" s="431"/>
      <c r="HYK345" s="429"/>
      <c r="HYL345" s="428"/>
      <c r="HYM345" s="430"/>
      <c r="HYN345" s="431"/>
      <c r="HYO345" s="429"/>
      <c r="HYP345" s="428"/>
      <c r="HYQ345" s="430"/>
      <c r="HYR345" s="431"/>
      <c r="HYS345" s="429"/>
      <c r="HYT345" s="428"/>
      <c r="HYU345" s="430"/>
      <c r="HYV345" s="431"/>
      <c r="HYW345" s="429"/>
      <c r="HYX345" s="428"/>
      <c r="HYY345" s="430"/>
      <c r="HYZ345" s="431"/>
      <c r="HZA345" s="429"/>
      <c r="HZB345" s="428"/>
      <c r="HZC345" s="430"/>
      <c r="HZD345" s="431"/>
      <c r="HZE345" s="429"/>
      <c r="HZF345" s="428"/>
      <c r="HZG345" s="430"/>
      <c r="HZH345" s="431"/>
      <c r="HZI345" s="429"/>
      <c r="HZJ345" s="428"/>
      <c r="HZK345" s="430"/>
      <c r="HZL345" s="431"/>
      <c r="HZM345" s="429"/>
      <c r="HZN345" s="428"/>
      <c r="HZO345" s="430"/>
      <c r="HZP345" s="431"/>
      <c r="HZQ345" s="429"/>
      <c r="HZR345" s="428"/>
      <c r="HZS345" s="430"/>
      <c r="HZT345" s="431"/>
      <c r="HZU345" s="429"/>
      <c r="HZV345" s="428"/>
      <c r="HZW345" s="430"/>
      <c r="HZX345" s="431"/>
      <c r="HZY345" s="429"/>
      <c r="HZZ345" s="428"/>
      <c r="IAA345" s="430"/>
      <c r="IAB345" s="431"/>
      <c r="IAC345" s="429"/>
      <c r="IAD345" s="428"/>
      <c r="IAE345" s="430"/>
      <c r="IAF345" s="431"/>
      <c r="IAG345" s="429"/>
      <c r="IAH345" s="428"/>
      <c r="IAI345" s="430"/>
      <c r="IAJ345" s="431"/>
      <c r="IAK345" s="429"/>
      <c r="IAL345" s="428"/>
      <c r="IAM345" s="430"/>
      <c r="IAN345" s="431"/>
      <c r="IAO345" s="429"/>
      <c r="IAP345" s="428"/>
      <c r="IAQ345" s="430"/>
      <c r="IAR345" s="431"/>
      <c r="IAS345" s="429"/>
      <c r="IAT345" s="428"/>
      <c r="IAU345" s="430"/>
      <c r="IAV345" s="431"/>
      <c r="IAW345" s="429"/>
      <c r="IAX345" s="428"/>
      <c r="IAY345" s="430"/>
      <c r="IAZ345" s="431"/>
      <c r="IBA345" s="429"/>
      <c r="IBB345" s="428"/>
      <c r="IBC345" s="430"/>
      <c r="IBD345" s="431"/>
      <c r="IBE345" s="429"/>
      <c r="IBF345" s="428"/>
      <c r="IBG345" s="430"/>
      <c r="IBH345" s="431"/>
      <c r="IBI345" s="429"/>
      <c r="IBJ345" s="428"/>
      <c r="IBK345" s="430"/>
      <c r="IBL345" s="431"/>
      <c r="IBM345" s="429"/>
      <c r="IBN345" s="428"/>
      <c r="IBO345" s="430"/>
      <c r="IBP345" s="431"/>
      <c r="IBQ345" s="429"/>
      <c r="IBR345" s="428"/>
      <c r="IBS345" s="430"/>
      <c r="IBT345" s="431"/>
      <c r="IBU345" s="429"/>
      <c r="IBV345" s="428"/>
      <c r="IBW345" s="430"/>
      <c r="IBX345" s="431"/>
      <c r="IBY345" s="429"/>
      <c r="IBZ345" s="428"/>
      <c r="ICA345" s="430"/>
      <c r="ICB345" s="431"/>
      <c r="ICC345" s="429"/>
      <c r="ICD345" s="428"/>
      <c r="ICE345" s="430"/>
      <c r="ICF345" s="431"/>
      <c r="ICG345" s="429"/>
      <c r="ICH345" s="428"/>
      <c r="ICI345" s="430"/>
      <c r="ICJ345" s="431"/>
      <c r="ICK345" s="429"/>
      <c r="ICL345" s="428"/>
      <c r="ICM345" s="430"/>
      <c r="ICN345" s="431"/>
      <c r="ICO345" s="429"/>
      <c r="ICP345" s="428"/>
      <c r="ICQ345" s="430"/>
      <c r="ICR345" s="431"/>
      <c r="ICS345" s="429"/>
      <c r="ICT345" s="428"/>
      <c r="ICU345" s="430"/>
      <c r="ICV345" s="431"/>
      <c r="ICW345" s="429"/>
      <c r="ICX345" s="428"/>
      <c r="ICY345" s="430"/>
      <c r="ICZ345" s="431"/>
      <c r="IDA345" s="429"/>
      <c r="IDB345" s="428"/>
      <c r="IDC345" s="430"/>
      <c r="IDD345" s="431"/>
      <c r="IDE345" s="429"/>
      <c r="IDF345" s="428"/>
      <c r="IDG345" s="430"/>
      <c r="IDH345" s="431"/>
      <c r="IDI345" s="429"/>
      <c r="IDJ345" s="428"/>
      <c r="IDK345" s="430"/>
      <c r="IDL345" s="431"/>
      <c r="IDM345" s="429"/>
      <c r="IDN345" s="428"/>
      <c r="IDO345" s="430"/>
      <c r="IDP345" s="431"/>
      <c r="IDQ345" s="429"/>
      <c r="IDR345" s="428"/>
      <c r="IDS345" s="430"/>
      <c r="IDT345" s="431"/>
      <c r="IDU345" s="429"/>
      <c r="IDV345" s="428"/>
      <c r="IDW345" s="430"/>
      <c r="IDX345" s="431"/>
      <c r="IDY345" s="429"/>
      <c r="IDZ345" s="428"/>
      <c r="IEA345" s="430"/>
      <c r="IEB345" s="431"/>
      <c r="IEC345" s="429"/>
      <c r="IED345" s="428"/>
      <c r="IEE345" s="430"/>
      <c r="IEF345" s="431"/>
      <c r="IEG345" s="429"/>
      <c r="IEH345" s="428"/>
      <c r="IEI345" s="430"/>
      <c r="IEJ345" s="431"/>
      <c r="IEK345" s="429"/>
      <c r="IEL345" s="428"/>
      <c r="IEM345" s="430"/>
      <c r="IEN345" s="431"/>
      <c r="IEO345" s="429"/>
      <c r="IEP345" s="428"/>
      <c r="IEQ345" s="430"/>
      <c r="IER345" s="431"/>
      <c r="IES345" s="429"/>
      <c r="IET345" s="428"/>
      <c r="IEU345" s="430"/>
      <c r="IEV345" s="431"/>
      <c r="IEW345" s="429"/>
      <c r="IEX345" s="428"/>
      <c r="IEY345" s="430"/>
      <c r="IEZ345" s="431"/>
      <c r="IFA345" s="429"/>
      <c r="IFB345" s="428"/>
      <c r="IFC345" s="430"/>
      <c r="IFD345" s="431"/>
      <c r="IFE345" s="429"/>
      <c r="IFF345" s="428"/>
      <c r="IFG345" s="430"/>
      <c r="IFH345" s="431"/>
      <c r="IFI345" s="429"/>
      <c r="IFJ345" s="428"/>
      <c r="IFK345" s="430"/>
      <c r="IFL345" s="431"/>
      <c r="IFM345" s="429"/>
      <c r="IFN345" s="428"/>
      <c r="IFO345" s="430"/>
      <c r="IFP345" s="431"/>
      <c r="IFQ345" s="429"/>
      <c r="IFR345" s="428"/>
      <c r="IFS345" s="430"/>
      <c r="IFT345" s="431"/>
      <c r="IFU345" s="429"/>
      <c r="IFV345" s="428"/>
      <c r="IFW345" s="430"/>
      <c r="IFX345" s="431"/>
      <c r="IFY345" s="429"/>
      <c r="IFZ345" s="428"/>
      <c r="IGA345" s="430"/>
      <c r="IGB345" s="431"/>
      <c r="IGC345" s="429"/>
      <c r="IGD345" s="428"/>
      <c r="IGE345" s="430"/>
      <c r="IGF345" s="431"/>
      <c r="IGG345" s="429"/>
      <c r="IGH345" s="428"/>
      <c r="IGI345" s="430"/>
      <c r="IGJ345" s="431"/>
      <c r="IGK345" s="429"/>
      <c r="IGL345" s="428"/>
      <c r="IGM345" s="430"/>
      <c r="IGN345" s="431"/>
      <c r="IGO345" s="429"/>
      <c r="IGP345" s="428"/>
      <c r="IGQ345" s="430"/>
      <c r="IGR345" s="431"/>
      <c r="IGS345" s="429"/>
      <c r="IGT345" s="428"/>
      <c r="IGU345" s="430"/>
      <c r="IGV345" s="431"/>
      <c r="IGW345" s="429"/>
      <c r="IGX345" s="428"/>
      <c r="IGY345" s="430"/>
      <c r="IGZ345" s="431"/>
      <c r="IHA345" s="429"/>
      <c r="IHB345" s="428"/>
      <c r="IHC345" s="430"/>
      <c r="IHD345" s="431"/>
      <c r="IHE345" s="429"/>
      <c r="IHF345" s="428"/>
      <c r="IHG345" s="430"/>
      <c r="IHH345" s="431"/>
      <c r="IHI345" s="429"/>
      <c r="IHJ345" s="428"/>
      <c r="IHK345" s="430"/>
      <c r="IHL345" s="431"/>
      <c r="IHM345" s="429"/>
      <c r="IHN345" s="428"/>
      <c r="IHO345" s="430"/>
      <c r="IHP345" s="431"/>
      <c r="IHQ345" s="429"/>
      <c r="IHR345" s="428"/>
      <c r="IHS345" s="430"/>
      <c r="IHT345" s="431"/>
      <c r="IHU345" s="429"/>
      <c r="IHV345" s="428"/>
      <c r="IHW345" s="430"/>
      <c r="IHX345" s="431"/>
      <c r="IHY345" s="429"/>
      <c r="IHZ345" s="428"/>
      <c r="IIA345" s="430"/>
      <c r="IIB345" s="431"/>
      <c r="IIC345" s="429"/>
      <c r="IID345" s="428"/>
      <c r="IIE345" s="430"/>
      <c r="IIF345" s="431"/>
      <c r="IIG345" s="429"/>
      <c r="IIH345" s="428"/>
      <c r="III345" s="430"/>
      <c r="IIJ345" s="431"/>
      <c r="IIK345" s="429"/>
      <c r="IIL345" s="428"/>
      <c r="IIM345" s="430"/>
      <c r="IIN345" s="431"/>
      <c r="IIO345" s="429"/>
      <c r="IIP345" s="428"/>
      <c r="IIQ345" s="430"/>
      <c r="IIR345" s="431"/>
      <c r="IIS345" s="429"/>
      <c r="IIT345" s="428"/>
      <c r="IIU345" s="430"/>
      <c r="IIV345" s="431"/>
      <c r="IIW345" s="429"/>
      <c r="IIX345" s="428"/>
      <c r="IIY345" s="430"/>
      <c r="IIZ345" s="431"/>
      <c r="IJA345" s="429"/>
      <c r="IJB345" s="428"/>
      <c r="IJC345" s="430"/>
      <c r="IJD345" s="431"/>
      <c r="IJE345" s="429"/>
      <c r="IJF345" s="428"/>
      <c r="IJG345" s="430"/>
      <c r="IJH345" s="431"/>
      <c r="IJI345" s="429"/>
      <c r="IJJ345" s="428"/>
      <c r="IJK345" s="430"/>
      <c r="IJL345" s="431"/>
      <c r="IJM345" s="429"/>
      <c r="IJN345" s="428"/>
      <c r="IJO345" s="430"/>
      <c r="IJP345" s="431"/>
      <c r="IJQ345" s="429"/>
      <c r="IJR345" s="428"/>
      <c r="IJS345" s="430"/>
      <c r="IJT345" s="431"/>
      <c r="IJU345" s="429"/>
      <c r="IJV345" s="428"/>
      <c r="IJW345" s="430"/>
      <c r="IJX345" s="431"/>
      <c r="IJY345" s="429"/>
      <c r="IJZ345" s="428"/>
      <c r="IKA345" s="430"/>
      <c r="IKB345" s="431"/>
      <c r="IKC345" s="429"/>
      <c r="IKD345" s="428"/>
      <c r="IKE345" s="430"/>
      <c r="IKF345" s="431"/>
      <c r="IKG345" s="429"/>
      <c r="IKH345" s="428"/>
      <c r="IKI345" s="430"/>
      <c r="IKJ345" s="431"/>
      <c r="IKK345" s="429"/>
      <c r="IKL345" s="428"/>
      <c r="IKM345" s="430"/>
      <c r="IKN345" s="431"/>
      <c r="IKO345" s="429"/>
      <c r="IKP345" s="428"/>
      <c r="IKQ345" s="430"/>
      <c r="IKR345" s="431"/>
      <c r="IKS345" s="429"/>
      <c r="IKT345" s="428"/>
      <c r="IKU345" s="430"/>
      <c r="IKV345" s="431"/>
      <c r="IKW345" s="429"/>
      <c r="IKX345" s="428"/>
      <c r="IKY345" s="430"/>
      <c r="IKZ345" s="431"/>
      <c r="ILA345" s="429"/>
      <c r="ILB345" s="428"/>
      <c r="ILC345" s="430"/>
      <c r="ILD345" s="431"/>
      <c r="ILE345" s="429"/>
      <c r="ILF345" s="428"/>
      <c r="ILG345" s="430"/>
      <c r="ILH345" s="431"/>
      <c r="ILI345" s="429"/>
      <c r="ILJ345" s="428"/>
      <c r="ILK345" s="430"/>
      <c r="ILL345" s="431"/>
      <c r="ILM345" s="429"/>
      <c r="ILN345" s="428"/>
      <c r="ILO345" s="430"/>
      <c r="ILP345" s="431"/>
      <c r="ILQ345" s="429"/>
      <c r="ILR345" s="428"/>
      <c r="ILS345" s="430"/>
      <c r="ILT345" s="431"/>
      <c r="ILU345" s="429"/>
      <c r="ILV345" s="428"/>
      <c r="ILW345" s="430"/>
      <c r="ILX345" s="431"/>
      <c r="ILY345" s="429"/>
      <c r="ILZ345" s="428"/>
      <c r="IMA345" s="430"/>
      <c r="IMB345" s="431"/>
      <c r="IMC345" s="429"/>
      <c r="IMD345" s="428"/>
      <c r="IME345" s="430"/>
      <c r="IMF345" s="431"/>
      <c r="IMG345" s="429"/>
      <c r="IMH345" s="428"/>
      <c r="IMI345" s="430"/>
      <c r="IMJ345" s="431"/>
      <c r="IMK345" s="429"/>
      <c r="IML345" s="428"/>
      <c r="IMM345" s="430"/>
      <c r="IMN345" s="431"/>
      <c r="IMO345" s="429"/>
      <c r="IMP345" s="428"/>
      <c r="IMQ345" s="430"/>
      <c r="IMR345" s="431"/>
      <c r="IMS345" s="429"/>
      <c r="IMT345" s="428"/>
      <c r="IMU345" s="430"/>
      <c r="IMV345" s="431"/>
      <c r="IMW345" s="429"/>
      <c r="IMX345" s="428"/>
      <c r="IMY345" s="430"/>
      <c r="IMZ345" s="431"/>
      <c r="INA345" s="429"/>
      <c r="INB345" s="428"/>
      <c r="INC345" s="430"/>
      <c r="IND345" s="431"/>
      <c r="INE345" s="429"/>
      <c r="INF345" s="428"/>
      <c r="ING345" s="430"/>
      <c r="INH345" s="431"/>
      <c r="INI345" s="429"/>
      <c r="INJ345" s="428"/>
      <c r="INK345" s="430"/>
      <c r="INL345" s="431"/>
      <c r="INM345" s="429"/>
      <c r="INN345" s="428"/>
      <c r="INO345" s="430"/>
      <c r="INP345" s="431"/>
      <c r="INQ345" s="429"/>
      <c r="INR345" s="428"/>
      <c r="INS345" s="430"/>
      <c r="INT345" s="431"/>
      <c r="INU345" s="429"/>
      <c r="INV345" s="428"/>
      <c r="INW345" s="430"/>
      <c r="INX345" s="431"/>
      <c r="INY345" s="429"/>
      <c r="INZ345" s="428"/>
      <c r="IOA345" s="430"/>
      <c r="IOB345" s="431"/>
      <c r="IOC345" s="429"/>
      <c r="IOD345" s="428"/>
      <c r="IOE345" s="430"/>
      <c r="IOF345" s="431"/>
      <c r="IOG345" s="429"/>
      <c r="IOH345" s="428"/>
      <c r="IOI345" s="430"/>
      <c r="IOJ345" s="431"/>
      <c r="IOK345" s="429"/>
      <c r="IOL345" s="428"/>
      <c r="IOM345" s="430"/>
      <c r="ION345" s="431"/>
      <c r="IOO345" s="429"/>
      <c r="IOP345" s="428"/>
      <c r="IOQ345" s="430"/>
      <c r="IOR345" s="431"/>
      <c r="IOS345" s="429"/>
      <c r="IOT345" s="428"/>
      <c r="IOU345" s="430"/>
      <c r="IOV345" s="431"/>
      <c r="IOW345" s="429"/>
      <c r="IOX345" s="428"/>
      <c r="IOY345" s="430"/>
      <c r="IOZ345" s="431"/>
      <c r="IPA345" s="429"/>
      <c r="IPB345" s="428"/>
      <c r="IPC345" s="430"/>
      <c r="IPD345" s="431"/>
      <c r="IPE345" s="429"/>
      <c r="IPF345" s="428"/>
      <c r="IPG345" s="430"/>
      <c r="IPH345" s="431"/>
      <c r="IPI345" s="429"/>
      <c r="IPJ345" s="428"/>
      <c r="IPK345" s="430"/>
      <c r="IPL345" s="431"/>
      <c r="IPM345" s="429"/>
      <c r="IPN345" s="428"/>
      <c r="IPO345" s="430"/>
      <c r="IPP345" s="431"/>
      <c r="IPQ345" s="429"/>
      <c r="IPR345" s="428"/>
      <c r="IPS345" s="430"/>
      <c r="IPT345" s="431"/>
      <c r="IPU345" s="429"/>
      <c r="IPV345" s="428"/>
      <c r="IPW345" s="430"/>
      <c r="IPX345" s="431"/>
      <c r="IPY345" s="429"/>
      <c r="IPZ345" s="428"/>
      <c r="IQA345" s="430"/>
      <c r="IQB345" s="431"/>
      <c r="IQC345" s="429"/>
      <c r="IQD345" s="428"/>
      <c r="IQE345" s="430"/>
      <c r="IQF345" s="431"/>
      <c r="IQG345" s="429"/>
      <c r="IQH345" s="428"/>
      <c r="IQI345" s="430"/>
      <c r="IQJ345" s="431"/>
      <c r="IQK345" s="429"/>
      <c r="IQL345" s="428"/>
      <c r="IQM345" s="430"/>
      <c r="IQN345" s="431"/>
      <c r="IQO345" s="429"/>
      <c r="IQP345" s="428"/>
      <c r="IQQ345" s="430"/>
      <c r="IQR345" s="431"/>
      <c r="IQS345" s="429"/>
      <c r="IQT345" s="428"/>
      <c r="IQU345" s="430"/>
      <c r="IQV345" s="431"/>
      <c r="IQW345" s="429"/>
      <c r="IQX345" s="428"/>
      <c r="IQY345" s="430"/>
      <c r="IQZ345" s="431"/>
      <c r="IRA345" s="429"/>
      <c r="IRB345" s="428"/>
      <c r="IRC345" s="430"/>
      <c r="IRD345" s="431"/>
      <c r="IRE345" s="429"/>
      <c r="IRF345" s="428"/>
      <c r="IRG345" s="430"/>
      <c r="IRH345" s="431"/>
      <c r="IRI345" s="429"/>
      <c r="IRJ345" s="428"/>
      <c r="IRK345" s="430"/>
      <c r="IRL345" s="431"/>
      <c r="IRM345" s="429"/>
      <c r="IRN345" s="428"/>
      <c r="IRO345" s="430"/>
      <c r="IRP345" s="431"/>
      <c r="IRQ345" s="429"/>
      <c r="IRR345" s="428"/>
      <c r="IRS345" s="430"/>
      <c r="IRT345" s="431"/>
      <c r="IRU345" s="429"/>
      <c r="IRV345" s="428"/>
      <c r="IRW345" s="430"/>
      <c r="IRX345" s="431"/>
      <c r="IRY345" s="429"/>
      <c r="IRZ345" s="428"/>
      <c r="ISA345" s="430"/>
      <c r="ISB345" s="431"/>
      <c r="ISC345" s="429"/>
      <c r="ISD345" s="428"/>
      <c r="ISE345" s="430"/>
      <c r="ISF345" s="431"/>
      <c r="ISG345" s="429"/>
      <c r="ISH345" s="428"/>
      <c r="ISI345" s="430"/>
      <c r="ISJ345" s="431"/>
      <c r="ISK345" s="429"/>
      <c r="ISL345" s="428"/>
      <c r="ISM345" s="430"/>
      <c r="ISN345" s="431"/>
      <c r="ISO345" s="429"/>
      <c r="ISP345" s="428"/>
      <c r="ISQ345" s="430"/>
      <c r="ISR345" s="431"/>
      <c r="ISS345" s="429"/>
      <c r="IST345" s="428"/>
      <c r="ISU345" s="430"/>
      <c r="ISV345" s="431"/>
      <c r="ISW345" s="429"/>
      <c r="ISX345" s="428"/>
      <c r="ISY345" s="430"/>
      <c r="ISZ345" s="431"/>
      <c r="ITA345" s="429"/>
      <c r="ITB345" s="428"/>
      <c r="ITC345" s="430"/>
      <c r="ITD345" s="431"/>
      <c r="ITE345" s="429"/>
      <c r="ITF345" s="428"/>
      <c r="ITG345" s="430"/>
      <c r="ITH345" s="431"/>
      <c r="ITI345" s="429"/>
      <c r="ITJ345" s="428"/>
      <c r="ITK345" s="430"/>
      <c r="ITL345" s="431"/>
      <c r="ITM345" s="429"/>
      <c r="ITN345" s="428"/>
      <c r="ITO345" s="430"/>
      <c r="ITP345" s="431"/>
      <c r="ITQ345" s="429"/>
      <c r="ITR345" s="428"/>
      <c r="ITS345" s="430"/>
      <c r="ITT345" s="431"/>
      <c r="ITU345" s="429"/>
      <c r="ITV345" s="428"/>
      <c r="ITW345" s="430"/>
      <c r="ITX345" s="431"/>
      <c r="ITY345" s="429"/>
      <c r="ITZ345" s="428"/>
      <c r="IUA345" s="430"/>
      <c r="IUB345" s="431"/>
      <c r="IUC345" s="429"/>
      <c r="IUD345" s="428"/>
      <c r="IUE345" s="430"/>
      <c r="IUF345" s="431"/>
      <c r="IUG345" s="429"/>
      <c r="IUH345" s="428"/>
      <c r="IUI345" s="430"/>
      <c r="IUJ345" s="431"/>
      <c r="IUK345" s="429"/>
      <c r="IUL345" s="428"/>
      <c r="IUM345" s="430"/>
      <c r="IUN345" s="431"/>
      <c r="IUO345" s="429"/>
      <c r="IUP345" s="428"/>
      <c r="IUQ345" s="430"/>
      <c r="IUR345" s="431"/>
      <c r="IUS345" s="429"/>
      <c r="IUT345" s="428"/>
      <c r="IUU345" s="430"/>
      <c r="IUV345" s="431"/>
      <c r="IUW345" s="429"/>
      <c r="IUX345" s="428"/>
      <c r="IUY345" s="430"/>
      <c r="IUZ345" s="431"/>
      <c r="IVA345" s="429"/>
      <c r="IVB345" s="428"/>
      <c r="IVC345" s="430"/>
      <c r="IVD345" s="431"/>
      <c r="IVE345" s="429"/>
      <c r="IVF345" s="428"/>
      <c r="IVG345" s="430"/>
      <c r="IVH345" s="431"/>
      <c r="IVI345" s="429"/>
      <c r="IVJ345" s="428"/>
      <c r="IVK345" s="430"/>
      <c r="IVL345" s="431"/>
      <c r="IVM345" s="429"/>
      <c r="IVN345" s="428"/>
      <c r="IVO345" s="430"/>
      <c r="IVP345" s="431"/>
      <c r="IVQ345" s="429"/>
      <c r="IVR345" s="428"/>
      <c r="IVS345" s="430"/>
      <c r="IVT345" s="431"/>
      <c r="IVU345" s="429"/>
      <c r="IVV345" s="428"/>
      <c r="IVW345" s="430"/>
      <c r="IVX345" s="431"/>
      <c r="IVY345" s="429"/>
      <c r="IVZ345" s="428"/>
      <c r="IWA345" s="430"/>
      <c r="IWB345" s="431"/>
      <c r="IWC345" s="429"/>
      <c r="IWD345" s="428"/>
      <c r="IWE345" s="430"/>
      <c r="IWF345" s="431"/>
      <c r="IWG345" s="429"/>
      <c r="IWH345" s="428"/>
      <c r="IWI345" s="430"/>
      <c r="IWJ345" s="431"/>
      <c r="IWK345" s="429"/>
      <c r="IWL345" s="428"/>
      <c r="IWM345" s="430"/>
      <c r="IWN345" s="431"/>
      <c r="IWO345" s="429"/>
      <c r="IWP345" s="428"/>
      <c r="IWQ345" s="430"/>
      <c r="IWR345" s="431"/>
      <c r="IWS345" s="429"/>
      <c r="IWT345" s="428"/>
      <c r="IWU345" s="430"/>
      <c r="IWV345" s="431"/>
      <c r="IWW345" s="429"/>
      <c r="IWX345" s="428"/>
      <c r="IWY345" s="430"/>
      <c r="IWZ345" s="431"/>
      <c r="IXA345" s="429"/>
      <c r="IXB345" s="428"/>
      <c r="IXC345" s="430"/>
      <c r="IXD345" s="431"/>
      <c r="IXE345" s="429"/>
      <c r="IXF345" s="428"/>
      <c r="IXG345" s="430"/>
      <c r="IXH345" s="431"/>
      <c r="IXI345" s="429"/>
      <c r="IXJ345" s="428"/>
      <c r="IXK345" s="430"/>
      <c r="IXL345" s="431"/>
      <c r="IXM345" s="429"/>
      <c r="IXN345" s="428"/>
      <c r="IXO345" s="430"/>
      <c r="IXP345" s="431"/>
      <c r="IXQ345" s="429"/>
      <c r="IXR345" s="428"/>
      <c r="IXS345" s="430"/>
      <c r="IXT345" s="431"/>
      <c r="IXU345" s="429"/>
      <c r="IXV345" s="428"/>
      <c r="IXW345" s="430"/>
      <c r="IXX345" s="431"/>
      <c r="IXY345" s="429"/>
      <c r="IXZ345" s="428"/>
      <c r="IYA345" s="430"/>
      <c r="IYB345" s="431"/>
      <c r="IYC345" s="429"/>
      <c r="IYD345" s="428"/>
      <c r="IYE345" s="430"/>
      <c r="IYF345" s="431"/>
      <c r="IYG345" s="429"/>
      <c r="IYH345" s="428"/>
      <c r="IYI345" s="430"/>
      <c r="IYJ345" s="431"/>
      <c r="IYK345" s="429"/>
      <c r="IYL345" s="428"/>
      <c r="IYM345" s="430"/>
      <c r="IYN345" s="431"/>
      <c r="IYO345" s="429"/>
      <c r="IYP345" s="428"/>
      <c r="IYQ345" s="430"/>
      <c r="IYR345" s="431"/>
      <c r="IYS345" s="429"/>
      <c r="IYT345" s="428"/>
      <c r="IYU345" s="430"/>
      <c r="IYV345" s="431"/>
      <c r="IYW345" s="429"/>
      <c r="IYX345" s="428"/>
      <c r="IYY345" s="430"/>
      <c r="IYZ345" s="431"/>
      <c r="IZA345" s="429"/>
      <c r="IZB345" s="428"/>
      <c r="IZC345" s="430"/>
      <c r="IZD345" s="431"/>
      <c r="IZE345" s="429"/>
      <c r="IZF345" s="428"/>
      <c r="IZG345" s="430"/>
      <c r="IZH345" s="431"/>
      <c r="IZI345" s="429"/>
      <c r="IZJ345" s="428"/>
      <c r="IZK345" s="430"/>
      <c r="IZL345" s="431"/>
      <c r="IZM345" s="429"/>
      <c r="IZN345" s="428"/>
      <c r="IZO345" s="430"/>
      <c r="IZP345" s="431"/>
      <c r="IZQ345" s="429"/>
      <c r="IZR345" s="428"/>
      <c r="IZS345" s="430"/>
      <c r="IZT345" s="431"/>
      <c r="IZU345" s="429"/>
      <c r="IZV345" s="428"/>
      <c r="IZW345" s="430"/>
      <c r="IZX345" s="431"/>
      <c r="IZY345" s="429"/>
      <c r="IZZ345" s="428"/>
      <c r="JAA345" s="430"/>
      <c r="JAB345" s="431"/>
      <c r="JAC345" s="429"/>
      <c r="JAD345" s="428"/>
      <c r="JAE345" s="430"/>
      <c r="JAF345" s="431"/>
      <c r="JAG345" s="429"/>
      <c r="JAH345" s="428"/>
      <c r="JAI345" s="430"/>
      <c r="JAJ345" s="431"/>
      <c r="JAK345" s="429"/>
      <c r="JAL345" s="428"/>
      <c r="JAM345" s="430"/>
      <c r="JAN345" s="431"/>
      <c r="JAO345" s="429"/>
      <c r="JAP345" s="428"/>
      <c r="JAQ345" s="430"/>
      <c r="JAR345" s="431"/>
      <c r="JAS345" s="429"/>
      <c r="JAT345" s="428"/>
      <c r="JAU345" s="430"/>
      <c r="JAV345" s="431"/>
      <c r="JAW345" s="429"/>
      <c r="JAX345" s="428"/>
      <c r="JAY345" s="430"/>
      <c r="JAZ345" s="431"/>
      <c r="JBA345" s="429"/>
      <c r="JBB345" s="428"/>
      <c r="JBC345" s="430"/>
      <c r="JBD345" s="431"/>
      <c r="JBE345" s="429"/>
      <c r="JBF345" s="428"/>
      <c r="JBG345" s="430"/>
      <c r="JBH345" s="431"/>
      <c r="JBI345" s="429"/>
      <c r="JBJ345" s="428"/>
      <c r="JBK345" s="430"/>
      <c r="JBL345" s="431"/>
      <c r="JBM345" s="429"/>
      <c r="JBN345" s="428"/>
      <c r="JBO345" s="430"/>
      <c r="JBP345" s="431"/>
      <c r="JBQ345" s="429"/>
      <c r="JBR345" s="428"/>
      <c r="JBS345" s="430"/>
      <c r="JBT345" s="431"/>
      <c r="JBU345" s="429"/>
      <c r="JBV345" s="428"/>
      <c r="JBW345" s="430"/>
      <c r="JBX345" s="431"/>
      <c r="JBY345" s="429"/>
      <c r="JBZ345" s="428"/>
      <c r="JCA345" s="430"/>
      <c r="JCB345" s="431"/>
      <c r="JCC345" s="429"/>
      <c r="JCD345" s="428"/>
      <c r="JCE345" s="430"/>
      <c r="JCF345" s="431"/>
      <c r="JCG345" s="429"/>
      <c r="JCH345" s="428"/>
      <c r="JCI345" s="430"/>
      <c r="JCJ345" s="431"/>
      <c r="JCK345" s="429"/>
      <c r="JCL345" s="428"/>
      <c r="JCM345" s="430"/>
      <c r="JCN345" s="431"/>
      <c r="JCO345" s="429"/>
      <c r="JCP345" s="428"/>
      <c r="JCQ345" s="430"/>
      <c r="JCR345" s="431"/>
      <c r="JCS345" s="429"/>
      <c r="JCT345" s="428"/>
      <c r="JCU345" s="430"/>
      <c r="JCV345" s="431"/>
      <c r="JCW345" s="429"/>
      <c r="JCX345" s="428"/>
      <c r="JCY345" s="430"/>
      <c r="JCZ345" s="431"/>
      <c r="JDA345" s="429"/>
      <c r="JDB345" s="428"/>
      <c r="JDC345" s="430"/>
      <c r="JDD345" s="431"/>
      <c r="JDE345" s="429"/>
      <c r="JDF345" s="428"/>
      <c r="JDG345" s="430"/>
      <c r="JDH345" s="431"/>
      <c r="JDI345" s="429"/>
      <c r="JDJ345" s="428"/>
      <c r="JDK345" s="430"/>
      <c r="JDL345" s="431"/>
      <c r="JDM345" s="429"/>
      <c r="JDN345" s="428"/>
      <c r="JDO345" s="430"/>
      <c r="JDP345" s="431"/>
      <c r="JDQ345" s="429"/>
      <c r="JDR345" s="428"/>
      <c r="JDS345" s="430"/>
      <c r="JDT345" s="431"/>
      <c r="JDU345" s="429"/>
      <c r="JDV345" s="428"/>
      <c r="JDW345" s="430"/>
      <c r="JDX345" s="431"/>
      <c r="JDY345" s="429"/>
      <c r="JDZ345" s="428"/>
      <c r="JEA345" s="430"/>
      <c r="JEB345" s="431"/>
      <c r="JEC345" s="429"/>
      <c r="JED345" s="428"/>
      <c r="JEE345" s="430"/>
      <c r="JEF345" s="431"/>
      <c r="JEG345" s="429"/>
      <c r="JEH345" s="428"/>
      <c r="JEI345" s="430"/>
      <c r="JEJ345" s="431"/>
      <c r="JEK345" s="429"/>
      <c r="JEL345" s="428"/>
      <c r="JEM345" s="430"/>
      <c r="JEN345" s="431"/>
      <c r="JEO345" s="429"/>
      <c r="JEP345" s="428"/>
      <c r="JEQ345" s="430"/>
      <c r="JER345" s="431"/>
      <c r="JES345" s="429"/>
      <c r="JET345" s="428"/>
      <c r="JEU345" s="430"/>
      <c r="JEV345" s="431"/>
      <c r="JEW345" s="429"/>
      <c r="JEX345" s="428"/>
      <c r="JEY345" s="430"/>
      <c r="JEZ345" s="431"/>
      <c r="JFA345" s="429"/>
      <c r="JFB345" s="428"/>
      <c r="JFC345" s="430"/>
      <c r="JFD345" s="431"/>
      <c r="JFE345" s="429"/>
      <c r="JFF345" s="428"/>
      <c r="JFG345" s="430"/>
      <c r="JFH345" s="431"/>
      <c r="JFI345" s="429"/>
      <c r="JFJ345" s="428"/>
      <c r="JFK345" s="430"/>
      <c r="JFL345" s="431"/>
      <c r="JFM345" s="429"/>
      <c r="JFN345" s="428"/>
      <c r="JFO345" s="430"/>
      <c r="JFP345" s="431"/>
      <c r="JFQ345" s="429"/>
      <c r="JFR345" s="428"/>
      <c r="JFS345" s="430"/>
      <c r="JFT345" s="431"/>
      <c r="JFU345" s="429"/>
      <c r="JFV345" s="428"/>
      <c r="JFW345" s="430"/>
      <c r="JFX345" s="431"/>
      <c r="JFY345" s="429"/>
      <c r="JFZ345" s="428"/>
      <c r="JGA345" s="430"/>
      <c r="JGB345" s="431"/>
      <c r="JGC345" s="429"/>
      <c r="JGD345" s="428"/>
      <c r="JGE345" s="430"/>
      <c r="JGF345" s="431"/>
      <c r="JGG345" s="429"/>
      <c r="JGH345" s="428"/>
      <c r="JGI345" s="430"/>
      <c r="JGJ345" s="431"/>
      <c r="JGK345" s="429"/>
      <c r="JGL345" s="428"/>
      <c r="JGM345" s="430"/>
      <c r="JGN345" s="431"/>
      <c r="JGO345" s="429"/>
      <c r="JGP345" s="428"/>
      <c r="JGQ345" s="430"/>
      <c r="JGR345" s="431"/>
      <c r="JGS345" s="429"/>
      <c r="JGT345" s="428"/>
      <c r="JGU345" s="430"/>
      <c r="JGV345" s="431"/>
      <c r="JGW345" s="429"/>
      <c r="JGX345" s="428"/>
      <c r="JGY345" s="430"/>
      <c r="JGZ345" s="431"/>
      <c r="JHA345" s="429"/>
      <c r="JHB345" s="428"/>
      <c r="JHC345" s="430"/>
      <c r="JHD345" s="431"/>
      <c r="JHE345" s="429"/>
      <c r="JHF345" s="428"/>
      <c r="JHG345" s="430"/>
      <c r="JHH345" s="431"/>
      <c r="JHI345" s="429"/>
      <c r="JHJ345" s="428"/>
      <c r="JHK345" s="430"/>
      <c r="JHL345" s="431"/>
      <c r="JHM345" s="429"/>
      <c r="JHN345" s="428"/>
      <c r="JHO345" s="430"/>
      <c r="JHP345" s="431"/>
      <c r="JHQ345" s="429"/>
      <c r="JHR345" s="428"/>
      <c r="JHS345" s="430"/>
      <c r="JHT345" s="431"/>
      <c r="JHU345" s="429"/>
      <c r="JHV345" s="428"/>
      <c r="JHW345" s="430"/>
      <c r="JHX345" s="431"/>
      <c r="JHY345" s="429"/>
      <c r="JHZ345" s="428"/>
      <c r="JIA345" s="430"/>
      <c r="JIB345" s="431"/>
      <c r="JIC345" s="429"/>
      <c r="JID345" s="428"/>
      <c r="JIE345" s="430"/>
      <c r="JIF345" s="431"/>
      <c r="JIG345" s="429"/>
      <c r="JIH345" s="428"/>
      <c r="JII345" s="430"/>
      <c r="JIJ345" s="431"/>
      <c r="JIK345" s="429"/>
      <c r="JIL345" s="428"/>
      <c r="JIM345" s="430"/>
      <c r="JIN345" s="431"/>
      <c r="JIO345" s="429"/>
      <c r="JIP345" s="428"/>
      <c r="JIQ345" s="430"/>
      <c r="JIR345" s="431"/>
      <c r="JIS345" s="429"/>
      <c r="JIT345" s="428"/>
      <c r="JIU345" s="430"/>
      <c r="JIV345" s="431"/>
      <c r="JIW345" s="429"/>
      <c r="JIX345" s="428"/>
      <c r="JIY345" s="430"/>
      <c r="JIZ345" s="431"/>
      <c r="JJA345" s="429"/>
      <c r="JJB345" s="428"/>
      <c r="JJC345" s="430"/>
      <c r="JJD345" s="431"/>
      <c r="JJE345" s="429"/>
      <c r="JJF345" s="428"/>
      <c r="JJG345" s="430"/>
      <c r="JJH345" s="431"/>
      <c r="JJI345" s="429"/>
      <c r="JJJ345" s="428"/>
      <c r="JJK345" s="430"/>
      <c r="JJL345" s="431"/>
      <c r="JJM345" s="429"/>
      <c r="JJN345" s="428"/>
      <c r="JJO345" s="430"/>
      <c r="JJP345" s="431"/>
      <c r="JJQ345" s="429"/>
      <c r="JJR345" s="428"/>
      <c r="JJS345" s="430"/>
      <c r="JJT345" s="431"/>
      <c r="JJU345" s="429"/>
      <c r="JJV345" s="428"/>
      <c r="JJW345" s="430"/>
      <c r="JJX345" s="431"/>
      <c r="JJY345" s="429"/>
      <c r="JJZ345" s="428"/>
      <c r="JKA345" s="430"/>
      <c r="JKB345" s="431"/>
      <c r="JKC345" s="429"/>
      <c r="JKD345" s="428"/>
      <c r="JKE345" s="430"/>
      <c r="JKF345" s="431"/>
      <c r="JKG345" s="429"/>
      <c r="JKH345" s="428"/>
      <c r="JKI345" s="430"/>
      <c r="JKJ345" s="431"/>
      <c r="JKK345" s="429"/>
      <c r="JKL345" s="428"/>
      <c r="JKM345" s="430"/>
      <c r="JKN345" s="431"/>
      <c r="JKO345" s="429"/>
      <c r="JKP345" s="428"/>
      <c r="JKQ345" s="430"/>
      <c r="JKR345" s="431"/>
      <c r="JKS345" s="429"/>
      <c r="JKT345" s="428"/>
      <c r="JKU345" s="430"/>
      <c r="JKV345" s="431"/>
      <c r="JKW345" s="429"/>
      <c r="JKX345" s="428"/>
      <c r="JKY345" s="430"/>
      <c r="JKZ345" s="431"/>
      <c r="JLA345" s="429"/>
      <c r="JLB345" s="428"/>
      <c r="JLC345" s="430"/>
      <c r="JLD345" s="431"/>
      <c r="JLE345" s="429"/>
      <c r="JLF345" s="428"/>
      <c r="JLG345" s="430"/>
      <c r="JLH345" s="431"/>
      <c r="JLI345" s="429"/>
      <c r="JLJ345" s="428"/>
      <c r="JLK345" s="430"/>
      <c r="JLL345" s="431"/>
      <c r="JLM345" s="429"/>
      <c r="JLN345" s="428"/>
      <c r="JLO345" s="430"/>
      <c r="JLP345" s="431"/>
      <c r="JLQ345" s="429"/>
      <c r="JLR345" s="428"/>
      <c r="JLS345" s="430"/>
      <c r="JLT345" s="431"/>
      <c r="JLU345" s="429"/>
      <c r="JLV345" s="428"/>
      <c r="JLW345" s="430"/>
      <c r="JLX345" s="431"/>
      <c r="JLY345" s="429"/>
      <c r="JLZ345" s="428"/>
      <c r="JMA345" s="430"/>
      <c r="JMB345" s="431"/>
      <c r="JMC345" s="429"/>
      <c r="JMD345" s="428"/>
      <c r="JME345" s="430"/>
      <c r="JMF345" s="431"/>
      <c r="JMG345" s="429"/>
      <c r="JMH345" s="428"/>
      <c r="JMI345" s="430"/>
      <c r="JMJ345" s="431"/>
      <c r="JMK345" s="429"/>
      <c r="JML345" s="428"/>
      <c r="JMM345" s="430"/>
      <c r="JMN345" s="431"/>
      <c r="JMO345" s="429"/>
      <c r="JMP345" s="428"/>
      <c r="JMQ345" s="430"/>
      <c r="JMR345" s="431"/>
      <c r="JMS345" s="429"/>
      <c r="JMT345" s="428"/>
      <c r="JMU345" s="430"/>
      <c r="JMV345" s="431"/>
      <c r="JMW345" s="429"/>
      <c r="JMX345" s="428"/>
      <c r="JMY345" s="430"/>
      <c r="JMZ345" s="431"/>
      <c r="JNA345" s="429"/>
      <c r="JNB345" s="428"/>
      <c r="JNC345" s="430"/>
      <c r="JND345" s="431"/>
      <c r="JNE345" s="429"/>
      <c r="JNF345" s="428"/>
      <c r="JNG345" s="430"/>
      <c r="JNH345" s="431"/>
      <c r="JNI345" s="429"/>
      <c r="JNJ345" s="428"/>
      <c r="JNK345" s="430"/>
      <c r="JNL345" s="431"/>
      <c r="JNM345" s="429"/>
      <c r="JNN345" s="428"/>
      <c r="JNO345" s="430"/>
      <c r="JNP345" s="431"/>
      <c r="JNQ345" s="429"/>
      <c r="JNR345" s="428"/>
      <c r="JNS345" s="430"/>
      <c r="JNT345" s="431"/>
      <c r="JNU345" s="429"/>
      <c r="JNV345" s="428"/>
      <c r="JNW345" s="430"/>
      <c r="JNX345" s="431"/>
      <c r="JNY345" s="429"/>
      <c r="JNZ345" s="428"/>
      <c r="JOA345" s="430"/>
      <c r="JOB345" s="431"/>
      <c r="JOC345" s="429"/>
      <c r="JOD345" s="428"/>
      <c r="JOE345" s="430"/>
      <c r="JOF345" s="431"/>
      <c r="JOG345" s="429"/>
      <c r="JOH345" s="428"/>
      <c r="JOI345" s="430"/>
      <c r="JOJ345" s="431"/>
      <c r="JOK345" s="429"/>
      <c r="JOL345" s="428"/>
      <c r="JOM345" s="430"/>
      <c r="JON345" s="431"/>
      <c r="JOO345" s="429"/>
      <c r="JOP345" s="428"/>
      <c r="JOQ345" s="430"/>
      <c r="JOR345" s="431"/>
      <c r="JOS345" s="429"/>
      <c r="JOT345" s="428"/>
      <c r="JOU345" s="430"/>
      <c r="JOV345" s="431"/>
      <c r="JOW345" s="429"/>
      <c r="JOX345" s="428"/>
      <c r="JOY345" s="430"/>
      <c r="JOZ345" s="431"/>
      <c r="JPA345" s="429"/>
      <c r="JPB345" s="428"/>
      <c r="JPC345" s="430"/>
      <c r="JPD345" s="431"/>
      <c r="JPE345" s="429"/>
      <c r="JPF345" s="428"/>
      <c r="JPG345" s="430"/>
      <c r="JPH345" s="431"/>
      <c r="JPI345" s="429"/>
      <c r="JPJ345" s="428"/>
      <c r="JPK345" s="430"/>
      <c r="JPL345" s="431"/>
      <c r="JPM345" s="429"/>
      <c r="JPN345" s="428"/>
      <c r="JPO345" s="430"/>
      <c r="JPP345" s="431"/>
      <c r="JPQ345" s="429"/>
      <c r="JPR345" s="428"/>
      <c r="JPS345" s="430"/>
      <c r="JPT345" s="431"/>
      <c r="JPU345" s="429"/>
      <c r="JPV345" s="428"/>
      <c r="JPW345" s="430"/>
      <c r="JPX345" s="431"/>
      <c r="JPY345" s="429"/>
      <c r="JPZ345" s="428"/>
      <c r="JQA345" s="430"/>
      <c r="JQB345" s="431"/>
      <c r="JQC345" s="429"/>
      <c r="JQD345" s="428"/>
      <c r="JQE345" s="430"/>
      <c r="JQF345" s="431"/>
      <c r="JQG345" s="429"/>
      <c r="JQH345" s="428"/>
      <c r="JQI345" s="430"/>
      <c r="JQJ345" s="431"/>
      <c r="JQK345" s="429"/>
      <c r="JQL345" s="428"/>
      <c r="JQM345" s="430"/>
      <c r="JQN345" s="431"/>
      <c r="JQO345" s="429"/>
      <c r="JQP345" s="428"/>
      <c r="JQQ345" s="430"/>
      <c r="JQR345" s="431"/>
      <c r="JQS345" s="429"/>
      <c r="JQT345" s="428"/>
      <c r="JQU345" s="430"/>
      <c r="JQV345" s="431"/>
      <c r="JQW345" s="429"/>
      <c r="JQX345" s="428"/>
      <c r="JQY345" s="430"/>
      <c r="JQZ345" s="431"/>
      <c r="JRA345" s="429"/>
      <c r="JRB345" s="428"/>
      <c r="JRC345" s="430"/>
      <c r="JRD345" s="431"/>
      <c r="JRE345" s="429"/>
      <c r="JRF345" s="428"/>
      <c r="JRG345" s="430"/>
      <c r="JRH345" s="431"/>
      <c r="JRI345" s="429"/>
      <c r="JRJ345" s="428"/>
      <c r="JRK345" s="430"/>
      <c r="JRL345" s="431"/>
      <c r="JRM345" s="429"/>
      <c r="JRN345" s="428"/>
      <c r="JRO345" s="430"/>
      <c r="JRP345" s="431"/>
      <c r="JRQ345" s="429"/>
      <c r="JRR345" s="428"/>
      <c r="JRS345" s="430"/>
      <c r="JRT345" s="431"/>
      <c r="JRU345" s="429"/>
      <c r="JRV345" s="428"/>
      <c r="JRW345" s="430"/>
      <c r="JRX345" s="431"/>
      <c r="JRY345" s="429"/>
      <c r="JRZ345" s="428"/>
      <c r="JSA345" s="430"/>
      <c r="JSB345" s="431"/>
      <c r="JSC345" s="429"/>
      <c r="JSD345" s="428"/>
      <c r="JSE345" s="430"/>
      <c r="JSF345" s="431"/>
      <c r="JSG345" s="429"/>
      <c r="JSH345" s="428"/>
      <c r="JSI345" s="430"/>
      <c r="JSJ345" s="431"/>
      <c r="JSK345" s="429"/>
      <c r="JSL345" s="428"/>
      <c r="JSM345" s="430"/>
      <c r="JSN345" s="431"/>
      <c r="JSO345" s="429"/>
      <c r="JSP345" s="428"/>
      <c r="JSQ345" s="430"/>
      <c r="JSR345" s="431"/>
      <c r="JSS345" s="429"/>
      <c r="JST345" s="428"/>
      <c r="JSU345" s="430"/>
      <c r="JSV345" s="431"/>
      <c r="JSW345" s="429"/>
      <c r="JSX345" s="428"/>
      <c r="JSY345" s="430"/>
      <c r="JSZ345" s="431"/>
      <c r="JTA345" s="429"/>
      <c r="JTB345" s="428"/>
      <c r="JTC345" s="430"/>
      <c r="JTD345" s="431"/>
      <c r="JTE345" s="429"/>
      <c r="JTF345" s="428"/>
      <c r="JTG345" s="430"/>
      <c r="JTH345" s="431"/>
      <c r="JTI345" s="429"/>
      <c r="JTJ345" s="428"/>
      <c r="JTK345" s="430"/>
      <c r="JTL345" s="431"/>
      <c r="JTM345" s="429"/>
      <c r="JTN345" s="428"/>
      <c r="JTO345" s="430"/>
      <c r="JTP345" s="431"/>
      <c r="JTQ345" s="429"/>
      <c r="JTR345" s="428"/>
      <c r="JTS345" s="430"/>
      <c r="JTT345" s="431"/>
      <c r="JTU345" s="429"/>
      <c r="JTV345" s="428"/>
      <c r="JTW345" s="430"/>
      <c r="JTX345" s="431"/>
      <c r="JTY345" s="429"/>
      <c r="JTZ345" s="428"/>
      <c r="JUA345" s="430"/>
      <c r="JUB345" s="431"/>
      <c r="JUC345" s="429"/>
      <c r="JUD345" s="428"/>
      <c r="JUE345" s="430"/>
      <c r="JUF345" s="431"/>
      <c r="JUG345" s="429"/>
      <c r="JUH345" s="428"/>
      <c r="JUI345" s="430"/>
      <c r="JUJ345" s="431"/>
      <c r="JUK345" s="429"/>
      <c r="JUL345" s="428"/>
      <c r="JUM345" s="430"/>
      <c r="JUN345" s="431"/>
      <c r="JUO345" s="429"/>
      <c r="JUP345" s="428"/>
      <c r="JUQ345" s="430"/>
      <c r="JUR345" s="431"/>
      <c r="JUS345" s="429"/>
      <c r="JUT345" s="428"/>
      <c r="JUU345" s="430"/>
      <c r="JUV345" s="431"/>
      <c r="JUW345" s="429"/>
      <c r="JUX345" s="428"/>
      <c r="JUY345" s="430"/>
      <c r="JUZ345" s="431"/>
      <c r="JVA345" s="429"/>
      <c r="JVB345" s="428"/>
      <c r="JVC345" s="430"/>
      <c r="JVD345" s="431"/>
      <c r="JVE345" s="429"/>
      <c r="JVF345" s="428"/>
      <c r="JVG345" s="430"/>
      <c r="JVH345" s="431"/>
      <c r="JVI345" s="429"/>
      <c r="JVJ345" s="428"/>
      <c r="JVK345" s="430"/>
      <c r="JVL345" s="431"/>
      <c r="JVM345" s="429"/>
      <c r="JVN345" s="428"/>
      <c r="JVO345" s="430"/>
      <c r="JVP345" s="431"/>
      <c r="JVQ345" s="429"/>
      <c r="JVR345" s="428"/>
      <c r="JVS345" s="430"/>
      <c r="JVT345" s="431"/>
      <c r="JVU345" s="429"/>
      <c r="JVV345" s="428"/>
      <c r="JVW345" s="430"/>
      <c r="JVX345" s="431"/>
      <c r="JVY345" s="429"/>
      <c r="JVZ345" s="428"/>
      <c r="JWA345" s="430"/>
      <c r="JWB345" s="431"/>
      <c r="JWC345" s="429"/>
      <c r="JWD345" s="428"/>
      <c r="JWE345" s="430"/>
      <c r="JWF345" s="431"/>
      <c r="JWG345" s="429"/>
      <c r="JWH345" s="428"/>
      <c r="JWI345" s="430"/>
      <c r="JWJ345" s="431"/>
      <c r="JWK345" s="429"/>
      <c r="JWL345" s="428"/>
      <c r="JWM345" s="430"/>
      <c r="JWN345" s="431"/>
      <c r="JWO345" s="429"/>
      <c r="JWP345" s="428"/>
      <c r="JWQ345" s="430"/>
      <c r="JWR345" s="431"/>
      <c r="JWS345" s="429"/>
      <c r="JWT345" s="428"/>
      <c r="JWU345" s="430"/>
      <c r="JWV345" s="431"/>
      <c r="JWW345" s="429"/>
      <c r="JWX345" s="428"/>
      <c r="JWY345" s="430"/>
      <c r="JWZ345" s="431"/>
      <c r="JXA345" s="429"/>
      <c r="JXB345" s="428"/>
      <c r="JXC345" s="430"/>
      <c r="JXD345" s="431"/>
      <c r="JXE345" s="429"/>
      <c r="JXF345" s="428"/>
      <c r="JXG345" s="430"/>
      <c r="JXH345" s="431"/>
      <c r="JXI345" s="429"/>
      <c r="JXJ345" s="428"/>
      <c r="JXK345" s="430"/>
      <c r="JXL345" s="431"/>
      <c r="JXM345" s="429"/>
      <c r="JXN345" s="428"/>
      <c r="JXO345" s="430"/>
      <c r="JXP345" s="431"/>
      <c r="JXQ345" s="429"/>
      <c r="JXR345" s="428"/>
      <c r="JXS345" s="430"/>
      <c r="JXT345" s="431"/>
      <c r="JXU345" s="429"/>
      <c r="JXV345" s="428"/>
      <c r="JXW345" s="430"/>
      <c r="JXX345" s="431"/>
      <c r="JXY345" s="429"/>
      <c r="JXZ345" s="428"/>
      <c r="JYA345" s="430"/>
      <c r="JYB345" s="431"/>
      <c r="JYC345" s="429"/>
      <c r="JYD345" s="428"/>
      <c r="JYE345" s="430"/>
      <c r="JYF345" s="431"/>
      <c r="JYG345" s="429"/>
      <c r="JYH345" s="428"/>
      <c r="JYI345" s="430"/>
      <c r="JYJ345" s="431"/>
      <c r="JYK345" s="429"/>
      <c r="JYL345" s="428"/>
      <c r="JYM345" s="430"/>
      <c r="JYN345" s="431"/>
      <c r="JYO345" s="429"/>
      <c r="JYP345" s="428"/>
      <c r="JYQ345" s="430"/>
      <c r="JYR345" s="431"/>
      <c r="JYS345" s="429"/>
      <c r="JYT345" s="428"/>
      <c r="JYU345" s="430"/>
      <c r="JYV345" s="431"/>
      <c r="JYW345" s="429"/>
      <c r="JYX345" s="428"/>
      <c r="JYY345" s="430"/>
      <c r="JYZ345" s="431"/>
      <c r="JZA345" s="429"/>
      <c r="JZB345" s="428"/>
      <c r="JZC345" s="430"/>
      <c r="JZD345" s="431"/>
      <c r="JZE345" s="429"/>
      <c r="JZF345" s="428"/>
      <c r="JZG345" s="430"/>
      <c r="JZH345" s="431"/>
      <c r="JZI345" s="429"/>
      <c r="JZJ345" s="428"/>
      <c r="JZK345" s="430"/>
      <c r="JZL345" s="431"/>
      <c r="JZM345" s="429"/>
      <c r="JZN345" s="428"/>
      <c r="JZO345" s="430"/>
      <c r="JZP345" s="431"/>
      <c r="JZQ345" s="429"/>
      <c r="JZR345" s="428"/>
      <c r="JZS345" s="430"/>
      <c r="JZT345" s="431"/>
      <c r="JZU345" s="429"/>
      <c r="JZV345" s="428"/>
      <c r="JZW345" s="430"/>
      <c r="JZX345" s="431"/>
      <c r="JZY345" s="429"/>
      <c r="JZZ345" s="428"/>
      <c r="KAA345" s="430"/>
      <c r="KAB345" s="431"/>
      <c r="KAC345" s="429"/>
      <c r="KAD345" s="428"/>
      <c r="KAE345" s="430"/>
      <c r="KAF345" s="431"/>
      <c r="KAG345" s="429"/>
      <c r="KAH345" s="428"/>
      <c r="KAI345" s="430"/>
      <c r="KAJ345" s="431"/>
      <c r="KAK345" s="429"/>
      <c r="KAL345" s="428"/>
      <c r="KAM345" s="430"/>
      <c r="KAN345" s="431"/>
      <c r="KAO345" s="429"/>
      <c r="KAP345" s="428"/>
      <c r="KAQ345" s="430"/>
      <c r="KAR345" s="431"/>
      <c r="KAS345" s="429"/>
      <c r="KAT345" s="428"/>
      <c r="KAU345" s="430"/>
      <c r="KAV345" s="431"/>
      <c r="KAW345" s="429"/>
      <c r="KAX345" s="428"/>
      <c r="KAY345" s="430"/>
      <c r="KAZ345" s="431"/>
      <c r="KBA345" s="429"/>
      <c r="KBB345" s="428"/>
      <c r="KBC345" s="430"/>
      <c r="KBD345" s="431"/>
      <c r="KBE345" s="429"/>
      <c r="KBF345" s="428"/>
      <c r="KBG345" s="430"/>
      <c r="KBH345" s="431"/>
      <c r="KBI345" s="429"/>
      <c r="KBJ345" s="428"/>
      <c r="KBK345" s="430"/>
      <c r="KBL345" s="431"/>
      <c r="KBM345" s="429"/>
      <c r="KBN345" s="428"/>
      <c r="KBO345" s="430"/>
      <c r="KBP345" s="431"/>
      <c r="KBQ345" s="429"/>
      <c r="KBR345" s="428"/>
      <c r="KBS345" s="430"/>
      <c r="KBT345" s="431"/>
      <c r="KBU345" s="429"/>
      <c r="KBV345" s="428"/>
      <c r="KBW345" s="430"/>
      <c r="KBX345" s="431"/>
      <c r="KBY345" s="429"/>
      <c r="KBZ345" s="428"/>
      <c r="KCA345" s="430"/>
      <c r="KCB345" s="431"/>
      <c r="KCC345" s="429"/>
      <c r="KCD345" s="428"/>
      <c r="KCE345" s="430"/>
      <c r="KCF345" s="431"/>
      <c r="KCG345" s="429"/>
      <c r="KCH345" s="428"/>
      <c r="KCI345" s="430"/>
      <c r="KCJ345" s="431"/>
      <c r="KCK345" s="429"/>
      <c r="KCL345" s="428"/>
      <c r="KCM345" s="430"/>
      <c r="KCN345" s="431"/>
      <c r="KCO345" s="429"/>
      <c r="KCP345" s="428"/>
      <c r="KCQ345" s="430"/>
      <c r="KCR345" s="431"/>
      <c r="KCS345" s="429"/>
      <c r="KCT345" s="428"/>
      <c r="KCU345" s="430"/>
      <c r="KCV345" s="431"/>
      <c r="KCW345" s="429"/>
      <c r="KCX345" s="428"/>
      <c r="KCY345" s="430"/>
      <c r="KCZ345" s="431"/>
      <c r="KDA345" s="429"/>
      <c r="KDB345" s="428"/>
      <c r="KDC345" s="430"/>
      <c r="KDD345" s="431"/>
      <c r="KDE345" s="429"/>
      <c r="KDF345" s="428"/>
      <c r="KDG345" s="430"/>
      <c r="KDH345" s="431"/>
      <c r="KDI345" s="429"/>
      <c r="KDJ345" s="428"/>
      <c r="KDK345" s="430"/>
      <c r="KDL345" s="431"/>
      <c r="KDM345" s="429"/>
      <c r="KDN345" s="428"/>
      <c r="KDO345" s="430"/>
      <c r="KDP345" s="431"/>
      <c r="KDQ345" s="429"/>
      <c r="KDR345" s="428"/>
      <c r="KDS345" s="430"/>
      <c r="KDT345" s="431"/>
      <c r="KDU345" s="429"/>
      <c r="KDV345" s="428"/>
      <c r="KDW345" s="430"/>
      <c r="KDX345" s="431"/>
      <c r="KDY345" s="429"/>
      <c r="KDZ345" s="428"/>
      <c r="KEA345" s="430"/>
      <c r="KEB345" s="431"/>
      <c r="KEC345" s="429"/>
      <c r="KED345" s="428"/>
      <c r="KEE345" s="430"/>
      <c r="KEF345" s="431"/>
      <c r="KEG345" s="429"/>
      <c r="KEH345" s="428"/>
      <c r="KEI345" s="430"/>
      <c r="KEJ345" s="431"/>
      <c r="KEK345" s="429"/>
      <c r="KEL345" s="428"/>
      <c r="KEM345" s="430"/>
      <c r="KEN345" s="431"/>
      <c r="KEO345" s="429"/>
      <c r="KEP345" s="428"/>
      <c r="KEQ345" s="430"/>
      <c r="KER345" s="431"/>
      <c r="KES345" s="429"/>
      <c r="KET345" s="428"/>
      <c r="KEU345" s="430"/>
      <c r="KEV345" s="431"/>
      <c r="KEW345" s="429"/>
      <c r="KEX345" s="428"/>
      <c r="KEY345" s="430"/>
      <c r="KEZ345" s="431"/>
      <c r="KFA345" s="429"/>
      <c r="KFB345" s="428"/>
      <c r="KFC345" s="430"/>
      <c r="KFD345" s="431"/>
      <c r="KFE345" s="429"/>
      <c r="KFF345" s="428"/>
      <c r="KFG345" s="430"/>
      <c r="KFH345" s="431"/>
      <c r="KFI345" s="429"/>
      <c r="KFJ345" s="428"/>
      <c r="KFK345" s="430"/>
      <c r="KFL345" s="431"/>
      <c r="KFM345" s="429"/>
      <c r="KFN345" s="428"/>
      <c r="KFO345" s="430"/>
      <c r="KFP345" s="431"/>
      <c r="KFQ345" s="429"/>
      <c r="KFR345" s="428"/>
      <c r="KFS345" s="430"/>
      <c r="KFT345" s="431"/>
      <c r="KFU345" s="429"/>
      <c r="KFV345" s="428"/>
      <c r="KFW345" s="430"/>
      <c r="KFX345" s="431"/>
      <c r="KFY345" s="429"/>
      <c r="KFZ345" s="428"/>
      <c r="KGA345" s="430"/>
      <c r="KGB345" s="431"/>
      <c r="KGC345" s="429"/>
      <c r="KGD345" s="428"/>
      <c r="KGE345" s="430"/>
      <c r="KGF345" s="431"/>
      <c r="KGG345" s="429"/>
      <c r="KGH345" s="428"/>
      <c r="KGI345" s="430"/>
      <c r="KGJ345" s="431"/>
      <c r="KGK345" s="429"/>
      <c r="KGL345" s="428"/>
      <c r="KGM345" s="430"/>
      <c r="KGN345" s="431"/>
      <c r="KGO345" s="429"/>
      <c r="KGP345" s="428"/>
      <c r="KGQ345" s="430"/>
      <c r="KGR345" s="431"/>
      <c r="KGS345" s="429"/>
      <c r="KGT345" s="428"/>
      <c r="KGU345" s="430"/>
      <c r="KGV345" s="431"/>
      <c r="KGW345" s="429"/>
      <c r="KGX345" s="428"/>
      <c r="KGY345" s="430"/>
      <c r="KGZ345" s="431"/>
      <c r="KHA345" s="429"/>
      <c r="KHB345" s="428"/>
      <c r="KHC345" s="430"/>
      <c r="KHD345" s="431"/>
      <c r="KHE345" s="429"/>
      <c r="KHF345" s="428"/>
      <c r="KHG345" s="430"/>
      <c r="KHH345" s="431"/>
      <c r="KHI345" s="429"/>
      <c r="KHJ345" s="428"/>
      <c r="KHK345" s="430"/>
      <c r="KHL345" s="431"/>
      <c r="KHM345" s="429"/>
      <c r="KHN345" s="428"/>
      <c r="KHO345" s="430"/>
      <c r="KHP345" s="431"/>
      <c r="KHQ345" s="429"/>
      <c r="KHR345" s="428"/>
      <c r="KHS345" s="430"/>
      <c r="KHT345" s="431"/>
      <c r="KHU345" s="429"/>
      <c r="KHV345" s="428"/>
      <c r="KHW345" s="430"/>
      <c r="KHX345" s="431"/>
      <c r="KHY345" s="429"/>
      <c r="KHZ345" s="428"/>
      <c r="KIA345" s="430"/>
      <c r="KIB345" s="431"/>
      <c r="KIC345" s="429"/>
      <c r="KID345" s="428"/>
      <c r="KIE345" s="430"/>
      <c r="KIF345" s="431"/>
      <c r="KIG345" s="429"/>
      <c r="KIH345" s="428"/>
      <c r="KII345" s="430"/>
      <c r="KIJ345" s="431"/>
      <c r="KIK345" s="429"/>
      <c r="KIL345" s="428"/>
      <c r="KIM345" s="430"/>
      <c r="KIN345" s="431"/>
      <c r="KIO345" s="429"/>
      <c r="KIP345" s="428"/>
      <c r="KIQ345" s="430"/>
      <c r="KIR345" s="431"/>
      <c r="KIS345" s="429"/>
      <c r="KIT345" s="428"/>
      <c r="KIU345" s="430"/>
      <c r="KIV345" s="431"/>
      <c r="KIW345" s="429"/>
      <c r="KIX345" s="428"/>
      <c r="KIY345" s="430"/>
      <c r="KIZ345" s="431"/>
      <c r="KJA345" s="429"/>
      <c r="KJB345" s="428"/>
      <c r="KJC345" s="430"/>
      <c r="KJD345" s="431"/>
      <c r="KJE345" s="429"/>
      <c r="KJF345" s="428"/>
      <c r="KJG345" s="430"/>
      <c r="KJH345" s="431"/>
      <c r="KJI345" s="429"/>
      <c r="KJJ345" s="428"/>
      <c r="KJK345" s="430"/>
      <c r="KJL345" s="431"/>
      <c r="KJM345" s="429"/>
      <c r="KJN345" s="428"/>
      <c r="KJO345" s="430"/>
      <c r="KJP345" s="431"/>
      <c r="KJQ345" s="429"/>
      <c r="KJR345" s="428"/>
      <c r="KJS345" s="430"/>
      <c r="KJT345" s="431"/>
      <c r="KJU345" s="429"/>
      <c r="KJV345" s="428"/>
      <c r="KJW345" s="430"/>
      <c r="KJX345" s="431"/>
      <c r="KJY345" s="429"/>
      <c r="KJZ345" s="428"/>
      <c r="KKA345" s="430"/>
      <c r="KKB345" s="431"/>
      <c r="KKC345" s="429"/>
      <c r="KKD345" s="428"/>
      <c r="KKE345" s="430"/>
      <c r="KKF345" s="431"/>
      <c r="KKG345" s="429"/>
      <c r="KKH345" s="428"/>
      <c r="KKI345" s="430"/>
      <c r="KKJ345" s="431"/>
      <c r="KKK345" s="429"/>
      <c r="KKL345" s="428"/>
      <c r="KKM345" s="430"/>
      <c r="KKN345" s="431"/>
      <c r="KKO345" s="429"/>
      <c r="KKP345" s="428"/>
      <c r="KKQ345" s="430"/>
      <c r="KKR345" s="431"/>
      <c r="KKS345" s="429"/>
      <c r="KKT345" s="428"/>
      <c r="KKU345" s="430"/>
      <c r="KKV345" s="431"/>
      <c r="KKW345" s="429"/>
      <c r="KKX345" s="428"/>
      <c r="KKY345" s="430"/>
      <c r="KKZ345" s="431"/>
      <c r="KLA345" s="429"/>
      <c r="KLB345" s="428"/>
      <c r="KLC345" s="430"/>
      <c r="KLD345" s="431"/>
      <c r="KLE345" s="429"/>
      <c r="KLF345" s="428"/>
      <c r="KLG345" s="430"/>
      <c r="KLH345" s="431"/>
      <c r="KLI345" s="429"/>
      <c r="KLJ345" s="428"/>
      <c r="KLK345" s="430"/>
      <c r="KLL345" s="431"/>
      <c r="KLM345" s="429"/>
      <c r="KLN345" s="428"/>
      <c r="KLO345" s="430"/>
      <c r="KLP345" s="431"/>
      <c r="KLQ345" s="429"/>
      <c r="KLR345" s="428"/>
      <c r="KLS345" s="430"/>
      <c r="KLT345" s="431"/>
      <c r="KLU345" s="429"/>
      <c r="KLV345" s="428"/>
      <c r="KLW345" s="430"/>
      <c r="KLX345" s="431"/>
      <c r="KLY345" s="429"/>
      <c r="KLZ345" s="428"/>
      <c r="KMA345" s="430"/>
      <c r="KMB345" s="431"/>
      <c r="KMC345" s="429"/>
      <c r="KMD345" s="428"/>
      <c r="KME345" s="430"/>
      <c r="KMF345" s="431"/>
      <c r="KMG345" s="429"/>
      <c r="KMH345" s="428"/>
      <c r="KMI345" s="430"/>
      <c r="KMJ345" s="431"/>
      <c r="KMK345" s="429"/>
      <c r="KML345" s="428"/>
      <c r="KMM345" s="430"/>
      <c r="KMN345" s="431"/>
      <c r="KMO345" s="429"/>
      <c r="KMP345" s="428"/>
      <c r="KMQ345" s="430"/>
      <c r="KMR345" s="431"/>
      <c r="KMS345" s="429"/>
      <c r="KMT345" s="428"/>
      <c r="KMU345" s="430"/>
      <c r="KMV345" s="431"/>
      <c r="KMW345" s="429"/>
      <c r="KMX345" s="428"/>
      <c r="KMY345" s="430"/>
      <c r="KMZ345" s="431"/>
      <c r="KNA345" s="429"/>
      <c r="KNB345" s="428"/>
      <c r="KNC345" s="430"/>
      <c r="KND345" s="431"/>
      <c r="KNE345" s="429"/>
      <c r="KNF345" s="428"/>
      <c r="KNG345" s="430"/>
      <c r="KNH345" s="431"/>
      <c r="KNI345" s="429"/>
      <c r="KNJ345" s="428"/>
      <c r="KNK345" s="430"/>
      <c r="KNL345" s="431"/>
      <c r="KNM345" s="429"/>
      <c r="KNN345" s="428"/>
      <c r="KNO345" s="430"/>
      <c r="KNP345" s="431"/>
      <c r="KNQ345" s="429"/>
      <c r="KNR345" s="428"/>
      <c r="KNS345" s="430"/>
      <c r="KNT345" s="431"/>
      <c r="KNU345" s="429"/>
      <c r="KNV345" s="428"/>
      <c r="KNW345" s="430"/>
      <c r="KNX345" s="431"/>
      <c r="KNY345" s="429"/>
      <c r="KNZ345" s="428"/>
      <c r="KOA345" s="430"/>
      <c r="KOB345" s="431"/>
      <c r="KOC345" s="429"/>
      <c r="KOD345" s="428"/>
      <c r="KOE345" s="430"/>
      <c r="KOF345" s="431"/>
      <c r="KOG345" s="429"/>
      <c r="KOH345" s="428"/>
      <c r="KOI345" s="430"/>
      <c r="KOJ345" s="431"/>
      <c r="KOK345" s="429"/>
      <c r="KOL345" s="428"/>
      <c r="KOM345" s="430"/>
      <c r="KON345" s="431"/>
      <c r="KOO345" s="429"/>
      <c r="KOP345" s="428"/>
      <c r="KOQ345" s="430"/>
      <c r="KOR345" s="431"/>
      <c r="KOS345" s="429"/>
      <c r="KOT345" s="428"/>
      <c r="KOU345" s="430"/>
      <c r="KOV345" s="431"/>
      <c r="KOW345" s="429"/>
      <c r="KOX345" s="428"/>
      <c r="KOY345" s="430"/>
      <c r="KOZ345" s="431"/>
      <c r="KPA345" s="429"/>
      <c r="KPB345" s="428"/>
      <c r="KPC345" s="430"/>
      <c r="KPD345" s="431"/>
      <c r="KPE345" s="429"/>
      <c r="KPF345" s="428"/>
      <c r="KPG345" s="430"/>
      <c r="KPH345" s="431"/>
      <c r="KPI345" s="429"/>
      <c r="KPJ345" s="428"/>
      <c r="KPK345" s="430"/>
      <c r="KPL345" s="431"/>
      <c r="KPM345" s="429"/>
      <c r="KPN345" s="428"/>
      <c r="KPO345" s="430"/>
      <c r="KPP345" s="431"/>
      <c r="KPQ345" s="429"/>
      <c r="KPR345" s="428"/>
      <c r="KPS345" s="430"/>
      <c r="KPT345" s="431"/>
      <c r="KPU345" s="429"/>
      <c r="KPV345" s="428"/>
      <c r="KPW345" s="430"/>
      <c r="KPX345" s="431"/>
      <c r="KPY345" s="429"/>
      <c r="KPZ345" s="428"/>
      <c r="KQA345" s="430"/>
      <c r="KQB345" s="431"/>
      <c r="KQC345" s="429"/>
      <c r="KQD345" s="428"/>
      <c r="KQE345" s="430"/>
      <c r="KQF345" s="431"/>
      <c r="KQG345" s="429"/>
      <c r="KQH345" s="428"/>
      <c r="KQI345" s="430"/>
      <c r="KQJ345" s="431"/>
      <c r="KQK345" s="429"/>
      <c r="KQL345" s="428"/>
      <c r="KQM345" s="430"/>
      <c r="KQN345" s="431"/>
      <c r="KQO345" s="429"/>
      <c r="KQP345" s="428"/>
      <c r="KQQ345" s="430"/>
      <c r="KQR345" s="431"/>
      <c r="KQS345" s="429"/>
      <c r="KQT345" s="428"/>
      <c r="KQU345" s="430"/>
      <c r="KQV345" s="431"/>
      <c r="KQW345" s="429"/>
      <c r="KQX345" s="428"/>
      <c r="KQY345" s="430"/>
      <c r="KQZ345" s="431"/>
      <c r="KRA345" s="429"/>
      <c r="KRB345" s="428"/>
      <c r="KRC345" s="430"/>
      <c r="KRD345" s="431"/>
      <c r="KRE345" s="429"/>
      <c r="KRF345" s="428"/>
      <c r="KRG345" s="430"/>
      <c r="KRH345" s="431"/>
      <c r="KRI345" s="429"/>
      <c r="KRJ345" s="428"/>
      <c r="KRK345" s="430"/>
      <c r="KRL345" s="431"/>
      <c r="KRM345" s="429"/>
      <c r="KRN345" s="428"/>
      <c r="KRO345" s="430"/>
      <c r="KRP345" s="431"/>
      <c r="KRQ345" s="429"/>
      <c r="KRR345" s="428"/>
      <c r="KRS345" s="430"/>
      <c r="KRT345" s="431"/>
      <c r="KRU345" s="429"/>
      <c r="KRV345" s="428"/>
      <c r="KRW345" s="430"/>
      <c r="KRX345" s="431"/>
      <c r="KRY345" s="429"/>
      <c r="KRZ345" s="428"/>
      <c r="KSA345" s="430"/>
      <c r="KSB345" s="431"/>
      <c r="KSC345" s="429"/>
      <c r="KSD345" s="428"/>
      <c r="KSE345" s="430"/>
      <c r="KSF345" s="431"/>
      <c r="KSG345" s="429"/>
      <c r="KSH345" s="428"/>
      <c r="KSI345" s="430"/>
      <c r="KSJ345" s="431"/>
      <c r="KSK345" s="429"/>
      <c r="KSL345" s="428"/>
      <c r="KSM345" s="430"/>
      <c r="KSN345" s="431"/>
      <c r="KSO345" s="429"/>
      <c r="KSP345" s="428"/>
      <c r="KSQ345" s="430"/>
      <c r="KSR345" s="431"/>
      <c r="KSS345" s="429"/>
      <c r="KST345" s="428"/>
      <c r="KSU345" s="430"/>
      <c r="KSV345" s="431"/>
      <c r="KSW345" s="429"/>
      <c r="KSX345" s="428"/>
      <c r="KSY345" s="430"/>
      <c r="KSZ345" s="431"/>
      <c r="KTA345" s="429"/>
      <c r="KTB345" s="428"/>
      <c r="KTC345" s="430"/>
      <c r="KTD345" s="431"/>
      <c r="KTE345" s="429"/>
      <c r="KTF345" s="428"/>
      <c r="KTG345" s="430"/>
      <c r="KTH345" s="431"/>
      <c r="KTI345" s="429"/>
      <c r="KTJ345" s="428"/>
      <c r="KTK345" s="430"/>
      <c r="KTL345" s="431"/>
      <c r="KTM345" s="429"/>
      <c r="KTN345" s="428"/>
      <c r="KTO345" s="430"/>
      <c r="KTP345" s="431"/>
      <c r="KTQ345" s="429"/>
      <c r="KTR345" s="428"/>
      <c r="KTS345" s="430"/>
      <c r="KTT345" s="431"/>
      <c r="KTU345" s="429"/>
      <c r="KTV345" s="428"/>
      <c r="KTW345" s="430"/>
      <c r="KTX345" s="431"/>
      <c r="KTY345" s="429"/>
      <c r="KTZ345" s="428"/>
      <c r="KUA345" s="430"/>
      <c r="KUB345" s="431"/>
      <c r="KUC345" s="429"/>
      <c r="KUD345" s="428"/>
      <c r="KUE345" s="430"/>
      <c r="KUF345" s="431"/>
      <c r="KUG345" s="429"/>
      <c r="KUH345" s="428"/>
      <c r="KUI345" s="430"/>
      <c r="KUJ345" s="431"/>
      <c r="KUK345" s="429"/>
      <c r="KUL345" s="428"/>
      <c r="KUM345" s="430"/>
      <c r="KUN345" s="431"/>
      <c r="KUO345" s="429"/>
      <c r="KUP345" s="428"/>
      <c r="KUQ345" s="430"/>
      <c r="KUR345" s="431"/>
      <c r="KUS345" s="429"/>
      <c r="KUT345" s="428"/>
      <c r="KUU345" s="430"/>
      <c r="KUV345" s="431"/>
      <c r="KUW345" s="429"/>
      <c r="KUX345" s="428"/>
      <c r="KUY345" s="430"/>
      <c r="KUZ345" s="431"/>
      <c r="KVA345" s="429"/>
      <c r="KVB345" s="428"/>
      <c r="KVC345" s="430"/>
      <c r="KVD345" s="431"/>
      <c r="KVE345" s="429"/>
      <c r="KVF345" s="428"/>
      <c r="KVG345" s="430"/>
      <c r="KVH345" s="431"/>
      <c r="KVI345" s="429"/>
      <c r="KVJ345" s="428"/>
      <c r="KVK345" s="430"/>
      <c r="KVL345" s="431"/>
      <c r="KVM345" s="429"/>
      <c r="KVN345" s="428"/>
      <c r="KVO345" s="430"/>
      <c r="KVP345" s="431"/>
      <c r="KVQ345" s="429"/>
      <c r="KVR345" s="428"/>
      <c r="KVS345" s="430"/>
      <c r="KVT345" s="431"/>
      <c r="KVU345" s="429"/>
      <c r="KVV345" s="428"/>
      <c r="KVW345" s="430"/>
      <c r="KVX345" s="431"/>
      <c r="KVY345" s="429"/>
      <c r="KVZ345" s="428"/>
      <c r="KWA345" s="430"/>
      <c r="KWB345" s="431"/>
      <c r="KWC345" s="429"/>
      <c r="KWD345" s="428"/>
      <c r="KWE345" s="430"/>
      <c r="KWF345" s="431"/>
      <c r="KWG345" s="429"/>
      <c r="KWH345" s="428"/>
      <c r="KWI345" s="430"/>
      <c r="KWJ345" s="431"/>
      <c r="KWK345" s="429"/>
      <c r="KWL345" s="428"/>
      <c r="KWM345" s="430"/>
      <c r="KWN345" s="431"/>
      <c r="KWO345" s="429"/>
      <c r="KWP345" s="428"/>
      <c r="KWQ345" s="430"/>
      <c r="KWR345" s="431"/>
      <c r="KWS345" s="429"/>
      <c r="KWT345" s="428"/>
      <c r="KWU345" s="430"/>
      <c r="KWV345" s="431"/>
      <c r="KWW345" s="429"/>
      <c r="KWX345" s="428"/>
      <c r="KWY345" s="430"/>
      <c r="KWZ345" s="431"/>
      <c r="KXA345" s="429"/>
      <c r="KXB345" s="428"/>
      <c r="KXC345" s="430"/>
      <c r="KXD345" s="431"/>
      <c r="KXE345" s="429"/>
      <c r="KXF345" s="428"/>
      <c r="KXG345" s="430"/>
      <c r="KXH345" s="431"/>
      <c r="KXI345" s="429"/>
      <c r="KXJ345" s="428"/>
      <c r="KXK345" s="430"/>
      <c r="KXL345" s="431"/>
      <c r="KXM345" s="429"/>
      <c r="KXN345" s="428"/>
      <c r="KXO345" s="430"/>
      <c r="KXP345" s="431"/>
      <c r="KXQ345" s="429"/>
      <c r="KXR345" s="428"/>
      <c r="KXS345" s="430"/>
      <c r="KXT345" s="431"/>
      <c r="KXU345" s="429"/>
      <c r="KXV345" s="428"/>
      <c r="KXW345" s="430"/>
      <c r="KXX345" s="431"/>
      <c r="KXY345" s="429"/>
      <c r="KXZ345" s="428"/>
      <c r="KYA345" s="430"/>
      <c r="KYB345" s="431"/>
      <c r="KYC345" s="429"/>
      <c r="KYD345" s="428"/>
      <c r="KYE345" s="430"/>
      <c r="KYF345" s="431"/>
      <c r="KYG345" s="429"/>
      <c r="KYH345" s="428"/>
      <c r="KYI345" s="430"/>
      <c r="KYJ345" s="431"/>
      <c r="KYK345" s="429"/>
      <c r="KYL345" s="428"/>
      <c r="KYM345" s="430"/>
      <c r="KYN345" s="431"/>
      <c r="KYO345" s="429"/>
      <c r="KYP345" s="428"/>
      <c r="KYQ345" s="430"/>
      <c r="KYR345" s="431"/>
      <c r="KYS345" s="429"/>
      <c r="KYT345" s="428"/>
      <c r="KYU345" s="430"/>
      <c r="KYV345" s="431"/>
      <c r="KYW345" s="429"/>
      <c r="KYX345" s="428"/>
      <c r="KYY345" s="430"/>
      <c r="KYZ345" s="431"/>
      <c r="KZA345" s="429"/>
      <c r="KZB345" s="428"/>
      <c r="KZC345" s="430"/>
      <c r="KZD345" s="431"/>
      <c r="KZE345" s="429"/>
      <c r="KZF345" s="428"/>
      <c r="KZG345" s="430"/>
      <c r="KZH345" s="431"/>
      <c r="KZI345" s="429"/>
      <c r="KZJ345" s="428"/>
      <c r="KZK345" s="430"/>
      <c r="KZL345" s="431"/>
      <c r="KZM345" s="429"/>
      <c r="KZN345" s="428"/>
      <c r="KZO345" s="430"/>
      <c r="KZP345" s="431"/>
      <c r="KZQ345" s="429"/>
      <c r="KZR345" s="428"/>
      <c r="KZS345" s="430"/>
      <c r="KZT345" s="431"/>
      <c r="KZU345" s="429"/>
      <c r="KZV345" s="428"/>
      <c r="KZW345" s="430"/>
      <c r="KZX345" s="431"/>
      <c r="KZY345" s="429"/>
      <c r="KZZ345" s="428"/>
      <c r="LAA345" s="430"/>
      <c r="LAB345" s="431"/>
      <c r="LAC345" s="429"/>
      <c r="LAD345" s="428"/>
      <c r="LAE345" s="430"/>
      <c r="LAF345" s="431"/>
      <c r="LAG345" s="429"/>
      <c r="LAH345" s="428"/>
      <c r="LAI345" s="430"/>
      <c r="LAJ345" s="431"/>
      <c r="LAK345" s="429"/>
      <c r="LAL345" s="428"/>
      <c r="LAM345" s="430"/>
      <c r="LAN345" s="431"/>
      <c r="LAO345" s="429"/>
      <c r="LAP345" s="428"/>
      <c r="LAQ345" s="430"/>
      <c r="LAR345" s="431"/>
      <c r="LAS345" s="429"/>
      <c r="LAT345" s="428"/>
      <c r="LAU345" s="430"/>
      <c r="LAV345" s="431"/>
      <c r="LAW345" s="429"/>
      <c r="LAX345" s="428"/>
      <c r="LAY345" s="430"/>
      <c r="LAZ345" s="431"/>
      <c r="LBA345" s="429"/>
      <c r="LBB345" s="428"/>
      <c r="LBC345" s="430"/>
      <c r="LBD345" s="431"/>
      <c r="LBE345" s="429"/>
      <c r="LBF345" s="428"/>
      <c r="LBG345" s="430"/>
      <c r="LBH345" s="431"/>
      <c r="LBI345" s="429"/>
      <c r="LBJ345" s="428"/>
      <c r="LBK345" s="430"/>
      <c r="LBL345" s="431"/>
      <c r="LBM345" s="429"/>
      <c r="LBN345" s="428"/>
      <c r="LBO345" s="430"/>
      <c r="LBP345" s="431"/>
      <c r="LBQ345" s="429"/>
      <c r="LBR345" s="428"/>
      <c r="LBS345" s="430"/>
      <c r="LBT345" s="431"/>
      <c r="LBU345" s="429"/>
      <c r="LBV345" s="428"/>
      <c r="LBW345" s="430"/>
      <c r="LBX345" s="431"/>
      <c r="LBY345" s="429"/>
      <c r="LBZ345" s="428"/>
      <c r="LCA345" s="430"/>
      <c r="LCB345" s="431"/>
      <c r="LCC345" s="429"/>
      <c r="LCD345" s="428"/>
      <c r="LCE345" s="430"/>
      <c r="LCF345" s="431"/>
      <c r="LCG345" s="429"/>
      <c r="LCH345" s="428"/>
      <c r="LCI345" s="430"/>
      <c r="LCJ345" s="431"/>
      <c r="LCK345" s="429"/>
      <c r="LCL345" s="428"/>
      <c r="LCM345" s="430"/>
      <c r="LCN345" s="431"/>
      <c r="LCO345" s="429"/>
      <c r="LCP345" s="428"/>
      <c r="LCQ345" s="430"/>
      <c r="LCR345" s="431"/>
      <c r="LCS345" s="429"/>
      <c r="LCT345" s="428"/>
      <c r="LCU345" s="430"/>
      <c r="LCV345" s="431"/>
      <c r="LCW345" s="429"/>
      <c r="LCX345" s="428"/>
      <c r="LCY345" s="430"/>
      <c r="LCZ345" s="431"/>
      <c r="LDA345" s="429"/>
      <c r="LDB345" s="428"/>
      <c r="LDC345" s="430"/>
      <c r="LDD345" s="431"/>
      <c r="LDE345" s="429"/>
      <c r="LDF345" s="428"/>
      <c r="LDG345" s="430"/>
      <c r="LDH345" s="431"/>
      <c r="LDI345" s="429"/>
      <c r="LDJ345" s="428"/>
      <c r="LDK345" s="430"/>
      <c r="LDL345" s="431"/>
      <c r="LDM345" s="429"/>
      <c r="LDN345" s="428"/>
      <c r="LDO345" s="430"/>
      <c r="LDP345" s="431"/>
      <c r="LDQ345" s="429"/>
      <c r="LDR345" s="428"/>
      <c r="LDS345" s="430"/>
      <c r="LDT345" s="431"/>
      <c r="LDU345" s="429"/>
      <c r="LDV345" s="428"/>
      <c r="LDW345" s="430"/>
      <c r="LDX345" s="431"/>
      <c r="LDY345" s="429"/>
      <c r="LDZ345" s="428"/>
      <c r="LEA345" s="430"/>
      <c r="LEB345" s="431"/>
      <c r="LEC345" s="429"/>
      <c r="LED345" s="428"/>
      <c r="LEE345" s="430"/>
      <c r="LEF345" s="431"/>
      <c r="LEG345" s="429"/>
      <c r="LEH345" s="428"/>
      <c r="LEI345" s="430"/>
      <c r="LEJ345" s="431"/>
      <c r="LEK345" s="429"/>
      <c r="LEL345" s="428"/>
      <c r="LEM345" s="430"/>
      <c r="LEN345" s="431"/>
      <c r="LEO345" s="429"/>
      <c r="LEP345" s="428"/>
      <c r="LEQ345" s="430"/>
      <c r="LER345" s="431"/>
      <c r="LES345" s="429"/>
      <c r="LET345" s="428"/>
      <c r="LEU345" s="430"/>
      <c r="LEV345" s="431"/>
      <c r="LEW345" s="429"/>
      <c r="LEX345" s="428"/>
      <c r="LEY345" s="430"/>
      <c r="LEZ345" s="431"/>
      <c r="LFA345" s="429"/>
      <c r="LFB345" s="428"/>
      <c r="LFC345" s="430"/>
      <c r="LFD345" s="431"/>
      <c r="LFE345" s="429"/>
      <c r="LFF345" s="428"/>
      <c r="LFG345" s="430"/>
      <c r="LFH345" s="431"/>
      <c r="LFI345" s="429"/>
      <c r="LFJ345" s="428"/>
      <c r="LFK345" s="430"/>
      <c r="LFL345" s="431"/>
      <c r="LFM345" s="429"/>
      <c r="LFN345" s="428"/>
      <c r="LFO345" s="430"/>
      <c r="LFP345" s="431"/>
      <c r="LFQ345" s="429"/>
      <c r="LFR345" s="428"/>
      <c r="LFS345" s="430"/>
      <c r="LFT345" s="431"/>
      <c r="LFU345" s="429"/>
      <c r="LFV345" s="428"/>
      <c r="LFW345" s="430"/>
      <c r="LFX345" s="431"/>
      <c r="LFY345" s="429"/>
      <c r="LFZ345" s="428"/>
      <c r="LGA345" s="430"/>
      <c r="LGB345" s="431"/>
      <c r="LGC345" s="429"/>
      <c r="LGD345" s="428"/>
      <c r="LGE345" s="430"/>
      <c r="LGF345" s="431"/>
      <c r="LGG345" s="429"/>
      <c r="LGH345" s="428"/>
      <c r="LGI345" s="430"/>
      <c r="LGJ345" s="431"/>
      <c r="LGK345" s="429"/>
      <c r="LGL345" s="428"/>
      <c r="LGM345" s="430"/>
      <c r="LGN345" s="431"/>
      <c r="LGO345" s="429"/>
      <c r="LGP345" s="428"/>
      <c r="LGQ345" s="430"/>
      <c r="LGR345" s="431"/>
      <c r="LGS345" s="429"/>
      <c r="LGT345" s="428"/>
      <c r="LGU345" s="430"/>
      <c r="LGV345" s="431"/>
      <c r="LGW345" s="429"/>
      <c r="LGX345" s="428"/>
      <c r="LGY345" s="430"/>
      <c r="LGZ345" s="431"/>
      <c r="LHA345" s="429"/>
      <c r="LHB345" s="428"/>
      <c r="LHC345" s="430"/>
      <c r="LHD345" s="431"/>
      <c r="LHE345" s="429"/>
      <c r="LHF345" s="428"/>
      <c r="LHG345" s="430"/>
      <c r="LHH345" s="431"/>
      <c r="LHI345" s="429"/>
      <c r="LHJ345" s="428"/>
      <c r="LHK345" s="430"/>
      <c r="LHL345" s="431"/>
      <c r="LHM345" s="429"/>
      <c r="LHN345" s="428"/>
      <c r="LHO345" s="430"/>
      <c r="LHP345" s="431"/>
      <c r="LHQ345" s="429"/>
      <c r="LHR345" s="428"/>
      <c r="LHS345" s="430"/>
      <c r="LHT345" s="431"/>
      <c r="LHU345" s="429"/>
      <c r="LHV345" s="428"/>
      <c r="LHW345" s="430"/>
      <c r="LHX345" s="431"/>
      <c r="LHY345" s="429"/>
      <c r="LHZ345" s="428"/>
      <c r="LIA345" s="430"/>
      <c r="LIB345" s="431"/>
      <c r="LIC345" s="429"/>
      <c r="LID345" s="428"/>
      <c r="LIE345" s="430"/>
      <c r="LIF345" s="431"/>
      <c r="LIG345" s="429"/>
      <c r="LIH345" s="428"/>
      <c r="LII345" s="430"/>
      <c r="LIJ345" s="431"/>
      <c r="LIK345" s="429"/>
      <c r="LIL345" s="428"/>
      <c r="LIM345" s="430"/>
      <c r="LIN345" s="431"/>
      <c r="LIO345" s="429"/>
      <c r="LIP345" s="428"/>
      <c r="LIQ345" s="430"/>
      <c r="LIR345" s="431"/>
      <c r="LIS345" s="429"/>
      <c r="LIT345" s="428"/>
      <c r="LIU345" s="430"/>
      <c r="LIV345" s="431"/>
      <c r="LIW345" s="429"/>
      <c r="LIX345" s="428"/>
      <c r="LIY345" s="430"/>
      <c r="LIZ345" s="431"/>
      <c r="LJA345" s="429"/>
      <c r="LJB345" s="428"/>
      <c r="LJC345" s="430"/>
      <c r="LJD345" s="431"/>
      <c r="LJE345" s="429"/>
      <c r="LJF345" s="428"/>
      <c r="LJG345" s="430"/>
      <c r="LJH345" s="431"/>
      <c r="LJI345" s="429"/>
      <c r="LJJ345" s="428"/>
      <c r="LJK345" s="430"/>
      <c r="LJL345" s="431"/>
      <c r="LJM345" s="429"/>
      <c r="LJN345" s="428"/>
      <c r="LJO345" s="430"/>
      <c r="LJP345" s="431"/>
      <c r="LJQ345" s="429"/>
      <c r="LJR345" s="428"/>
      <c r="LJS345" s="430"/>
      <c r="LJT345" s="431"/>
      <c r="LJU345" s="429"/>
      <c r="LJV345" s="428"/>
      <c r="LJW345" s="430"/>
      <c r="LJX345" s="431"/>
      <c r="LJY345" s="429"/>
      <c r="LJZ345" s="428"/>
      <c r="LKA345" s="430"/>
      <c r="LKB345" s="431"/>
      <c r="LKC345" s="429"/>
      <c r="LKD345" s="428"/>
      <c r="LKE345" s="430"/>
      <c r="LKF345" s="431"/>
      <c r="LKG345" s="429"/>
      <c r="LKH345" s="428"/>
      <c r="LKI345" s="430"/>
      <c r="LKJ345" s="431"/>
      <c r="LKK345" s="429"/>
      <c r="LKL345" s="428"/>
      <c r="LKM345" s="430"/>
      <c r="LKN345" s="431"/>
      <c r="LKO345" s="429"/>
      <c r="LKP345" s="428"/>
      <c r="LKQ345" s="430"/>
      <c r="LKR345" s="431"/>
      <c r="LKS345" s="429"/>
      <c r="LKT345" s="428"/>
      <c r="LKU345" s="430"/>
      <c r="LKV345" s="431"/>
      <c r="LKW345" s="429"/>
      <c r="LKX345" s="428"/>
      <c r="LKY345" s="430"/>
      <c r="LKZ345" s="431"/>
      <c r="LLA345" s="429"/>
      <c r="LLB345" s="428"/>
      <c r="LLC345" s="430"/>
      <c r="LLD345" s="431"/>
      <c r="LLE345" s="429"/>
      <c r="LLF345" s="428"/>
      <c r="LLG345" s="430"/>
      <c r="LLH345" s="431"/>
      <c r="LLI345" s="429"/>
      <c r="LLJ345" s="428"/>
      <c r="LLK345" s="430"/>
      <c r="LLL345" s="431"/>
      <c r="LLM345" s="429"/>
      <c r="LLN345" s="428"/>
      <c r="LLO345" s="430"/>
      <c r="LLP345" s="431"/>
      <c r="LLQ345" s="429"/>
      <c r="LLR345" s="428"/>
      <c r="LLS345" s="430"/>
      <c r="LLT345" s="431"/>
      <c r="LLU345" s="429"/>
      <c r="LLV345" s="428"/>
      <c r="LLW345" s="430"/>
      <c r="LLX345" s="431"/>
      <c r="LLY345" s="429"/>
      <c r="LLZ345" s="428"/>
      <c r="LMA345" s="430"/>
      <c r="LMB345" s="431"/>
      <c r="LMC345" s="429"/>
      <c r="LMD345" s="428"/>
      <c r="LME345" s="430"/>
      <c r="LMF345" s="431"/>
      <c r="LMG345" s="429"/>
      <c r="LMH345" s="428"/>
      <c r="LMI345" s="430"/>
      <c r="LMJ345" s="431"/>
      <c r="LMK345" s="429"/>
      <c r="LML345" s="428"/>
      <c r="LMM345" s="430"/>
      <c r="LMN345" s="431"/>
      <c r="LMO345" s="429"/>
      <c r="LMP345" s="428"/>
      <c r="LMQ345" s="430"/>
      <c r="LMR345" s="431"/>
      <c r="LMS345" s="429"/>
      <c r="LMT345" s="428"/>
      <c r="LMU345" s="430"/>
      <c r="LMV345" s="431"/>
      <c r="LMW345" s="429"/>
      <c r="LMX345" s="428"/>
      <c r="LMY345" s="430"/>
      <c r="LMZ345" s="431"/>
      <c r="LNA345" s="429"/>
      <c r="LNB345" s="428"/>
      <c r="LNC345" s="430"/>
      <c r="LND345" s="431"/>
      <c r="LNE345" s="429"/>
      <c r="LNF345" s="428"/>
      <c r="LNG345" s="430"/>
      <c r="LNH345" s="431"/>
      <c r="LNI345" s="429"/>
      <c r="LNJ345" s="428"/>
      <c r="LNK345" s="430"/>
      <c r="LNL345" s="431"/>
      <c r="LNM345" s="429"/>
      <c r="LNN345" s="428"/>
      <c r="LNO345" s="430"/>
      <c r="LNP345" s="431"/>
      <c r="LNQ345" s="429"/>
      <c r="LNR345" s="428"/>
      <c r="LNS345" s="430"/>
      <c r="LNT345" s="431"/>
      <c r="LNU345" s="429"/>
      <c r="LNV345" s="428"/>
      <c r="LNW345" s="430"/>
      <c r="LNX345" s="431"/>
      <c r="LNY345" s="429"/>
      <c r="LNZ345" s="428"/>
      <c r="LOA345" s="430"/>
      <c r="LOB345" s="431"/>
      <c r="LOC345" s="429"/>
      <c r="LOD345" s="428"/>
      <c r="LOE345" s="430"/>
      <c r="LOF345" s="431"/>
      <c r="LOG345" s="429"/>
      <c r="LOH345" s="428"/>
      <c r="LOI345" s="430"/>
      <c r="LOJ345" s="431"/>
      <c r="LOK345" s="429"/>
      <c r="LOL345" s="428"/>
      <c r="LOM345" s="430"/>
      <c r="LON345" s="431"/>
      <c r="LOO345" s="429"/>
      <c r="LOP345" s="428"/>
      <c r="LOQ345" s="430"/>
      <c r="LOR345" s="431"/>
      <c r="LOS345" s="429"/>
      <c r="LOT345" s="428"/>
      <c r="LOU345" s="430"/>
      <c r="LOV345" s="431"/>
      <c r="LOW345" s="429"/>
      <c r="LOX345" s="428"/>
      <c r="LOY345" s="430"/>
      <c r="LOZ345" s="431"/>
      <c r="LPA345" s="429"/>
      <c r="LPB345" s="428"/>
      <c r="LPC345" s="430"/>
      <c r="LPD345" s="431"/>
      <c r="LPE345" s="429"/>
      <c r="LPF345" s="428"/>
      <c r="LPG345" s="430"/>
      <c r="LPH345" s="431"/>
      <c r="LPI345" s="429"/>
      <c r="LPJ345" s="428"/>
      <c r="LPK345" s="430"/>
      <c r="LPL345" s="431"/>
      <c r="LPM345" s="429"/>
      <c r="LPN345" s="428"/>
      <c r="LPO345" s="430"/>
      <c r="LPP345" s="431"/>
      <c r="LPQ345" s="429"/>
      <c r="LPR345" s="428"/>
      <c r="LPS345" s="430"/>
      <c r="LPT345" s="431"/>
      <c r="LPU345" s="429"/>
      <c r="LPV345" s="428"/>
      <c r="LPW345" s="430"/>
      <c r="LPX345" s="431"/>
      <c r="LPY345" s="429"/>
      <c r="LPZ345" s="428"/>
      <c r="LQA345" s="430"/>
      <c r="LQB345" s="431"/>
      <c r="LQC345" s="429"/>
      <c r="LQD345" s="428"/>
      <c r="LQE345" s="430"/>
      <c r="LQF345" s="431"/>
      <c r="LQG345" s="429"/>
      <c r="LQH345" s="428"/>
      <c r="LQI345" s="430"/>
      <c r="LQJ345" s="431"/>
      <c r="LQK345" s="429"/>
      <c r="LQL345" s="428"/>
      <c r="LQM345" s="430"/>
      <c r="LQN345" s="431"/>
      <c r="LQO345" s="429"/>
      <c r="LQP345" s="428"/>
      <c r="LQQ345" s="430"/>
      <c r="LQR345" s="431"/>
      <c r="LQS345" s="429"/>
      <c r="LQT345" s="428"/>
      <c r="LQU345" s="430"/>
      <c r="LQV345" s="431"/>
      <c r="LQW345" s="429"/>
      <c r="LQX345" s="428"/>
      <c r="LQY345" s="430"/>
      <c r="LQZ345" s="431"/>
      <c r="LRA345" s="429"/>
      <c r="LRB345" s="428"/>
      <c r="LRC345" s="430"/>
      <c r="LRD345" s="431"/>
      <c r="LRE345" s="429"/>
      <c r="LRF345" s="428"/>
      <c r="LRG345" s="430"/>
      <c r="LRH345" s="431"/>
      <c r="LRI345" s="429"/>
      <c r="LRJ345" s="428"/>
      <c r="LRK345" s="430"/>
      <c r="LRL345" s="431"/>
      <c r="LRM345" s="429"/>
      <c r="LRN345" s="428"/>
      <c r="LRO345" s="430"/>
      <c r="LRP345" s="431"/>
      <c r="LRQ345" s="429"/>
      <c r="LRR345" s="428"/>
      <c r="LRS345" s="430"/>
      <c r="LRT345" s="431"/>
      <c r="LRU345" s="429"/>
      <c r="LRV345" s="428"/>
      <c r="LRW345" s="430"/>
      <c r="LRX345" s="431"/>
      <c r="LRY345" s="429"/>
      <c r="LRZ345" s="428"/>
      <c r="LSA345" s="430"/>
      <c r="LSB345" s="431"/>
      <c r="LSC345" s="429"/>
      <c r="LSD345" s="428"/>
      <c r="LSE345" s="430"/>
      <c r="LSF345" s="431"/>
      <c r="LSG345" s="429"/>
      <c r="LSH345" s="428"/>
      <c r="LSI345" s="430"/>
      <c r="LSJ345" s="431"/>
      <c r="LSK345" s="429"/>
      <c r="LSL345" s="428"/>
      <c r="LSM345" s="430"/>
      <c r="LSN345" s="431"/>
      <c r="LSO345" s="429"/>
      <c r="LSP345" s="428"/>
      <c r="LSQ345" s="430"/>
      <c r="LSR345" s="431"/>
      <c r="LSS345" s="429"/>
      <c r="LST345" s="428"/>
      <c r="LSU345" s="430"/>
      <c r="LSV345" s="431"/>
      <c r="LSW345" s="429"/>
      <c r="LSX345" s="428"/>
      <c r="LSY345" s="430"/>
      <c r="LSZ345" s="431"/>
      <c r="LTA345" s="429"/>
      <c r="LTB345" s="428"/>
      <c r="LTC345" s="430"/>
      <c r="LTD345" s="431"/>
      <c r="LTE345" s="429"/>
      <c r="LTF345" s="428"/>
      <c r="LTG345" s="430"/>
      <c r="LTH345" s="431"/>
      <c r="LTI345" s="429"/>
      <c r="LTJ345" s="428"/>
      <c r="LTK345" s="430"/>
      <c r="LTL345" s="431"/>
      <c r="LTM345" s="429"/>
      <c r="LTN345" s="428"/>
      <c r="LTO345" s="430"/>
      <c r="LTP345" s="431"/>
      <c r="LTQ345" s="429"/>
      <c r="LTR345" s="428"/>
      <c r="LTS345" s="430"/>
      <c r="LTT345" s="431"/>
      <c r="LTU345" s="429"/>
      <c r="LTV345" s="428"/>
      <c r="LTW345" s="430"/>
      <c r="LTX345" s="431"/>
      <c r="LTY345" s="429"/>
      <c r="LTZ345" s="428"/>
      <c r="LUA345" s="430"/>
      <c r="LUB345" s="431"/>
      <c r="LUC345" s="429"/>
      <c r="LUD345" s="428"/>
      <c r="LUE345" s="430"/>
      <c r="LUF345" s="431"/>
      <c r="LUG345" s="429"/>
      <c r="LUH345" s="428"/>
      <c r="LUI345" s="430"/>
      <c r="LUJ345" s="431"/>
      <c r="LUK345" s="429"/>
      <c r="LUL345" s="428"/>
      <c r="LUM345" s="430"/>
      <c r="LUN345" s="431"/>
      <c r="LUO345" s="429"/>
      <c r="LUP345" s="428"/>
      <c r="LUQ345" s="430"/>
      <c r="LUR345" s="431"/>
      <c r="LUS345" s="429"/>
      <c r="LUT345" s="428"/>
      <c r="LUU345" s="430"/>
      <c r="LUV345" s="431"/>
      <c r="LUW345" s="429"/>
      <c r="LUX345" s="428"/>
      <c r="LUY345" s="430"/>
      <c r="LUZ345" s="431"/>
      <c r="LVA345" s="429"/>
      <c r="LVB345" s="428"/>
      <c r="LVC345" s="430"/>
      <c r="LVD345" s="431"/>
      <c r="LVE345" s="429"/>
      <c r="LVF345" s="428"/>
      <c r="LVG345" s="430"/>
      <c r="LVH345" s="431"/>
      <c r="LVI345" s="429"/>
      <c r="LVJ345" s="428"/>
      <c r="LVK345" s="430"/>
      <c r="LVL345" s="431"/>
      <c r="LVM345" s="429"/>
      <c r="LVN345" s="428"/>
      <c r="LVO345" s="430"/>
      <c r="LVP345" s="431"/>
      <c r="LVQ345" s="429"/>
      <c r="LVR345" s="428"/>
      <c r="LVS345" s="430"/>
      <c r="LVT345" s="431"/>
      <c r="LVU345" s="429"/>
      <c r="LVV345" s="428"/>
      <c r="LVW345" s="430"/>
      <c r="LVX345" s="431"/>
      <c r="LVY345" s="429"/>
      <c r="LVZ345" s="428"/>
      <c r="LWA345" s="430"/>
      <c r="LWB345" s="431"/>
      <c r="LWC345" s="429"/>
      <c r="LWD345" s="428"/>
      <c r="LWE345" s="430"/>
      <c r="LWF345" s="431"/>
      <c r="LWG345" s="429"/>
      <c r="LWH345" s="428"/>
      <c r="LWI345" s="430"/>
      <c r="LWJ345" s="431"/>
      <c r="LWK345" s="429"/>
      <c r="LWL345" s="428"/>
      <c r="LWM345" s="430"/>
      <c r="LWN345" s="431"/>
      <c r="LWO345" s="429"/>
      <c r="LWP345" s="428"/>
      <c r="LWQ345" s="430"/>
      <c r="LWR345" s="431"/>
      <c r="LWS345" s="429"/>
      <c r="LWT345" s="428"/>
      <c r="LWU345" s="430"/>
      <c r="LWV345" s="431"/>
      <c r="LWW345" s="429"/>
      <c r="LWX345" s="428"/>
      <c r="LWY345" s="430"/>
      <c r="LWZ345" s="431"/>
      <c r="LXA345" s="429"/>
      <c r="LXB345" s="428"/>
      <c r="LXC345" s="430"/>
      <c r="LXD345" s="431"/>
      <c r="LXE345" s="429"/>
      <c r="LXF345" s="428"/>
      <c r="LXG345" s="430"/>
      <c r="LXH345" s="431"/>
      <c r="LXI345" s="429"/>
      <c r="LXJ345" s="428"/>
      <c r="LXK345" s="430"/>
      <c r="LXL345" s="431"/>
      <c r="LXM345" s="429"/>
      <c r="LXN345" s="428"/>
      <c r="LXO345" s="430"/>
      <c r="LXP345" s="431"/>
      <c r="LXQ345" s="429"/>
      <c r="LXR345" s="428"/>
      <c r="LXS345" s="430"/>
      <c r="LXT345" s="431"/>
      <c r="LXU345" s="429"/>
      <c r="LXV345" s="428"/>
      <c r="LXW345" s="430"/>
      <c r="LXX345" s="431"/>
      <c r="LXY345" s="429"/>
      <c r="LXZ345" s="428"/>
      <c r="LYA345" s="430"/>
      <c r="LYB345" s="431"/>
      <c r="LYC345" s="429"/>
      <c r="LYD345" s="428"/>
      <c r="LYE345" s="430"/>
      <c r="LYF345" s="431"/>
      <c r="LYG345" s="429"/>
      <c r="LYH345" s="428"/>
      <c r="LYI345" s="430"/>
      <c r="LYJ345" s="431"/>
      <c r="LYK345" s="429"/>
      <c r="LYL345" s="428"/>
      <c r="LYM345" s="430"/>
      <c r="LYN345" s="431"/>
      <c r="LYO345" s="429"/>
      <c r="LYP345" s="428"/>
      <c r="LYQ345" s="430"/>
      <c r="LYR345" s="431"/>
      <c r="LYS345" s="429"/>
      <c r="LYT345" s="428"/>
      <c r="LYU345" s="430"/>
      <c r="LYV345" s="431"/>
      <c r="LYW345" s="429"/>
      <c r="LYX345" s="428"/>
      <c r="LYY345" s="430"/>
      <c r="LYZ345" s="431"/>
      <c r="LZA345" s="429"/>
      <c r="LZB345" s="428"/>
      <c r="LZC345" s="430"/>
      <c r="LZD345" s="431"/>
      <c r="LZE345" s="429"/>
      <c r="LZF345" s="428"/>
      <c r="LZG345" s="430"/>
      <c r="LZH345" s="431"/>
      <c r="LZI345" s="429"/>
      <c r="LZJ345" s="428"/>
      <c r="LZK345" s="430"/>
      <c r="LZL345" s="431"/>
      <c r="LZM345" s="429"/>
      <c r="LZN345" s="428"/>
      <c r="LZO345" s="430"/>
      <c r="LZP345" s="431"/>
      <c r="LZQ345" s="429"/>
      <c r="LZR345" s="428"/>
      <c r="LZS345" s="430"/>
      <c r="LZT345" s="431"/>
      <c r="LZU345" s="429"/>
      <c r="LZV345" s="428"/>
      <c r="LZW345" s="430"/>
      <c r="LZX345" s="431"/>
      <c r="LZY345" s="429"/>
      <c r="LZZ345" s="428"/>
      <c r="MAA345" s="430"/>
      <c r="MAB345" s="431"/>
      <c r="MAC345" s="429"/>
      <c r="MAD345" s="428"/>
      <c r="MAE345" s="430"/>
      <c r="MAF345" s="431"/>
      <c r="MAG345" s="429"/>
      <c r="MAH345" s="428"/>
      <c r="MAI345" s="430"/>
      <c r="MAJ345" s="431"/>
      <c r="MAK345" s="429"/>
      <c r="MAL345" s="428"/>
      <c r="MAM345" s="430"/>
      <c r="MAN345" s="431"/>
      <c r="MAO345" s="429"/>
      <c r="MAP345" s="428"/>
      <c r="MAQ345" s="430"/>
      <c r="MAR345" s="431"/>
      <c r="MAS345" s="429"/>
      <c r="MAT345" s="428"/>
      <c r="MAU345" s="430"/>
      <c r="MAV345" s="431"/>
      <c r="MAW345" s="429"/>
      <c r="MAX345" s="428"/>
      <c r="MAY345" s="430"/>
      <c r="MAZ345" s="431"/>
      <c r="MBA345" s="429"/>
      <c r="MBB345" s="428"/>
      <c r="MBC345" s="430"/>
      <c r="MBD345" s="431"/>
      <c r="MBE345" s="429"/>
      <c r="MBF345" s="428"/>
      <c r="MBG345" s="430"/>
      <c r="MBH345" s="431"/>
      <c r="MBI345" s="429"/>
      <c r="MBJ345" s="428"/>
      <c r="MBK345" s="430"/>
      <c r="MBL345" s="431"/>
      <c r="MBM345" s="429"/>
      <c r="MBN345" s="428"/>
      <c r="MBO345" s="430"/>
      <c r="MBP345" s="431"/>
      <c r="MBQ345" s="429"/>
      <c r="MBR345" s="428"/>
      <c r="MBS345" s="430"/>
      <c r="MBT345" s="431"/>
      <c r="MBU345" s="429"/>
      <c r="MBV345" s="428"/>
      <c r="MBW345" s="430"/>
      <c r="MBX345" s="431"/>
      <c r="MBY345" s="429"/>
      <c r="MBZ345" s="428"/>
      <c r="MCA345" s="430"/>
      <c r="MCB345" s="431"/>
      <c r="MCC345" s="429"/>
      <c r="MCD345" s="428"/>
      <c r="MCE345" s="430"/>
      <c r="MCF345" s="431"/>
      <c r="MCG345" s="429"/>
      <c r="MCH345" s="428"/>
      <c r="MCI345" s="430"/>
      <c r="MCJ345" s="431"/>
      <c r="MCK345" s="429"/>
      <c r="MCL345" s="428"/>
      <c r="MCM345" s="430"/>
      <c r="MCN345" s="431"/>
      <c r="MCO345" s="429"/>
      <c r="MCP345" s="428"/>
      <c r="MCQ345" s="430"/>
      <c r="MCR345" s="431"/>
      <c r="MCS345" s="429"/>
      <c r="MCT345" s="428"/>
      <c r="MCU345" s="430"/>
      <c r="MCV345" s="431"/>
      <c r="MCW345" s="429"/>
      <c r="MCX345" s="428"/>
      <c r="MCY345" s="430"/>
      <c r="MCZ345" s="431"/>
      <c r="MDA345" s="429"/>
      <c r="MDB345" s="428"/>
      <c r="MDC345" s="430"/>
      <c r="MDD345" s="431"/>
      <c r="MDE345" s="429"/>
      <c r="MDF345" s="428"/>
      <c r="MDG345" s="430"/>
      <c r="MDH345" s="431"/>
      <c r="MDI345" s="429"/>
      <c r="MDJ345" s="428"/>
      <c r="MDK345" s="430"/>
      <c r="MDL345" s="431"/>
      <c r="MDM345" s="429"/>
      <c r="MDN345" s="428"/>
      <c r="MDO345" s="430"/>
      <c r="MDP345" s="431"/>
      <c r="MDQ345" s="429"/>
      <c r="MDR345" s="428"/>
      <c r="MDS345" s="430"/>
      <c r="MDT345" s="431"/>
      <c r="MDU345" s="429"/>
      <c r="MDV345" s="428"/>
      <c r="MDW345" s="430"/>
      <c r="MDX345" s="431"/>
      <c r="MDY345" s="429"/>
      <c r="MDZ345" s="428"/>
      <c r="MEA345" s="430"/>
      <c r="MEB345" s="431"/>
      <c r="MEC345" s="429"/>
      <c r="MED345" s="428"/>
      <c r="MEE345" s="430"/>
      <c r="MEF345" s="431"/>
      <c r="MEG345" s="429"/>
      <c r="MEH345" s="428"/>
      <c r="MEI345" s="430"/>
      <c r="MEJ345" s="431"/>
      <c r="MEK345" s="429"/>
      <c r="MEL345" s="428"/>
      <c r="MEM345" s="430"/>
      <c r="MEN345" s="431"/>
      <c r="MEO345" s="429"/>
      <c r="MEP345" s="428"/>
      <c r="MEQ345" s="430"/>
      <c r="MER345" s="431"/>
      <c r="MES345" s="429"/>
      <c r="MET345" s="428"/>
      <c r="MEU345" s="430"/>
      <c r="MEV345" s="431"/>
      <c r="MEW345" s="429"/>
      <c r="MEX345" s="428"/>
      <c r="MEY345" s="430"/>
      <c r="MEZ345" s="431"/>
      <c r="MFA345" s="429"/>
      <c r="MFB345" s="428"/>
      <c r="MFC345" s="430"/>
      <c r="MFD345" s="431"/>
      <c r="MFE345" s="429"/>
      <c r="MFF345" s="428"/>
      <c r="MFG345" s="430"/>
      <c r="MFH345" s="431"/>
      <c r="MFI345" s="429"/>
      <c r="MFJ345" s="428"/>
      <c r="MFK345" s="430"/>
      <c r="MFL345" s="431"/>
      <c r="MFM345" s="429"/>
      <c r="MFN345" s="428"/>
      <c r="MFO345" s="430"/>
      <c r="MFP345" s="431"/>
      <c r="MFQ345" s="429"/>
      <c r="MFR345" s="428"/>
      <c r="MFS345" s="430"/>
      <c r="MFT345" s="431"/>
      <c r="MFU345" s="429"/>
      <c r="MFV345" s="428"/>
      <c r="MFW345" s="430"/>
      <c r="MFX345" s="431"/>
      <c r="MFY345" s="429"/>
      <c r="MFZ345" s="428"/>
      <c r="MGA345" s="430"/>
      <c r="MGB345" s="431"/>
      <c r="MGC345" s="429"/>
      <c r="MGD345" s="428"/>
      <c r="MGE345" s="430"/>
      <c r="MGF345" s="431"/>
      <c r="MGG345" s="429"/>
      <c r="MGH345" s="428"/>
      <c r="MGI345" s="430"/>
      <c r="MGJ345" s="431"/>
      <c r="MGK345" s="429"/>
      <c r="MGL345" s="428"/>
      <c r="MGM345" s="430"/>
      <c r="MGN345" s="431"/>
      <c r="MGO345" s="429"/>
      <c r="MGP345" s="428"/>
      <c r="MGQ345" s="430"/>
      <c r="MGR345" s="431"/>
      <c r="MGS345" s="429"/>
      <c r="MGT345" s="428"/>
      <c r="MGU345" s="430"/>
      <c r="MGV345" s="431"/>
      <c r="MGW345" s="429"/>
      <c r="MGX345" s="428"/>
      <c r="MGY345" s="430"/>
      <c r="MGZ345" s="431"/>
      <c r="MHA345" s="429"/>
      <c r="MHB345" s="428"/>
      <c r="MHC345" s="430"/>
      <c r="MHD345" s="431"/>
      <c r="MHE345" s="429"/>
      <c r="MHF345" s="428"/>
      <c r="MHG345" s="430"/>
      <c r="MHH345" s="431"/>
      <c r="MHI345" s="429"/>
      <c r="MHJ345" s="428"/>
      <c r="MHK345" s="430"/>
      <c r="MHL345" s="431"/>
      <c r="MHM345" s="429"/>
      <c r="MHN345" s="428"/>
      <c r="MHO345" s="430"/>
      <c r="MHP345" s="431"/>
      <c r="MHQ345" s="429"/>
      <c r="MHR345" s="428"/>
      <c r="MHS345" s="430"/>
      <c r="MHT345" s="431"/>
      <c r="MHU345" s="429"/>
      <c r="MHV345" s="428"/>
      <c r="MHW345" s="430"/>
      <c r="MHX345" s="431"/>
      <c r="MHY345" s="429"/>
      <c r="MHZ345" s="428"/>
      <c r="MIA345" s="430"/>
      <c r="MIB345" s="431"/>
      <c r="MIC345" s="429"/>
      <c r="MID345" s="428"/>
      <c r="MIE345" s="430"/>
      <c r="MIF345" s="431"/>
      <c r="MIG345" s="429"/>
      <c r="MIH345" s="428"/>
      <c r="MII345" s="430"/>
      <c r="MIJ345" s="431"/>
      <c r="MIK345" s="429"/>
      <c r="MIL345" s="428"/>
      <c r="MIM345" s="430"/>
      <c r="MIN345" s="431"/>
      <c r="MIO345" s="429"/>
      <c r="MIP345" s="428"/>
      <c r="MIQ345" s="430"/>
      <c r="MIR345" s="431"/>
      <c r="MIS345" s="429"/>
      <c r="MIT345" s="428"/>
      <c r="MIU345" s="430"/>
      <c r="MIV345" s="431"/>
      <c r="MIW345" s="429"/>
      <c r="MIX345" s="428"/>
      <c r="MIY345" s="430"/>
      <c r="MIZ345" s="431"/>
      <c r="MJA345" s="429"/>
      <c r="MJB345" s="428"/>
      <c r="MJC345" s="430"/>
      <c r="MJD345" s="431"/>
      <c r="MJE345" s="429"/>
      <c r="MJF345" s="428"/>
      <c r="MJG345" s="430"/>
      <c r="MJH345" s="431"/>
      <c r="MJI345" s="429"/>
      <c r="MJJ345" s="428"/>
      <c r="MJK345" s="430"/>
      <c r="MJL345" s="431"/>
      <c r="MJM345" s="429"/>
      <c r="MJN345" s="428"/>
      <c r="MJO345" s="430"/>
      <c r="MJP345" s="431"/>
      <c r="MJQ345" s="429"/>
      <c r="MJR345" s="428"/>
      <c r="MJS345" s="430"/>
      <c r="MJT345" s="431"/>
      <c r="MJU345" s="429"/>
      <c r="MJV345" s="428"/>
      <c r="MJW345" s="430"/>
      <c r="MJX345" s="431"/>
      <c r="MJY345" s="429"/>
      <c r="MJZ345" s="428"/>
      <c r="MKA345" s="430"/>
      <c r="MKB345" s="431"/>
      <c r="MKC345" s="429"/>
      <c r="MKD345" s="428"/>
      <c r="MKE345" s="430"/>
      <c r="MKF345" s="431"/>
      <c r="MKG345" s="429"/>
      <c r="MKH345" s="428"/>
      <c r="MKI345" s="430"/>
      <c r="MKJ345" s="431"/>
      <c r="MKK345" s="429"/>
      <c r="MKL345" s="428"/>
      <c r="MKM345" s="430"/>
      <c r="MKN345" s="431"/>
      <c r="MKO345" s="429"/>
      <c r="MKP345" s="428"/>
      <c r="MKQ345" s="430"/>
      <c r="MKR345" s="431"/>
      <c r="MKS345" s="429"/>
      <c r="MKT345" s="428"/>
      <c r="MKU345" s="430"/>
      <c r="MKV345" s="431"/>
      <c r="MKW345" s="429"/>
      <c r="MKX345" s="428"/>
      <c r="MKY345" s="430"/>
      <c r="MKZ345" s="431"/>
      <c r="MLA345" s="429"/>
      <c r="MLB345" s="428"/>
      <c r="MLC345" s="430"/>
      <c r="MLD345" s="431"/>
      <c r="MLE345" s="429"/>
      <c r="MLF345" s="428"/>
      <c r="MLG345" s="430"/>
      <c r="MLH345" s="431"/>
      <c r="MLI345" s="429"/>
      <c r="MLJ345" s="428"/>
      <c r="MLK345" s="430"/>
      <c r="MLL345" s="431"/>
      <c r="MLM345" s="429"/>
      <c r="MLN345" s="428"/>
      <c r="MLO345" s="430"/>
      <c r="MLP345" s="431"/>
      <c r="MLQ345" s="429"/>
      <c r="MLR345" s="428"/>
      <c r="MLS345" s="430"/>
      <c r="MLT345" s="431"/>
      <c r="MLU345" s="429"/>
      <c r="MLV345" s="428"/>
      <c r="MLW345" s="430"/>
      <c r="MLX345" s="431"/>
      <c r="MLY345" s="429"/>
      <c r="MLZ345" s="428"/>
      <c r="MMA345" s="430"/>
      <c r="MMB345" s="431"/>
      <c r="MMC345" s="429"/>
      <c r="MMD345" s="428"/>
      <c r="MME345" s="430"/>
      <c r="MMF345" s="431"/>
      <c r="MMG345" s="429"/>
      <c r="MMH345" s="428"/>
      <c r="MMI345" s="430"/>
      <c r="MMJ345" s="431"/>
      <c r="MMK345" s="429"/>
      <c r="MML345" s="428"/>
      <c r="MMM345" s="430"/>
      <c r="MMN345" s="431"/>
      <c r="MMO345" s="429"/>
      <c r="MMP345" s="428"/>
      <c r="MMQ345" s="430"/>
      <c r="MMR345" s="431"/>
      <c r="MMS345" s="429"/>
      <c r="MMT345" s="428"/>
      <c r="MMU345" s="430"/>
      <c r="MMV345" s="431"/>
      <c r="MMW345" s="429"/>
      <c r="MMX345" s="428"/>
      <c r="MMY345" s="430"/>
      <c r="MMZ345" s="431"/>
      <c r="MNA345" s="429"/>
      <c r="MNB345" s="428"/>
      <c r="MNC345" s="430"/>
      <c r="MND345" s="431"/>
      <c r="MNE345" s="429"/>
      <c r="MNF345" s="428"/>
      <c r="MNG345" s="430"/>
      <c r="MNH345" s="431"/>
      <c r="MNI345" s="429"/>
      <c r="MNJ345" s="428"/>
      <c r="MNK345" s="430"/>
      <c r="MNL345" s="431"/>
      <c r="MNM345" s="429"/>
      <c r="MNN345" s="428"/>
      <c r="MNO345" s="430"/>
      <c r="MNP345" s="431"/>
      <c r="MNQ345" s="429"/>
      <c r="MNR345" s="428"/>
      <c r="MNS345" s="430"/>
      <c r="MNT345" s="431"/>
      <c r="MNU345" s="429"/>
      <c r="MNV345" s="428"/>
      <c r="MNW345" s="430"/>
      <c r="MNX345" s="431"/>
      <c r="MNY345" s="429"/>
      <c r="MNZ345" s="428"/>
      <c r="MOA345" s="430"/>
      <c r="MOB345" s="431"/>
      <c r="MOC345" s="429"/>
      <c r="MOD345" s="428"/>
      <c r="MOE345" s="430"/>
      <c r="MOF345" s="431"/>
      <c r="MOG345" s="429"/>
      <c r="MOH345" s="428"/>
      <c r="MOI345" s="430"/>
      <c r="MOJ345" s="431"/>
      <c r="MOK345" s="429"/>
      <c r="MOL345" s="428"/>
      <c r="MOM345" s="430"/>
      <c r="MON345" s="431"/>
      <c r="MOO345" s="429"/>
      <c r="MOP345" s="428"/>
      <c r="MOQ345" s="430"/>
      <c r="MOR345" s="431"/>
      <c r="MOS345" s="429"/>
      <c r="MOT345" s="428"/>
      <c r="MOU345" s="430"/>
      <c r="MOV345" s="431"/>
      <c r="MOW345" s="429"/>
      <c r="MOX345" s="428"/>
      <c r="MOY345" s="430"/>
      <c r="MOZ345" s="431"/>
      <c r="MPA345" s="429"/>
      <c r="MPB345" s="428"/>
      <c r="MPC345" s="430"/>
      <c r="MPD345" s="431"/>
      <c r="MPE345" s="429"/>
      <c r="MPF345" s="428"/>
      <c r="MPG345" s="430"/>
      <c r="MPH345" s="431"/>
      <c r="MPI345" s="429"/>
      <c r="MPJ345" s="428"/>
      <c r="MPK345" s="430"/>
      <c r="MPL345" s="431"/>
      <c r="MPM345" s="429"/>
      <c r="MPN345" s="428"/>
      <c r="MPO345" s="430"/>
      <c r="MPP345" s="431"/>
      <c r="MPQ345" s="429"/>
      <c r="MPR345" s="428"/>
      <c r="MPS345" s="430"/>
      <c r="MPT345" s="431"/>
      <c r="MPU345" s="429"/>
      <c r="MPV345" s="428"/>
      <c r="MPW345" s="430"/>
      <c r="MPX345" s="431"/>
      <c r="MPY345" s="429"/>
      <c r="MPZ345" s="428"/>
      <c r="MQA345" s="430"/>
      <c r="MQB345" s="431"/>
      <c r="MQC345" s="429"/>
      <c r="MQD345" s="428"/>
      <c r="MQE345" s="430"/>
      <c r="MQF345" s="431"/>
      <c r="MQG345" s="429"/>
      <c r="MQH345" s="428"/>
      <c r="MQI345" s="430"/>
      <c r="MQJ345" s="431"/>
      <c r="MQK345" s="429"/>
      <c r="MQL345" s="428"/>
      <c r="MQM345" s="430"/>
      <c r="MQN345" s="431"/>
      <c r="MQO345" s="429"/>
      <c r="MQP345" s="428"/>
      <c r="MQQ345" s="430"/>
      <c r="MQR345" s="431"/>
      <c r="MQS345" s="429"/>
      <c r="MQT345" s="428"/>
      <c r="MQU345" s="430"/>
      <c r="MQV345" s="431"/>
      <c r="MQW345" s="429"/>
      <c r="MQX345" s="428"/>
      <c r="MQY345" s="430"/>
      <c r="MQZ345" s="431"/>
      <c r="MRA345" s="429"/>
      <c r="MRB345" s="428"/>
      <c r="MRC345" s="430"/>
      <c r="MRD345" s="431"/>
      <c r="MRE345" s="429"/>
      <c r="MRF345" s="428"/>
      <c r="MRG345" s="430"/>
      <c r="MRH345" s="431"/>
      <c r="MRI345" s="429"/>
      <c r="MRJ345" s="428"/>
      <c r="MRK345" s="430"/>
      <c r="MRL345" s="431"/>
      <c r="MRM345" s="429"/>
      <c r="MRN345" s="428"/>
      <c r="MRO345" s="430"/>
      <c r="MRP345" s="431"/>
      <c r="MRQ345" s="429"/>
      <c r="MRR345" s="428"/>
      <c r="MRS345" s="430"/>
      <c r="MRT345" s="431"/>
      <c r="MRU345" s="429"/>
      <c r="MRV345" s="428"/>
      <c r="MRW345" s="430"/>
      <c r="MRX345" s="431"/>
      <c r="MRY345" s="429"/>
      <c r="MRZ345" s="428"/>
      <c r="MSA345" s="430"/>
      <c r="MSB345" s="431"/>
      <c r="MSC345" s="429"/>
      <c r="MSD345" s="428"/>
      <c r="MSE345" s="430"/>
      <c r="MSF345" s="431"/>
      <c r="MSG345" s="429"/>
      <c r="MSH345" s="428"/>
      <c r="MSI345" s="430"/>
      <c r="MSJ345" s="431"/>
      <c r="MSK345" s="429"/>
      <c r="MSL345" s="428"/>
      <c r="MSM345" s="430"/>
      <c r="MSN345" s="431"/>
      <c r="MSO345" s="429"/>
      <c r="MSP345" s="428"/>
      <c r="MSQ345" s="430"/>
      <c r="MSR345" s="431"/>
      <c r="MSS345" s="429"/>
      <c r="MST345" s="428"/>
      <c r="MSU345" s="430"/>
      <c r="MSV345" s="431"/>
      <c r="MSW345" s="429"/>
      <c r="MSX345" s="428"/>
      <c r="MSY345" s="430"/>
      <c r="MSZ345" s="431"/>
      <c r="MTA345" s="429"/>
      <c r="MTB345" s="428"/>
      <c r="MTC345" s="430"/>
      <c r="MTD345" s="431"/>
      <c r="MTE345" s="429"/>
      <c r="MTF345" s="428"/>
      <c r="MTG345" s="430"/>
      <c r="MTH345" s="431"/>
      <c r="MTI345" s="429"/>
      <c r="MTJ345" s="428"/>
      <c r="MTK345" s="430"/>
      <c r="MTL345" s="431"/>
      <c r="MTM345" s="429"/>
      <c r="MTN345" s="428"/>
      <c r="MTO345" s="430"/>
      <c r="MTP345" s="431"/>
      <c r="MTQ345" s="429"/>
      <c r="MTR345" s="428"/>
      <c r="MTS345" s="430"/>
      <c r="MTT345" s="431"/>
      <c r="MTU345" s="429"/>
      <c r="MTV345" s="428"/>
      <c r="MTW345" s="430"/>
      <c r="MTX345" s="431"/>
      <c r="MTY345" s="429"/>
      <c r="MTZ345" s="428"/>
      <c r="MUA345" s="430"/>
      <c r="MUB345" s="431"/>
      <c r="MUC345" s="429"/>
      <c r="MUD345" s="428"/>
      <c r="MUE345" s="430"/>
      <c r="MUF345" s="431"/>
      <c r="MUG345" s="429"/>
      <c r="MUH345" s="428"/>
      <c r="MUI345" s="430"/>
      <c r="MUJ345" s="431"/>
      <c r="MUK345" s="429"/>
      <c r="MUL345" s="428"/>
      <c r="MUM345" s="430"/>
      <c r="MUN345" s="431"/>
      <c r="MUO345" s="429"/>
      <c r="MUP345" s="428"/>
      <c r="MUQ345" s="430"/>
      <c r="MUR345" s="431"/>
      <c r="MUS345" s="429"/>
      <c r="MUT345" s="428"/>
      <c r="MUU345" s="430"/>
      <c r="MUV345" s="431"/>
      <c r="MUW345" s="429"/>
      <c r="MUX345" s="428"/>
      <c r="MUY345" s="430"/>
      <c r="MUZ345" s="431"/>
      <c r="MVA345" s="429"/>
      <c r="MVB345" s="428"/>
      <c r="MVC345" s="430"/>
      <c r="MVD345" s="431"/>
      <c r="MVE345" s="429"/>
      <c r="MVF345" s="428"/>
      <c r="MVG345" s="430"/>
      <c r="MVH345" s="431"/>
      <c r="MVI345" s="429"/>
      <c r="MVJ345" s="428"/>
      <c r="MVK345" s="430"/>
      <c r="MVL345" s="431"/>
      <c r="MVM345" s="429"/>
      <c r="MVN345" s="428"/>
      <c r="MVO345" s="430"/>
      <c r="MVP345" s="431"/>
      <c r="MVQ345" s="429"/>
      <c r="MVR345" s="428"/>
      <c r="MVS345" s="430"/>
      <c r="MVT345" s="431"/>
      <c r="MVU345" s="429"/>
      <c r="MVV345" s="428"/>
      <c r="MVW345" s="430"/>
      <c r="MVX345" s="431"/>
      <c r="MVY345" s="429"/>
      <c r="MVZ345" s="428"/>
      <c r="MWA345" s="430"/>
      <c r="MWB345" s="431"/>
      <c r="MWC345" s="429"/>
      <c r="MWD345" s="428"/>
      <c r="MWE345" s="430"/>
      <c r="MWF345" s="431"/>
      <c r="MWG345" s="429"/>
      <c r="MWH345" s="428"/>
      <c r="MWI345" s="430"/>
      <c r="MWJ345" s="431"/>
      <c r="MWK345" s="429"/>
      <c r="MWL345" s="428"/>
      <c r="MWM345" s="430"/>
      <c r="MWN345" s="431"/>
      <c r="MWO345" s="429"/>
      <c r="MWP345" s="428"/>
      <c r="MWQ345" s="430"/>
      <c r="MWR345" s="431"/>
      <c r="MWS345" s="429"/>
      <c r="MWT345" s="428"/>
      <c r="MWU345" s="430"/>
      <c r="MWV345" s="431"/>
      <c r="MWW345" s="429"/>
      <c r="MWX345" s="428"/>
      <c r="MWY345" s="430"/>
      <c r="MWZ345" s="431"/>
      <c r="MXA345" s="429"/>
      <c r="MXB345" s="428"/>
      <c r="MXC345" s="430"/>
      <c r="MXD345" s="431"/>
      <c r="MXE345" s="429"/>
      <c r="MXF345" s="428"/>
      <c r="MXG345" s="430"/>
      <c r="MXH345" s="431"/>
      <c r="MXI345" s="429"/>
      <c r="MXJ345" s="428"/>
      <c r="MXK345" s="430"/>
      <c r="MXL345" s="431"/>
      <c r="MXM345" s="429"/>
      <c r="MXN345" s="428"/>
      <c r="MXO345" s="430"/>
      <c r="MXP345" s="431"/>
      <c r="MXQ345" s="429"/>
      <c r="MXR345" s="428"/>
      <c r="MXS345" s="430"/>
      <c r="MXT345" s="431"/>
      <c r="MXU345" s="429"/>
      <c r="MXV345" s="428"/>
      <c r="MXW345" s="430"/>
      <c r="MXX345" s="431"/>
      <c r="MXY345" s="429"/>
      <c r="MXZ345" s="428"/>
      <c r="MYA345" s="430"/>
      <c r="MYB345" s="431"/>
      <c r="MYC345" s="429"/>
      <c r="MYD345" s="428"/>
      <c r="MYE345" s="430"/>
      <c r="MYF345" s="431"/>
      <c r="MYG345" s="429"/>
      <c r="MYH345" s="428"/>
      <c r="MYI345" s="430"/>
      <c r="MYJ345" s="431"/>
      <c r="MYK345" s="429"/>
      <c r="MYL345" s="428"/>
      <c r="MYM345" s="430"/>
      <c r="MYN345" s="431"/>
      <c r="MYO345" s="429"/>
      <c r="MYP345" s="428"/>
      <c r="MYQ345" s="430"/>
      <c r="MYR345" s="431"/>
      <c r="MYS345" s="429"/>
      <c r="MYT345" s="428"/>
      <c r="MYU345" s="430"/>
      <c r="MYV345" s="431"/>
      <c r="MYW345" s="429"/>
      <c r="MYX345" s="428"/>
      <c r="MYY345" s="430"/>
      <c r="MYZ345" s="431"/>
      <c r="MZA345" s="429"/>
      <c r="MZB345" s="428"/>
      <c r="MZC345" s="430"/>
      <c r="MZD345" s="431"/>
      <c r="MZE345" s="429"/>
      <c r="MZF345" s="428"/>
      <c r="MZG345" s="430"/>
      <c r="MZH345" s="431"/>
      <c r="MZI345" s="429"/>
      <c r="MZJ345" s="428"/>
      <c r="MZK345" s="430"/>
      <c r="MZL345" s="431"/>
      <c r="MZM345" s="429"/>
      <c r="MZN345" s="428"/>
      <c r="MZO345" s="430"/>
      <c r="MZP345" s="431"/>
      <c r="MZQ345" s="429"/>
      <c r="MZR345" s="428"/>
      <c r="MZS345" s="430"/>
      <c r="MZT345" s="431"/>
      <c r="MZU345" s="429"/>
      <c r="MZV345" s="428"/>
      <c r="MZW345" s="430"/>
      <c r="MZX345" s="431"/>
      <c r="MZY345" s="429"/>
      <c r="MZZ345" s="428"/>
      <c r="NAA345" s="430"/>
      <c r="NAB345" s="431"/>
      <c r="NAC345" s="429"/>
      <c r="NAD345" s="428"/>
      <c r="NAE345" s="430"/>
      <c r="NAF345" s="431"/>
      <c r="NAG345" s="429"/>
      <c r="NAH345" s="428"/>
      <c r="NAI345" s="430"/>
      <c r="NAJ345" s="431"/>
      <c r="NAK345" s="429"/>
      <c r="NAL345" s="428"/>
      <c r="NAM345" s="430"/>
      <c r="NAN345" s="431"/>
      <c r="NAO345" s="429"/>
      <c r="NAP345" s="428"/>
      <c r="NAQ345" s="430"/>
      <c r="NAR345" s="431"/>
      <c r="NAS345" s="429"/>
      <c r="NAT345" s="428"/>
      <c r="NAU345" s="430"/>
      <c r="NAV345" s="431"/>
      <c r="NAW345" s="429"/>
      <c r="NAX345" s="428"/>
      <c r="NAY345" s="430"/>
      <c r="NAZ345" s="431"/>
      <c r="NBA345" s="429"/>
      <c r="NBB345" s="428"/>
      <c r="NBC345" s="430"/>
      <c r="NBD345" s="431"/>
      <c r="NBE345" s="429"/>
      <c r="NBF345" s="428"/>
      <c r="NBG345" s="430"/>
      <c r="NBH345" s="431"/>
      <c r="NBI345" s="429"/>
      <c r="NBJ345" s="428"/>
      <c r="NBK345" s="430"/>
      <c r="NBL345" s="431"/>
      <c r="NBM345" s="429"/>
      <c r="NBN345" s="428"/>
      <c r="NBO345" s="430"/>
      <c r="NBP345" s="431"/>
      <c r="NBQ345" s="429"/>
      <c r="NBR345" s="428"/>
      <c r="NBS345" s="430"/>
      <c r="NBT345" s="431"/>
      <c r="NBU345" s="429"/>
      <c r="NBV345" s="428"/>
      <c r="NBW345" s="430"/>
      <c r="NBX345" s="431"/>
      <c r="NBY345" s="429"/>
      <c r="NBZ345" s="428"/>
      <c r="NCA345" s="430"/>
      <c r="NCB345" s="431"/>
      <c r="NCC345" s="429"/>
      <c r="NCD345" s="428"/>
      <c r="NCE345" s="430"/>
      <c r="NCF345" s="431"/>
      <c r="NCG345" s="429"/>
      <c r="NCH345" s="428"/>
      <c r="NCI345" s="430"/>
      <c r="NCJ345" s="431"/>
      <c r="NCK345" s="429"/>
      <c r="NCL345" s="428"/>
      <c r="NCM345" s="430"/>
      <c r="NCN345" s="431"/>
      <c r="NCO345" s="429"/>
      <c r="NCP345" s="428"/>
      <c r="NCQ345" s="430"/>
      <c r="NCR345" s="431"/>
      <c r="NCS345" s="429"/>
      <c r="NCT345" s="428"/>
      <c r="NCU345" s="430"/>
      <c r="NCV345" s="431"/>
      <c r="NCW345" s="429"/>
      <c r="NCX345" s="428"/>
      <c r="NCY345" s="430"/>
      <c r="NCZ345" s="431"/>
      <c r="NDA345" s="429"/>
      <c r="NDB345" s="428"/>
      <c r="NDC345" s="430"/>
      <c r="NDD345" s="431"/>
      <c r="NDE345" s="429"/>
      <c r="NDF345" s="428"/>
      <c r="NDG345" s="430"/>
      <c r="NDH345" s="431"/>
      <c r="NDI345" s="429"/>
      <c r="NDJ345" s="428"/>
      <c r="NDK345" s="430"/>
      <c r="NDL345" s="431"/>
      <c r="NDM345" s="429"/>
      <c r="NDN345" s="428"/>
      <c r="NDO345" s="430"/>
      <c r="NDP345" s="431"/>
      <c r="NDQ345" s="429"/>
      <c r="NDR345" s="428"/>
      <c r="NDS345" s="430"/>
      <c r="NDT345" s="431"/>
      <c r="NDU345" s="429"/>
      <c r="NDV345" s="428"/>
      <c r="NDW345" s="430"/>
      <c r="NDX345" s="431"/>
      <c r="NDY345" s="429"/>
      <c r="NDZ345" s="428"/>
      <c r="NEA345" s="430"/>
      <c r="NEB345" s="431"/>
      <c r="NEC345" s="429"/>
      <c r="NED345" s="428"/>
      <c r="NEE345" s="430"/>
      <c r="NEF345" s="431"/>
      <c r="NEG345" s="429"/>
      <c r="NEH345" s="428"/>
      <c r="NEI345" s="430"/>
      <c r="NEJ345" s="431"/>
      <c r="NEK345" s="429"/>
      <c r="NEL345" s="428"/>
      <c r="NEM345" s="430"/>
      <c r="NEN345" s="431"/>
      <c r="NEO345" s="429"/>
      <c r="NEP345" s="428"/>
      <c r="NEQ345" s="430"/>
      <c r="NER345" s="431"/>
      <c r="NES345" s="429"/>
      <c r="NET345" s="428"/>
      <c r="NEU345" s="430"/>
      <c r="NEV345" s="431"/>
      <c r="NEW345" s="429"/>
      <c r="NEX345" s="428"/>
      <c r="NEY345" s="430"/>
      <c r="NEZ345" s="431"/>
      <c r="NFA345" s="429"/>
      <c r="NFB345" s="428"/>
      <c r="NFC345" s="430"/>
      <c r="NFD345" s="431"/>
      <c r="NFE345" s="429"/>
      <c r="NFF345" s="428"/>
      <c r="NFG345" s="430"/>
      <c r="NFH345" s="431"/>
      <c r="NFI345" s="429"/>
      <c r="NFJ345" s="428"/>
      <c r="NFK345" s="430"/>
      <c r="NFL345" s="431"/>
      <c r="NFM345" s="429"/>
      <c r="NFN345" s="428"/>
      <c r="NFO345" s="430"/>
      <c r="NFP345" s="431"/>
      <c r="NFQ345" s="429"/>
      <c r="NFR345" s="428"/>
      <c r="NFS345" s="430"/>
      <c r="NFT345" s="431"/>
      <c r="NFU345" s="429"/>
      <c r="NFV345" s="428"/>
      <c r="NFW345" s="430"/>
      <c r="NFX345" s="431"/>
      <c r="NFY345" s="429"/>
      <c r="NFZ345" s="428"/>
      <c r="NGA345" s="430"/>
      <c r="NGB345" s="431"/>
      <c r="NGC345" s="429"/>
      <c r="NGD345" s="428"/>
      <c r="NGE345" s="430"/>
      <c r="NGF345" s="431"/>
      <c r="NGG345" s="429"/>
      <c r="NGH345" s="428"/>
      <c r="NGI345" s="430"/>
      <c r="NGJ345" s="431"/>
      <c r="NGK345" s="429"/>
      <c r="NGL345" s="428"/>
      <c r="NGM345" s="430"/>
      <c r="NGN345" s="431"/>
      <c r="NGO345" s="429"/>
      <c r="NGP345" s="428"/>
      <c r="NGQ345" s="430"/>
      <c r="NGR345" s="431"/>
      <c r="NGS345" s="429"/>
      <c r="NGT345" s="428"/>
      <c r="NGU345" s="430"/>
      <c r="NGV345" s="431"/>
      <c r="NGW345" s="429"/>
      <c r="NGX345" s="428"/>
      <c r="NGY345" s="430"/>
      <c r="NGZ345" s="431"/>
      <c r="NHA345" s="429"/>
      <c r="NHB345" s="428"/>
      <c r="NHC345" s="430"/>
      <c r="NHD345" s="431"/>
      <c r="NHE345" s="429"/>
      <c r="NHF345" s="428"/>
      <c r="NHG345" s="430"/>
      <c r="NHH345" s="431"/>
      <c r="NHI345" s="429"/>
      <c r="NHJ345" s="428"/>
      <c r="NHK345" s="430"/>
      <c r="NHL345" s="431"/>
      <c r="NHM345" s="429"/>
      <c r="NHN345" s="428"/>
      <c r="NHO345" s="430"/>
      <c r="NHP345" s="431"/>
      <c r="NHQ345" s="429"/>
      <c r="NHR345" s="428"/>
      <c r="NHS345" s="430"/>
      <c r="NHT345" s="431"/>
      <c r="NHU345" s="429"/>
      <c r="NHV345" s="428"/>
      <c r="NHW345" s="430"/>
      <c r="NHX345" s="431"/>
      <c r="NHY345" s="429"/>
      <c r="NHZ345" s="428"/>
      <c r="NIA345" s="430"/>
      <c r="NIB345" s="431"/>
      <c r="NIC345" s="429"/>
      <c r="NID345" s="428"/>
      <c r="NIE345" s="430"/>
      <c r="NIF345" s="431"/>
      <c r="NIG345" s="429"/>
      <c r="NIH345" s="428"/>
      <c r="NII345" s="430"/>
      <c r="NIJ345" s="431"/>
      <c r="NIK345" s="429"/>
      <c r="NIL345" s="428"/>
      <c r="NIM345" s="430"/>
      <c r="NIN345" s="431"/>
      <c r="NIO345" s="429"/>
      <c r="NIP345" s="428"/>
      <c r="NIQ345" s="430"/>
      <c r="NIR345" s="431"/>
      <c r="NIS345" s="429"/>
      <c r="NIT345" s="428"/>
      <c r="NIU345" s="430"/>
      <c r="NIV345" s="431"/>
      <c r="NIW345" s="429"/>
      <c r="NIX345" s="428"/>
      <c r="NIY345" s="430"/>
      <c r="NIZ345" s="431"/>
      <c r="NJA345" s="429"/>
      <c r="NJB345" s="428"/>
      <c r="NJC345" s="430"/>
      <c r="NJD345" s="431"/>
      <c r="NJE345" s="429"/>
      <c r="NJF345" s="428"/>
      <c r="NJG345" s="430"/>
      <c r="NJH345" s="431"/>
      <c r="NJI345" s="429"/>
      <c r="NJJ345" s="428"/>
      <c r="NJK345" s="430"/>
      <c r="NJL345" s="431"/>
      <c r="NJM345" s="429"/>
      <c r="NJN345" s="428"/>
      <c r="NJO345" s="430"/>
      <c r="NJP345" s="431"/>
      <c r="NJQ345" s="429"/>
      <c r="NJR345" s="428"/>
      <c r="NJS345" s="430"/>
      <c r="NJT345" s="431"/>
      <c r="NJU345" s="429"/>
      <c r="NJV345" s="428"/>
      <c r="NJW345" s="430"/>
      <c r="NJX345" s="431"/>
      <c r="NJY345" s="429"/>
      <c r="NJZ345" s="428"/>
      <c r="NKA345" s="430"/>
      <c r="NKB345" s="431"/>
      <c r="NKC345" s="429"/>
      <c r="NKD345" s="428"/>
      <c r="NKE345" s="430"/>
      <c r="NKF345" s="431"/>
      <c r="NKG345" s="429"/>
      <c r="NKH345" s="428"/>
      <c r="NKI345" s="430"/>
      <c r="NKJ345" s="431"/>
      <c r="NKK345" s="429"/>
      <c r="NKL345" s="428"/>
      <c r="NKM345" s="430"/>
      <c r="NKN345" s="431"/>
      <c r="NKO345" s="429"/>
      <c r="NKP345" s="428"/>
      <c r="NKQ345" s="430"/>
      <c r="NKR345" s="431"/>
      <c r="NKS345" s="429"/>
      <c r="NKT345" s="428"/>
      <c r="NKU345" s="430"/>
      <c r="NKV345" s="431"/>
      <c r="NKW345" s="429"/>
      <c r="NKX345" s="428"/>
      <c r="NKY345" s="430"/>
      <c r="NKZ345" s="431"/>
      <c r="NLA345" s="429"/>
      <c r="NLB345" s="428"/>
      <c r="NLC345" s="430"/>
      <c r="NLD345" s="431"/>
      <c r="NLE345" s="429"/>
      <c r="NLF345" s="428"/>
      <c r="NLG345" s="430"/>
      <c r="NLH345" s="431"/>
      <c r="NLI345" s="429"/>
      <c r="NLJ345" s="428"/>
      <c r="NLK345" s="430"/>
      <c r="NLL345" s="431"/>
      <c r="NLM345" s="429"/>
      <c r="NLN345" s="428"/>
      <c r="NLO345" s="430"/>
      <c r="NLP345" s="431"/>
      <c r="NLQ345" s="429"/>
      <c r="NLR345" s="428"/>
      <c r="NLS345" s="430"/>
      <c r="NLT345" s="431"/>
      <c r="NLU345" s="429"/>
      <c r="NLV345" s="428"/>
      <c r="NLW345" s="430"/>
      <c r="NLX345" s="431"/>
      <c r="NLY345" s="429"/>
      <c r="NLZ345" s="428"/>
      <c r="NMA345" s="430"/>
      <c r="NMB345" s="431"/>
      <c r="NMC345" s="429"/>
      <c r="NMD345" s="428"/>
      <c r="NME345" s="430"/>
      <c r="NMF345" s="431"/>
      <c r="NMG345" s="429"/>
      <c r="NMH345" s="428"/>
      <c r="NMI345" s="430"/>
      <c r="NMJ345" s="431"/>
      <c r="NMK345" s="429"/>
      <c r="NML345" s="428"/>
      <c r="NMM345" s="430"/>
      <c r="NMN345" s="431"/>
      <c r="NMO345" s="429"/>
      <c r="NMP345" s="428"/>
      <c r="NMQ345" s="430"/>
      <c r="NMR345" s="431"/>
      <c r="NMS345" s="429"/>
      <c r="NMT345" s="428"/>
      <c r="NMU345" s="430"/>
      <c r="NMV345" s="431"/>
      <c r="NMW345" s="429"/>
      <c r="NMX345" s="428"/>
      <c r="NMY345" s="430"/>
      <c r="NMZ345" s="431"/>
      <c r="NNA345" s="429"/>
      <c r="NNB345" s="428"/>
      <c r="NNC345" s="430"/>
      <c r="NND345" s="431"/>
      <c r="NNE345" s="429"/>
      <c r="NNF345" s="428"/>
      <c r="NNG345" s="430"/>
      <c r="NNH345" s="431"/>
      <c r="NNI345" s="429"/>
      <c r="NNJ345" s="428"/>
      <c r="NNK345" s="430"/>
      <c r="NNL345" s="431"/>
      <c r="NNM345" s="429"/>
      <c r="NNN345" s="428"/>
      <c r="NNO345" s="430"/>
      <c r="NNP345" s="431"/>
      <c r="NNQ345" s="429"/>
      <c r="NNR345" s="428"/>
      <c r="NNS345" s="430"/>
      <c r="NNT345" s="431"/>
      <c r="NNU345" s="429"/>
      <c r="NNV345" s="428"/>
      <c r="NNW345" s="430"/>
      <c r="NNX345" s="431"/>
      <c r="NNY345" s="429"/>
      <c r="NNZ345" s="428"/>
      <c r="NOA345" s="430"/>
      <c r="NOB345" s="431"/>
      <c r="NOC345" s="429"/>
      <c r="NOD345" s="428"/>
      <c r="NOE345" s="430"/>
      <c r="NOF345" s="431"/>
      <c r="NOG345" s="429"/>
      <c r="NOH345" s="428"/>
      <c r="NOI345" s="430"/>
      <c r="NOJ345" s="431"/>
      <c r="NOK345" s="429"/>
      <c r="NOL345" s="428"/>
      <c r="NOM345" s="430"/>
      <c r="NON345" s="431"/>
      <c r="NOO345" s="429"/>
      <c r="NOP345" s="428"/>
      <c r="NOQ345" s="430"/>
      <c r="NOR345" s="431"/>
      <c r="NOS345" s="429"/>
      <c r="NOT345" s="428"/>
      <c r="NOU345" s="430"/>
      <c r="NOV345" s="431"/>
      <c r="NOW345" s="429"/>
      <c r="NOX345" s="428"/>
      <c r="NOY345" s="430"/>
      <c r="NOZ345" s="431"/>
      <c r="NPA345" s="429"/>
      <c r="NPB345" s="428"/>
      <c r="NPC345" s="430"/>
      <c r="NPD345" s="431"/>
      <c r="NPE345" s="429"/>
      <c r="NPF345" s="428"/>
      <c r="NPG345" s="430"/>
      <c r="NPH345" s="431"/>
      <c r="NPI345" s="429"/>
      <c r="NPJ345" s="428"/>
      <c r="NPK345" s="430"/>
      <c r="NPL345" s="431"/>
      <c r="NPM345" s="429"/>
      <c r="NPN345" s="428"/>
      <c r="NPO345" s="430"/>
      <c r="NPP345" s="431"/>
      <c r="NPQ345" s="429"/>
      <c r="NPR345" s="428"/>
      <c r="NPS345" s="430"/>
      <c r="NPT345" s="431"/>
      <c r="NPU345" s="429"/>
      <c r="NPV345" s="428"/>
      <c r="NPW345" s="430"/>
      <c r="NPX345" s="431"/>
      <c r="NPY345" s="429"/>
      <c r="NPZ345" s="428"/>
      <c r="NQA345" s="430"/>
      <c r="NQB345" s="431"/>
      <c r="NQC345" s="429"/>
      <c r="NQD345" s="428"/>
      <c r="NQE345" s="430"/>
      <c r="NQF345" s="431"/>
      <c r="NQG345" s="429"/>
      <c r="NQH345" s="428"/>
      <c r="NQI345" s="430"/>
      <c r="NQJ345" s="431"/>
      <c r="NQK345" s="429"/>
      <c r="NQL345" s="428"/>
      <c r="NQM345" s="430"/>
      <c r="NQN345" s="431"/>
      <c r="NQO345" s="429"/>
      <c r="NQP345" s="428"/>
      <c r="NQQ345" s="430"/>
      <c r="NQR345" s="431"/>
      <c r="NQS345" s="429"/>
      <c r="NQT345" s="428"/>
      <c r="NQU345" s="430"/>
      <c r="NQV345" s="431"/>
      <c r="NQW345" s="429"/>
      <c r="NQX345" s="428"/>
      <c r="NQY345" s="430"/>
      <c r="NQZ345" s="431"/>
      <c r="NRA345" s="429"/>
      <c r="NRB345" s="428"/>
      <c r="NRC345" s="430"/>
      <c r="NRD345" s="431"/>
      <c r="NRE345" s="429"/>
      <c r="NRF345" s="428"/>
      <c r="NRG345" s="430"/>
      <c r="NRH345" s="431"/>
      <c r="NRI345" s="429"/>
      <c r="NRJ345" s="428"/>
      <c r="NRK345" s="430"/>
      <c r="NRL345" s="431"/>
      <c r="NRM345" s="429"/>
      <c r="NRN345" s="428"/>
      <c r="NRO345" s="430"/>
      <c r="NRP345" s="431"/>
      <c r="NRQ345" s="429"/>
      <c r="NRR345" s="428"/>
      <c r="NRS345" s="430"/>
      <c r="NRT345" s="431"/>
      <c r="NRU345" s="429"/>
      <c r="NRV345" s="428"/>
      <c r="NRW345" s="430"/>
      <c r="NRX345" s="431"/>
      <c r="NRY345" s="429"/>
      <c r="NRZ345" s="428"/>
      <c r="NSA345" s="430"/>
      <c r="NSB345" s="431"/>
      <c r="NSC345" s="429"/>
      <c r="NSD345" s="428"/>
      <c r="NSE345" s="430"/>
      <c r="NSF345" s="431"/>
      <c r="NSG345" s="429"/>
      <c r="NSH345" s="428"/>
      <c r="NSI345" s="430"/>
      <c r="NSJ345" s="431"/>
      <c r="NSK345" s="429"/>
      <c r="NSL345" s="428"/>
      <c r="NSM345" s="430"/>
      <c r="NSN345" s="431"/>
      <c r="NSO345" s="429"/>
      <c r="NSP345" s="428"/>
      <c r="NSQ345" s="430"/>
      <c r="NSR345" s="431"/>
      <c r="NSS345" s="429"/>
      <c r="NST345" s="428"/>
      <c r="NSU345" s="430"/>
      <c r="NSV345" s="431"/>
      <c r="NSW345" s="429"/>
      <c r="NSX345" s="428"/>
      <c r="NSY345" s="430"/>
      <c r="NSZ345" s="431"/>
      <c r="NTA345" s="429"/>
      <c r="NTB345" s="428"/>
      <c r="NTC345" s="430"/>
      <c r="NTD345" s="431"/>
      <c r="NTE345" s="429"/>
      <c r="NTF345" s="428"/>
      <c r="NTG345" s="430"/>
      <c r="NTH345" s="431"/>
      <c r="NTI345" s="429"/>
      <c r="NTJ345" s="428"/>
      <c r="NTK345" s="430"/>
      <c r="NTL345" s="431"/>
      <c r="NTM345" s="429"/>
      <c r="NTN345" s="428"/>
      <c r="NTO345" s="430"/>
      <c r="NTP345" s="431"/>
      <c r="NTQ345" s="429"/>
      <c r="NTR345" s="428"/>
      <c r="NTS345" s="430"/>
      <c r="NTT345" s="431"/>
      <c r="NTU345" s="429"/>
      <c r="NTV345" s="428"/>
      <c r="NTW345" s="430"/>
      <c r="NTX345" s="431"/>
      <c r="NTY345" s="429"/>
      <c r="NTZ345" s="428"/>
      <c r="NUA345" s="430"/>
      <c r="NUB345" s="431"/>
      <c r="NUC345" s="429"/>
      <c r="NUD345" s="428"/>
      <c r="NUE345" s="430"/>
      <c r="NUF345" s="431"/>
      <c r="NUG345" s="429"/>
      <c r="NUH345" s="428"/>
      <c r="NUI345" s="430"/>
      <c r="NUJ345" s="431"/>
      <c r="NUK345" s="429"/>
      <c r="NUL345" s="428"/>
      <c r="NUM345" s="430"/>
      <c r="NUN345" s="431"/>
      <c r="NUO345" s="429"/>
      <c r="NUP345" s="428"/>
      <c r="NUQ345" s="430"/>
      <c r="NUR345" s="431"/>
      <c r="NUS345" s="429"/>
      <c r="NUT345" s="428"/>
      <c r="NUU345" s="430"/>
      <c r="NUV345" s="431"/>
      <c r="NUW345" s="429"/>
      <c r="NUX345" s="428"/>
      <c r="NUY345" s="430"/>
      <c r="NUZ345" s="431"/>
      <c r="NVA345" s="429"/>
      <c r="NVB345" s="428"/>
      <c r="NVC345" s="430"/>
      <c r="NVD345" s="431"/>
      <c r="NVE345" s="429"/>
      <c r="NVF345" s="428"/>
      <c r="NVG345" s="430"/>
      <c r="NVH345" s="431"/>
      <c r="NVI345" s="429"/>
      <c r="NVJ345" s="428"/>
      <c r="NVK345" s="430"/>
      <c r="NVL345" s="431"/>
      <c r="NVM345" s="429"/>
      <c r="NVN345" s="428"/>
      <c r="NVO345" s="430"/>
      <c r="NVP345" s="431"/>
      <c r="NVQ345" s="429"/>
      <c r="NVR345" s="428"/>
      <c r="NVS345" s="430"/>
      <c r="NVT345" s="431"/>
      <c r="NVU345" s="429"/>
      <c r="NVV345" s="428"/>
      <c r="NVW345" s="430"/>
      <c r="NVX345" s="431"/>
      <c r="NVY345" s="429"/>
      <c r="NVZ345" s="428"/>
      <c r="NWA345" s="430"/>
      <c r="NWB345" s="431"/>
      <c r="NWC345" s="429"/>
      <c r="NWD345" s="428"/>
      <c r="NWE345" s="430"/>
      <c r="NWF345" s="431"/>
      <c r="NWG345" s="429"/>
      <c r="NWH345" s="428"/>
      <c r="NWI345" s="430"/>
      <c r="NWJ345" s="431"/>
      <c r="NWK345" s="429"/>
      <c r="NWL345" s="428"/>
      <c r="NWM345" s="430"/>
      <c r="NWN345" s="431"/>
      <c r="NWO345" s="429"/>
      <c r="NWP345" s="428"/>
      <c r="NWQ345" s="430"/>
      <c r="NWR345" s="431"/>
      <c r="NWS345" s="429"/>
      <c r="NWT345" s="428"/>
      <c r="NWU345" s="430"/>
      <c r="NWV345" s="431"/>
      <c r="NWW345" s="429"/>
      <c r="NWX345" s="428"/>
      <c r="NWY345" s="430"/>
      <c r="NWZ345" s="431"/>
      <c r="NXA345" s="429"/>
      <c r="NXB345" s="428"/>
      <c r="NXC345" s="430"/>
      <c r="NXD345" s="431"/>
      <c r="NXE345" s="429"/>
      <c r="NXF345" s="428"/>
      <c r="NXG345" s="430"/>
      <c r="NXH345" s="431"/>
      <c r="NXI345" s="429"/>
      <c r="NXJ345" s="428"/>
      <c r="NXK345" s="430"/>
      <c r="NXL345" s="431"/>
      <c r="NXM345" s="429"/>
      <c r="NXN345" s="428"/>
      <c r="NXO345" s="430"/>
      <c r="NXP345" s="431"/>
      <c r="NXQ345" s="429"/>
      <c r="NXR345" s="428"/>
      <c r="NXS345" s="430"/>
      <c r="NXT345" s="431"/>
      <c r="NXU345" s="429"/>
      <c r="NXV345" s="428"/>
      <c r="NXW345" s="430"/>
      <c r="NXX345" s="431"/>
      <c r="NXY345" s="429"/>
      <c r="NXZ345" s="428"/>
      <c r="NYA345" s="430"/>
      <c r="NYB345" s="431"/>
      <c r="NYC345" s="429"/>
      <c r="NYD345" s="428"/>
      <c r="NYE345" s="430"/>
      <c r="NYF345" s="431"/>
      <c r="NYG345" s="429"/>
      <c r="NYH345" s="428"/>
      <c r="NYI345" s="430"/>
      <c r="NYJ345" s="431"/>
      <c r="NYK345" s="429"/>
      <c r="NYL345" s="428"/>
      <c r="NYM345" s="430"/>
      <c r="NYN345" s="431"/>
      <c r="NYO345" s="429"/>
      <c r="NYP345" s="428"/>
      <c r="NYQ345" s="430"/>
      <c r="NYR345" s="431"/>
      <c r="NYS345" s="429"/>
      <c r="NYT345" s="428"/>
      <c r="NYU345" s="430"/>
      <c r="NYV345" s="431"/>
      <c r="NYW345" s="429"/>
      <c r="NYX345" s="428"/>
      <c r="NYY345" s="430"/>
      <c r="NYZ345" s="431"/>
      <c r="NZA345" s="429"/>
      <c r="NZB345" s="428"/>
      <c r="NZC345" s="430"/>
      <c r="NZD345" s="431"/>
      <c r="NZE345" s="429"/>
      <c r="NZF345" s="428"/>
      <c r="NZG345" s="430"/>
      <c r="NZH345" s="431"/>
      <c r="NZI345" s="429"/>
      <c r="NZJ345" s="428"/>
      <c r="NZK345" s="430"/>
      <c r="NZL345" s="431"/>
      <c r="NZM345" s="429"/>
      <c r="NZN345" s="428"/>
      <c r="NZO345" s="430"/>
      <c r="NZP345" s="431"/>
      <c r="NZQ345" s="429"/>
      <c r="NZR345" s="428"/>
      <c r="NZS345" s="430"/>
      <c r="NZT345" s="431"/>
      <c r="NZU345" s="429"/>
      <c r="NZV345" s="428"/>
      <c r="NZW345" s="430"/>
      <c r="NZX345" s="431"/>
      <c r="NZY345" s="429"/>
      <c r="NZZ345" s="428"/>
      <c r="OAA345" s="430"/>
      <c r="OAB345" s="431"/>
      <c r="OAC345" s="429"/>
      <c r="OAD345" s="428"/>
      <c r="OAE345" s="430"/>
      <c r="OAF345" s="431"/>
      <c r="OAG345" s="429"/>
      <c r="OAH345" s="428"/>
      <c r="OAI345" s="430"/>
      <c r="OAJ345" s="431"/>
      <c r="OAK345" s="429"/>
      <c r="OAL345" s="428"/>
      <c r="OAM345" s="430"/>
      <c r="OAN345" s="431"/>
      <c r="OAO345" s="429"/>
      <c r="OAP345" s="428"/>
      <c r="OAQ345" s="430"/>
      <c r="OAR345" s="431"/>
      <c r="OAS345" s="429"/>
      <c r="OAT345" s="428"/>
      <c r="OAU345" s="430"/>
      <c r="OAV345" s="431"/>
      <c r="OAW345" s="429"/>
      <c r="OAX345" s="428"/>
      <c r="OAY345" s="430"/>
      <c r="OAZ345" s="431"/>
      <c r="OBA345" s="429"/>
      <c r="OBB345" s="428"/>
      <c r="OBC345" s="430"/>
      <c r="OBD345" s="431"/>
      <c r="OBE345" s="429"/>
      <c r="OBF345" s="428"/>
      <c r="OBG345" s="430"/>
      <c r="OBH345" s="431"/>
      <c r="OBI345" s="429"/>
      <c r="OBJ345" s="428"/>
      <c r="OBK345" s="430"/>
      <c r="OBL345" s="431"/>
      <c r="OBM345" s="429"/>
      <c r="OBN345" s="428"/>
      <c r="OBO345" s="430"/>
      <c r="OBP345" s="431"/>
      <c r="OBQ345" s="429"/>
      <c r="OBR345" s="428"/>
      <c r="OBS345" s="430"/>
      <c r="OBT345" s="431"/>
      <c r="OBU345" s="429"/>
      <c r="OBV345" s="428"/>
      <c r="OBW345" s="430"/>
      <c r="OBX345" s="431"/>
      <c r="OBY345" s="429"/>
      <c r="OBZ345" s="428"/>
      <c r="OCA345" s="430"/>
      <c r="OCB345" s="431"/>
      <c r="OCC345" s="429"/>
      <c r="OCD345" s="428"/>
      <c r="OCE345" s="430"/>
      <c r="OCF345" s="431"/>
      <c r="OCG345" s="429"/>
      <c r="OCH345" s="428"/>
      <c r="OCI345" s="430"/>
      <c r="OCJ345" s="431"/>
      <c r="OCK345" s="429"/>
      <c r="OCL345" s="428"/>
      <c r="OCM345" s="430"/>
      <c r="OCN345" s="431"/>
      <c r="OCO345" s="429"/>
      <c r="OCP345" s="428"/>
      <c r="OCQ345" s="430"/>
      <c r="OCR345" s="431"/>
      <c r="OCS345" s="429"/>
      <c r="OCT345" s="428"/>
      <c r="OCU345" s="430"/>
      <c r="OCV345" s="431"/>
      <c r="OCW345" s="429"/>
      <c r="OCX345" s="428"/>
      <c r="OCY345" s="430"/>
      <c r="OCZ345" s="431"/>
      <c r="ODA345" s="429"/>
      <c r="ODB345" s="428"/>
      <c r="ODC345" s="430"/>
      <c r="ODD345" s="431"/>
      <c r="ODE345" s="429"/>
      <c r="ODF345" s="428"/>
      <c r="ODG345" s="430"/>
      <c r="ODH345" s="431"/>
      <c r="ODI345" s="429"/>
      <c r="ODJ345" s="428"/>
      <c r="ODK345" s="430"/>
      <c r="ODL345" s="431"/>
      <c r="ODM345" s="429"/>
      <c r="ODN345" s="428"/>
      <c r="ODO345" s="430"/>
      <c r="ODP345" s="431"/>
      <c r="ODQ345" s="429"/>
      <c r="ODR345" s="428"/>
      <c r="ODS345" s="430"/>
      <c r="ODT345" s="431"/>
      <c r="ODU345" s="429"/>
      <c r="ODV345" s="428"/>
      <c r="ODW345" s="430"/>
      <c r="ODX345" s="431"/>
      <c r="ODY345" s="429"/>
      <c r="ODZ345" s="428"/>
      <c r="OEA345" s="430"/>
      <c r="OEB345" s="431"/>
      <c r="OEC345" s="429"/>
      <c r="OED345" s="428"/>
      <c r="OEE345" s="430"/>
      <c r="OEF345" s="431"/>
      <c r="OEG345" s="429"/>
      <c r="OEH345" s="428"/>
      <c r="OEI345" s="430"/>
      <c r="OEJ345" s="431"/>
      <c r="OEK345" s="429"/>
      <c r="OEL345" s="428"/>
      <c r="OEM345" s="430"/>
      <c r="OEN345" s="431"/>
      <c r="OEO345" s="429"/>
      <c r="OEP345" s="428"/>
      <c r="OEQ345" s="430"/>
      <c r="OER345" s="431"/>
      <c r="OES345" s="429"/>
      <c r="OET345" s="428"/>
      <c r="OEU345" s="430"/>
      <c r="OEV345" s="431"/>
      <c r="OEW345" s="429"/>
      <c r="OEX345" s="428"/>
      <c r="OEY345" s="430"/>
      <c r="OEZ345" s="431"/>
      <c r="OFA345" s="429"/>
      <c r="OFB345" s="428"/>
      <c r="OFC345" s="430"/>
      <c r="OFD345" s="431"/>
      <c r="OFE345" s="429"/>
      <c r="OFF345" s="428"/>
      <c r="OFG345" s="430"/>
      <c r="OFH345" s="431"/>
      <c r="OFI345" s="429"/>
      <c r="OFJ345" s="428"/>
      <c r="OFK345" s="430"/>
      <c r="OFL345" s="431"/>
      <c r="OFM345" s="429"/>
      <c r="OFN345" s="428"/>
      <c r="OFO345" s="430"/>
      <c r="OFP345" s="431"/>
      <c r="OFQ345" s="429"/>
      <c r="OFR345" s="428"/>
      <c r="OFS345" s="430"/>
      <c r="OFT345" s="431"/>
      <c r="OFU345" s="429"/>
      <c r="OFV345" s="428"/>
      <c r="OFW345" s="430"/>
      <c r="OFX345" s="431"/>
      <c r="OFY345" s="429"/>
      <c r="OFZ345" s="428"/>
      <c r="OGA345" s="430"/>
      <c r="OGB345" s="431"/>
      <c r="OGC345" s="429"/>
      <c r="OGD345" s="428"/>
      <c r="OGE345" s="430"/>
      <c r="OGF345" s="431"/>
      <c r="OGG345" s="429"/>
      <c r="OGH345" s="428"/>
      <c r="OGI345" s="430"/>
      <c r="OGJ345" s="431"/>
      <c r="OGK345" s="429"/>
      <c r="OGL345" s="428"/>
      <c r="OGM345" s="430"/>
      <c r="OGN345" s="431"/>
      <c r="OGO345" s="429"/>
      <c r="OGP345" s="428"/>
      <c r="OGQ345" s="430"/>
      <c r="OGR345" s="431"/>
      <c r="OGS345" s="429"/>
      <c r="OGT345" s="428"/>
      <c r="OGU345" s="430"/>
      <c r="OGV345" s="431"/>
      <c r="OGW345" s="429"/>
      <c r="OGX345" s="428"/>
      <c r="OGY345" s="430"/>
      <c r="OGZ345" s="431"/>
      <c r="OHA345" s="429"/>
      <c r="OHB345" s="428"/>
      <c r="OHC345" s="430"/>
      <c r="OHD345" s="431"/>
      <c r="OHE345" s="429"/>
      <c r="OHF345" s="428"/>
      <c r="OHG345" s="430"/>
      <c r="OHH345" s="431"/>
      <c r="OHI345" s="429"/>
      <c r="OHJ345" s="428"/>
      <c r="OHK345" s="430"/>
      <c r="OHL345" s="431"/>
      <c r="OHM345" s="429"/>
      <c r="OHN345" s="428"/>
      <c r="OHO345" s="430"/>
      <c r="OHP345" s="431"/>
      <c r="OHQ345" s="429"/>
      <c r="OHR345" s="428"/>
      <c r="OHS345" s="430"/>
      <c r="OHT345" s="431"/>
      <c r="OHU345" s="429"/>
      <c r="OHV345" s="428"/>
      <c r="OHW345" s="430"/>
      <c r="OHX345" s="431"/>
      <c r="OHY345" s="429"/>
      <c r="OHZ345" s="428"/>
      <c r="OIA345" s="430"/>
      <c r="OIB345" s="431"/>
      <c r="OIC345" s="429"/>
      <c r="OID345" s="428"/>
      <c r="OIE345" s="430"/>
      <c r="OIF345" s="431"/>
      <c r="OIG345" s="429"/>
      <c r="OIH345" s="428"/>
      <c r="OII345" s="430"/>
      <c r="OIJ345" s="431"/>
      <c r="OIK345" s="429"/>
      <c r="OIL345" s="428"/>
      <c r="OIM345" s="430"/>
      <c r="OIN345" s="431"/>
      <c r="OIO345" s="429"/>
      <c r="OIP345" s="428"/>
      <c r="OIQ345" s="430"/>
      <c r="OIR345" s="431"/>
      <c r="OIS345" s="429"/>
      <c r="OIT345" s="428"/>
      <c r="OIU345" s="430"/>
      <c r="OIV345" s="431"/>
      <c r="OIW345" s="429"/>
      <c r="OIX345" s="428"/>
      <c r="OIY345" s="430"/>
      <c r="OIZ345" s="431"/>
      <c r="OJA345" s="429"/>
      <c r="OJB345" s="428"/>
      <c r="OJC345" s="430"/>
      <c r="OJD345" s="431"/>
      <c r="OJE345" s="429"/>
      <c r="OJF345" s="428"/>
      <c r="OJG345" s="430"/>
      <c r="OJH345" s="431"/>
      <c r="OJI345" s="429"/>
      <c r="OJJ345" s="428"/>
      <c r="OJK345" s="430"/>
      <c r="OJL345" s="431"/>
      <c r="OJM345" s="429"/>
      <c r="OJN345" s="428"/>
      <c r="OJO345" s="430"/>
      <c r="OJP345" s="431"/>
      <c r="OJQ345" s="429"/>
      <c r="OJR345" s="428"/>
      <c r="OJS345" s="430"/>
      <c r="OJT345" s="431"/>
      <c r="OJU345" s="429"/>
      <c r="OJV345" s="428"/>
      <c r="OJW345" s="430"/>
      <c r="OJX345" s="431"/>
      <c r="OJY345" s="429"/>
      <c r="OJZ345" s="428"/>
      <c r="OKA345" s="430"/>
      <c r="OKB345" s="431"/>
      <c r="OKC345" s="429"/>
      <c r="OKD345" s="428"/>
      <c r="OKE345" s="430"/>
      <c r="OKF345" s="431"/>
      <c r="OKG345" s="429"/>
      <c r="OKH345" s="428"/>
      <c r="OKI345" s="430"/>
      <c r="OKJ345" s="431"/>
      <c r="OKK345" s="429"/>
      <c r="OKL345" s="428"/>
      <c r="OKM345" s="430"/>
      <c r="OKN345" s="431"/>
      <c r="OKO345" s="429"/>
      <c r="OKP345" s="428"/>
      <c r="OKQ345" s="430"/>
      <c r="OKR345" s="431"/>
      <c r="OKS345" s="429"/>
      <c r="OKT345" s="428"/>
      <c r="OKU345" s="430"/>
      <c r="OKV345" s="431"/>
      <c r="OKW345" s="429"/>
      <c r="OKX345" s="428"/>
      <c r="OKY345" s="430"/>
      <c r="OKZ345" s="431"/>
      <c r="OLA345" s="429"/>
      <c r="OLB345" s="428"/>
      <c r="OLC345" s="430"/>
      <c r="OLD345" s="431"/>
      <c r="OLE345" s="429"/>
      <c r="OLF345" s="428"/>
      <c r="OLG345" s="430"/>
      <c r="OLH345" s="431"/>
      <c r="OLI345" s="429"/>
      <c r="OLJ345" s="428"/>
      <c r="OLK345" s="430"/>
      <c r="OLL345" s="431"/>
      <c r="OLM345" s="429"/>
      <c r="OLN345" s="428"/>
      <c r="OLO345" s="430"/>
      <c r="OLP345" s="431"/>
      <c r="OLQ345" s="429"/>
      <c r="OLR345" s="428"/>
      <c r="OLS345" s="430"/>
      <c r="OLT345" s="431"/>
      <c r="OLU345" s="429"/>
      <c r="OLV345" s="428"/>
      <c r="OLW345" s="430"/>
      <c r="OLX345" s="431"/>
      <c r="OLY345" s="429"/>
      <c r="OLZ345" s="428"/>
      <c r="OMA345" s="430"/>
      <c r="OMB345" s="431"/>
      <c r="OMC345" s="429"/>
      <c r="OMD345" s="428"/>
      <c r="OME345" s="430"/>
      <c r="OMF345" s="431"/>
      <c r="OMG345" s="429"/>
      <c r="OMH345" s="428"/>
      <c r="OMI345" s="430"/>
      <c r="OMJ345" s="431"/>
      <c r="OMK345" s="429"/>
      <c r="OML345" s="428"/>
      <c r="OMM345" s="430"/>
      <c r="OMN345" s="431"/>
      <c r="OMO345" s="429"/>
      <c r="OMP345" s="428"/>
      <c r="OMQ345" s="430"/>
      <c r="OMR345" s="431"/>
      <c r="OMS345" s="429"/>
      <c r="OMT345" s="428"/>
      <c r="OMU345" s="430"/>
      <c r="OMV345" s="431"/>
      <c r="OMW345" s="429"/>
      <c r="OMX345" s="428"/>
      <c r="OMY345" s="430"/>
      <c r="OMZ345" s="431"/>
      <c r="ONA345" s="429"/>
      <c r="ONB345" s="428"/>
      <c r="ONC345" s="430"/>
      <c r="OND345" s="431"/>
      <c r="ONE345" s="429"/>
      <c r="ONF345" s="428"/>
      <c r="ONG345" s="430"/>
      <c r="ONH345" s="431"/>
      <c r="ONI345" s="429"/>
      <c r="ONJ345" s="428"/>
      <c r="ONK345" s="430"/>
      <c r="ONL345" s="431"/>
      <c r="ONM345" s="429"/>
      <c r="ONN345" s="428"/>
      <c r="ONO345" s="430"/>
      <c r="ONP345" s="431"/>
      <c r="ONQ345" s="429"/>
      <c r="ONR345" s="428"/>
      <c r="ONS345" s="430"/>
      <c r="ONT345" s="431"/>
      <c r="ONU345" s="429"/>
      <c r="ONV345" s="428"/>
      <c r="ONW345" s="430"/>
      <c r="ONX345" s="431"/>
      <c r="ONY345" s="429"/>
      <c r="ONZ345" s="428"/>
      <c r="OOA345" s="430"/>
      <c r="OOB345" s="431"/>
      <c r="OOC345" s="429"/>
      <c r="OOD345" s="428"/>
      <c r="OOE345" s="430"/>
      <c r="OOF345" s="431"/>
      <c r="OOG345" s="429"/>
      <c r="OOH345" s="428"/>
      <c r="OOI345" s="430"/>
      <c r="OOJ345" s="431"/>
      <c r="OOK345" s="429"/>
      <c r="OOL345" s="428"/>
      <c r="OOM345" s="430"/>
      <c r="OON345" s="431"/>
      <c r="OOO345" s="429"/>
      <c r="OOP345" s="428"/>
      <c r="OOQ345" s="430"/>
      <c r="OOR345" s="431"/>
      <c r="OOS345" s="429"/>
      <c r="OOT345" s="428"/>
      <c r="OOU345" s="430"/>
      <c r="OOV345" s="431"/>
      <c r="OOW345" s="429"/>
      <c r="OOX345" s="428"/>
      <c r="OOY345" s="430"/>
      <c r="OOZ345" s="431"/>
      <c r="OPA345" s="429"/>
      <c r="OPB345" s="428"/>
      <c r="OPC345" s="430"/>
      <c r="OPD345" s="431"/>
      <c r="OPE345" s="429"/>
      <c r="OPF345" s="428"/>
      <c r="OPG345" s="430"/>
      <c r="OPH345" s="431"/>
      <c r="OPI345" s="429"/>
      <c r="OPJ345" s="428"/>
      <c r="OPK345" s="430"/>
      <c r="OPL345" s="431"/>
      <c r="OPM345" s="429"/>
      <c r="OPN345" s="428"/>
      <c r="OPO345" s="430"/>
      <c r="OPP345" s="431"/>
      <c r="OPQ345" s="429"/>
      <c r="OPR345" s="428"/>
      <c r="OPS345" s="430"/>
      <c r="OPT345" s="431"/>
      <c r="OPU345" s="429"/>
      <c r="OPV345" s="428"/>
      <c r="OPW345" s="430"/>
      <c r="OPX345" s="431"/>
      <c r="OPY345" s="429"/>
      <c r="OPZ345" s="428"/>
      <c r="OQA345" s="430"/>
      <c r="OQB345" s="431"/>
      <c r="OQC345" s="429"/>
      <c r="OQD345" s="428"/>
      <c r="OQE345" s="430"/>
      <c r="OQF345" s="431"/>
      <c r="OQG345" s="429"/>
      <c r="OQH345" s="428"/>
      <c r="OQI345" s="430"/>
      <c r="OQJ345" s="431"/>
      <c r="OQK345" s="429"/>
      <c r="OQL345" s="428"/>
      <c r="OQM345" s="430"/>
      <c r="OQN345" s="431"/>
      <c r="OQO345" s="429"/>
      <c r="OQP345" s="428"/>
      <c r="OQQ345" s="430"/>
      <c r="OQR345" s="431"/>
      <c r="OQS345" s="429"/>
      <c r="OQT345" s="428"/>
      <c r="OQU345" s="430"/>
      <c r="OQV345" s="431"/>
      <c r="OQW345" s="429"/>
      <c r="OQX345" s="428"/>
      <c r="OQY345" s="430"/>
      <c r="OQZ345" s="431"/>
      <c r="ORA345" s="429"/>
      <c r="ORB345" s="428"/>
      <c r="ORC345" s="430"/>
      <c r="ORD345" s="431"/>
      <c r="ORE345" s="429"/>
      <c r="ORF345" s="428"/>
      <c r="ORG345" s="430"/>
      <c r="ORH345" s="431"/>
      <c r="ORI345" s="429"/>
      <c r="ORJ345" s="428"/>
      <c r="ORK345" s="430"/>
      <c r="ORL345" s="431"/>
      <c r="ORM345" s="429"/>
      <c r="ORN345" s="428"/>
      <c r="ORO345" s="430"/>
      <c r="ORP345" s="431"/>
      <c r="ORQ345" s="429"/>
      <c r="ORR345" s="428"/>
      <c r="ORS345" s="430"/>
      <c r="ORT345" s="431"/>
      <c r="ORU345" s="429"/>
      <c r="ORV345" s="428"/>
      <c r="ORW345" s="430"/>
      <c r="ORX345" s="431"/>
      <c r="ORY345" s="429"/>
      <c r="ORZ345" s="428"/>
      <c r="OSA345" s="430"/>
      <c r="OSB345" s="431"/>
      <c r="OSC345" s="429"/>
      <c r="OSD345" s="428"/>
      <c r="OSE345" s="430"/>
      <c r="OSF345" s="431"/>
      <c r="OSG345" s="429"/>
      <c r="OSH345" s="428"/>
      <c r="OSI345" s="430"/>
      <c r="OSJ345" s="431"/>
      <c r="OSK345" s="429"/>
      <c r="OSL345" s="428"/>
      <c r="OSM345" s="430"/>
      <c r="OSN345" s="431"/>
      <c r="OSO345" s="429"/>
      <c r="OSP345" s="428"/>
      <c r="OSQ345" s="430"/>
      <c r="OSR345" s="431"/>
      <c r="OSS345" s="429"/>
      <c r="OST345" s="428"/>
      <c r="OSU345" s="430"/>
      <c r="OSV345" s="431"/>
      <c r="OSW345" s="429"/>
      <c r="OSX345" s="428"/>
      <c r="OSY345" s="430"/>
      <c r="OSZ345" s="431"/>
      <c r="OTA345" s="429"/>
      <c r="OTB345" s="428"/>
      <c r="OTC345" s="430"/>
      <c r="OTD345" s="431"/>
      <c r="OTE345" s="429"/>
      <c r="OTF345" s="428"/>
      <c r="OTG345" s="430"/>
      <c r="OTH345" s="431"/>
      <c r="OTI345" s="429"/>
      <c r="OTJ345" s="428"/>
      <c r="OTK345" s="430"/>
      <c r="OTL345" s="431"/>
      <c r="OTM345" s="429"/>
      <c r="OTN345" s="428"/>
      <c r="OTO345" s="430"/>
      <c r="OTP345" s="431"/>
      <c r="OTQ345" s="429"/>
      <c r="OTR345" s="428"/>
      <c r="OTS345" s="430"/>
      <c r="OTT345" s="431"/>
      <c r="OTU345" s="429"/>
      <c r="OTV345" s="428"/>
      <c r="OTW345" s="430"/>
      <c r="OTX345" s="431"/>
      <c r="OTY345" s="429"/>
      <c r="OTZ345" s="428"/>
      <c r="OUA345" s="430"/>
      <c r="OUB345" s="431"/>
      <c r="OUC345" s="429"/>
      <c r="OUD345" s="428"/>
      <c r="OUE345" s="430"/>
      <c r="OUF345" s="431"/>
      <c r="OUG345" s="429"/>
      <c r="OUH345" s="428"/>
      <c r="OUI345" s="430"/>
      <c r="OUJ345" s="431"/>
      <c r="OUK345" s="429"/>
      <c r="OUL345" s="428"/>
      <c r="OUM345" s="430"/>
      <c r="OUN345" s="431"/>
      <c r="OUO345" s="429"/>
      <c r="OUP345" s="428"/>
      <c r="OUQ345" s="430"/>
      <c r="OUR345" s="431"/>
      <c r="OUS345" s="429"/>
      <c r="OUT345" s="428"/>
      <c r="OUU345" s="430"/>
      <c r="OUV345" s="431"/>
      <c r="OUW345" s="429"/>
      <c r="OUX345" s="428"/>
      <c r="OUY345" s="430"/>
      <c r="OUZ345" s="431"/>
      <c r="OVA345" s="429"/>
      <c r="OVB345" s="428"/>
      <c r="OVC345" s="430"/>
      <c r="OVD345" s="431"/>
      <c r="OVE345" s="429"/>
      <c r="OVF345" s="428"/>
      <c r="OVG345" s="430"/>
      <c r="OVH345" s="431"/>
      <c r="OVI345" s="429"/>
      <c r="OVJ345" s="428"/>
      <c r="OVK345" s="430"/>
      <c r="OVL345" s="431"/>
      <c r="OVM345" s="429"/>
      <c r="OVN345" s="428"/>
      <c r="OVO345" s="430"/>
      <c r="OVP345" s="431"/>
      <c r="OVQ345" s="429"/>
      <c r="OVR345" s="428"/>
      <c r="OVS345" s="430"/>
      <c r="OVT345" s="431"/>
      <c r="OVU345" s="429"/>
      <c r="OVV345" s="428"/>
      <c r="OVW345" s="430"/>
      <c r="OVX345" s="431"/>
      <c r="OVY345" s="429"/>
      <c r="OVZ345" s="428"/>
      <c r="OWA345" s="430"/>
      <c r="OWB345" s="431"/>
      <c r="OWC345" s="429"/>
      <c r="OWD345" s="428"/>
      <c r="OWE345" s="430"/>
      <c r="OWF345" s="431"/>
      <c r="OWG345" s="429"/>
      <c r="OWH345" s="428"/>
      <c r="OWI345" s="430"/>
      <c r="OWJ345" s="431"/>
      <c r="OWK345" s="429"/>
      <c r="OWL345" s="428"/>
      <c r="OWM345" s="430"/>
      <c r="OWN345" s="431"/>
      <c r="OWO345" s="429"/>
      <c r="OWP345" s="428"/>
      <c r="OWQ345" s="430"/>
      <c r="OWR345" s="431"/>
      <c r="OWS345" s="429"/>
      <c r="OWT345" s="428"/>
      <c r="OWU345" s="430"/>
      <c r="OWV345" s="431"/>
      <c r="OWW345" s="429"/>
      <c r="OWX345" s="428"/>
      <c r="OWY345" s="430"/>
      <c r="OWZ345" s="431"/>
      <c r="OXA345" s="429"/>
      <c r="OXB345" s="428"/>
      <c r="OXC345" s="430"/>
      <c r="OXD345" s="431"/>
      <c r="OXE345" s="429"/>
      <c r="OXF345" s="428"/>
      <c r="OXG345" s="430"/>
      <c r="OXH345" s="431"/>
      <c r="OXI345" s="429"/>
      <c r="OXJ345" s="428"/>
      <c r="OXK345" s="430"/>
      <c r="OXL345" s="431"/>
      <c r="OXM345" s="429"/>
      <c r="OXN345" s="428"/>
      <c r="OXO345" s="430"/>
      <c r="OXP345" s="431"/>
      <c r="OXQ345" s="429"/>
      <c r="OXR345" s="428"/>
      <c r="OXS345" s="430"/>
      <c r="OXT345" s="431"/>
      <c r="OXU345" s="429"/>
      <c r="OXV345" s="428"/>
      <c r="OXW345" s="430"/>
      <c r="OXX345" s="431"/>
      <c r="OXY345" s="429"/>
      <c r="OXZ345" s="428"/>
      <c r="OYA345" s="430"/>
      <c r="OYB345" s="431"/>
      <c r="OYC345" s="429"/>
      <c r="OYD345" s="428"/>
      <c r="OYE345" s="430"/>
      <c r="OYF345" s="431"/>
      <c r="OYG345" s="429"/>
      <c r="OYH345" s="428"/>
      <c r="OYI345" s="430"/>
      <c r="OYJ345" s="431"/>
      <c r="OYK345" s="429"/>
      <c r="OYL345" s="428"/>
      <c r="OYM345" s="430"/>
      <c r="OYN345" s="431"/>
      <c r="OYO345" s="429"/>
      <c r="OYP345" s="428"/>
      <c r="OYQ345" s="430"/>
      <c r="OYR345" s="431"/>
      <c r="OYS345" s="429"/>
      <c r="OYT345" s="428"/>
      <c r="OYU345" s="430"/>
      <c r="OYV345" s="431"/>
      <c r="OYW345" s="429"/>
      <c r="OYX345" s="428"/>
      <c r="OYY345" s="430"/>
      <c r="OYZ345" s="431"/>
      <c r="OZA345" s="429"/>
      <c r="OZB345" s="428"/>
      <c r="OZC345" s="430"/>
      <c r="OZD345" s="431"/>
      <c r="OZE345" s="429"/>
      <c r="OZF345" s="428"/>
      <c r="OZG345" s="430"/>
      <c r="OZH345" s="431"/>
      <c r="OZI345" s="429"/>
      <c r="OZJ345" s="428"/>
      <c r="OZK345" s="430"/>
      <c r="OZL345" s="431"/>
      <c r="OZM345" s="429"/>
      <c r="OZN345" s="428"/>
      <c r="OZO345" s="430"/>
      <c r="OZP345" s="431"/>
      <c r="OZQ345" s="429"/>
      <c r="OZR345" s="428"/>
      <c r="OZS345" s="430"/>
      <c r="OZT345" s="431"/>
      <c r="OZU345" s="429"/>
      <c r="OZV345" s="428"/>
      <c r="OZW345" s="430"/>
      <c r="OZX345" s="431"/>
      <c r="OZY345" s="429"/>
      <c r="OZZ345" s="428"/>
      <c r="PAA345" s="430"/>
      <c r="PAB345" s="431"/>
      <c r="PAC345" s="429"/>
      <c r="PAD345" s="428"/>
      <c r="PAE345" s="430"/>
      <c r="PAF345" s="431"/>
      <c r="PAG345" s="429"/>
      <c r="PAH345" s="428"/>
      <c r="PAI345" s="430"/>
      <c r="PAJ345" s="431"/>
      <c r="PAK345" s="429"/>
      <c r="PAL345" s="428"/>
      <c r="PAM345" s="430"/>
      <c r="PAN345" s="431"/>
      <c r="PAO345" s="429"/>
      <c r="PAP345" s="428"/>
      <c r="PAQ345" s="430"/>
      <c r="PAR345" s="431"/>
      <c r="PAS345" s="429"/>
      <c r="PAT345" s="428"/>
      <c r="PAU345" s="430"/>
      <c r="PAV345" s="431"/>
      <c r="PAW345" s="429"/>
      <c r="PAX345" s="428"/>
      <c r="PAY345" s="430"/>
      <c r="PAZ345" s="431"/>
      <c r="PBA345" s="429"/>
      <c r="PBB345" s="428"/>
      <c r="PBC345" s="430"/>
      <c r="PBD345" s="431"/>
      <c r="PBE345" s="429"/>
      <c r="PBF345" s="428"/>
      <c r="PBG345" s="430"/>
      <c r="PBH345" s="431"/>
      <c r="PBI345" s="429"/>
      <c r="PBJ345" s="428"/>
      <c r="PBK345" s="430"/>
      <c r="PBL345" s="431"/>
      <c r="PBM345" s="429"/>
      <c r="PBN345" s="428"/>
      <c r="PBO345" s="430"/>
      <c r="PBP345" s="431"/>
      <c r="PBQ345" s="429"/>
      <c r="PBR345" s="428"/>
      <c r="PBS345" s="430"/>
      <c r="PBT345" s="431"/>
      <c r="PBU345" s="429"/>
      <c r="PBV345" s="428"/>
      <c r="PBW345" s="430"/>
      <c r="PBX345" s="431"/>
      <c r="PBY345" s="429"/>
      <c r="PBZ345" s="428"/>
      <c r="PCA345" s="430"/>
      <c r="PCB345" s="431"/>
      <c r="PCC345" s="429"/>
      <c r="PCD345" s="428"/>
      <c r="PCE345" s="430"/>
      <c r="PCF345" s="431"/>
      <c r="PCG345" s="429"/>
      <c r="PCH345" s="428"/>
      <c r="PCI345" s="430"/>
      <c r="PCJ345" s="431"/>
      <c r="PCK345" s="429"/>
      <c r="PCL345" s="428"/>
      <c r="PCM345" s="430"/>
      <c r="PCN345" s="431"/>
      <c r="PCO345" s="429"/>
      <c r="PCP345" s="428"/>
      <c r="PCQ345" s="430"/>
      <c r="PCR345" s="431"/>
      <c r="PCS345" s="429"/>
      <c r="PCT345" s="428"/>
      <c r="PCU345" s="430"/>
      <c r="PCV345" s="431"/>
      <c r="PCW345" s="429"/>
      <c r="PCX345" s="428"/>
      <c r="PCY345" s="430"/>
      <c r="PCZ345" s="431"/>
      <c r="PDA345" s="429"/>
      <c r="PDB345" s="428"/>
      <c r="PDC345" s="430"/>
      <c r="PDD345" s="431"/>
      <c r="PDE345" s="429"/>
      <c r="PDF345" s="428"/>
      <c r="PDG345" s="430"/>
      <c r="PDH345" s="431"/>
      <c r="PDI345" s="429"/>
      <c r="PDJ345" s="428"/>
      <c r="PDK345" s="430"/>
      <c r="PDL345" s="431"/>
      <c r="PDM345" s="429"/>
      <c r="PDN345" s="428"/>
      <c r="PDO345" s="430"/>
      <c r="PDP345" s="431"/>
      <c r="PDQ345" s="429"/>
      <c r="PDR345" s="428"/>
      <c r="PDS345" s="430"/>
      <c r="PDT345" s="431"/>
      <c r="PDU345" s="429"/>
      <c r="PDV345" s="428"/>
      <c r="PDW345" s="430"/>
      <c r="PDX345" s="431"/>
      <c r="PDY345" s="429"/>
      <c r="PDZ345" s="428"/>
      <c r="PEA345" s="430"/>
      <c r="PEB345" s="431"/>
      <c r="PEC345" s="429"/>
      <c r="PED345" s="428"/>
      <c r="PEE345" s="430"/>
      <c r="PEF345" s="431"/>
      <c r="PEG345" s="429"/>
      <c r="PEH345" s="428"/>
      <c r="PEI345" s="430"/>
      <c r="PEJ345" s="431"/>
      <c r="PEK345" s="429"/>
      <c r="PEL345" s="428"/>
      <c r="PEM345" s="430"/>
      <c r="PEN345" s="431"/>
      <c r="PEO345" s="429"/>
      <c r="PEP345" s="428"/>
      <c r="PEQ345" s="430"/>
      <c r="PER345" s="431"/>
      <c r="PES345" s="429"/>
      <c r="PET345" s="428"/>
      <c r="PEU345" s="430"/>
      <c r="PEV345" s="431"/>
      <c r="PEW345" s="429"/>
      <c r="PEX345" s="428"/>
      <c r="PEY345" s="430"/>
      <c r="PEZ345" s="431"/>
      <c r="PFA345" s="429"/>
      <c r="PFB345" s="428"/>
      <c r="PFC345" s="430"/>
      <c r="PFD345" s="431"/>
      <c r="PFE345" s="429"/>
      <c r="PFF345" s="428"/>
      <c r="PFG345" s="430"/>
      <c r="PFH345" s="431"/>
      <c r="PFI345" s="429"/>
      <c r="PFJ345" s="428"/>
      <c r="PFK345" s="430"/>
      <c r="PFL345" s="431"/>
      <c r="PFM345" s="429"/>
      <c r="PFN345" s="428"/>
      <c r="PFO345" s="430"/>
      <c r="PFP345" s="431"/>
      <c r="PFQ345" s="429"/>
      <c r="PFR345" s="428"/>
      <c r="PFS345" s="430"/>
      <c r="PFT345" s="431"/>
      <c r="PFU345" s="429"/>
      <c r="PFV345" s="428"/>
      <c r="PFW345" s="430"/>
      <c r="PFX345" s="431"/>
      <c r="PFY345" s="429"/>
      <c r="PFZ345" s="428"/>
      <c r="PGA345" s="430"/>
      <c r="PGB345" s="431"/>
      <c r="PGC345" s="429"/>
      <c r="PGD345" s="428"/>
      <c r="PGE345" s="430"/>
      <c r="PGF345" s="431"/>
      <c r="PGG345" s="429"/>
      <c r="PGH345" s="428"/>
      <c r="PGI345" s="430"/>
      <c r="PGJ345" s="431"/>
      <c r="PGK345" s="429"/>
      <c r="PGL345" s="428"/>
      <c r="PGM345" s="430"/>
      <c r="PGN345" s="431"/>
      <c r="PGO345" s="429"/>
      <c r="PGP345" s="428"/>
      <c r="PGQ345" s="430"/>
      <c r="PGR345" s="431"/>
      <c r="PGS345" s="429"/>
      <c r="PGT345" s="428"/>
      <c r="PGU345" s="430"/>
      <c r="PGV345" s="431"/>
      <c r="PGW345" s="429"/>
      <c r="PGX345" s="428"/>
      <c r="PGY345" s="430"/>
      <c r="PGZ345" s="431"/>
      <c r="PHA345" s="429"/>
      <c r="PHB345" s="428"/>
      <c r="PHC345" s="430"/>
      <c r="PHD345" s="431"/>
      <c r="PHE345" s="429"/>
      <c r="PHF345" s="428"/>
      <c r="PHG345" s="430"/>
      <c r="PHH345" s="431"/>
      <c r="PHI345" s="429"/>
      <c r="PHJ345" s="428"/>
      <c r="PHK345" s="430"/>
      <c r="PHL345" s="431"/>
      <c r="PHM345" s="429"/>
      <c r="PHN345" s="428"/>
      <c r="PHO345" s="430"/>
      <c r="PHP345" s="431"/>
      <c r="PHQ345" s="429"/>
      <c r="PHR345" s="428"/>
      <c r="PHS345" s="430"/>
      <c r="PHT345" s="431"/>
      <c r="PHU345" s="429"/>
      <c r="PHV345" s="428"/>
      <c r="PHW345" s="430"/>
      <c r="PHX345" s="431"/>
      <c r="PHY345" s="429"/>
      <c r="PHZ345" s="428"/>
      <c r="PIA345" s="430"/>
      <c r="PIB345" s="431"/>
      <c r="PIC345" s="429"/>
      <c r="PID345" s="428"/>
      <c r="PIE345" s="430"/>
      <c r="PIF345" s="431"/>
      <c r="PIG345" s="429"/>
      <c r="PIH345" s="428"/>
      <c r="PII345" s="430"/>
      <c r="PIJ345" s="431"/>
      <c r="PIK345" s="429"/>
      <c r="PIL345" s="428"/>
      <c r="PIM345" s="430"/>
      <c r="PIN345" s="431"/>
      <c r="PIO345" s="429"/>
      <c r="PIP345" s="428"/>
      <c r="PIQ345" s="430"/>
      <c r="PIR345" s="431"/>
      <c r="PIS345" s="429"/>
      <c r="PIT345" s="428"/>
      <c r="PIU345" s="430"/>
      <c r="PIV345" s="431"/>
      <c r="PIW345" s="429"/>
      <c r="PIX345" s="428"/>
      <c r="PIY345" s="430"/>
      <c r="PIZ345" s="431"/>
      <c r="PJA345" s="429"/>
      <c r="PJB345" s="428"/>
      <c r="PJC345" s="430"/>
      <c r="PJD345" s="431"/>
      <c r="PJE345" s="429"/>
      <c r="PJF345" s="428"/>
      <c r="PJG345" s="430"/>
      <c r="PJH345" s="431"/>
      <c r="PJI345" s="429"/>
      <c r="PJJ345" s="428"/>
      <c r="PJK345" s="430"/>
      <c r="PJL345" s="431"/>
      <c r="PJM345" s="429"/>
      <c r="PJN345" s="428"/>
      <c r="PJO345" s="430"/>
      <c r="PJP345" s="431"/>
      <c r="PJQ345" s="429"/>
      <c r="PJR345" s="428"/>
      <c r="PJS345" s="430"/>
      <c r="PJT345" s="431"/>
      <c r="PJU345" s="429"/>
      <c r="PJV345" s="428"/>
      <c r="PJW345" s="430"/>
      <c r="PJX345" s="431"/>
      <c r="PJY345" s="429"/>
      <c r="PJZ345" s="428"/>
      <c r="PKA345" s="430"/>
      <c r="PKB345" s="431"/>
      <c r="PKC345" s="429"/>
      <c r="PKD345" s="428"/>
      <c r="PKE345" s="430"/>
      <c r="PKF345" s="431"/>
      <c r="PKG345" s="429"/>
      <c r="PKH345" s="428"/>
      <c r="PKI345" s="430"/>
      <c r="PKJ345" s="431"/>
      <c r="PKK345" s="429"/>
      <c r="PKL345" s="428"/>
      <c r="PKM345" s="430"/>
      <c r="PKN345" s="431"/>
      <c r="PKO345" s="429"/>
      <c r="PKP345" s="428"/>
      <c r="PKQ345" s="430"/>
      <c r="PKR345" s="431"/>
      <c r="PKS345" s="429"/>
      <c r="PKT345" s="428"/>
      <c r="PKU345" s="430"/>
      <c r="PKV345" s="431"/>
      <c r="PKW345" s="429"/>
      <c r="PKX345" s="428"/>
      <c r="PKY345" s="430"/>
      <c r="PKZ345" s="431"/>
      <c r="PLA345" s="429"/>
      <c r="PLB345" s="428"/>
      <c r="PLC345" s="430"/>
      <c r="PLD345" s="431"/>
      <c r="PLE345" s="429"/>
      <c r="PLF345" s="428"/>
      <c r="PLG345" s="430"/>
      <c r="PLH345" s="431"/>
      <c r="PLI345" s="429"/>
      <c r="PLJ345" s="428"/>
      <c r="PLK345" s="430"/>
      <c r="PLL345" s="431"/>
      <c r="PLM345" s="429"/>
      <c r="PLN345" s="428"/>
      <c r="PLO345" s="430"/>
      <c r="PLP345" s="431"/>
      <c r="PLQ345" s="429"/>
      <c r="PLR345" s="428"/>
      <c r="PLS345" s="430"/>
      <c r="PLT345" s="431"/>
      <c r="PLU345" s="429"/>
      <c r="PLV345" s="428"/>
      <c r="PLW345" s="430"/>
      <c r="PLX345" s="431"/>
      <c r="PLY345" s="429"/>
      <c r="PLZ345" s="428"/>
      <c r="PMA345" s="430"/>
      <c r="PMB345" s="431"/>
      <c r="PMC345" s="429"/>
      <c r="PMD345" s="428"/>
      <c r="PME345" s="430"/>
      <c r="PMF345" s="431"/>
      <c r="PMG345" s="429"/>
      <c r="PMH345" s="428"/>
      <c r="PMI345" s="430"/>
      <c r="PMJ345" s="431"/>
      <c r="PMK345" s="429"/>
      <c r="PML345" s="428"/>
      <c r="PMM345" s="430"/>
      <c r="PMN345" s="431"/>
      <c r="PMO345" s="429"/>
      <c r="PMP345" s="428"/>
      <c r="PMQ345" s="430"/>
      <c r="PMR345" s="431"/>
      <c r="PMS345" s="429"/>
      <c r="PMT345" s="428"/>
      <c r="PMU345" s="430"/>
      <c r="PMV345" s="431"/>
      <c r="PMW345" s="429"/>
      <c r="PMX345" s="428"/>
      <c r="PMY345" s="430"/>
      <c r="PMZ345" s="431"/>
      <c r="PNA345" s="429"/>
      <c r="PNB345" s="428"/>
      <c r="PNC345" s="430"/>
      <c r="PND345" s="431"/>
      <c r="PNE345" s="429"/>
      <c r="PNF345" s="428"/>
      <c r="PNG345" s="430"/>
      <c r="PNH345" s="431"/>
      <c r="PNI345" s="429"/>
      <c r="PNJ345" s="428"/>
      <c r="PNK345" s="430"/>
      <c r="PNL345" s="431"/>
      <c r="PNM345" s="429"/>
      <c r="PNN345" s="428"/>
      <c r="PNO345" s="430"/>
      <c r="PNP345" s="431"/>
      <c r="PNQ345" s="429"/>
      <c r="PNR345" s="428"/>
      <c r="PNS345" s="430"/>
      <c r="PNT345" s="431"/>
      <c r="PNU345" s="429"/>
      <c r="PNV345" s="428"/>
      <c r="PNW345" s="430"/>
      <c r="PNX345" s="431"/>
      <c r="PNY345" s="429"/>
      <c r="PNZ345" s="428"/>
      <c r="POA345" s="430"/>
      <c r="POB345" s="431"/>
      <c r="POC345" s="429"/>
      <c r="POD345" s="428"/>
      <c r="POE345" s="430"/>
      <c r="POF345" s="431"/>
      <c r="POG345" s="429"/>
      <c r="POH345" s="428"/>
      <c r="POI345" s="430"/>
      <c r="POJ345" s="431"/>
      <c r="POK345" s="429"/>
      <c r="POL345" s="428"/>
      <c r="POM345" s="430"/>
      <c r="PON345" s="431"/>
      <c r="POO345" s="429"/>
      <c r="POP345" s="428"/>
      <c r="POQ345" s="430"/>
      <c r="POR345" s="431"/>
      <c r="POS345" s="429"/>
      <c r="POT345" s="428"/>
      <c r="POU345" s="430"/>
      <c r="POV345" s="431"/>
      <c r="POW345" s="429"/>
      <c r="POX345" s="428"/>
      <c r="POY345" s="430"/>
      <c r="POZ345" s="431"/>
      <c r="PPA345" s="429"/>
      <c r="PPB345" s="428"/>
      <c r="PPC345" s="430"/>
      <c r="PPD345" s="431"/>
      <c r="PPE345" s="429"/>
      <c r="PPF345" s="428"/>
      <c r="PPG345" s="430"/>
      <c r="PPH345" s="431"/>
      <c r="PPI345" s="429"/>
      <c r="PPJ345" s="428"/>
      <c r="PPK345" s="430"/>
      <c r="PPL345" s="431"/>
      <c r="PPM345" s="429"/>
      <c r="PPN345" s="428"/>
      <c r="PPO345" s="430"/>
      <c r="PPP345" s="431"/>
      <c r="PPQ345" s="429"/>
      <c r="PPR345" s="428"/>
      <c r="PPS345" s="430"/>
      <c r="PPT345" s="431"/>
      <c r="PPU345" s="429"/>
      <c r="PPV345" s="428"/>
      <c r="PPW345" s="430"/>
      <c r="PPX345" s="431"/>
      <c r="PPY345" s="429"/>
      <c r="PPZ345" s="428"/>
      <c r="PQA345" s="430"/>
      <c r="PQB345" s="431"/>
      <c r="PQC345" s="429"/>
      <c r="PQD345" s="428"/>
      <c r="PQE345" s="430"/>
      <c r="PQF345" s="431"/>
      <c r="PQG345" s="429"/>
      <c r="PQH345" s="428"/>
      <c r="PQI345" s="430"/>
      <c r="PQJ345" s="431"/>
      <c r="PQK345" s="429"/>
      <c r="PQL345" s="428"/>
      <c r="PQM345" s="430"/>
      <c r="PQN345" s="431"/>
      <c r="PQO345" s="429"/>
      <c r="PQP345" s="428"/>
      <c r="PQQ345" s="430"/>
      <c r="PQR345" s="431"/>
      <c r="PQS345" s="429"/>
      <c r="PQT345" s="428"/>
      <c r="PQU345" s="430"/>
      <c r="PQV345" s="431"/>
      <c r="PQW345" s="429"/>
      <c r="PQX345" s="428"/>
      <c r="PQY345" s="430"/>
      <c r="PQZ345" s="431"/>
      <c r="PRA345" s="429"/>
      <c r="PRB345" s="428"/>
      <c r="PRC345" s="430"/>
      <c r="PRD345" s="431"/>
      <c r="PRE345" s="429"/>
      <c r="PRF345" s="428"/>
      <c r="PRG345" s="430"/>
      <c r="PRH345" s="431"/>
      <c r="PRI345" s="429"/>
      <c r="PRJ345" s="428"/>
      <c r="PRK345" s="430"/>
      <c r="PRL345" s="431"/>
      <c r="PRM345" s="429"/>
      <c r="PRN345" s="428"/>
      <c r="PRO345" s="430"/>
      <c r="PRP345" s="431"/>
      <c r="PRQ345" s="429"/>
      <c r="PRR345" s="428"/>
      <c r="PRS345" s="430"/>
      <c r="PRT345" s="431"/>
      <c r="PRU345" s="429"/>
      <c r="PRV345" s="428"/>
      <c r="PRW345" s="430"/>
      <c r="PRX345" s="431"/>
      <c r="PRY345" s="429"/>
      <c r="PRZ345" s="428"/>
      <c r="PSA345" s="430"/>
      <c r="PSB345" s="431"/>
      <c r="PSC345" s="429"/>
      <c r="PSD345" s="428"/>
      <c r="PSE345" s="430"/>
      <c r="PSF345" s="431"/>
      <c r="PSG345" s="429"/>
      <c r="PSH345" s="428"/>
      <c r="PSI345" s="430"/>
      <c r="PSJ345" s="431"/>
      <c r="PSK345" s="429"/>
      <c r="PSL345" s="428"/>
      <c r="PSM345" s="430"/>
      <c r="PSN345" s="431"/>
      <c r="PSO345" s="429"/>
      <c r="PSP345" s="428"/>
      <c r="PSQ345" s="430"/>
      <c r="PSR345" s="431"/>
      <c r="PSS345" s="429"/>
      <c r="PST345" s="428"/>
      <c r="PSU345" s="430"/>
      <c r="PSV345" s="431"/>
      <c r="PSW345" s="429"/>
      <c r="PSX345" s="428"/>
      <c r="PSY345" s="430"/>
      <c r="PSZ345" s="431"/>
      <c r="PTA345" s="429"/>
      <c r="PTB345" s="428"/>
      <c r="PTC345" s="430"/>
      <c r="PTD345" s="431"/>
      <c r="PTE345" s="429"/>
      <c r="PTF345" s="428"/>
      <c r="PTG345" s="430"/>
      <c r="PTH345" s="431"/>
      <c r="PTI345" s="429"/>
      <c r="PTJ345" s="428"/>
      <c r="PTK345" s="430"/>
      <c r="PTL345" s="431"/>
      <c r="PTM345" s="429"/>
      <c r="PTN345" s="428"/>
      <c r="PTO345" s="430"/>
      <c r="PTP345" s="431"/>
      <c r="PTQ345" s="429"/>
      <c r="PTR345" s="428"/>
      <c r="PTS345" s="430"/>
      <c r="PTT345" s="431"/>
      <c r="PTU345" s="429"/>
      <c r="PTV345" s="428"/>
      <c r="PTW345" s="430"/>
      <c r="PTX345" s="431"/>
      <c r="PTY345" s="429"/>
      <c r="PTZ345" s="428"/>
      <c r="PUA345" s="430"/>
      <c r="PUB345" s="431"/>
      <c r="PUC345" s="429"/>
      <c r="PUD345" s="428"/>
      <c r="PUE345" s="430"/>
      <c r="PUF345" s="431"/>
      <c r="PUG345" s="429"/>
      <c r="PUH345" s="428"/>
      <c r="PUI345" s="430"/>
      <c r="PUJ345" s="431"/>
      <c r="PUK345" s="429"/>
      <c r="PUL345" s="428"/>
      <c r="PUM345" s="430"/>
      <c r="PUN345" s="431"/>
      <c r="PUO345" s="429"/>
      <c r="PUP345" s="428"/>
      <c r="PUQ345" s="430"/>
      <c r="PUR345" s="431"/>
      <c r="PUS345" s="429"/>
      <c r="PUT345" s="428"/>
      <c r="PUU345" s="430"/>
      <c r="PUV345" s="431"/>
      <c r="PUW345" s="429"/>
      <c r="PUX345" s="428"/>
      <c r="PUY345" s="430"/>
      <c r="PUZ345" s="431"/>
      <c r="PVA345" s="429"/>
      <c r="PVB345" s="428"/>
      <c r="PVC345" s="430"/>
      <c r="PVD345" s="431"/>
      <c r="PVE345" s="429"/>
      <c r="PVF345" s="428"/>
      <c r="PVG345" s="430"/>
      <c r="PVH345" s="431"/>
      <c r="PVI345" s="429"/>
      <c r="PVJ345" s="428"/>
      <c r="PVK345" s="430"/>
      <c r="PVL345" s="431"/>
      <c r="PVM345" s="429"/>
      <c r="PVN345" s="428"/>
      <c r="PVO345" s="430"/>
      <c r="PVP345" s="431"/>
      <c r="PVQ345" s="429"/>
      <c r="PVR345" s="428"/>
      <c r="PVS345" s="430"/>
      <c r="PVT345" s="431"/>
      <c r="PVU345" s="429"/>
      <c r="PVV345" s="428"/>
      <c r="PVW345" s="430"/>
      <c r="PVX345" s="431"/>
      <c r="PVY345" s="429"/>
      <c r="PVZ345" s="428"/>
      <c r="PWA345" s="430"/>
      <c r="PWB345" s="431"/>
      <c r="PWC345" s="429"/>
      <c r="PWD345" s="428"/>
      <c r="PWE345" s="430"/>
      <c r="PWF345" s="431"/>
      <c r="PWG345" s="429"/>
      <c r="PWH345" s="428"/>
      <c r="PWI345" s="430"/>
      <c r="PWJ345" s="431"/>
      <c r="PWK345" s="429"/>
      <c r="PWL345" s="428"/>
      <c r="PWM345" s="430"/>
      <c r="PWN345" s="431"/>
      <c r="PWO345" s="429"/>
      <c r="PWP345" s="428"/>
      <c r="PWQ345" s="430"/>
      <c r="PWR345" s="431"/>
      <c r="PWS345" s="429"/>
      <c r="PWT345" s="428"/>
      <c r="PWU345" s="430"/>
      <c r="PWV345" s="431"/>
      <c r="PWW345" s="429"/>
      <c r="PWX345" s="428"/>
      <c r="PWY345" s="430"/>
      <c r="PWZ345" s="431"/>
      <c r="PXA345" s="429"/>
      <c r="PXB345" s="428"/>
      <c r="PXC345" s="430"/>
      <c r="PXD345" s="431"/>
      <c r="PXE345" s="429"/>
      <c r="PXF345" s="428"/>
      <c r="PXG345" s="430"/>
      <c r="PXH345" s="431"/>
      <c r="PXI345" s="429"/>
      <c r="PXJ345" s="428"/>
      <c r="PXK345" s="430"/>
      <c r="PXL345" s="431"/>
      <c r="PXM345" s="429"/>
      <c r="PXN345" s="428"/>
      <c r="PXO345" s="430"/>
      <c r="PXP345" s="431"/>
      <c r="PXQ345" s="429"/>
      <c r="PXR345" s="428"/>
      <c r="PXS345" s="430"/>
      <c r="PXT345" s="431"/>
      <c r="PXU345" s="429"/>
      <c r="PXV345" s="428"/>
      <c r="PXW345" s="430"/>
      <c r="PXX345" s="431"/>
      <c r="PXY345" s="429"/>
      <c r="PXZ345" s="428"/>
      <c r="PYA345" s="430"/>
      <c r="PYB345" s="431"/>
      <c r="PYC345" s="429"/>
      <c r="PYD345" s="428"/>
      <c r="PYE345" s="430"/>
      <c r="PYF345" s="431"/>
      <c r="PYG345" s="429"/>
      <c r="PYH345" s="428"/>
      <c r="PYI345" s="430"/>
      <c r="PYJ345" s="431"/>
      <c r="PYK345" s="429"/>
      <c r="PYL345" s="428"/>
      <c r="PYM345" s="430"/>
      <c r="PYN345" s="431"/>
      <c r="PYO345" s="429"/>
      <c r="PYP345" s="428"/>
      <c r="PYQ345" s="430"/>
      <c r="PYR345" s="431"/>
      <c r="PYS345" s="429"/>
      <c r="PYT345" s="428"/>
      <c r="PYU345" s="430"/>
      <c r="PYV345" s="431"/>
      <c r="PYW345" s="429"/>
      <c r="PYX345" s="428"/>
      <c r="PYY345" s="430"/>
      <c r="PYZ345" s="431"/>
      <c r="PZA345" s="429"/>
      <c r="PZB345" s="428"/>
      <c r="PZC345" s="430"/>
      <c r="PZD345" s="431"/>
      <c r="PZE345" s="429"/>
      <c r="PZF345" s="428"/>
      <c r="PZG345" s="430"/>
      <c r="PZH345" s="431"/>
      <c r="PZI345" s="429"/>
      <c r="PZJ345" s="428"/>
      <c r="PZK345" s="430"/>
      <c r="PZL345" s="431"/>
      <c r="PZM345" s="429"/>
      <c r="PZN345" s="428"/>
      <c r="PZO345" s="430"/>
      <c r="PZP345" s="431"/>
      <c r="PZQ345" s="429"/>
      <c r="PZR345" s="428"/>
      <c r="PZS345" s="430"/>
      <c r="PZT345" s="431"/>
      <c r="PZU345" s="429"/>
      <c r="PZV345" s="428"/>
      <c r="PZW345" s="430"/>
      <c r="PZX345" s="431"/>
      <c r="PZY345" s="429"/>
      <c r="PZZ345" s="428"/>
      <c r="QAA345" s="430"/>
      <c r="QAB345" s="431"/>
      <c r="QAC345" s="429"/>
      <c r="QAD345" s="428"/>
      <c r="QAE345" s="430"/>
      <c r="QAF345" s="431"/>
      <c r="QAG345" s="429"/>
      <c r="QAH345" s="428"/>
      <c r="QAI345" s="430"/>
      <c r="QAJ345" s="431"/>
      <c r="QAK345" s="429"/>
      <c r="QAL345" s="428"/>
      <c r="QAM345" s="430"/>
      <c r="QAN345" s="431"/>
      <c r="QAO345" s="429"/>
      <c r="QAP345" s="428"/>
      <c r="QAQ345" s="430"/>
      <c r="QAR345" s="431"/>
      <c r="QAS345" s="429"/>
      <c r="QAT345" s="428"/>
      <c r="QAU345" s="430"/>
      <c r="QAV345" s="431"/>
      <c r="QAW345" s="429"/>
      <c r="QAX345" s="428"/>
      <c r="QAY345" s="430"/>
      <c r="QAZ345" s="431"/>
      <c r="QBA345" s="429"/>
      <c r="QBB345" s="428"/>
      <c r="QBC345" s="430"/>
      <c r="QBD345" s="431"/>
      <c r="QBE345" s="429"/>
      <c r="QBF345" s="428"/>
      <c r="QBG345" s="430"/>
      <c r="QBH345" s="431"/>
      <c r="QBI345" s="429"/>
      <c r="QBJ345" s="428"/>
      <c r="QBK345" s="430"/>
      <c r="QBL345" s="431"/>
      <c r="QBM345" s="429"/>
      <c r="QBN345" s="428"/>
      <c r="QBO345" s="430"/>
      <c r="QBP345" s="431"/>
      <c r="QBQ345" s="429"/>
      <c r="QBR345" s="428"/>
      <c r="QBS345" s="430"/>
      <c r="QBT345" s="431"/>
      <c r="QBU345" s="429"/>
      <c r="QBV345" s="428"/>
      <c r="QBW345" s="430"/>
      <c r="QBX345" s="431"/>
      <c r="QBY345" s="429"/>
      <c r="QBZ345" s="428"/>
      <c r="QCA345" s="430"/>
      <c r="QCB345" s="431"/>
      <c r="QCC345" s="429"/>
      <c r="QCD345" s="428"/>
      <c r="QCE345" s="430"/>
      <c r="QCF345" s="431"/>
      <c r="QCG345" s="429"/>
      <c r="QCH345" s="428"/>
      <c r="QCI345" s="430"/>
      <c r="QCJ345" s="431"/>
      <c r="QCK345" s="429"/>
      <c r="QCL345" s="428"/>
      <c r="QCM345" s="430"/>
      <c r="QCN345" s="431"/>
      <c r="QCO345" s="429"/>
      <c r="QCP345" s="428"/>
      <c r="QCQ345" s="430"/>
      <c r="QCR345" s="431"/>
      <c r="QCS345" s="429"/>
      <c r="QCT345" s="428"/>
      <c r="QCU345" s="430"/>
      <c r="QCV345" s="431"/>
      <c r="QCW345" s="429"/>
      <c r="QCX345" s="428"/>
      <c r="QCY345" s="430"/>
      <c r="QCZ345" s="431"/>
      <c r="QDA345" s="429"/>
      <c r="QDB345" s="428"/>
      <c r="QDC345" s="430"/>
      <c r="QDD345" s="431"/>
      <c r="QDE345" s="429"/>
      <c r="QDF345" s="428"/>
      <c r="QDG345" s="430"/>
      <c r="QDH345" s="431"/>
      <c r="QDI345" s="429"/>
      <c r="QDJ345" s="428"/>
      <c r="QDK345" s="430"/>
      <c r="QDL345" s="431"/>
      <c r="QDM345" s="429"/>
      <c r="QDN345" s="428"/>
      <c r="QDO345" s="430"/>
      <c r="QDP345" s="431"/>
      <c r="QDQ345" s="429"/>
      <c r="QDR345" s="428"/>
      <c r="QDS345" s="430"/>
      <c r="QDT345" s="431"/>
      <c r="QDU345" s="429"/>
      <c r="QDV345" s="428"/>
      <c r="QDW345" s="430"/>
      <c r="QDX345" s="431"/>
      <c r="QDY345" s="429"/>
      <c r="QDZ345" s="428"/>
      <c r="QEA345" s="430"/>
      <c r="QEB345" s="431"/>
      <c r="QEC345" s="429"/>
      <c r="QED345" s="428"/>
      <c r="QEE345" s="430"/>
      <c r="QEF345" s="431"/>
      <c r="QEG345" s="429"/>
      <c r="QEH345" s="428"/>
      <c r="QEI345" s="430"/>
      <c r="QEJ345" s="431"/>
      <c r="QEK345" s="429"/>
      <c r="QEL345" s="428"/>
      <c r="QEM345" s="430"/>
      <c r="QEN345" s="431"/>
      <c r="QEO345" s="429"/>
      <c r="QEP345" s="428"/>
      <c r="QEQ345" s="430"/>
      <c r="QER345" s="431"/>
      <c r="QES345" s="429"/>
      <c r="QET345" s="428"/>
      <c r="QEU345" s="430"/>
      <c r="QEV345" s="431"/>
      <c r="QEW345" s="429"/>
      <c r="QEX345" s="428"/>
      <c r="QEY345" s="430"/>
      <c r="QEZ345" s="431"/>
      <c r="QFA345" s="429"/>
      <c r="QFB345" s="428"/>
      <c r="QFC345" s="430"/>
      <c r="QFD345" s="431"/>
      <c r="QFE345" s="429"/>
      <c r="QFF345" s="428"/>
      <c r="QFG345" s="430"/>
      <c r="QFH345" s="431"/>
      <c r="QFI345" s="429"/>
      <c r="QFJ345" s="428"/>
      <c r="QFK345" s="430"/>
      <c r="QFL345" s="431"/>
      <c r="QFM345" s="429"/>
      <c r="QFN345" s="428"/>
      <c r="QFO345" s="430"/>
      <c r="QFP345" s="431"/>
      <c r="QFQ345" s="429"/>
      <c r="QFR345" s="428"/>
      <c r="QFS345" s="430"/>
      <c r="QFT345" s="431"/>
      <c r="QFU345" s="429"/>
      <c r="QFV345" s="428"/>
      <c r="QFW345" s="430"/>
      <c r="QFX345" s="431"/>
      <c r="QFY345" s="429"/>
      <c r="QFZ345" s="428"/>
      <c r="QGA345" s="430"/>
      <c r="QGB345" s="431"/>
      <c r="QGC345" s="429"/>
      <c r="QGD345" s="428"/>
      <c r="QGE345" s="430"/>
      <c r="QGF345" s="431"/>
      <c r="QGG345" s="429"/>
      <c r="QGH345" s="428"/>
      <c r="QGI345" s="430"/>
      <c r="QGJ345" s="431"/>
      <c r="QGK345" s="429"/>
      <c r="QGL345" s="428"/>
      <c r="QGM345" s="430"/>
      <c r="QGN345" s="431"/>
      <c r="QGO345" s="429"/>
      <c r="QGP345" s="428"/>
      <c r="QGQ345" s="430"/>
      <c r="QGR345" s="431"/>
      <c r="QGS345" s="429"/>
      <c r="QGT345" s="428"/>
      <c r="QGU345" s="430"/>
      <c r="QGV345" s="431"/>
      <c r="QGW345" s="429"/>
      <c r="QGX345" s="428"/>
      <c r="QGY345" s="430"/>
      <c r="QGZ345" s="431"/>
      <c r="QHA345" s="429"/>
      <c r="QHB345" s="428"/>
      <c r="QHC345" s="430"/>
      <c r="QHD345" s="431"/>
      <c r="QHE345" s="429"/>
      <c r="QHF345" s="428"/>
      <c r="QHG345" s="430"/>
      <c r="QHH345" s="431"/>
      <c r="QHI345" s="429"/>
      <c r="QHJ345" s="428"/>
      <c r="QHK345" s="430"/>
      <c r="QHL345" s="431"/>
      <c r="QHM345" s="429"/>
      <c r="QHN345" s="428"/>
      <c r="QHO345" s="430"/>
      <c r="QHP345" s="431"/>
      <c r="QHQ345" s="429"/>
      <c r="QHR345" s="428"/>
      <c r="QHS345" s="430"/>
      <c r="QHT345" s="431"/>
      <c r="QHU345" s="429"/>
      <c r="QHV345" s="428"/>
      <c r="QHW345" s="430"/>
      <c r="QHX345" s="431"/>
      <c r="QHY345" s="429"/>
      <c r="QHZ345" s="428"/>
      <c r="QIA345" s="430"/>
      <c r="QIB345" s="431"/>
      <c r="QIC345" s="429"/>
      <c r="QID345" s="428"/>
      <c r="QIE345" s="430"/>
      <c r="QIF345" s="431"/>
      <c r="QIG345" s="429"/>
      <c r="QIH345" s="428"/>
      <c r="QII345" s="430"/>
      <c r="QIJ345" s="431"/>
      <c r="QIK345" s="429"/>
      <c r="QIL345" s="428"/>
      <c r="QIM345" s="430"/>
      <c r="QIN345" s="431"/>
      <c r="QIO345" s="429"/>
      <c r="QIP345" s="428"/>
      <c r="QIQ345" s="430"/>
      <c r="QIR345" s="431"/>
      <c r="QIS345" s="429"/>
      <c r="QIT345" s="428"/>
      <c r="QIU345" s="430"/>
      <c r="QIV345" s="431"/>
      <c r="QIW345" s="429"/>
      <c r="QIX345" s="428"/>
      <c r="QIY345" s="430"/>
      <c r="QIZ345" s="431"/>
      <c r="QJA345" s="429"/>
      <c r="QJB345" s="428"/>
      <c r="QJC345" s="430"/>
      <c r="QJD345" s="431"/>
      <c r="QJE345" s="429"/>
      <c r="QJF345" s="428"/>
      <c r="QJG345" s="430"/>
      <c r="QJH345" s="431"/>
      <c r="QJI345" s="429"/>
      <c r="QJJ345" s="428"/>
      <c r="QJK345" s="430"/>
      <c r="QJL345" s="431"/>
      <c r="QJM345" s="429"/>
      <c r="QJN345" s="428"/>
      <c r="QJO345" s="430"/>
      <c r="QJP345" s="431"/>
      <c r="QJQ345" s="429"/>
      <c r="QJR345" s="428"/>
      <c r="QJS345" s="430"/>
      <c r="QJT345" s="431"/>
      <c r="QJU345" s="429"/>
      <c r="QJV345" s="428"/>
      <c r="QJW345" s="430"/>
      <c r="QJX345" s="431"/>
      <c r="QJY345" s="429"/>
      <c r="QJZ345" s="428"/>
      <c r="QKA345" s="430"/>
      <c r="QKB345" s="431"/>
      <c r="QKC345" s="429"/>
      <c r="QKD345" s="428"/>
      <c r="QKE345" s="430"/>
      <c r="QKF345" s="431"/>
      <c r="QKG345" s="429"/>
      <c r="QKH345" s="428"/>
      <c r="QKI345" s="430"/>
      <c r="QKJ345" s="431"/>
      <c r="QKK345" s="429"/>
      <c r="QKL345" s="428"/>
      <c r="QKM345" s="430"/>
      <c r="QKN345" s="431"/>
      <c r="QKO345" s="429"/>
      <c r="QKP345" s="428"/>
      <c r="QKQ345" s="430"/>
      <c r="QKR345" s="431"/>
      <c r="QKS345" s="429"/>
      <c r="QKT345" s="428"/>
      <c r="QKU345" s="430"/>
      <c r="QKV345" s="431"/>
      <c r="QKW345" s="429"/>
      <c r="QKX345" s="428"/>
      <c r="QKY345" s="430"/>
      <c r="QKZ345" s="431"/>
      <c r="QLA345" s="429"/>
      <c r="QLB345" s="428"/>
      <c r="QLC345" s="430"/>
      <c r="QLD345" s="431"/>
      <c r="QLE345" s="429"/>
      <c r="QLF345" s="428"/>
      <c r="QLG345" s="430"/>
      <c r="QLH345" s="431"/>
      <c r="QLI345" s="429"/>
      <c r="QLJ345" s="428"/>
      <c r="QLK345" s="430"/>
      <c r="QLL345" s="431"/>
      <c r="QLM345" s="429"/>
      <c r="QLN345" s="428"/>
      <c r="QLO345" s="430"/>
      <c r="QLP345" s="431"/>
      <c r="QLQ345" s="429"/>
      <c r="QLR345" s="428"/>
      <c r="QLS345" s="430"/>
      <c r="QLT345" s="431"/>
      <c r="QLU345" s="429"/>
      <c r="QLV345" s="428"/>
      <c r="QLW345" s="430"/>
      <c r="QLX345" s="431"/>
      <c r="QLY345" s="429"/>
      <c r="QLZ345" s="428"/>
      <c r="QMA345" s="430"/>
      <c r="QMB345" s="431"/>
      <c r="QMC345" s="429"/>
      <c r="QMD345" s="428"/>
      <c r="QME345" s="430"/>
      <c r="QMF345" s="431"/>
      <c r="QMG345" s="429"/>
      <c r="QMH345" s="428"/>
      <c r="QMI345" s="430"/>
      <c r="QMJ345" s="431"/>
      <c r="QMK345" s="429"/>
      <c r="QML345" s="428"/>
      <c r="QMM345" s="430"/>
      <c r="QMN345" s="431"/>
      <c r="QMO345" s="429"/>
      <c r="QMP345" s="428"/>
      <c r="QMQ345" s="430"/>
      <c r="QMR345" s="431"/>
      <c r="QMS345" s="429"/>
      <c r="QMT345" s="428"/>
      <c r="QMU345" s="430"/>
      <c r="QMV345" s="431"/>
      <c r="QMW345" s="429"/>
      <c r="QMX345" s="428"/>
      <c r="QMY345" s="430"/>
      <c r="QMZ345" s="431"/>
      <c r="QNA345" s="429"/>
      <c r="QNB345" s="428"/>
      <c r="QNC345" s="430"/>
      <c r="QND345" s="431"/>
      <c r="QNE345" s="429"/>
      <c r="QNF345" s="428"/>
      <c r="QNG345" s="430"/>
      <c r="QNH345" s="431"/>
      <c r="QNI345" s="429"/>
      <c r="QNJ345" s="428"/>
      <c r="QNK345" s="430"/>
      <c r="QNL345" s="431"/>
      <c r="QNM345" s="429"/>
      <c r="QNN345" s="428"/>
      <c r="QNO345" s="430"/>
      <c r="QNP345" s="431"/>
      <c r="QNQ345" s="429"/>
      <c r="QNR345" s="428"/>
      <c r="QNS345" s="430"/>
      <c r="QNT345" s="431"/>
      <c r="QNU345" s="429"/>
      <c r="QNV345" s="428"/>
      <c r="QNW345" s="430"/>
      <c r="QNX345" s="431"/>
      <c r="QNY345" s="429"/>
      <c r="QNZ345" s="428"/>
      <c r="QOA345" s="430"/>
      <c r="QOB345" s="431"/>
      <c r="QOC345" s="429"/>
      <c r="QOD345" s="428"/>
      <c r="QOE345" s="430"/>
      <c r="QOF345" s="431"/>
      <c r="QOG345" s="429"/>
      <c r="QOH345" s="428"/>
      <c r="QOI345" s="430"/>
      <c r="QOJ345" s="431"/>
      <c r="QOK345" s="429"/>
      <c r="QOL345" s="428"/>
      <c r="QOM345" s="430"/>
      <c r="QON345" s="431"/>
      <c r="QOO345" s="429"/>
      <c r="QOP345" s="428"/>
      <c r="QOQ345" s="430"/>
      <c r="QOR345" s="431"/>
      <c r="QOS345" s="429"/>
      <c r="QOT345" s="428"/>
      <c r="QOU345" s="430"/>
      <c r="QOV345" s="431"/>
      <c r="QOW345" s="429"/>
      <c r="QOX345" s="428"/>
      <c r="QOY345" s="430"/>
      <c r="QOZ345" s="431"/>
      <c r="QPA345" s="429"/>
      <c r="QPB345" s="428"/>
      <c r="QPC345" s="430"/>
      <c r="QPD345" s="431"/>
      <c r="QPE345" s="429"/>
      <c r="QPF345" s="428"/>
      <c r="QPG345" s="430"/>
      <c r="QPH345" s="431"/>
      <c r="QPI345" s="429"/>
      <c r="QPJ345" s="428"/>
      <c r="QPK345" s="430"/>
      <c r="QPL345" s="431"/>
      <c r="QPM345" s="429"/>
      <c r="QPN345" s="428"/>
      <c r="QPO345" s="430"/>
      <c r="QPP345" s="431"/>
      <c r="QPQ345" s="429"/>
      <c r="QPR345" s="428"/>
      <c r="QPS345" s="430"/>
      <c r="QPT345" s="431"/>
      <c r="QPU345" s="429"/>
      <c r="QPV345" s="428"/>
      <c r="QPW345" s="430"/>
      <c r="QPX345" s="431"/>
      <c r="QPY345" s="429"/>
      <c r="QPZ345" s="428"/>
      <c r="QQA345" s="430"/>
      <c r="QQB345" s="431"/>
      <c r="QQC345" s="429"/>
      <c r="QQD345" s="428"/>
      <c r="QQE345" s="430"/>
      <c r="QQF345" s="431"/>
      <c r="QQG345" s="429"/>
      <c r="QQH345" s="428"/>
      <c r="QQI345" s="430"/>
      <c r="QQJ345" s="431"/>
      <c r="QQK345" s="429"/>
      <c r="QQL345" s="428"/>
      <c r="QQM345" s="430"/>
      <c r="QQN345" s="431"/>
      <c r="QQO345" s="429"/>
      <c r="QQP345" s="428"/>
      <c r="QQQ345" s="430"/>
      <c r="QQR345" s="431"/>
      <c r="QQS345" s="429"/>
      <c r="QQT345" s="428"/>
      <c r="QQU345" s="430"/>
      <c r="QQV345" s="431"/>
      <c r="QQW345" s="429"/>
      <c r="QQX345" s="428"/>
      <c r="QQY345" s="430"/>
      <c r="QQZ345" s="431"/>
      <c r="QRA345" s="429"/>
      <c r="QRB345" s="428"/>
      <c r="QRC345" s="430"/>
      <c r="QRD345" s="431"/>
      <c r="QRE345" s="429"/>
      <c r="QRF345" s="428"/>
      <c r="QRG345" s="430"/>
      <c r="QRH345" s="431"/>
      <c r="QRI345" s="429"/>
      <c r="QRJ345" s="428"/>
      <c r="QRK345" s="430"/>
      <c r="QRL345" s="431"/>
      <c r="QRM345" s="429"/>
      <c r="QRN345" s="428"/>
      <c r="QRO345" s="430"/>
      <c r="QRP345" s="431"/>
      <c r="QRQ345" s="429"/>
      <c r="QRR345" s="428"/>
      <c r="QRS345" s="430"/>
      <c r="QRT345" s="431"/>
      <c r="QRU345" s="429"/>
      <c r="QRV345" s="428"/>
      <c r="QRW345" s="430"/>
      <c r="QRX345" s="431"/>
      <c r="QRY345" s="429"/>
      <c r="QRZ345" s="428"/>
      <c r="QSA345" s="430"/>
      <c r="QSB345" s="431"/>
      <c r="QSC345" s="429"/>
      <c r="QSD345" s="428"/>
      <c r="QSE345" s="430"/>
      <c r="QSF345" s="431"/>
      <c r="QSG345" s="429"/>
      <c r="QSH345" s="428"/>
      <c r="QSI345" s="430"/>
      <c r="QSJ345" s="431"/>
      <c r="QSK345" s="429"/>
      <c r="QSL345" s="428"/>
      <c r="QSM345" s="430"/>
      <c r="QSN345" s="431"/>
      <c r="QSO345" s="429"/>
      <c r="QSP345" s="428"/>
      <c r="QSQ345" s="430"/>
      <c r="QSR345" s="431"/>
      <c r="QSS345" s="429"/>
      <c r="QST345" s="428"/>
      <c r="QSU345" s="430"/>
      <c r="QSV345" s="431"/>
      <c r="QSW345" s="429"/>
      <c r="QSX345" s="428"/>
      <c r="QSY345" s="430"/>
      <c r="QSZ345" s="431"/>
      <c r="QTA345" s="429"/>
      <c r="QTB345" s="428"/>
      <c r="QTC345" s="430"/>
      <c r="QTD345" s="431"/>
      <c r="QTE345" s="429"/>
      <c r="QTF345" s="428"/>
      <c r="QTG345" s="430"/>
      <c r="QTH345" s="431"/>
      <c r="QTI345" s="429"/>
      <c r="QTJ345" s="428"/>
      <c r="QTK345" s="430"/>
      <c r="QTL345" s="431"/>
      <c r="QTM345" s="429"/>
      <c r="QTN345" s="428"/>
      <c r="QTO345" s="430"/>
      <c r="QTP345" s="431"/>
      <c r="QTQ345" s="429"/>
      <c r="QTR345" s="428"/>
      <c r="QTS345" s="430"/>
      <c r="QTT345" s="431"/>
      <c r="QTU345" s="429"/>
      <c r="QTV345" s="428"/>
      <c r="QTW345" s="430"/>
      <c r="QTX345" s="431"/>
      <c r="QTY345" s="429"/>
      <c r="QTZ345" s="428"/>
      <c r="QUA345" s="430"/>
      <c r="QUB345" s="431"/>
      <c r="QUC345" s="429"/>
      <c r="QUD345" s="428"/>
      <c r="QUE345" s="430"/>
      <c r="QUF345" s="431"/>
      <c r="QUG345" s="429"/>
      <c r="QUH345" s="428"/>
      <c r="QUI345" s="430"/>
      <c r="QUJ345" s="431"/>
      <c r="QUK345" s="429"/>
      <c r="QUL345" s="428"/>
      <c r="QUM345" s="430"/>
      <c r="QUN345" s="431"/>
      <c r="QUO345" s="429"/>
      <c r="QUP345" s="428"/>
      <c r="QUQ345" s="430"/>
      <c r="QUR345" s="431"/>
      <c r="QUS345" s="429"/>
      <c r="QUT345" s="428"/>
      <c r="QUU345" s="430"/>
      <c r="QUV345" s="431"/>
      <c r="QUW345" s="429"/>
      <c r="QUX345" s="428"/>
      <c r="QUY345" s="430"/>
      <c r="QUZ345" s="431"/>
      <c r="QVA345" s="429"/>
      <c r="QVB345" s="428"/>
      <c r="QVC345" s="430"/>
      <c r="QVD345" s="431"/>
      <c r="QVE345" s="429"/>
      <c r="QVF345" s="428"/>
      <c r="QVG345" s="430"/>
      <c r="QVH345" s="431"/>
      <c r="QVI345" s="429"/>
      <c r="QVJ345" s="428"/>
      <c r="QVK345" s="430"/>
      <c r="QVL345" s="431"/>
      <c r="QVM345" s="429"/>
      <c r="QVN345" s="428"/>
      <c r="QVO345" s="430"/>
      <c r="QVP345" s="431"/>
      <c r="QVQ345" s="429"/>
      <c r="QVR345" s="428"/>
      <c r="QVS345" s="430"/>
      <c r="QVT345" s="431"/>
      <c r="QVU345" s="429"/>
      <c r="QVV345" s="428"/>
      <c r="QVW345" s="430"/>
      <c r="QVX345" s="431"/>
      <c r="QVY345" s="429"/>
      <c r="QVZ345" s="428"/>
      <c r="QWA345" s="430"/>
      <c r="QWB345" s="431"/>
      <c r="QWC345" s="429"/>
      <c r="QWD345" s="428"/>
      <c r="QWE345" s="430"/>
      <c r="QWF345" s="431"/>
      <c r="QWG345" s="429"/>
      <c r="QWH345" s="428"/>
      <c r="QWI345" s="430"/>
      <c r="QWJ345" s="431"/>
      <c r="QWK345" s="429"/>
      <c r="QWL345" s="428"/>
      <c r="QWM345" s="430"/>
      <c r="QWN345" s="431"/>
      <c r="QWO345" s="429"/>
      <c r="QWP345" s="428"/>
      <c r="QWQ345" s="430"/>
      <c r="QWR345" s="431"/>
      <c r="QWS345" s="429"/>
      <c r="QWT345" s="428"/>
      <c r="QWU345" s="430"/>
      <c r="QWV345" s="431"/>
      <c r="QWW345" s="429"/>
      <c r="QWX345" s="428"/>
      <c r="QWY345" s="430"/>
      <c r="QWZ345" s="431"/>
      <c r="QXA345" s="429"/>
      <c r="QXB345" s="428"/>
      <c r="QXC345" s="430"/>
      <c r="QXD345" s="431"/>
      <c r="QXE345" s="429"/>
      <c r="QXF345" s="428"/>
      <c r="QXG345" s="430"/>
      <c r="QXH345" s="431"/>
      <c r="QXI345" s="429"/>
      <c r="QXJ345" s="428"/>
      <c r="QXK345" s="430"/>
      <c r="QXL345" s="431"/>
      <c r="QXM345" s="429"/>
      <c r="QXN345" s="428"/>
      <c r="QXO345" s="430"/>
      <c r="QXP345" s="431"/>
      <c r="QXQ345" s="429"/>
      <c r="QXR345" s="428"/>
      <c r="QXS345" s="430"/>
      <c r="QXT345" s="431"/>
      <c r="QXU345" s="429"/>
      <c r="QXV345" s="428"/>
      <c r="QXW345" s="430"/>
      <c r="QXX345" s="431"/>
      <c r="QXY345" s="429"/>
      <c r="QXZ345" s="428"/>
      <c r="QYA345" s="430"/>
      <c r="QYB345" s="431"/>
      <c r="QYC345" s="429"/>
      <c r="QYD345" s="428"/>
      <c r="QYE345" s="430"/>
      <c r="QYF345" s="431"/>
      <c r="QYG345" s="429"/>
      <c r="QYH345" s="428"/>
      <c r="QYI345" s="430"/>
      <c r="QYJ345" s="431"/>
      <c r="QYK345" s="429"/>
      <c r="QYL345" s="428"/>
      <c r="QYM345" s="430"/>
      <c r="QYN345" s="431"/>
      <c r="QYO345" s="429"/>
      <c r="QYP345" s="428"/>
      <c r="QYQ345" s="430"/>
      <c r="QYR345" s="431"/>
      <c r="QYS345" s="429"/>
      <c r="QYT345" s="428"/>
      <c r="QYU345" s="430"/>
      <c r="QYV345" s="431"/>
      <c r="QYW345" s="429"/>
      <c r="QYX345" s="428"/>
      <c r="QYY345" s="430"/>
      <c r="QYZ345" s="431"/>
      <c r="QZA345" s="429"/>
      <c r="QZB345" s="428"/>
      <c r="QZC345" s="430"/>
      <c r="QZD345" s="431"/>
      <c r="QZE345" s="429"/>
      <c r="QZF345" s="428"/>
      <c r="QZG345" s="430"/>
      <c r="QZH345" s="431"/>
      <c r="QZI345" s="429"/>
      <c r="QZJ345" s="428"/>
      <c r="QZK345" s="430"/>
      <c r="QZL345" s="431"/>
      <c r="QZM345" s="429"/>
      <c r="QZN345" s="428"/>
      <c r="QZO345" s="430"/>
      <c r="QZP345" s="431"/>
      <c r="QZQ345" s="429"/>
      <c r="QZR345" s="428"/>
      <c r="QZS345" s="430"/>
      <c r="QZT345" s="431"/>
      <c r="QZU345" s="429"/>
      <c r="QZV345" s="428"/>
      <c r="QZW345" s="430"/>
      <c r="QZX345" s="431"/>
      <c r="QZY345" s="429"/>
      <c r="QZZ345" s="428"/>
      <c r="RAA345" s="430"/>
      <c r="RAB345" s="431"/>
      <c r="RAC345" s="429"/>
      <c r="RAD345" s="428"/>
      <c r="RAE345" s="430"/>
      <c r="RAF345" s="431"/>
      <c r="RAG345" s="429"/>
      <c r="RAH345" s="428"/>
      <c r="RAI345" s="430"/>
      <c r="RAJ345" s="431"/>
      <c r="RAK345" s="429"/>
      <c r="RAL345" s="428"/>
      <c r="RAM345" s="430"/>
      <c r="RAN345" s="431"/>
      <c r="RAO345" s="429"/>
      <c r="RAP345" s="428"/>
      <c r="RAQ345" s="430"/>
      <c r="RAR345" s="431"/>
      <c r="RAS345" s="429"/>
      <c r="RAT345" s="428"/>
      <c r="RAU345" s="430"/>
      <c r="RAV345" s="431"/>
      <c r="RAW345" s="429"/>
      <c r="RAX345" s="428"/>
      <c r="RAY345" s="430"/>
      <c r="RAZ345" s="431"/>
      <c r="RBA345" s="429"/>
      <c r="RBB345" s="428"/>
      <c r="RBC345" s="430"/>
      <c r="RBD345" s="431"/>
      <c r="RBE345" s="429"/>
      <c r="RBF345" s="428"/>
      <c r="RBG345" s="430"/>
      <c r="RBH345" s="431"/>
      <c r="RBI345" s="429"/>
      <c r="RBJ345" s="428"/>
      <c r="RBK345" s="430"/>
      <c r="RBL345" s="431"/>
      <c r="RBM345" s="429"/>
      <c r="RBN345" s="428"/>
      <c r="RBO345" s="430"/>
      <c r="RBP345" s="431"/>
      <c r="RBQ345" s="429"/>
      <c r="RBR345" s="428"/>
      <c r="RBS345" s="430"/>
      <c r="RBT345" s="431"/>
      <c r="RBU345" s="429"/>
      <c r="RBV345" s="428"/>
      <c r="RBW345" s="430"/>
      <c r="RBX345" s="431"/>
      <c r="RBY345" s="429"/>
      <c r="RBZ345" s="428"/>
      <c r="RCA345" s="430"/>
      <c r="RCB345" s="431"/>
      <c r="RCC345" s="429"/>
      <c r="RCD345" s="428"/>
      <c r="RCE345" s="430"/>
      <c r="RCF345" s="431"/>
      <c r="RCG345" s="429"/>
      <c r="RCH345" s="428"/>
      <c r="RCI345" s="430"/>
      <c r="RCJ345" s="431"/>
      <c r="RCK345" s="429"/>
      <c r="RCL345" s="428"/>
      <c r="RCM345" s="430"/>
      <c r="RCN345" s="431"/>
      <c r="RCO345" s="429"/>
      <c r="RCP345" s="428"/>
      <c r="RCQ345" s="430"/>
      <c r="RCR345" s="431"/>
      <c r="RCS345" s="429"/>
      <c r="RCT345" s="428"/>
      <c r="RCU345" s="430"/>
      <c r="RCV345" s="431"/>
      <c r="RCW345" s="429"/>
      <c r="RCX345" s="428"/>
      <c r="RCY345" s="430"/>
      <c r="RCZ345" s="431"/>
      <c r="RDA345" s="429"/>
      <c r="RDB345" s="428"/>
      <c r="RDC345" s="430"/>
      <c r="RDD345" s="431"/>
      <c r="RDE345" s="429"/>
      <c r="RDF345" s="428"/>
      <c r="RDG345" s="430"/>
      <c r="RDH345" s="431"/>
      <c r="RDI345" s="429"/>
      <c r="RDJ345" s="428"/>
      <c r="RDK345" s="430"/>
      <c r="RDL345" s="431"/>
      <c r="RDM345" s="429"/>
      <c r="RDN345" s="428"/>
      <c r="RDO345" s="430"/>
      <c r="RDP345" s="431"/>
      <c r="RDQ345" s="429"/>
      <c r="RDR345" s="428"/>
      <c r="RDS345" s="430"/>
      <c r="RDT345" s="431"/>
      <c r="RDU345" s="429"/>
      <c r="RDV345" s="428"/>
      <c r="RDW345" s="430"/>
      <c r="RDX345" s="431"/>
      <c r="RDY345" s="429"/>
      <c r="RDZ345" s="428"/>
      <c r="REA345" s="430"/>
      <c r="REB345" s="431"/>
      <c r="REC345" s="429"/>
      <c r="RED345" s="428"/>
      <c r="REE345" s="430"/>
      <c r="REF345" s="431"/>
      <c r="REG345" s="429"/>
      <c r="REH345" s="428"/>
      <c r="REI345" s="430"/>
      <c r="REJ345" s="431"/>
      <c r="REK345" s="429"/>
      <c r="REL345" s="428"/>
      <c r="REM345" s="430"/>
      <c r="REN345" s="431"/>
      <c r="REO345" s="429"/>
      <c r="REP345" s="428"/>
      <c r="REQ345" s="430"/>
      <c r="RER345" s="431"/>
      <c r="RES345" s="429"/>
      <c r="RET345" s="428"/>
      <c r="REU345" s="430"/>
      <c r="REV345" s="431"/>
      <c r="REW345" s="429"/>
      <c r="REX345" s="428"/>
      <c r="REY345" s="430"/>
      <c r="REZ345" s="431"/>
      <c r="RFA345" s="429"/>
      <c r="RFB345" s="428"/>
      <c r="RFC345" s="430"/>
      <c r="RFD345" s="431"/>
      <c r="RFE345" s="429"/>
      <c r="RFF345" s="428"/>
      <c r="RFG345" s="430"/>
      <c r="RFH345" s="431"/>
      <c r="RFI345" s="429"/>
      <c r="RFJ345" s="428"/>
      <c r="RFK345" s="430"/>
      <c r="RFL345" s="431"/>
      <c r="RFM345" s="429"/>
      <c r="RFN345" s="428"/>
      <c r="RFO345" s="430"/>
      <c r="RFP345" s="431"/>
      <c r="RFQ345" s="429"/>
      <c r="RFR345" s="428"/>
      <c r="RFS345" s="430"/>
      <c r="RFT345" s="431"/>
      <c r="RFU345" s="429"/>
      <c r="RFV345" s="428"/>
      <c r="RFW345" s="430"/>
      <c r="RFX345" s="431"/>
      <c r="RFY345" s="429"/>
      <c r="RFZ345" s="428"/>
      <c r="RGA345" s="430"/>
      <c r="RGB345" s="431"/>
      <c r="RGC345" s="429"/>
      <c r="RGD345" s="428"/>
      <c r="RGE345" s="430"/>
      <c r="RGF345" s="431"/>
      <c r="RGG345" s="429"/>
      <c r="RGH345" s="428"/>
      <c r="RGI345" s="430"/>
      <c r="RGJ345" s="431"/>
      <c r="RGK345" s="429"/>
      <c r="RGL345" s="428"/>
      <c r="RGM345" s="430"/>
      <c r="RGN345" s="431"/>
      <c r="RGO345" s="429"/>
      <c r="RGP345" s="428"/>
      <c r="RGQ345" s="430"/>
      <c r="RGR345" s="431"/>
      <c r="RGS345" s="429"/>
      <c r="RGT345" s="428"/>
      <c r="RGU345" s="430"/>
      <c r="RGV345" s="431"/>
      <c r="RGW345" s="429"/>
      <c r="RGX345" s="428"/>
      <c r="RGY345" s="430"/>
      <c r="RGZ345" s="431"/>
      <c r="RHA345" s="429"/>
      <c r="RHB345" s="428"/>
      <c r="RHC345" s="430"/>
      <c r="RHD345" s="431"/>
      <c r="RHE345" s="429"/>
      <c r="RHF345" s="428"/>
      <c r="RHG345" s="430"/>
      <c r="RHH345" s="431"/>
      <c r="RHI345" s="429"/>
      <c r="RHJ345" s="428"/>
      <c r="RHK345" s="430"/>
      <c r="RHL345" s="431"/>
      <c r="RHM345" s="429"/>
      <c r="RHN345" s="428"/>
      <c r="RHO345" s="430"/>
      <c r="RHP345" s="431"/>
      <c r="RHQ345" s="429"/>
      <c r="RHR345" s="428"/>
      <c r="RHS345" s="430"/>
      <c r="RHT345" s="431"/>
      <c r="RHU345" s="429"/>
      <c r="RHV345" s="428"/>
      <c r="RHW345" s="430"/>
      <c r="RHX345" s="431"/>
      <c r="RHY345" s="429"/>
      <c r="RHZ345" s="428"/>
      <c r="RIA345" s="430"/>
      <c r="RIB345" s="431"/>
      <c r="RIC345" s="429"/>
      <c r="RID345" s="428"/>
      <c r="RIE345" s="430"/>
      <c r="RIF345" s="431"/>
      <c r="RIG345" s="429"/>
      <c r="RIH345" s="428"/>
      <c r="RII345" s="430"/>
      <c r="RIJ345" s="431"/>
      <c r="RIK345" s="429"/>
      <c r="RIL345" s="428"/>
      <c r="RIM345" s="430"/>
      <c r="RIN345" s="431"/>
      <c r="RIO345" s="429"/>
      <c r="RIP345" s="428"/>
      <c r="RIQ345" s="430"/>
      <c r="RIR345" s="431"/>
      <c r="RIS345" s="429"/>
      <c r="RIT345" s="428"/>
      <c r="RIU345" s="430"/>
      <c r="RIV345" s="431"/>
      <c r="RIW345" s="429"/>
      <c r="RIX345" s="428"/>
      <c r="RIY345" s="430"/>
      <c r="RIZ345" s="431"/>
      <c r="RJA345" s="429"/>
      <c r="RJB345" s="428"/>
      <c r="RJC345" s="430"/>
      <c r="RJD345" s="431"/>
      <c r="RJE345" s="429"/>
      <c r="RJF345" s="428"/>
      <c r="RJG345" s="430"/>
      <c r="RJH345" s="431"/>
      <c r="RJI345" s="429"/>
      <c r="RJJ345" s="428"/>
      <c r="RJK345" s="430"/>
      <c r="RJL345" s="431"/>
      <c r="RJM345" s="429"/>
      <c r="RJN345" s="428"/>
      <c r="RJO345" s="430"/>
      <c r="RJP345" s="431"/>
      <c r="RJQ345" s="429"/>
      <c r="RJR345" s="428"/>
      <c r="RJS345" s="430"/>
      <c r="RJT345" s="431"/>
      <c r="RJU345" s="429"/>
      <c r="RJV345" s="428"/>
      <c r="RJW345" s="430"/>
      <c r="RJX345" s="431"/>
      <c r="RJY345" s="429"/>
      <c r="RJZ345" s="428"/>
      <c r="RKA345" s="430"/>
      <c r="RKB345" s="431"/>
      <c r="RKC345" s="429"/>
      <c r="RKD345" s="428"/>
      <c r="RKE345" s="430"/>
      <c r="RKF345" s="431"/>
      <c r="RKG345" s="429"/>
      <c r="RKH345" s="428"/>
      <c r="RKI345" s="430"/>
      <c r="RKJ345" s="431"/>
      <c r="RKK345" s="429"/>
      <c r="RKL345" s="428"/>
      <c r="RKM345" s="430"/>
      <c r="RKN345" s="431"/>
      <c r="RKO345" s="429"/>
      <c r="RKP345" s="428"/>
      <c r="RKQ345" s="430"/>
      <c r="RKR345" s="431"/>
      <c r="RKS345" s="429"/>
      <c r="RKT345" s="428"/>
      <c r="RKU345" s="430"/>
      <c r="RKV345" s="431"/>
      <c r="RKW345" s="429"/>
      <c r="RKX345" s="428"/>
      <c r="RKY345" s="430"/>
      <c r="RKZ345" s="431"/>
      <c r="RLA345" s="429"/>
      <c r="RLB345" s="428"/>
      <c r="RLC345" s="430"/>
      <c r="RLD345" s="431"/>
      <c r="RLE345" s="429"/>
      <c r="RLF345" s="428"/>
      <c r="RLG345" s="430"/>
      <c r="RLH345" s="431"/>
      <c r="RLI345" s="429"/>
      <c r="RLJ345" s="428"/>
      <c r="RLK345" s="430"/>
      <c r="RLL345" s="431"/>
      <c r="RLM345" s="429"/>
      <c r="RLN345" s="428"/>
      <c r="RLO345" s="430"/>
      <c r="RLP345" s="431"/>
      <c r="RLQ345" s="429"/>
      <c r="RLR345" s="428"/>
      <c r="RLS345" s="430"/>
      <c r="RLT345" s="431"/>
      <c r="RLU345" s="429"/>
      <c r="RLV345" s="428"/>
      <c r="RLW345" s="430"/>
      <c r="RLX345" s="431"/>
      <c r="RLY345" s="429"/>
      <c r="RLZ345" s="428"/>
      <c r="RMA345" s="430"/>
      <c r="RMB345" s="431"/>
      <c r="RMC345" s="429"/>
      <c r="RMD345" s="428"/>
      <c r="RME345" s="430"/>
      <c r="RMF345" s="431"/>
      <c r="RMG345" s="429"/>
      <c r="RMH345" s="428"/>
      <c r="RMI345" s="430"/>
      <c r="RMJ345" s="431"/>
      <c r="RMK345" s="429"/>
      <c r="RML345" s="428"/>
      <c r="RMM345" s="430"/>
      <c r="RMN345" s="431"/>
      <c r="RMO345" s="429"/>
      <c r="RMP345" s="428"/>
      <c r="RMQ345" s="430"/>
      <c r="RMR345" s="431"/>
      <c r="RMS345" s="429"/>
      <c r="RMT345" s="428"/>
      <c r="RMU345" s="430"/>
      <c r="RMV345" s="431"/>
      <c r="RMW345" s="429"/>
      <c r="RMX345" s="428"/>
      <c r="RMY345" s="430"/>
      <c r="RMZ345" s="431"/>
      <c r="RNA345" s="429"/>
      <c r="RNB345" s="428"/>
      <c r="RNC345" s="430"/>
      <c r="RND345" s="431"/>
      <c r="RNE345" s="429"/>
      <c r="RNF345" s="428"/>
      <c r="RNG345" s="430"/>
      <c r="RNH345" s="431"/>
      <c r="RNI345" s="429"/>
      <c r="RNJ345" s="428"/>
      <c r="RNK345" s="430"/>
      <c r="RNL345" s="431"/>
      <c r="RNM345" s="429"/>
      <c r="RNN345" s="428"/>
      <c r="RNO345" s="430"/>
      <c r="RNP345" s="431"/>
      <c r="RNQ345" s="429"/>
      <c r="RNR345" s="428"/>
      <c r="RNS345" s="430"/>
      <c r="RNT345" s="431"/>
      <c r="RNU345" s="429"/>
      <c r="RNV345" s="428"/>
      <c r="RNW345" s="430"/>
      <c r="RNX345" s="431"/>
      <c r="RNY345" s="429"/>
      <c r="RNZ345" s="428"/>
      <c r="ROA345" s="430"/>
      <c r="ROB345" s="431"/>
      <c r="ROC345" s="429"/>
      <c r="ROD345" s="428"/>
      <c r="ROE345" s="430"/>
      <c r="ROF345" s="431"/>
      <c r="ROG345" s="429"/>
      <c r="ROH345" s="428"/>
      <c r="ROI345" s="430"/>
      <c r="ROJ345" s="431"/>
      <c r="ROK345" s="429"/>
      <c r="ROL345" s="428"/>
      <c r="ROM345" s="430"/>
      <c r="RON345" s="431"/>
      <c r="ROO345" s="429"/>
      <c r="ROP345" s="428"/>
      <c r="ROQ345" s="430"/>
      <c r="ROR345" s="431"/>
      <c r="ROS345" s="429"/>
      <c r="ROT345" s="428"/>
      <c r="ROU345" s="430"/>
      <c r="ROV345" s="431"/>
      <c r="ROW345" s="429"/>
      <c r="ROX345" s="428"/>
      <c r="ROY345" s="430"/>
      <c r="ROZ345" s="431"/>
      <c r="RPA345" s="429"/>
      <c r="RPB345" s="428"/>
      <c r="RPC345" s="430"/>
      <c r="RPD345" s="431"/>
      <c r="RPE345" s="429"/>
      <c r="RPF345" s="428"/>
      <c r="RPG345" s="430"/>
      <c r="RPH345" s="431"/>
      <c r="RPI345" s="429"/>
      <c r="RPJ345" s="428"/>
      <c r="RPK345" s="430"/>
      <c r="RPL345" s="431"/>
      <c r="RPM345" s="429"/>
      <c r="RPN345" s="428"/>
      <c r="RPO345" s="430"/>
      <c r="RPP345" s="431"/>
      <c r="RPQ345" s="429"/>
      <c r="RPR345" s="428"/>
      <c r="RPS345" s="430"/>
      <c r="RPT345" s="431"/>
      <c r="RPU345" s="429"/>
      <c r="RPV345" s="428"/>
      <c r="RPW345" s="430"/>
      <c r="RPX345" s="431"/>
      <c r="RPY345" s="429"/>
      <c r="RPZ345" s="428"/>
      <c r="RQA345" s="430"/>
      <c r="RQB345" s="431"/>
      <c r="RQC345" s="429"/>
      <c r="RQD345" s="428"/>
      <c r="RQE345" s="430"/>
      <c r="RQF345" s="431"/>
      <c r="RQG345" s="429"/>
      <c r="RQH345" s="428"/>
      <c r="RQI345" s="430"/>
      <c r="RQJ345" s="431"/>
      <c r="RQK345" s="429"/>
      <c r="RQL345" s="428"/>
      <c r="RQM345" s="430"/>
      <c r="RQN345" s="431"/>
      <c r="RQO345" s="429"/>
      <c r="RQP345" s="428"/>
      <c r="RQQ345" s="430"/>
      <c r="RQR345" s="431"/>
      <c r="RQS345" s="429"/>
      <c r="RQT345" s="428"/>
      <c r="RQU345" s="430"/>
      <c r="RQV345" s="431"/>
      <c r="RQW345" s="429"/>
      <c r="RQX345" s="428"/>
      <c r="RQY345" s="430"/>
      <c r="RQZ345" s="431"/>
      <c r="RRA345" s="429"/>
      <c r="RRB345" s="428"/>
      <c r="RRC345" s="430"/>
      <c r="RRD345" s="431"/>
      <c r="RRE345" s="429"/>
      <c r="RRF345" s="428"/>
      <c r="RRG345" s="430"/>
      <c r="RRH345" s="431"/>
      <c r="RRI345" s="429"/>
      <c r="RRJ345" s="428"/>
      <c r="RRK345" s="430"/>
      <c r="RRL345" s="431"/>
      <c r="RRM345" s="429"/>
      <c r="RRN345" s="428"/>
      <c r="RRO345" s="430"/>
      <c r="RRP345" s="431"/>
      <c r="RRQ345" s="429"/>
      <c r="RRR345" s="428"/>
      <c r="RRS345" s="430"/>
      <c r="RRT345" s="431"/>
      <c r="RRU345" s="429"/>
      <c r="RRV345" s="428"/>
      <c r="RRW345" s="430"/>
      <c r="RRX345" s="431"/>
      <c r="RRY345" s="429"/>
      <c r="RRZ345" s="428"/>
      <c r="RSA345" s="430"/>
      <c r="RSB345" s="431"/>
      <c r="RSC345" s="429"/>
      <c r="RSD345" s="428"/>
      <c r="RSE345" s="430"/>
      <c r="RSF345" s="431"/>
      <c r="RSG345" s="429"/>
      <c r="RSH345" s="428"/>
      <c r="RSI345" s="430"/>
      <c r="RSJ345" s="431"/>
      <c r="RSK345" s="429"/>
      <c r="RSL345" s="428"/>
      <c r="RSM345" s="430"/>
      <c r="RSN345" s="431"/>
      <c r="RSO345" s="429"/>
      <c r="RSP345" s="428"/>
      <c r="RSQ345" s="430"/>
      <c r="RSR345" s="431"/>
      <c r="RSS345" s="429"/>
      <c r="RST345" s="428"/>
      <c r="RSU345" s="430"/>
      <c r="RSV345" s="431"/>
      <c r="RSW345" s="429"/>
      <c r="RSX345" s="428"/>
      <c r="RSY345" s="430"/>
      <c r="RSZ345" s="431"/>
      <c r="RTA345" s="429"/>
      <c r="RTB345" s="428"/>
      <c r="RTC345" s="430"/>
      <c r="RTD345" s="431"/>
      <c r="RTE345" s="429"/>
      <c r="RTF345" s="428"/>
      <c r="RTG345" s="430"/>
      <c r="RTH345" s="431"/>
      <c r="RTI345" s="429"/>
      <c r="RTJ345" s="428"/>
      <c r="RTK345" s="430"/>
      <c r="RTL345" s="431"/>
      <c r="RTM345" s="429"/>
      <c r="RTN345" s="428"/>
      <c r="RTO345" s="430"/>
      <c r="RTP345" s="431"/>
      <c r="RTQ345" s="429"/>
      <c r="RTR345" s="428"/>
      <c r="RTS345" s="430"/>
      <c r="RTT345" s="431"/>
      <c r="RTU345" s="429"/>
      <c r="RTV345" s="428"/>
      <c r="RTW345" s="430"/>
      <c r="RTX345" s="431"/>
      <c r="RTY345" s="429"/>
      <c r="RTZ345" s="428"/>
      <c r="RUA345" s="430"/>
      <c r="RUB345" s="431"/>
      <c r="RUC345" s="429"/>
      <c r="RUD345" s="428"/>
      <c r="RUE345" s="430"/>
      <c r="RUF345" s="431"/>
      <c r="RUG345" s="429"/>
      <c r="RUH345" s="428"/>
      <c r="RUI345" s="430"/>
      <c r="RUJ345" s="431"/>
      <c r="RUK345" s="429"/>
      <c r="RUL345" s="428"/>
      <c r="RUM345" s="430"/>
      <c r="RUN345" s="431"/>
      <c r="RUO345" s="429"/>
      <c r="RUP345" s="428"/>
      <c r="RUQ345" s="430"/>
      <c r="RUR345" s="431"/>
      <c r="RUS345" s="429"/>
      <c r="RUT345" s="428"/>
      <c r="RUU345" s="430"/>
      <c r="RUV345" s="431"/>
      <c r="RUW345" s="429"/>
      <c r="RUX345" s="428"/>
      <c r="RUY345" s="430"/>
      <c r="RUZ345" s="431"/>
      <c r="RVA345" s="429"/>
      <c r="RVB345" s="428"/>
      <c r="RVC345" s="430"/>
      <c r="RVD345" s="431"/>
      <c r="RVE345" s="429"/>
      <c r="RVF345" s="428"/>
      <c r="RVG345" s="430"/>
      <c r="RVH345" s="431"/>
      <c r="RVI345" s="429"/>
      <c r="RVJ345" s="428"/>
      <c r="RVK345" s="430"/>
      <c r="RVL345" s="431"/>
      <c r="RVM345" s="429"/>
      <c r="RVN345" s="428"/>
      <c r="RVO345" s="430"/>
      <c r="RVP345" s="431"/>
      <c r="RVQ345" s="429"/>
      <c r="RVR345" s="428"/>
      <c r="RVS345" s="430"/>
      <c r="RVT345" s="431"/>
      <c r="RVU345" s="429"/>
      <c r="RVV345" s="428"/>
      <c r="RVW345" s="430"/>
      <c r="RVX345" s="431"/>
      <c r="RVY345" s="429"/>
      <c r="RVZ345" s="428"/>
      <c r="RWA345" s="430"/>
      <c r="RWB345" s="431"/>
      <c r="RWC345" s="429"/>
      <c r="RWD345" s="428"/>
      <c r="RWE345" s="430"/>
      <c r="RWF345" s="431"/>
      <c r="RWG345" s="429"/>
      <c r="RWH345" s="428"/>
      <c r="RWI345" s="430"/>
      <c r="RWJ345" s="431"/>
      <c r="RWK345" s="429"/>
      <c r="RWL345" s="428"/>
      <c r="RWM345" s="430"/>
      <c r="RWN345" s="431"/>
      <c r="RWO345" s="429"/>
      <c r="RWP345" s="428"/>
      <c r="RWQ345" s="430"/>
      <c r="RWR345" s="431"/>
      <c r="RWS345" s="429"/>
      <c r="RWT345" s="428"/>
      <c r="RWU345" s="430"/>
      <c r="RWV345" s="431"/>
      <c r="RWW345" s="429"/>
      <c r="RWX345" s="428"/>
      <c r="RWY345" s="430"/>
      <c r="RWZ345" s="431"/>
      <c r="RXA345" s="429"/>
      <c r="RXB345" s="428"/>
      <c r="RXC345" s="430"/>
      <c r="RXD345" s="431"/>
      <c r="RXE345" s="429"/>
      <c r="RXF345" s="428"/>
      <c r="RXG345" s="430"/>
      <c r="RXH345" s="431"/>
      <c r="RXI345" s="429"/>
      <c r="RXJ345" s="428"/>
      <c r="RXK345" s="430"/>
      <c r="RXL345" s="431"/>
      <c r="RXM345" s="429"/>
      <c r="RXN345" s="428"/>
      <c r="RXO345" s="430"/>
      <c r="RXP345" s="431"/>
      <c r="RXQ345" s="429"/>
      <c r="RXR345" s="428"/>
      <c r="RXS345" s="430"/>
      <c r="RXT345" s="431"/>
      <c r="RXU345" s="429"/>
      <c r="RXV345" s="428"/>
      <c r="RXW345" s="430"/>
      <c r="RXX345" s="431"/>
      <c r="RXY345" s="429"/>
      <c r="RXZ345" s="428"/>
      <c r="RYA345" s="430"/>
      <c r="RYB345" s="431"/>
      <c r="RYC345" s="429"/>
      <c r="RYD345" s="428"/>
      <c r="RYE345" s="430"/>
      <c r="RYF345" s="431"/>
      <c r="RYG345" s="429"/>
      <c r="RYH345" s="428"/>
      <c r="RYI345" s="430"/>
      <c r="RYJ345" s="431"/>
      <c r="RYK345" s="429"/>
      <c r="RYL345" s="428"/>
      <c r="RYM345" s="430"/>
      <c r="RYN345" s="431"/>
      <c r="RYO345" s="429"/>
      <c r="RYP345" s="428"/>
      <c r="RYQ345" s="430"/>
      <c r="RYR345" s="431"/>
      <c r="RYS345" s="429"/>
      <c r="RYT345" s="428"/>
      <c r="RYU345" s="430"/>
      <c r="RYV345" s="431"/>
      <c r="RYW345" s="429"/>
      <c r="RYX345" s="428"/>
      <c r="RYY345" s="430"/>
      <c r="RYZ345" s="431"/>
      <c r="RZA345" s="429"/>
      <c r="RZB345" s="428"/>
      <c r="RZC345" s="430"/>
      <c r="RZD345" s="431"/>
      <c r="RZE345" s="429"/>
      <c r="RZF345" s="428"/>
      <c r="RZG345" s="430"/>
      <c r="RZH345" s="431"/>
      <c r="RZI345" s="429"/>
      <c r="RZJ345" s="428"/>
      <c r="RZK345" s="430"/>
      <c r="RZL345" s="431"/>
      <c r="RZM345" s="429"/>
      <c r="RZN345" s="428"/>
      <c r="RZO345" s="430"/>
      <c r="RZP345" s="431"/>
      <c r="RZQ345" s="429"/>
      <c r="RZR345" s="428"/>
      <c r="RZS345" s="430"/>
      <c r="RZT345" s="431"/>
      <c r="RZU345" s="429"/>
      <c r="RZV345" s="428"/>
      <c r="RZW345" s="430"/>
      <c r="RZX345" s="431"/>
      <c r="RZY345" s="429"/>
      <c r="RZZ345" s="428"/>
      <c r="SAA345" s="430"/>
      <c r="SAB345" s="431"/>
      <c r="SAC345" s="429"/>
      <c r="SAD345" s="428"/>
      <c r="SAE345" s="430"/>
      <c r="SAF345" s="431"/>
      <c r="SAG345" s="429"/>
      <c r="SAH345" s="428"/>
      <c r="SAI345" s="430"/>
      <c r="SAJ345" s="431"/>
      <c r="SAK345" s="429"/>
      <c r="SAL345" s="428"/>
      <c r="SAM345" s="430"/>
      <c r="SAN345" s="431"/>
      <c r="SAO345" s="429"/>
      <c r="SAP345" s="428"/>
      <c r="SAQ345" s="430"/>
      <c r="SAR345" s="431"/>
      <c r="SAS345" s="429"/>
      <c r="SAT345" s="428"/>
      <c r="SAU345" s="430"/>
      <c r="SAV345" s="431"/>
      <c r="SAW345" s="429"/>
      <c r="SAX345" s="428"/>
      <c r="SAY345" s="430"/>
      <c r="SAZ345" s="431"/>
      <c r="SBA345" s="429"/>
      <c r="SBB345" s="428"/>
      <c r="SBC345" s="430"/>
      <c r="SBD345" s="431"/>
      <c r="SBE345" s="429"/>
      <c r="SBF345" s="428"/>
      <c r="SBG345" s="430"/>
      <c r="SBH345" s="431"/>
      <c r="SBI345" s="429"/>
      <c r="SBJ345" s="428"/>
      <c r="SBK345" s="430"/>
      <c r="SBL345" s="431"/>
      <c r="SBM345" s="429"/>
      <c r="SBN345" s="428"/>
      <c r="SBO345" s="430"/>
      <c r="SBP345" s="431"/>
      <c r="SBQ345" s="429"/>
      <c r="SBR345" s="428"/>
      <c r="SBS345" s="430"/>
      <c r="SBT345" s="431"/>
      <c r="SBU345" s="429"/>
      <c r="SBV345" s="428"/>
      <c r="SBW345" s="430"/>
      <c r="SBX345" s="431"/>
      <c r="SBY345" s="429"/>
      <c r="SBZ345" s="428"/>
      <c r="SCA345" s="430"/>
      <c r="SCB345" s="431"/>
      <c r="SCC345" s="429"/>
      <c r="SCD345" s="428"/>
      <c r="SCE345" s="430"/>
      <c r="SCF345" s="431"/>
      <c r="SCG345" s="429"/>
      <c r="SCH345" s="428"/>
      <c r="SCI345" s="430"/>
      <c r="SCJ345" s="431"/>
      <c r="SCK345" s="429"/>
      <c r="SCL345" s="428"/>
      <c r="SCM345" s="430"/>
      <c r="SCN345" s="431"/>
      <c r="SCO345" s="429"/>
      <c r="SCP345" s="428"/>
      <c r="SCQ345" s="430"/>
      <c r="SCR345" s="431"/>
      <c r="SCS345" s="429"/>
      <c r="SCT345" s="428"/>
      <c r="SCU345" s="430"/>
      <c r="SCV345" s="431"/>
      <c r="SCW345" s="429"/>
      <c r="SCX345" s="428"/>
      <c r="SCY345" s="430"/>
      <c r="SCZ345" s="431"/>
      <c r="SDA345" s="429"/>
      <c r="SDB345" s="428"/>
      <c r="SDC345" s="430"/>
      <c r="SDD345" s="431"/>
      <c r="SDE345" s="429"/>
      <c r="SDF345" s="428"/>
      <c r="SDG345" s="430"/>
      <c r="SDH345" s="431"/>
      <c r="SDI345" s="429"/>
      <c r="SDJ345" s="428"/>
      <c r="SDK345" s="430"/>
      <c r="SDL345" s="431"/>
      <c r="SDM345" s="429"/>
      <c r="SDN345" s="428"/>
      <c r="SDO345" s="430"/>
      <c r="SDP345" s="431"/>
      <c r="SDQ345" s="429"/>
      <c r="SDR345" s="428"/>
      <c r="SDS345" s="430"/>
      <c r="SDT345" s="431"/>
      <c r="SDU345" s="429"/>
      <c r="SDV345" s="428"/>
      <c r="SDW345" s="430"/>
      <c r="SDX345" s="431"/>
      <c r="SDY345" s="429"/>
      <c r="SDZ345" s="428"/>
      <c r="SEA345" s="430"/>
      <c r="SEB345" s="431"/>
      <c r="SEC345" s="429"/>
      <c r="SED345" s="428"/>
      <c r="SEE345" s="430"/>
      <c r="SEF345" s="431"/>
      <c r="SEG345" s="429"/>
      <c r="SEH345" s="428"/>
      <c r="SEI345" s="430"/>
      <c r="SEJ345" s="431"/>
      <c r="SEK345" s="429"/>
      <c r="SEL345" s="428"/>
      <c r="SEM345" s="430"/>
      <c r="SEN345" s="431"/>
      <c r="SEO345" s="429"/>
      <c r="SEP345" s="428"/>
      <c r="SEQ345" s="430"/>
      <c r="SER345" s="431"/>
      <c r="SES345" s="429"/>
      <c r="SET345" s="428"/>
      <c r="SEU345" s="430"/>
      <c r="SEV345" s="431"/>
      <c r="SEW345" s="429"/>
      <c r="SEX345" s="428"/>
      <c r="SEY345" s="430"/>
      <c r="SEZ345" s="431"/>
      <c r="SFA345" s="429"/>
      <c r="SFB345" s="428"/>
      <c r="SFC345" s="430"/>
      <c r="SFD345" s="431"/>
      <c r="SFE345" s="429"/>
      <c r="SFF345" s="428"/>
      <c r="SFG345" s="430"/>
      <c r="SFH345" s="431"/>
      <c r="SFI345" s="429"/>
      <c r="SFJ345" s="428"/>
      <c r="SFK345" s="430"/>
      <c r="SFL345" s="431"/>
      <c r="SFM345" s="429"/>
      <c r="SFN345" s="428"/>
      <c r="SFO345" s="430"/>
      <c r="SFP345" s="431"/>
      <c r="SFQ345" s="429"/>
      <c r="SFR345" s="428"/>
      <c r="SFS345" s="430"/>
      <c r="SFT345" s="431"/>
      <c r="SFU345" s="429"/>
      <c r="SFV345" s="428"/>
      <c r="SFW345" s="430"/>
      <c r="SFX345" s="431"/>
      <c r="SFY345" s="429"/>
      <c r="SFZ345" s="428"/>
      <c r="SGA345" s="430"/>
      <c r="SGB345" s="431"/>
      <c r="SGC345" s="429"/>
      <c r="SGD345" s="428"/>
      <c r="SGE345" s="430"/>
      <c r="SGF345" s="431"/>
      <c r="SGG345" s="429"/>
      <c r="SGH345" s="428"/>
      <c r="SGI345" s="430"/>
      <c r="SGJ345" s="431"/>
      <c r="SGK345" s="429"/>
      <c r="SGL345" s="428"/>
      <c r="SGM345" s="430"/>
      <c r="SGN345" s="431"/>
      <c r="SGO345" s="429"/>
      <c r="SGP345" s="428"/>
      <c r="SGQ345" s="430"/>
      <c r="SGR345" s="431"/>
      <c r="SGS345" s="429"/>
      <c r="SGT345" s="428"/>
      <c r="SGU345" s="430"/>
      <c r="SGV345" s="431"/>
      <c r="SGW345" s="429"/>
      <c r="SGX345" s="428"/>
      <c r="SGY345" s="430"/>
      <c r="SGZ345" s="431"/>
      <c r="SHA345" s="429"/>
      <c r="SHB345" s="428"/>
      <c r="SHC345" s="430"/>
      <c r="SHD345" s="431"/>
      <c r="SHE345" s="429"/>
      <c r="SHF345" s="428"/>
      <c r="SHG345" s="430"/>
      <c r="SHH345" s="431"/>
      <c r="SHI345" s="429"/>
      <c r="SHJ345" s="428"/>
      <c r="SHK345" s="430"/>
      <c r="SHL345" s="431"/>
      <c r="SHM345" s="429"/>
      <c r="SHN345" s="428"/>
      <c r="SHO345" s="430"/>
      <c r="SHP345" s="431"/>
      <c r="SHQ345" s="429"/>
      <c r="SHR345" s="428"/>
      <c r="SHS345" s="430"/>
      <c r="SHT345" s="431"/>
      <c r="SHU345" s="429"/>
      <c r="SHV345" s="428"/>
      <c r="SHW345" s="430"/>
      <c r="SHX345" s="431"/>
      <c r="SHY345" s="429"/>
      <c r="SHZ345" s="428"/>
      <c r="SIA345" s="430"/>
      <c r="SIB345" s="431"/>
      <c r="SIC345" s="429"/>
      <c r="SID345" s="428"/>
      <c r="SIE345" s="430"/>
      <c r="SIF345" s="431"/>
      <c r="SIG345" s="429"/>
      <c r="SIH345" s="428"/>
      <c r="SII345" s="430"/>
      <c r="SIJ345" s="431"/>
      <c r="SIK345" s="429"/>
      <c r="SIL345" s="428"/>
      <c r="SIM345" s="430"/>
      <c r="SIN345" s="431"/>
      <c r="SIO345" s="429"/>
      <c r="SIP345" s="428"/>
      <c r="SIQ345" s="430"/>
      <c r="SIR345" s="431"/>
      <c r="SIS345" s="429"/>
      <c r="SIT345" s="428"/>
      <c r="SIU345" s="430"/>
      <c r="SIV345" s="431"/>
      <c r="SIW345" s="429"/>
      <c r="SIX345" s="428"/>
      <c r="SIY345" s="430"/>
      <c r="SIZ345" s="431"/>
      <c r="SJA345" s="429"/>
      <c r="SJB345" s="428"/>
      <c r="SJC345" s="430"/>
      <c r="SJD345" s="431"/>
      <c r="SJE345" s="429"/>
      <c r="SJF345" s="428"/>
      <c r="SJG345" s="430"/>
      <c r="SJH345" s="431"/>
      <c r="SJI345" s="429"/>
      <c r="SJJ345" s="428"/>
      <c r="SJK345" s="430"/>
      <c r="SJL345" s="431"/>
      <c r="SJM345" s="429"/>
      <c r="SJN345" s="428"/>
      <c r="SJO345" s="430"/>
      <c r="SJP345" s="431"/>
      <c r="SJQ345" s="429"/>
      <c r="SJR345" s="428"/>
      <c r="SJS345" s="430"/>
      <c r="SJT345" s="431"/>
      <c r="SJU345" s="429"/>
      <c r="SJV345" s="428"/>
      <c r="SJW345" s="430"/>
      <c r="SJX345" s="431"/>
      <c r="SJY345" s="429"/>
      <c r="SJZ345" s="428"/>
      <c r="SKA345" s="430"/>
      <c r="SKB345" s="431"/>
      <c r="SKC345" s="429"/>
      <c r="SKD345" s="428"/>
      <c r="SKE345" s="430"/>
      <c r="SKF345" s="431"/>
      <c r="SKG345" s="429"/>
      <c r="SKH345" s="428"/>
      <c r="SKI345" s="430"/>
      <c r="SKJ345" s="431"/>
      <c r="SKK345" s="429"/>
      <c r="SKL345" s="428"/>
      <c r="SKM345" s="430"/>
      <c r="SKN345" s="431"/>
      <c r="SKO345" s="429"/>
      <c r="SKP345" s="428"/>
      <c r="SKQ345" s="430"/>
      <c r="SKR345" s="431"/>
      <c r="SKS345" s="429"/>
      <c r="SKT345" s="428"/>
      <c r="SKU345" s="430"/>
      <c r="SKV345" s="431"/>
      <c r="SKW345" s="429"/>
      <c r="SKX345" s="428"/>
      <c r="SKY345" s="430"/>
      <c r="SKZ345" s="431"/>
      <c r="SLA345" s="429"/>
      <c r="SLB345" s="428"/>
      <c r="SLC345" s="430"/>
      <c r="SLD345" s="431"/>
      <c r="SLE345" s="429"/>
      <c r="SLF345" s="428"/>
      <c r="SLG345" s="430"/>
      <c r="SLH345" s="431"/>
      <c r="SLI345" s="429"/>
      <c r="SLJ345" s="428"/>
      <c r="SLK345" s="430"/>
      <c r="SLL345" s="431"/>
      <c r="SLM345" s="429"/>
      <c r="SLN345" s="428"/>
      <c r="SLO345" s="430"/>
      <c r="SLP345" s="431"/>
      <c r="SLQ345" s="429"/>
      <c r="SLR345" s="428"/>
      <c r="SLS345" s="430"/>
      <c r="SLT345" s="431"/>
      <c r="SLU345" s="429"/>
      <c r="SLV345" s="428"/>
      <c r="SLW345" s="430"/>
      <c r="SLX345" s="431"/>
      <c r="SLY345" s="429"/>
      <c r="SLZ345" s="428"/>
      <c r="SMA345" s="430"/>
      <c r="SMB345" s="431"/>
      <c r="SMC345" s="429"/>
      <c r="SMD345" s="428"/>
      <c r="SME345" s="430"/>
      <c r="SMF345" s="431"/>
      <c r="SMG345" s="429"/>
      <c r="SMH345" s="428"/>
      <c r="SMI345" s="430"/>
      <c r="SMJ345" s="431"/>
      <c r="SMK345" s="429"/>
      <c r="SML345" s="428"/>
      <c r="SMM345" s="430"/>
      <c r="SMN345" s="431"/>
      <c r="SMO345" s="429"/>
      <c r="SMP345" s="428"/>
      <c r="SMQ345" s="430"/>
      <c r="SMR345" s="431"/>
      <c r="SMS345" s="429"/>
      <c r="SMT345" s="428"/>
      <c r="SMU345" s="430"/>
      <c r="SMV345" s="431"/>
      <c r="SMW345" s="429"/>
      <c r="SMX345" s="428"/>
      <c r="SMY345" s="430"/>
      <c r="SMZ345" s="431"/>
      <c r="SNA345" s="429"/>
      <c r="SNB345" s="428"/>
      <c r="SNC345" s="430"/>
      <c r="SND345" s="431"/>
      <c r="SNE345" s="429"/>
      <c r="SNF345" s="428"/>
      <c r="SNG345" s="430"/>
      <c r="SNH345" s="431"/>
      <c r="SNI345" s="429"/>
      <c r="SNJ345" s="428"/>
      <c r="SNK345" s="430"/>
      <c r="SNL345" s="431"/>
      <c r="SNM345" s="429"/>
      <c r="SNN345" s="428"/>
      <c r="SNO345" s="430"/>
      <c r="SNP345" s="431"/>
      <c r="SNQ345" s="429"/>
      <c r="SNR345" s="428"/>
      <c r="SNS345" s="430"/>
      <c r="SNT345" s="431"/>
      <c r="SNU345" s="429"/>
      <c r="SNV345" s="428"/>
      <c r="SNW345" s="430"/>
      <c r="SNX345" s="431"/>
      <c r="SNY345" s="429"/>
      <c r="SNZ345" s="428"/>
      <c r="SOA345" s="430"/>
      <c r="SOB345" s="431"/>
      <c r="SOC345" s="429"/>
      <c r="SOD345" s="428"/>
      <c r="SOE345" s="430"/>
      <c r="SOF345" s="431"/>
      <c r="SOG345" s="429"/>
      <c r="SOH345" s="428"/>
      <c r="SOI345" s="430"/>
      <c r="SOJ345" s="431"/>
      <c r="SOK345" s="429"/>
      <c r="SOL345" s="428"/>
      <c r="SOM345" s="430"/>
      <c r="SON345" s="431"/>
      <c r="SOO345" s="429"/>
      <c r="SOP345" s="428"/>
      <c r="SOQ345" s="430"/>
      <c r="SOR345" s="431"/>
      <c r="SOS345" s="429"/>
      <c r="SOT345" s="428"/>
      <c r="SOU345" s="430"/>
      <c r="SOV345" s="431"/>
      <c r="SOW345" s="429"/>
      <c r="SOX345" s="428"/>
      <c r="SOY345" s="430"/>
      <c r="SOZ345" s="431"/>
      <c r="SPA345" s="429"/>
      <c r="SPB345" s="428"/>
      <c r="SPC345" s="430"/>
      <c r="SPD345" s="431"/>
      <c r="SPE345" s="429"/>
      <c r="SPF345" s="428"/>
      <c r="SPG345" s="430"/>
      <c r="SPH345" s="431"/>
      <c r="SPI345" s="429"/>
      <c r="SPJ345" s="428"/>
      <c r="SPK345" s="430"/>
      <c r="SPL345" s="431"/>
      <c r="SPM345" s="429"/>
      <c r="SPN345" s="428"/>
      <c r="SPO345" s="430"/>
      <c r="SPP345" s="431"/>
      <c r="SPQ345" s="429"/>
      <c r="SPR345" s="428"/>
      <c r="SPS345" s="430"/>
      <c r="SPT345" s="431"/>
      <c r="SPU345" s="429"/>
      <c r="SPV345" s="428"/>
      <c r="SPW345" s="430"/>
      <c r="SPX345" s="431"/>
      <c r="SPY345" s="429"/>
      <c r="SPZ345" s="428"/>
      <c r="SQA345" s="430"/>
      <c r="SQB345" s="431"/>
      <c r="SQC345" s="429"/>
      <c r="SQD345" s="428"/>
      <c r="SQE345" s="430"/>
      <c r="SQF345" s="431"/>
      <c r="SQG345" s="429"/>
      <c r="SQH345" s="428"/>
      <c r="SQI345" s="430"/>
      <c r="SQJ345" s="431"/>
      <c r="SQK345" s="429"/>
      <c r="SQL345" s="428"/>
      <c r="SQM345" s="430"/>
      <c r="SQN345" s="431"/>
      <c r="SQO345" s="429"/>
      <c r="SQP345" s="428"/>
      <c r="SQQ345" s="430"/>
      <c r="SQR345" s="431"/>
      <c r="SQS345" s="429"/>
      <c r="SQT345" s="428"/>
      <c r="SQU345" s="430"/>
      <c r="SQV345" s="431"/>
      <c r="SQW345" s="429"/>
      <c r="SQX345" s="428"/>
      <c r="SQY345" s="430"/>
      <c r="SQZ345" s="431"/>
      <c r="SRA345" s="429"/>
      <c r="SRB345" s="428"/>
      <c r="SRC345" s="430"/>
      <c r="SRD345" s="431"/>
      <c r="SRE345" s="429"/>
      <c r="SRF345" s="428"/>
      <c r="SRG345" s="430"/>
      <c r="SRH345" s="431"/>
      <c r="SRI345" s="429"/>
      <c r="SRJ345" s="428"/>
      <c r="SRK345" s="430"/>
      <c r="SRL345" s="431"/>
      <c r="SRM345" s="429"/>
      <c r="SRN345" s="428"/>
      <c r="SRO345" s="430"/>
      <c r="SRP345" s="431"/>
      <c r="SRQ345" s="429"/>
      <c r="SRR345" s="428"/>
      <c r="SRS345" s="430"/>
      <c r="SRT345" s="431"/>
      <c r="SRU345" s="429"/>
      <c r="SRV345" s="428"/>
      <c r="SRW345" s="430"/>
      <c r="SRX345" s="431"/>
      <c r="SRY345" s="429"/>
      <c r="SRZ345" s="428"/>
      <c r="SSA345" s="430"/>
      <c r="SSB345" s="431"/>
      <c r="SSC345" s="429"/>
      <c r="SSD345" s="428"/>
      <c r="SSE345" s="430"/>
      <c r="SSF345" s="431"/>
      <c r="SSG345" s="429"/>
      <c r="SSH345" s="428"/>
      <c r="SSI345" s="430"/>
      <c r="SSJ345" s="431"/>
      <c r="SSK345" s="429"/>
      <c r="SSL345" s="428"/>
      <c r="SSM345" s="430"/>
      <c r="SSN345" s="431"/>
      <c r="SSO345" s="429"/>
      <c r="SSP345" s="428"/>
      <c r="SSQ345" s="430"/>
      <c r="SSR345" s="431"/>
      <c r="SSS345" s="429"/>
      <c r="SST345" s="428"/>
      <c r="SSU345" s="430"/>
      <c r="SSV345" s="431"/>
      <c r="SSW345" s="429"/>
      <c r="SSX345" s="428"/>
      <c r="SSY345" s="430"/>
      <c r="SSZ345" s="431"/>
      <c r="STA345" s="429"/>
      <c r="STB345" s="428"/>
      <c r="STC345" s="430"/>
      <c r="STD345" s="431"/>
      <c r="STE345" s="429"/>
      <c r="STF345" s="428"/>
      <c r="STG345" s="430"/>
      <c r="STH345" s="431"/>
      <c r="STI345" s="429"/>
      <c r="STJ345" s="428"/>
      <c r="STK345" s="430"/>
      <c r="STL345" s="431"/>
      <c r="STM345" s="429"/>
      <c r="STN345" s="428"/>
      <c r="STO345" s="430"/>
      <c r="STP345" s="431"/>
      <c r="STQ345" s="429"/>
      <c r="STR345" s="428"/>
      <c r="STS345" s="430"/>
      <c r="STT345" s="431"/>
      <c r="STU345" s="429"/>
      <c r="STV345" s="428"/>
      <c r="STW345" s="430"/>
      <c r="STX345" s="431"/>
      <c r="STY345" s="429"/>
      <c r="STZ345" s="428"/>
      <c r="SUA345" s="430"/>
      <c r="SUB345" s="431"/>
      <c r="SUC345" s="429"/>
      <c r="SUD345" s="428"/>
      <c r="SUE345" s="430"/>
      <c r="SUF345" s="431"/>
      <c r="SUG345" s="429"/>
      <c r="SUH345" s="428"/>
      <c r="SUI345" s="430"/>
      <c r="SUJ345" s="431"/>
      <c r="SUK345" s="429"/>
      <c r="SUL345" s="428"/>
      <c r="SUM345" s="430"/>
      <c r="SUN345" s="431"/>
      <c r="SUO345" s="429"/>
      <c r="SUP345" s="428"/>
      <c r="SUQ345" s="430"/>
      <c r="SUR345" s="431"/>
      <c r="SUS345" s="429"/>
      <c r="SUT345" s="428"/>
      <c r="SUU345" s="430"/>
      <c r="SUV345" s="431"/>
      <c r="SUW345" s="429"/>
      <c r="SUX345" s="428"/>
      <c r="SUY345" s="430"/>
      <c r="SUZ345" s="431"/>
      <c r="SVA345" s="429"/>
      <c r="SVB345" s="428"/>
      <c r="SVC345" s="430"/>
      <c r="SVD345" s="431"/>
      <c r="SVE345" s="429"/>
      <c r="SVF345" s="428"/>
      <c r="SVG345" s="430"/>
      <c r="SVH345" s="431"/>
      <c r="SVI345" s="429"/>
      <c r="SVJ345" s="428"/>
      <c r="SVK345" s="430"/>
      <c r="SVL345" s="431"/>
      <c r="SVM345" s="429"/>
      <c r="SVN345" s="428"/>
      <c r="SVO345" s="430"/>
      <c r="SVP345" s="431"/>
      <c r="SVQ345" s="429"/>
      <c r="SVR345" s="428"/>
      <c r="SVS345" s="430"/>
      <c r="SVT345" s="431"/>
      <c r="SVU345" s="429"/>
      <c r="SVV345" s="428"/>
      <c r="SVW345" s="430"/>
      <c r="SVX345" s="431"/>
      <c r="SVY345" s="429"/>
      <c r="SVZ345" s="428"/>
      <c r="SWA345" s="430"/>
      <c r="SWB345" s="431"/>
      <c r="SWC345" s="429"/>
      <c r="SWD345" s="428"/>
      <c r="SWE345" s="430"/>
      <c r="SWF345" s="431"/>
      <c r="SWG345" s="429"/>
      <c r="SWH345" s="428"/>
      <c r="SWI345" s="430"/>
      <c r="SWJ345" s="431"/>
      <c r="SWK345" s="429"/>
      <c r="SWL345" s="428"/>
      <c r="SWM345" s="430"/>
      <c r="SWN345" s="431"/>
      <c r="SWO345" s="429"/>
      <c r="SWP345" s="428"/>
      <c r="SWQ345" s="430"/>
      <c r="SWR345" s="431"/>
      <c r="SWS345" s="429"/>
      <c r="SWT345" s="428"/>
      <c r="SWU345" s="430"/>
      <c r="SWV345" s="431"/>
      <c r="SWW345" s="429"/>
      <c r="SWX345" s="428"/>
      <c r="SWY345" s="430"/>
      <c r="SWZ345" s="431"/>
      <c r="SXA345" s="429"/>
      <c r="SXB345" s="428"/>
      <c r="SXC345" s="430"/>
      <c r="SXD345" s="431"/>
      <c r="SXE345" s="429"/>
      <c r="SXF345" s="428"/>
      <c r="SXG345" s="430"/>
      <c r="SXH345" s="431"/>
      <c r="SXI345" s="429"/>
      <c r="SXJ345" s="428"/>
      <c r="SXK345" s="430"/>
      <c r="SXL345" s="431"/>
      <c r="SXM345" s="429"/>
      <c r="SXN345" s="428"/>
      <c r="SXO345" s="430"/>
      <c r="SXP345" s="431"/>
      <c r="SXQ345" s="429"/>
      <c r="SXR345" s="428"/>
      <c r="SXS345" s="430"/>
      <c r="SXT345" s="431"/>
      <c r="SXU345" s="429"/>
      <c r="SXV345" s="428"/>
      <c r="SXW345" s="430"/>
      <c r="SXX345" s="431"/>
      <c r="SXY345" s="429"/>
      <c r="SXZ345" s="428"/>
      <c r="SYA345" s="430"/>
      <c r="SYB345" s="431"/>
      <c r="SYC345" s="429"/>
      <c r="SYD345" s="428"/>
      <c r="SYE345" s="430"/>
      <c r="SYF345" s="431"/>
      <c r="SYG345" s="429"/>
      <c r="SYH345" s="428"/>
      <c r="SYI345" s="430"/>
      <c r="SYJ345" s="431"/>
      <c r="SYK345" s="429"/>
      <c r="SYL345" s="428"/>
      <c r="SYM345" s="430"/>
      <c r="SYN345" s="431"/>
      <c r="SYO345" s="429"/>
      <c r="SYP345" s="428"/>
      <c r="SYQ345" s="430"/>
      <c r="SYR345" s="431"/>
      <c r="SYS345" s="429"/>
      <c r="SYT345" s="428"/>
      <c r="SYU345" s="430"/>
      <c r="SYV345" s="431"/>
      <c r="SYW345" s="429"/>
      <c r="SYX345" s="428"/>
      <c r="SYY345" s="430"/>
      <c r="SYZ345" s="431"/>
      <c r="SZA345" s="429"/>
      <c r="SZB345" s="428"/>
      <c r="SZC345" s="430"/>
      <c r="SZD345" s="431"/>
      <c r="SZE345" s="429"/>
      <c r="SZF345" s="428"/>
      <c r="SZG345" s="430"/>
      <c r="SZH345" s="431"/>
      <c r="SZI345" s="429"/>
      <c r="SZJ345" s="428"/>
      <c r="SZK345" s="430"/>
      <c r="SZL345" s="431"/>
      <c r="SZM345" s="429"/>
      <c r="SZN345" s="428"/>
      <c r="SZO345" s="430"/>
      <c r="SZP345" s="431"/>
      <c r="SZQ345" s="429"/>
      <c r="SZR345" s="428"/>
      <c r="SZS345" s="430"/>
      <c r="SZT345" s="431"/>
      <c r="SZU345" s="429"/>
      <c r="SZV345" s="428"/>
      <c r="SZW345" s="430"/>
      <c r="SZX345" s="431"/>
      <c r="SZY345" s="429"/>
      <c r="SZZ345" s="428"/>
      <c r="TAA345" s="430"/>
      <c r="TAB345" s="431"/>
      <c r="TAC345" s="429"/>
      <c r="TAD345" s="428"/>
      <c r="TAE345" s="430"/>
      <c r="TAF345" s="431"/>
      <c r="TAG345" s="429"/>
      <c r="TAH345" s="428"/>
      <c r="TAI345" s="430"/>
      <c r="TAJ345" s="431"/>
      <c r="TAK345" s="429"/>
      <c r="TAL345" s="428"/>
      <c r="TAM345" s="430"/>
      <c r="TAN345" s="431"/>
      <c r="TAO345" s="429"/>
      <c r="TAP345" s="428"/>
      <c r="TAQ345" s="430"/>
      <c r="TAR345" s="431"/>
      <c r="TAS345" s="429"/>
      <c r="TAT345" s="428"/>
      <c r="TAU345" s="430"/>
      <c r="TAV345" s="431"/>
      <c r="TAW345" s="429"/>
      <c r="TAX345" s="428"/>
      <c r="TAY345" s="430"/>
      <c r="TAZ345" s="431"/>
      <c r="TBA345" s="429"/>
      <c r="TBB345" s="428"/>
      <c r="TBC345" s="430"/>
      <c r="TBD345" s="431"/>
      <c r="TBE345" s="429"/>
      <c r="TBF345" s="428"/>
      <c r="TBG345" s="430"/>
      <c r="TBH345" s="431"/>
      <c r="TBI345" s="429"/>
      <c r="TBJ345" s="428"/>
      <c r="TBK345" s="430"/>
      <c r="TBL345" s="431"/>
      <c r="TBM345" s="429"/>
      <c r="TBN345" s="428"/>
      <c r="TBO345" s="430"/>
      <c r="TBP345" s="431"/>
      <c r="TBQ345" s="429"/>
      <c r="TBR345" s="428"/>
      <c r="TBS345" s="430"/>
      <c r="TBT345" s="431"/>
      <c r="TBU345" s="429"/>
      <c r="TBV345" s="428"/>
      <c r="TBW345" s="430"/>
      <c r="TBX345" s="431"/>
      <c r="TBY345" s="429"/>
      <c r="TBZ345" s="428"/>
      <c r="TCA345" s="430"/>
      <c r="TCB345" s="431"/>
      <c r="TCC345" s="429"/>
      <c r="TCD345" s="428"/>
      <c r="TCE345" s="430"/>
      <c r="TCF345" s="431"/>
      <c r="TCG345" s="429"/>
      <c r="TCH345" s="428"/>
      <c r="TCI345" s="430"/>
      <c r="TCJ345" s="431"/>
      <c r="TCK345" s="429"/>
      <c r="TCL345" s="428"/>
      <c r="TCM345" s="430"/>
      <c r="TCN345" s="431"/>
      <c r="TCO345" s="429"/>
      <c r="TCP345" s="428"/>
      <c r="TCQ345" s="430"/>
      <c r="TCR345" s="431"/>
      <c r="TCS345" s="429"/>
      <c r="TCT345" s="428"/>
      <c r="TCU345" s="430"/>
      <c r="TCV345" s="431"/>
      <c r="TCW345" s="429"/>
      <c r="TCX345" s="428"/>
      <c r="TCY345" s="430"/>
      <c r="TCZ345" s="431"/>
      <c r="TDA345" s="429"/>
      <c r="TDB345" s="428"/>
      <c r="TDC345" s="430"/>
      <c r="TDD345" s="431"/>
      <c r="TDE345" s="429"/>
      <c r="TDF345" s="428"/>
      <c r="TDG345" s="430"/>
      <c r="TDH345" s="431"/>
      <c r="TDI345" s="429"/>
      <c r="TDJ345" s="428"/>
      <c r="TDK345" s="430"/>
      <c r="TDL345" s="431"/>
      <c r="TDM345" s="429"/>
      <c r="TDN345" s="428"/>
      <c r="TDO345" s="430"/>
      <c r="TDP345" s="431"/>
      <c r="TDQ345" s="429"/>
      <c r="TDR345" s="428"/>
      <c r="TDS345" s="430"/>
      <c r="TDT345" s="431"/>
      <c r="TDU345" s="429"/>
      <c r="TDV345" s="428"/>
      <c r="TDW345" s="430"/>
      <c r="TDX345" s="431"/>
      <c r="TDY345" s="429"/>
      <c r="TDZ345" s="428"/>
      <c r="TEA345" s="430"/>
      <c r="TEB345" s="431"/>
      <c r="TEC345" s="429"/>
      <c r="TED345" s="428"/>
      <c r="TEE345" s="430"/>
      <c r="TEF345" s="431"/>
      <c r="TEG345" s="429"/>
      <c r="TEH345" s="428"/>
      <c r="TEI345" s="430"/>
      <c r="TEJ345" s="431"/>
      <c r="TEK345" s="429"/>
      <c r="TEL345" s="428"/>
      <c r="TEM345" s="430"/>
      <c r="TEN345" s="431"/>
      <c r="TEO345" s="429"/>
      <c r="TEP345" s="428"/>
      <c r="TEQ345" s="430"/>
      <c r="TER345" s="431"/>
      <c r="TES345" s="429"/>
      <c r="TET345" s="428"/>
      <c r="TEU345" s="430"/>
      <c r="TEV345" s="431"/>
      <c r="TEW345" s="429"/>
      <c r="TEX345" s="428"/>
      <c r="TEY345" s="430"/>
      <c r="TEZ345" s="431"/>
      <c r="TFA345" s="429"/>
      <c r="TFB345" s="428"/>
      <c r="TFC345" s="430"/>
      <c r="TFD345" s="431"/>
      <c r="TFE345" s="429"/>
      <c r="TFF345" s="428"/>
      <c r="TFG345" s="430"/>
      <c r="TFH345" s="431"/>
      <c r="TFI345" s="429"/>
      <c r="TFJ345" s="428"/>
      <c r="TFK345" s="430"/>
      <c r="TFL345" s="431"/>
      <c r="TFM345" s="429"/>
      <c r="TFN345" s="428"/>
      <c r="TFO345" s="430"/>
      <c r="TFP345" s="431"/>
      <c r="TFQ345" s="429"/>
      <c r="TFR345" s="428"/>
      <c r="TFS345" s="430"/>
      <c r="TFT345" s="431"/>
      <c r="TFU345" s="429"/>
      <c r="TFV345" s="428"/>
      <c r="TFW345" s="430"/>
      <c r="TFX345" s="431"/>
      <c r="TFY345" s="429"/>
      <c r="TFZ345" s="428"/>
      <c r="TGA345" s="430"/>
      <c r="TGB345" s="431"/>
      <c r="TGC345" s="429"/>
      <c r="TGD345" s="428"/>
      <c r="TGE345" s="430"/>
      <c r="TGF345" s="431"/>
      <c r="TGG345" s="429"/>
      <c r="TGH345" s="428"/>
      <c r="TGI345" s="430"/>
      <c r="TGJ345" s="431"/>
      <c r="TGK345" s="429"/>
      <c r="TGL345" s="428"/>
      <c r="TGM345" s="430"/>
      <c r="TGN345" s="431"/>
      <c r="TGO345" s="429"/>
      <c r="TGP345" s="428"/>
      <c r="TGQ345" s="430"/>
      <c r="TGR345" s="431"/>
      <c r="TGS345" s="429"/>
      <c r="TGT345" s="428"/>
      <c r="TGU345" s="430"/>
      <c r="TGV345" s="431"/>
      <c r="TGW345" s="429"/>
      <c r="TGX345" s="428"/>
      <c r="TGY345" s="430"/>
      <c r="TGZ345" s="431"/>
      <c r="THA345" s="429"/>
      <c r="THB345" s="428"/>
      <c r="THC345" s="430"/>
      <c r="THD345" s="431"/>
      <c r="THE345" s="429"/>
      <c r="THF345" s="428"/>
      <c r="THG345" s="430"/>
      <c r="THH345" s="431"/>
      <c r="THI345" s="429"/>
      <c r="THJ345" s="428"/>
      <c r="THK345" s="430"/>
      <c r="THL345" s="431"/>
      <c r="THM345" s="429"/>
      <c r="THN345" s="428"/>
      <c r="THO345" s="430"/>
      <c r="THP345" s="431"/>
      <c r="THQ345" s="429"/>
      <c r="THR345" s="428"/>
      <c r="THS345" s="430"/>
      <c r="THT345" s="431"/>
      <c r="THU345" s="429"/>
      <c r="THV345" s="428"/>
      <c r="THW345" s="430"/>
      <c r="THX345" s="431"/>
      <c r="THY345" s="429"/>
      <c r="THZ345" s="428"/>
      <c r="TIA345" s="430"/>
      <c r="TIB345" s="431"/>
      <c r="TIC345" s="429"/>
      <c r="TID345" s="428"/>
      <c r="TIE345" s="430"/>
      <c r="TIF345" s="431"/>
      <c r="TIG345" s="429"/>
      <c r="TIH345" s="428"/>
      <c r="TII345" s="430"/>
      <c r="TIJ345" s="431"/>
      <c r="TIK345" s="429"/>
      <c r="TIL345" s="428"/>
      <c r="TIM345" s="430"/>
      <c r="TIN345" s="431"/>
      <c r="TIO345" s="429"/>
      <c r="TIP345" s="428"/>
      <c r="TIQ345" s="430"/>
      <c r="TIR345" s="431"/>
      <c r="TIS345" s="429"/>
      <c r="TIT345" s="428"/>
      <c r="TIU345" s="430"/>
      <c r="TIV345" s="431"/>
      <c r="TIW345" s="429"/>
      <c r="TIX345" s="428"/>
      <c r="TIY345" s="430"/>
      <c r="TIZ345" s="431"/>
      <c r="TJA345" s="429"/>
      <c r="TJB345" s="428"/>
      <c r="TJC345" s="430"/>
      <c r="TJD345" s="431"/>
      <c r="TJE345" s="429"/>
      <c r="TJF345" s="428"/>
      <c r="TJG345" s="430"/>
      <c r="TJH345" s="431"/>
      <c r="TJI345" s="429"/>
      <c r="TJJ345" s="428"/>
      <c r="TJK345" s="430"/>
      <c r="TJL345" s="431"/>
      <c r="TJM345" s="429"/>
      <c r="TJN345" s="428"/>
      <c r="TJO345" s="430"/>
      <c r="TJP345" s="431"/>
      <c r="TJQ345" s="429"/>
      <c r="TJR345" s="428"/>
      <c r="TJS345" s="430"/>
      <c r="TJT345" s="431"/>
      <c r="TJU345" s="429"/>
      <c r="TJV345" s="428"/>
      <c r="TJW345" s="430"/>
      <c r="TJX345" s="431"/>
      <c r="TJY345" s="429"/>
      <c r="TJZ345" s="428"/>
      <c r="TKA345" s="430"/>
      <c r="TKB345" s="431"/>
      <c r="TKC345" s="429"/>
      <c r="TKD345" s="428"/>
      <c r="TKE345" s="430"/>
      <c r="TKF345" s="431"/>
      <c r="TKG345" s="429"/>
      <c r="TKH345" s="428"/>
      <c r="TKI345" s="430"/>
      <c r="TKJ345" s="431"/>
      <c r="TKK345" s="429"/>
      <c r="TKL345" s="428"/>
      <c r="TKM345" s="430"/>
      <c r="TKN345" s="431"/>
      <c r="TKO345" s="429"/>
      <c r="TKP345" s="428"/>
      <c r="TKQ345" s="430"/>
      <c r="TKR345" s="431"/>
      <c r="TKS345" s="429"/>
      <c r="TKT345" s="428"/>
      <c r="TKU345" s="430"/>
      <c r="TKV345" s="431"/>
      <c r="TKW345" s="429"/>
      <c r="TKX345" s="428"/>
      <c r="TKY345" s="430"/>
      <c r="TKZ345" s="431"/>
      <c r="TLA345" s="429"/>
      <c r="TLB345" s="428"/>
      <c r="TLC345" s="430"/>
      <c r="TLD345" s="431"/>
      <c r="TLE345" s="429"/>
      <c r="TLF345" s="428"/>
      <c r="TLG345" s="430"/>
      <c r="TLH345" s="431"/>
      <c r="TLI345" s="429"/>
      <c r="TLJ345" s="428"/>
      <c r="TLK345" s="430"/>
      <c r="TLL345" s="431"/>
      <c r="TLM345" s="429"/>
      <c r="TLN345" s="428"/>
      <c r="TLO345" s="430"/>
      <c r="TLP345" s="431"/>
      <c r="TLQ345" s="429"/>
      <c r="TLR345" s="428"/>
      <c r="TLS345" s="430"/>
      <c r="TLT345" s="431"/>
      <c r="TLU345" s="429"/>
      <c r="TLV345" s="428"/>
      <c r="TLW345" s="430"/>
      <c r="TLX345" s="431"/>
      <c r="TLY345" s="429"/>
      <c r="TLZ345" s="428"/>
      <c r="TMA345" s="430"/>
      <c r="TMB345" s="431"/>
      <c r="TMC345" s="429"/>
      <c r="TMD345" s="428"/>
      <c r="TME345" s="430"/>
      <c r="TMF345" s="431"/>
      <c r="TMG345" s="429"/>
      <c r="TMH345" s="428"/>
      <c r="TMI345" s="430"/>
      <c r="TMJ345" s="431"/>
      <c r="TMK345" s="429"/>
      <c r="TML345" s="428"/>
      <c r="TMM345" s="430"/>
      <c r="TMN345" s="431"/>
      <c r="TMO345" s="429"/>
      <c r="TMP345" s="428"/>
      <c r="TMQ345" s="430"/>
      <c r="TMR345" s="431"/>
      <c r="TMS345" s="429"/>
      <c r="TMT345" s="428"/>
      <c r="TMU345" s="430"/>
      <c r="TMV345" s="431"/>
      <c r="TMW345" s="429"/>
      <c r="TMX345" s="428"/>
      <c r="TMY345" s="430"/>
      <c r="TMZ345" s="431"/>
      <c r="TNA345" s="429"/>
      <c r="TNB345" s="428"/>
      <c r="TNC345" s="430"/>
      <c r="TND345" s="431"/>
      <c r="TNE345" s="429"/>
      <c r="TNF345" s="428"/>
      <c r="TNG345" s="430"/>
      <c r="TNH345" s="431"/>
      <c r="TNI345" s="429"/>
      <c r="TNJ345" s="428"/>
      <c r="TNK345" s="430"/>
      <c r="TNL345" s="431"/>
      <c r="TNM345" s="429"/>
      <c r="TNN345" s="428"/>
      <c r="TNO345" s="430"/>
      <c r="TNP345" s="431"/>
      <c r="TNQ345" s="429"/>
      <c r="TNR345" s="428"/>
      <c r="TNS345" s="430"/>
      <c r="TNT345" s="431"/>
      <c r="TNU345" s="429"/>
      <c r="TNV345" s="428"/>
      <c r="TNW345" s="430"/>
      <c r="TNX345" s="431"/>
      <c r="TNY345" s="429"/>
      <c r="TNZ345" s="428"/>
      <c r="TOA345" s="430"/>
      <c r="TOB345" s="431"/>
      <c r="TOC345" s="429"/>
      <c r="TOD345" s="428"/>
      <c r="TOE345" s="430"/>
      <c r="TOF345" s="431"/>
      <c r="TOG345" s="429"/>
      <c r="TOH345" s="428"/>
      <c r="TOI345" s="430"/>
      <c r="TOJ345" s="431"/>
      <c r="TOK345" s="429"/>
      <c r="TOL345" s="428"/>
      <c r="TOM345" s="430"/>
      <c r="TON345" s="431"/>
      <c r="TOO345" s="429"/>
      <c r="TOP345" s="428"/>
      <c r="TOQ345" s="430"/>
      <c r="TOR345" s="431"/>
      <c r="TOS345" s="429"/>
      <c r="TOT345" s="428"/>
      <c r="TOU345" s="430"/>
      <c r="TOV345" s="431"/>
      <c r="TOW345" s="429"/>
      <c r="TOX345" s="428"/>
      <c r="TOY345" s="430"/>
      <c r="TOZ345" s="431"/>
      <c r="TPA345" s="429"/>
      <c r="TPB345" s="428"/>
      <c r="TPC345" s="430"/>
      <c r="TPD345" s="431"/>
      <c r="TPE345" s="429"/>
      <c r="TPF345" s="428"/>
      <c r="TPG345" s="430"/>
      <c r="TPH345" s="431"/>
      <c r="TPI345" s="429"/>
      <c r="TPJ345" s="428"/>
      <c r="TPK345" s="430"/>
      <c r="TPL345" s="431"/>
      <c r="TPM345" s="429"/>
      <c r="TPN345" s="428"/>
      <c r="TPO345" s="430"/>
      <c r="TPP345" s="431"/>
      <c r="TPQ345" s="429"/>
      <c r="TPR345" s="428"/>
      <c r="TPS345" s="430"/>
      <c r="TPT345" s="431"/>
      <c r="TPU345" s="429"/>
      <c r="TPV345" s="428"/>
      <c r="TPW345" s="430"/>
      <c r="TPX345" s="431"/>
      <c r="TPY345" s="429"/>
      <c r="TPZ345" s="428"/>
      <c r="TQA345" s="430"/>
      <c r="TQB345" s="431"/>
      <c r="TQC345" s="429"/>
      <c r="TQD345" s="428"/>
      <c r="TQE345" s="430"/>
      <c r="TQF345" s="431"/>
      <c r="TQG345" s="429"/>
      <c r="TQH345" s="428"/>
      <c r="TQI345" s="430"/>
      <c r="TQJ345" s="431"/>
      <c r="TQK345" s="429"/>
      <c r="TQL345" s="428"/>
      <c r="TQM345" s="430"/>
      <c r="TQN345" s="431"/>
      <c r="TQO345" s="429"/>
      <c r="TQP345" s="428"/>
      <c r="TQQ345" s="430"/>
      <c r="TQR345" s="431"/>
      <c r="TQS345" s="429"/>
      <c r="TQT345" s="428"/>
      <c r="TQU345" s="430"/>
      <c r="TQV345" s="431"/>
      <c r="TQW345" s="429"/>
      <c r="TQX345" s="428"/>
      <c r="TQY345" s="430"/>
      <c r="TQZ345" s="431"/>
      <c r="TRA345" s="429"/>
      <c r="TRB345" s="428"/>
      <c r="TRC345" s="430"/>
      <c r="TRD345" s="431"/>
      <c r="TRE345" s="429"/>
      <c r="TRF345" s="428"/>
      <c r="TRG345" s="430"/>
      <c r="TRH345" s="431"/>
      <c r="TRI345" s="429"/>
      <c r="TRJ345" s="428"/>
      <c r="TRK345" s="430"/>
      <c r="TRL345" s="431"/>
      <c r="TRM345" s="429"/>
      <c r="TRN345" s="428"/>
      <c r="TRO345" s="430"/>
      <c r="TRP345" s="431"/>
      <c r="TRQ345" s="429"/>
      <c r="TRR345" s="428"/>
      <c r="TRS345" s="430"/>
      <c r="TRT345" s="431"/>
      <c r="TRU345" s="429"/>
      <c r="TRV345" s="428"/>
      <c r="TRW345" s="430"/>
      <c r="TRX345" s="431"/>
      <c r="TRY345" s="429"/>
      <c r="TRZ345" s="428"/>
      <c r="TSA345" s="430"/>
      <c r="TSB345" s="431"/>
      <c r="TSC345" s="429"/>
      <c r="TSD345" s="428"/>
      <c r="TSE345" s="430"/>
      <c r="TSF345" s="431"/>
      <c r="TSG345" s="429"/>
      <c r="TSH345" s="428"/>
      <c r="TSI345" s="430"/>
      <c r="TSJ345" s="431"/>
      <c r="TSK345" s="429"/>
      <c r="TSL345" s="428"/>
      <c r="TSM345" s="430"/>
      <c r="TSN345" s="431"/>
      <c r="TSO345" s="429"/>
      <c r="TSP345" s="428"/>
      <c r="TSQ345" s="430"/>
      <c r="TSR345" s="431"/>
      <c r="TSS345" s="429"/>
      <c r="TST345" s="428"/>
      <c r="TSU345" s="430"/>
      <c r="TSV345" s="431"/>
      <c r="TSW345" s="429"/>
      <c r="TSX345" s="428"/>
      <c r="TSY345" s="430"/>
      <c r="TSZ345" s="431"/>
      <c r="TTA345" s="429"/>
      <c r="TTB345" s="428"/>
      <c r="TTC345" s="430"/>
      <c r="TTD345" s="431"/>
      <c r="TTE345" s="429"/>
      <c r="TTF345" s="428"/>
      <c r="TTG345" s="430"/>
      <c r="TTH345" s="431"/>
      <c r="TTI345" s="429"/>
      <c r="TTJ345" s="428"/>
      <c r="TTK345" s="430"/>
      <c r="TTL345" s="431"/>
      <c r="TTM345" s="429"/>
      <c r="TTN345" s="428"/>
      <c r="TTO345" s="430"/>
      <c r="TTP345" s="431"/>
      <c r="TTQ345" s="429"/>
      <c r="TTR345" s="428"/>
      <c r="TTS345" s="430"/>
      <c r="TTT345" s="431"/>
      <c r="TTU345" s="429"/>
      <c r="TTV345" s="428"/>
      <c r="TTW345" s="430"/>
      <c r="TTX345" s="431"/>
      <c r="TTY345" s="429"/>
      <c r="TTZ345" s="428"/>
      <c r="TUA345" s="430"/>
      <c r="TUB345" s="431"/>
      <c r="TUC345" s="429"/>
      <c r="TUD345" s="428"/>
      <c r="TUE345" s="430"/>
      <c r="TUF345" s="431"/>
      <c r="TUG345" s="429"/>
      <c r="TUH345" s="428"/>
      <c r="TUI345" s="430"/>
      <c r="TUJ345" s="431"/>
      <c r="TUK345" s="429"/>
      <c r="TUL345" s="428"/>
      <c r="TUM345" s="430"/>
      <c r="TUN345" s="431"/>
      <c r="TUO345" s="429"/>
      <c r="TUP345" s="428"/>
      <c r="TUQ345" s="430"/>
      <c r="TUR345" s="431"/>
      <c r="TUS345" s="429"/>
      <c r="TUT345" s="428"/>
      <c r="TUU345" s="430"/>
      <c r="TUV345" s="431"/>
      <c r="TUW345" s="429"/>
      <c r="TUX345" s="428"/>
      <c r="TUY345" s="430"/>
      <c r="TUZ345" s="431"/>
      <c r="TVA345" s="429"/>
      <c r="TVB345" s="428"/>
      <c r="TVC345" s="430"/>
      <c r="TVD345" s="431"/>
      <c r="TVE345" s="429"/>
      <c r="TVF345" s="428"/>
      <c r="TVG345" s="430"/>
      <c r="TVH345" s="431"/>
      <c r="TVI345" s="429"/>
      <c r="TVJ345" s="428"/>
      <c r="TVK345" s="430"/>
      <c r="TVL345" s="431"/>
      <c r="TVM345" s="429"/>
      <c r="TVN345" s="428"/>
      <c r="TVO345" s="430"/>
      <c r="TVP345" s="431"/>
      <c r="TVQ345" s="429"/>
      <c r="TVR345" s="428"/>
      <c r="TVS345" s="430"/>
      <c r="TVT345" s="431"/>
      <c r="TVU345" s="429"/>
      <c r="TVV345" s="428"/>
      <c r="TVW345" s="430"/>
      <c r="TVX345" s="431"/>
      <c r="TVY345" s="429"/>
      <c r="TVZ345" s="428"/>
      <c r="TWA345" s="430"/>
      <c r="TWB345" s="431"/>
      <c r="TWC345" s="429"/>
      <c r="TWD345" s="428"/>
      <c r="TWE345" s="430"/>
      <c r="TWF345" s="431"/>
      <c r="TWG345" s="429"/>
      <c r="TWH345" s="428"/>
      <c r="TWI345" s="430"/>
      <c r="TWJ345" s="431"/>
      <c r="TWK345" s="429"/>
      <c r="TWL345" s="428"/>
      <c r="TWM345" s="430"/>
      <c r="TWN345" s="431"/>
      <c r="TWO345" s="429"/>
      <c r="TWP345" s="428"/>
      <c r="TWQ345" s="430"/>
      <c r="TWR345" s="431"/>
      <c r="TWS345" s="429"/>
      <c r="TWT345" s="428"/>
      <c r="TWU345" s="430"/>
      <c r="TWV345" s="431"/>
      <c r="TWW345" s="429"/>
      <c r="TWX345" s="428"/>
      <c r="TWY345" s="430"/>
      <c r="TWZ345" s="431"/>
      <c r="TXA345" s="429"/>
      <c r="TXB345" s="428"/>
      <c r="TXC345" s="430"/>
      <c r="TXD345" s="431"/>
      <c r="TXE345" s="429"/>
      <c r="TXF345" s="428"/>
      <c r="TXG345" s="430"/>
      <c r="TXH345" s="431"/>
      <c r="TXI345" s="429"/>
      <c r="TXJ345" s="428"/>
      <c r="TXK345" s="430"/>
      <c r="TXL345" s="431"/>
      <c r="TXM345" s="429"/>
      <c r="TXN345" s="428"/>
      <c r="TXO345" s="430"/>
      <c r="TXP345" s="431"/>
      <c r="TXQ345" s="429"/>
      <c r="TXR345" s="428"/>
      <c r="TXS345" s="430"/>
      <c r="TXT345" s="431"/>
      <c r="TXU345" s="429"/>
      <c r="TXV345" s="428"/>
      <c r="TXW345" s="430"/>
      <c r="TXX345" s="431"/>
      <c r="TXY345" s="429"/>
      <c r="TXZ345" s="428"/>
      <c r="TYA345" s="430"/>
      <c r="TYB345" s="431"/>
      <c r="TYC345" s="429"/>
      <c r="TYD345" s="428"/>
      <c r="TYE345" s="430"/>
      <c r="TYF345" s="431"/>
      <c r="TYG345" s="429"/>
      <c r="TYH345" s="428"/>
      <c r="TYI345" s="430"/>
      <c r="TYJ345" s="431"/>
      <c r="TYK345" s="429"/>
      <c r="TYL345" s="428"/>
      <c r="TYM345" s="430"/>
      <c r="TYN345" s="431"/>
      <c r="TYO345" s="429"/>
      <c r="TYP345" s="428"/>
      <c r="TYQ345" s="430"/>
      <c r="TYR345" s="431"/>
      <c r="TYS345" s="429"/>
      <c r="TYT345" s="428"/>
      <c r="TYU345" s="430"/>
      <c r="TYV345" s="431"/>
      <c r="TYW345" s="429"/>
      <c r="TYX345" s="428"/>
      <c r="TYY345" s="430"/>
      <c r="TYZ345" s="431"/>
      <c r="TZA345" s="429"/>
      <c r="TZB345" s="428"/>
      <c r="TZC345" s="430"/>
      <c r="TZD345" s="431"/>
      <c r="TZE345" s="429"/>
      <c r="TZF345" s="428"/>
      <c r="TZG345" s="430"/>
      <c r="TZH345" s="431"/>
      <c r="TZI345" s="429"/>
      <c r="TZJ345" s="428"/>
      <c r="TZK345" s="430"/>
      <c r="TZL345" s="431"/>
      <c r="TZM345" s="429"/>
      <c r="TZN345" s="428"/>
      <c r="TZO345" s="430"/>
      <c r="TZP345" s="431"/>
      <c r="TZQ345" s="429"/>
      <c r="TZR345" s="428"/>
      <c r="TZS345" s="430"/>
      <c r="TZT345" s="431"/>
      <c r="TZU345" s="429"/>
      <c r="TZV345" s="428"/>
      <c r="TZW345" s="430"/>
      <c r="TZX345" s="431"/>
      <c r="TZY345" s="429"/>
      <c r="TZZ345" s="428"/>
      <c r="UAA345" s="430"/>
      <c r="UAB345" s="431"/>
      <c r="UAC345" s="429"/>
      <c r="UAD345" s="428"/>
      <c r="UAE345" s="430"/>
      <c r="UAF345" s="431"/>
      <c r="UAG345" s="429"/>
      <c r="UAH345" s="428"/>
      <c r="UAI345" s="430"/>
      <c r="UAJ345" s="431"/>
      <c r="UAK345" s="429"/>
      <c r="UAL345" s="428"/>
      <c r="UAM345" s="430"/>
      <c r="UAN345" s="431"/>
      <c r="UAO345" s="429"/>
      <c r="UAP345" s="428"/>
      <c r="UAQ345" s="430"/>
      <c r="UAR345" s="431"/>
      <c r="UAS345" s="429"/>
      <c r="UAT345" s="428"/>
      <c r="UAU345" s="430"/>
      <c r="UAV345" s="431"/>
      <c r="UAW345" s="429"/>
      <c r="UAX345" s="428"/>
      <c r="UAY345" s="430"/>
      <c r="UAZ345" s="431"/>
      <c r="UBA345" s="429"/>
      <c r="UBB345" s="428"/>
      <c r="UBC345" s="430"/>
      <c r="UBD345" s="431"/>
      <c r="UBE345" s="429"/>
      <c r="UBF345" s="428"/>
      <c r="UBG345" s="430"/>
      <c r="UBH345" s="431"/>
      <c r="UBI345" s="429"/>
      <c r="UBJ345" s="428"/>
      <c r="UBK345" s="430"/>
      <c r="UBL345" s="431"/>
      <c r="UBM345" s="429"/>
      <c r="UBN345" s="428"/>
      <c r="UBO345" s="430"/>
      <c r="UBP345" s="431"/>
      <c r="UBQ345" s="429"/>
      <c r="UBR345" s="428"/>
      <c r="UBS345" s="430"/>
      <c r="UBT345" s="431"/>
      <c r="UBU345" s="429"/>
      <c r="UBV345" s="428"/>
      <c r="UBW345" s="430"/>
      <c r="UBX345" s="431"/>
      <c r="UBY345" s="429"/>
      <c r="UBZ345" s="428"/>
      <c r="UCA345" s="430"/>
      <c r="UCB345" s="431"/>
      <c r="UCC345" s="429"/>
      <c r="UCD345" s="428"/>
      <c r="UCE345" s="430"/>
      <c r="UCF345" s="431"/>
      <c r="UCG345" s="429"/>
      <c r="UCH345" s="428"/>
      <c r="UCI345" s="430"/>
      <c r="UCJ345" s="431"/>
      <c r="UCK345" s="429"/>
      <c r="UCL345" s="428"/>
      <c r="UCM345" s="430"/>
      <c r="UCN345" s="431"/>
      <c r="UCO345" s="429"/>
      <c r="UCP345" s="428"/>
      <c r="UCQ345" s="430"/>
      <c r="UCR345" s="431"/>
      <c r="UCS345" s="429"/>
      <c r="UCT345" s="428"/>
      <c r="UCU345" s="430"/>
      <c r="UCV345" s="431"/>
      <c r="UCW345" s="429"/>
      <c r="UCX345" s="428"/>
      <c r="UCY345" s="430"/>
      <c r="UCZ345" s="431"/>
      <c r="UDA345" s="429"/>
      <c r="UDB345" s="428"/>
      <c r="UDC345" s="430"/>
      <c r="UDD345" s="431"/>
      <c r="UDE345" s="429"/>
      <c r="UDF345" s="428"/>
      <c r="UDG345" s="430"/>
      <c r="UDH345" s="431"/>
      <c r="UDI345" s="429"/>
      <c r="UDJ345" s="428"/>
      <c r="UDK345" s="430"/>
      <c r="UDL345" s="431"/>
      <c r="UDM345" s="429"/>
      <c r="UDN345" s="428"/>
      <c r="UDO345" s="430"/>
      <c r="UDP345" s="431"/>
      <c r="UDQ345" s="429"/>
      <c r="UDR345" s="428"/>
      <c r="UDS345" s="430"/>
      <c r="UDT345" s="431"/>
      <c r="UDU345" s="429"/>
      <c r="UDV345" s="428"/>
      <c r="UDW345" s="430"/>
      <c r="UDX345" s="431"/>
      <c r="UDY345" s="429"/>
      <c r="UDZ345" s="428"/>
      <c r="UEA345" s="430"/>
      <c r="UEB345" s="431"/>
      <c r="UEC345" s="429"/>
      <c r="UED345" s="428"/>
      <c r="UEE345" s="430"/>
      <c r="UEF345" s="431"/>
      <c r="UEG345" s="429"/>
      <c r="UEH345" s="428"/>
      <c r="UEI345" s="430"/>
      <c r="UEJ345" s="431"/>
      <c r="UEK345" s="429"/>
      <c r="UEL345" s="428"/>
      <c r="UEM345" s="430"/>
      <c r="UEN345" s="431"/>
      <c r="UEO345" s="429"/>
      <c r="UEP345" s="428"/>
      <c r="UEQ345" s="430"/>
      <c r="UER345" s="431"/>
      <c r="UES345" s="429"/>
      <c r="UET345" s="428"/>
      <c r="UEU345" s="430"/>
      <c r="UEV345" s="431"/>
      <c r="UEW345" s="429"/>
      <c r="UEX345" s="428"/>
      <c r="UEY345" s="430"/>
      <c r="UEZ345" s="431"/>
      <c r="UFA345" s="429"/>
      <c r="UFB345" s="428"/>
      <c r="UFC345" s="430"/>
      <c r="UFD345" s="431"/>
      <c r="UFE345" s="429"/>
      <c r="UFF345" s="428"/>
      <c r="UFG345" s="430"/>
      <c r="UFH345" s="431"/>
      <c r="UFI345" s="429"/>
      <c r="UFJ345" s="428"/>
      <c r="UFK345" s="430"/>
      <c r="UFL345" s="431"/>
      <c r="UFM345" s="429"/>
      <c r="UFN345" s="428"/>
      <c r="UFO345" s="430"/>
      <c r="UFP345" s="431"/>
      <c r="UFQ345" s="429"/>
      <c r="UFR345" s="428"/>
      <c r="UFS345" s="430"/>
      <c r="UFT345" s="431"/>
      <c r="UFU345" s="429"/>
      <c r="UFV345" s="428"/>
      <c r="UFW345" s="430"/>
      <c r="UFX345" s="431"/>
      <c r="UFY345" s="429"/>
      <c r="UFZ345" s="428"/>
      <c r="UGA345" s="430"/>
      <c r="UGB345" s="431"/>
      <c r="UGC345" s="429"/>
      <c r="UGD345" s="428"/>
      <c r="UGE345" s="430"/>
      <c r="UGF345" s="431"/>
      <c r="UGG345" s="429"/>
      <c r="UGH345" s="428"/>
      <c r="UGI345" s="430"/>
      <c r="UGJ345" s="431"/>
      <c r="UGK345" s="429"/>
      <c r="UGL345" s="428"/>
      <c r="UGM345" s="430"/>
      <c r="UGN345" s="431"/>
      <c r="UGO345" s="429"/>
      <c r="UGP345" s="428"/>
      <c r="UGQ345" s="430"/>
      <c r="UGR345" s="431"/>
      <c r="UGS345" s="429"/>
      <c r="UGT345" s="428"/>
      <c r="UGU345" s="430"/>
      <c r="UGV345" s="431"/>
      <c r="UGW345" s="429"/>
      <c r="UGX345" s="428"/>
      <c r="UGY345" s="430"/>
      <c r="UGZ345" s="431"/>
      <c r="UHA345" s="429"/>
      <c r="UHB345" s="428"/>
      <c r="UHC345" s="430"/>
      <c r="UHD345" s="431"/>
      <c r="UHE345" s="429"/>
      <c r="UHF345" s="428"/>
      <c r="UHG345" s="430"/>
      <c r="UHH345" s="431"/>
      <c r="UHI345" s="429"/>
      <c r="UHJ345" s="428"/>
      <c r="UHK345" s="430"/>
      <c r="UHL345" s="431"/>
      <c r="UHM345" s="429"/>
      <c r="UHN345" s="428"/>
      <c r="UHO345" s="430"/>
      <c r="UHP345" s="431"/>
      <c r="UHQ345" s="429"/>
      <c r="UHR345" s="428"/>
      <c r="UHS345" s="430"/>
      <c r="UHT345" s="431"/>
      <c r="UHU345" s="429"/>
      <c r="UHV345" s="428"/>
      <c r="UHW345" s="430"/>
      <c r="UHX345" s="431"/>
      <c r="UHY345" s="429"/>
      <c r="UHZ345" s="428"/>
      <c r="UIA345" s="430"/>
      <c r="UIB345" s="431"/>
      <c r="UIC345" s="429"/>
      <c r="UID345" s="428"/>
      <c r="UIE345" s="430"/>
      <c r="UIF345" s="431"/>
      <c r="UIG345" s="429"/>
      <c r="UIH345" s="428"/>
      <c r="UII345" s="430"/>
      <c r="UIJ345" s="431"/>
      <c r="UIK345" s="429"/>
      <c r="UIL345" s="428"/>
      <c r="UIM345" s="430"/>
      <c r="UIN345" s="431"/>
      <c r="UIO345" s="429"/>
      <c r="UIP345" s="428"/>
      <c r="UIQ345" s="430"/>
      <c r="UIR345" s="431"/>
      <c r="UIS345" s="429"/>
      <c r="UIT345" s="428"/>
      <c r="UIU345" s="430"/>
      <c r="UIV345" s="431"/>
      <c r="UIW345" s="429"/>
      <c r="UIX345" s="428"/>
      <c r="UIY345" s="430"/>
      <c r="UIZ345" s="431"/>
      <c r="UJA345" s="429"/>
      <c r="UJB345" s="428"/>
      <c r="UJC345" s="430"/>
      <c r="UJD345" s="431"/>
      <c r="UJE345" s="429"/>
      <c r="UJF345" s="428"/>
      <c r="UJG345" s="430"/>
      <c r="UJH345" s="431"/>
      <c r="UJI345" s="429"/>
      <c r="UJJ345" s="428"/>
      <c r="UJK345" s="430"/>
      <c r="UJL345" s="431"/>
      <c r="UJM345" s="429"/>
      <c r="UJN345" s="428"/>
      <c r="UJO345" s="430"/>
      <c r="UJP345" s="431"/>
      <c r="UJQ345" s="429"/>
      <c r="UJR345" s="428"/>
      <c r="UJS345" s="430"/>
      <c r="UJT345" s="431"/>
      <c r="UJU345" s="429"/>
      <c r="UJV345" s="428"/>
      <c r="UJW345" s="430"/>
      <c r="UJX345" s="431"/>
      <c r="UJY345" s="429"/>
      <c r="UJZ345" s="428"/>
      <c r="UKA345" s="430"/>
      <c r="UKB345" s="431"/>
      <c r="UKC345" s="429"/>
      <c r="UKD345" s="428"/>
      <c r="UKE345" s="430"/>
      <c r="UKF345" s="431"/>
      <c r="UKG345" s="429"/>
      <c r="UKH345" s="428"/>
      <c r="UKI345" s="430"/>
      <c r="UKJ345" s="431"/>
      <c r="UKK345" s="429"/>
      <c r="UKL345" s="428"/>
      <c r="UKM345" s="430"/>
      <c r="UKN345" s="431"/>
      <c r="UKO345" s="429"/>
      <c r="UKP345" s="428"/>
      <c r="UKQ345" s="430"/>
      <c r="UKR345" s="431"/>
      <c r="UKS345" s="429"/>
      <c r="UKT345" s="428"/>
      <c r="UKU345" s="430"/>
      <c r="UKV345" s="431"/>
      <c r="UKW345" s="429"/>
      <c r="UKX345" s="428"/>
      <c r="UKY345" s="430"/>
      <c r="UKZ345" s="431"/>
      <c r="ULA345" s="429"/>
      <c r="ULB345" s="428"/>
      <c r="ULC345" s="430"/>
      <c r="ULD345" s="431"/>
      <c r="ULE345" s="429"/>
      <c r="ULF345" s="428"/>
      <c r="ULG345" s="430"/>
      <c r="ULH345" s="431"/>
      <c r="ULI345" s="429"/>
      <c r="ULJ345" s="428"/>
      <c r="ULK345" s="430"/>
      <c r="ULL345" s="431"/>
      <c r="ULM345" s="429"/>
      <c r="ULN345" s="428"/>
      <c r="ULO345" s="430"/>
      <c r="ULP345" s="431"/>
      <c r="ULQ345" s="429"/>
      <c r="ULR345" s="428"/>
      <c r="ULS345" s="430"/>
      <c r="ULT345" s="431"/>
      <c r="ULU345" s="429"/>
      <c r="ULV345" s="428"/>
      <c r="ULW345" s="430"/>
      <c r="ULX345" s="431"/>
      <c r="ULY345" s="429"/>
      <c r="ULZ345" s="428"/>
      <c r="UMA345" s="430"/>
      <c r="UMB345" s="431"/>
      <c r="UMC345" s="429"/>
      <c r="UMD345" s="428"/>
      <c r="UME345" s="430"/>
      <c r="UMF345" s="431"/>
      <c r="UMG345" s="429"/>
      <c r="UMH345" s="428"/>
      <c r="UMI345" s="430"/>
      <c r="UMJ345" s="431"/>
      <c r="UMK345" s="429"/>
      <c r="UML345" s="428"/>
      <c r="UMM345" s="430"/>
      <c r="UMN345" s="431"/>
      <c r="UMO345" s="429"/>
      <c r="UMP345" s="428"/>
      <c r="UMQ345" s="430"/>
      <c r="UMR345" s="431"/>
      <c r="UMS345" s="429"/>
      <c r="UMT345" s="428"/>
      <c r="UMU345" s="430"/>
      <c r="UMV345" s="431"/>
      <c r="UMW345" s="429"/>
      <c r="UMX345" s="428"/>
      <c r="UMY345" s="430"/>
      <c r="UMZ345" s="431"/>
      <c r="UNA345" s="429"/>
      <c r="UNB345" s="428"/>
      <c r="UNC345" s="430"/>
      <c r="UND345" s="431"/>
      <c r="UNE345" s="429"/>
      <c r="UNF345" s="428"/>
      <c r="UNG345" s="430"/>
      <c r="UNH345" s="431"/>
      <c r="UNI345" s="429"/>
      <c r="UNJ345" s="428"/>
      <c r="UNK345" s="430"/>
      <c r="UNL345" s="431"/>
      <c r="UNM345" s="429"/>
      <c r="UNN345" s="428"/>
      <c r="UNO345" s="430"/>
      <c r="UNP345" s="431"/>
      <c r="UNQ345" s="429"/>
      <c r="UNR345" s="428"/>
      <c r="UNS345" s="430"/>
      <c r="UNT345" s="431"/>
      <c r="UNU345" s="429"/>
      <c r="UNV345" s="428"/>
      <c r="UNW345" s="430"/>
      <c r="UNX345" s="431"/>
      <c r="UNY345" s="429"/>
      <c r="UNZ345" s="428"/>
      <c r="UOA345" s="430"/>
      <c r="UOB345" s="431"/>
      <c r="UOC345" s="429"/>
      <c r="UOD345" s="428"/>
      <c r="UOE345" s="430"/>
      <c r="UOF345" s="431"/>
      <c r="UOG345" s="429"/>
      <c r="UOH345" s="428"/>
      <c r="UOI345" s="430"/>
      <c r="UOJ345" s="431"/>
      <c r="UOK345" s="429"/>
      <c r="UOL345" s="428"/>
      <c r="UOM345" s="430"/>
      <c r="UON345" s="431"/>
      <c r="UOO345" s="429"/>
      <c r="UOP345" s="428"/>
      <c r="UOQ345" s="430"/>
      <c r="UOR345" s="431"/>
      <c r="UOS345" s="429"/>
      <c r="UOT345" s="428"/>
      <c r="UOU345" s="430"/>
      <c r="UOV345" s="431"/>
      <c r="UOW345" s="429"/>
      <c r="UOX345" s="428"/>
      <c r="UOY345" s="430"/>
      <c r="UOZ345" s="431"/>
      <c r="UPA345" s="429"/>
      <c r="UPB345" s="428"/>
      <c r="UPC345" s="430"/>
      <c r="UPD345" s="431"/>
      <c r="UPE345" s="429"/>
      <c r="UPF345" s="428"/>
      <c r="UPG345" s="430"/>
      <c r="UPH345" s="431"/>
      <c r="UPI345" s="429"/>
      <c r="UPJ345" s="428"/>
      <c r="UPK345" s="430"/>
      <c r="UPL345" s="431"/>
      <c r="UPM345" s="429"/>
      <c r="UPN345" s="428"/>
      <c r="UPO345" s="430"/>
      <c r="UPP345" s="431"/>
      <c r="UPQ345" s="429"/>
      <c r="UPR345" s="428"/>
      <c r="UPS345" s="430"/>
      <c r="UPT345" s="431"/>
      <c r="UPU345" s="429"/>
      <c r="UPV345" s="428"/>
      <c r="UPW345" s="430"/>
      <c r="UPX345" s="431"/>
      <c r="UPY345" s="429"/>
      <c r="UPZ345" s="428"/>
      <c r="UQA345" s="430"/>
      <c r="UQB345" s="431"/>
      <c r="UQC345" s="429"/>
      <c r="UQD345" s="428"/>
      <c r="UQE345" s="430"/>
      <c r="UQF345" s="431"/>
      <c r="UQG345" s="429"/>
      <c r="UQH345" s="428"/>
      <c r="UQI345" s="430"/>
      <c r="UQJ345" s="431"/>
      <c r="UQK345" s="429"/>
      <c r="UQL345" s="428"/>
      <c r="UQM345" s="430"/>
      <c r="UQN345" s="431"/>
      <c r="UQO345" s="429"/>
      <c r="UQP345" s="428"/>
      <c r="UQQ345" s="430"/>
      <c r="UQR345" s="431"/>
      <c r="UQS345" s="429"/>
      <c r="UQT345" s="428"/>
      <c r="UQU345" s="430"/>
      <c r="UQV345" s="431"/>
      <c r="UQW345" s="429"/>
      <c r="UQX345" s="428"/>
      <c r="UQY345" s="430"/>
      <c r="UQZ345" s="431"/>
      <c r="URA345" s="429"/>
      <c r="URB345" s="428"/>
      <c r="URC345" s="430"/>
      <c r="URD345" s="431"/>
      <c r="URE345" s="429"/>
      <c r="URF345" s="428"/>
      <c r="URG345" s="430"/>
      <c r="URH345" s="431"/>
      <c r="URI345" s="429"/>
      <c r="URJ345" s="428"/>
      <c r="URK345" s="430"/>
      <c r="URL345" s="431"/>
      <c r="URM345" s="429"/>
      <c r="URN345" s="428"/>
      <c r="URO345" s="430"/>
      <c r="URP345" s="431"/>
      <c r="URQ345" s="429"/>
      <c r="URR345" s="428"/>
      <c r="URS345" s="430"/>
      <c r="URT345" s="431"/>
      <c r="URU345" s="429"/>
      <c r="URV345" s="428"/>
      <c r="URW345" s="430"/>
      <c r="URX345" s="431"/>
      <c r="URY345" s="429"/>
      <c r="URZ345" s="428"/>
      <c r="USA345" s="430"/>
      <c r="USB345" s="431"/>
      <c r="USC345" s="429"/>
      <c r="USD345" s="428"/>
      <c r="USE345" s="430"/>
      <c r="USF345" s="431"/>
      <c r="USG345" s="429"/>
      <c r="USH345" s="428"/>
      <c r="USI345" s="430"/>
      <c r="USJ345" s="431"/>
      <c r="USK345" s="429"/>
      <c r="USL345" s="428"/>
      <c r="USM345" s="430"/>
      <c r="USN345" s="431"/>
      <c r="USO345" s="429"/>
      <c r="USP345" s="428"/>
      <c r="USQ345" s="430"/>
      <c r="USR345" s="431"/>
      <c r="USS345" s="429"/>
      <c r="UST345" s="428"/>
      <c r="USU345" s="430"/>
      <c r="USV345" s="431"/>
      <c r="USW345" s="429"/>
      <c r="USX345" s="428"/>
      <c r="USY345" s="430"/>
      <c r="USZ345" s="431"/>
      <c r="UTA345" s="429"/>
      <c r="UTB345" s="428"/>
      <c r="UTC345" s="430"/>
      <c r="UTD345" s="431"/>
      <c r="UTE345" s="429"/>
      <c r="UTF345" s="428"/>
      <c r="UTG345" s="430"/>
      <c r="UTH345" s="431"/>
      <c r="UTI345" s="429"/>
      <c r="UTJ345" s="428"/>
      <c r="UTK345" s="430"/>
      <c r="UTL345" s="431"/>
      <c r="UTM345" s="429"/>
      <c r="UTN345" s="428"/>
      <c r="UTO345" s="430"/>
      <c r="UTP345" s="431"/>
      <c r="UTQ345" s="429"/>
      <c r="UTR345" s="428"/>
      <c r="UTS345" s="430"/>
      <c r="UTT345" s="431"/>
      <c r="UTU345" s="429"/>
      <c r="UTV345" s="428"/>
      <c r="UTW345" s="430"/>
      <c r="UTX345" s="431"/>
      <c r="UTY345" s="429"/>
      <c r="UTZ345" s="428"/>
      <c r="UUA345" s="430"/>
      <c r="UUB345" s="431"/>
      <c r="UUC345" s="429"/>
      <c r="UUD345" s="428"/>
      <c r="UUE345" s="430"/>
      <c r="UUF345" s="431"/>
      <c r="UUG345" s="429"/>
      <c r="UUH345" s="428"/>
      <c r="UUI345" s="430"/>
      <c r="UUJ345" s="431"/>
      <c r="UUK345" s="429"/>
      <c r="UUL345" s="428"/>
      <c r="UUM345" s="430"/>
      <c r="UUN345" s="431"/>
      <c r="UUO345" s="429"/>
      <c r="UUP345" s="428"/>
      <c r="UUQ345" s="430"/>
      <c r="UUR345" s="431"/>
      <c r="UUS345" s="429"/>
      <c r="UUT345" s="428"/>
      <c r="UUU345" s="430"/>
      <c r="UUV345" s="431"/>
      <c r="UUW345" s="429"/>
      <c r="UUX345" s="428"/>
      <c r="UUY345" s="430"/>
      <c r="UUZ345" s="431"/>
      <c r="UVA345" s="429"/>
      <c r="UVB345" s="428"/>
      <c r="UVC345" s="430"/>
      <c r="UVD345" s="431"/>
      <c r="UVE345" s="429"/>
      <c r="UVF345" s="428"/>
      <c r="UVG345" s="430"/>
      <c r="UVH345" s="431"/>
      <c r="UVI345" s="429"/>
      <c r="UVJ345" s="428"/>
      <c r="UVK345" s="430"/>
      <c r="UVL345" s="431"/>
      <c r="UVM345" s="429"/>
      <c r="UVN345" s="428"/>
      <c r="UVO345" s="430"/>
      <c r="UVP345" s="431"/>
      <c r="UVQ345" s="429"/>
      <c r="UVR345" s="428"/>
      <c r="UVS345" s="430"/>
      <c r="UVT345" s="431"/>
      <c r="UVU345" s="429"/>
      <c r="UVV345" s="428"/>
      <c r="UVW345" s="430"/>
      <c r="UVX345" s="431"/>
      <c r="UVY345" s="429"/>
      <c r="UVZ345" s="428"/>
      <c r="UWA345" s="430"/>
      <c r="UWB345" s="431"/>
      <c r="UWC345" s="429"/>
      <c r="UWD345" s="428"/>
      <c r="UWE345" s="430"/>
      <c r="UWF345" s="431"/>
      <c r="UWG345" s="429"/>
      <c r="UWH345" s="428"/>
      <c r="UWI345" s="430"/>
      <c r="UWJ345" s="431"/>
      <c r="UWK345" s="429"/>
      <c r="UWL345" s="428"/>
      <c r="UWM345" s="430"/>
      <c r="UWN345" s="431"/>
      <c r="UWO345" s="429"/>
      <c r="UWP345" s="428"/>
      <c r="UWQ345" s="430"/>
      <c r="UWR345" s="431"/>
      <c r="UWS345" s="429"/>
      <c r="UWT345" s="428"/>
      <c r="UWU345" s="430"/>
      <c r="UWV345" s="431"/>
      <c r="UWW345" s="429"/>
      <c r="UWX345" s="428"/>
      <c r="UWY345" s="430"/>
      <c r="UWZ345" s="431"/>
      <c r="UXA345" s="429"/>
      <c r="UXB345" s="428"/>
      <c r="UXC345" s="430"/>
      <c r="UXD345" s="431"/>
      <c r="UXE345" s="429"/>
      <c r="UXF345" s="428"/>
      <c r="UXG345" s="430"/>
      <c r="UXH345" s="431"/>
      <c r="UXI345" s="429"/>
      <c r="UXJ345" s="428"/>
      <c r="UXK345" s="430"/>
      <c r="UXL345" s="431"/>
      <c r="UXM345" s="429"/>
      <c r="UXN345" s="428"/>
      <c r="UXO345" s="430"/>
      <c r="UXP345" s="431"/>
      <c r="UXQ345" s="429"/>
      <c r="UXR345" s="428"/>
      <c r="UXS345" s="430"/>
      <c r="UXT345" s="431"/>
      <c r="UXU345" s="429"/>
      <c r="UXV345" s="428"/>
      <c r="UXW345" s="430"/>
      <c r="UXX345" s="431"/>
      <c r="UXY345" s="429"/>
      <c r="UXZ345" s="428"/>
      <c r="UYA345" s="430"/>
      <c r="UYB345" s="431"/>
      <c r="UYC345" s="429"/>
      <c r="UYD345" s="428"/>
      <c r="UYE345" s="430"/>
      <c r="UYF345" s="431"/>
      <c r="UYG345" s="429"/>
      <c r="UYH345" s="428"/>
      <c r="UYI345" s="430"/>
      <c r="UYJ345" s="431"/>
      <c r="UYK345" s="429"/>
      <c r="UYL345" s="428"/>
      <c r="UYM345" s="430"/>
      <c r="UYN345" s="431"/>
      <c r="UYO345" s="429"/>
      <c r="UYP345" s="428"/>
      <c r="UYQ345" s="430"/>
      <c r="UYR345" s="431"/>
      <c r="UYS345" s="429"/>
      <c r="UYT345" s="428"/>
      <c r="UYU345" s="430"/>
      <c r="UYV345" s="431"/>
      <c r="UYW345" s="429"/>
      <c r="UYX345" s="428"/>
      <c r="UYY345" s="430"/>
      <c r="UYZ345" s="431"/>
      <c r="UZA345" s="429"/>
      <c r="UZB345" s="428"/>
      <c r="UZC345" s="430"/>
      <c r="UZD345" s="431"/>
      <c r="UZE345" s="429"/>
      <c r="UZF345" s="428"/>
      <c r="UZG345" s="430"/>
      <c r="UZH345" s="431"/>
      <c r="UZI345" s="429"/>
      <c r="UZJ345" s="428"/>
      <c r="UZK345" s="430"/>
      <c r="UZL345" s="431"/>
      <c r="UZM345" s="429"/>
      <c r="UZN345" s="428"/>
      <c r="UZO345" s="430"/>
      <c r="UZP345" s="431"/>
      <c r="UZQ345" s="429"/>
      <c r="UZR345" s="428"/>
      <c r="UZS345" s="430"/>
      <c r="UZT345" s="431"/>
      <c r="UZU345" s="429"/>
      <c r="UZV345" s="428"/>
      <c r="UZW345" s="430"/>
      <c r="UZX345" s="431"/>
      <c r="UZY345" s="429"/>
      <c r="UZZ345" s="428"/>
      <c r="VAA345" s="430"/>
      <c r="VAB345" s="431"/>
      <c r="VAC345" s="429"/>
      <c r="VAD345" s="428"/>
      <c r="VAE345" s="430"/>
      <c r="VAF345" s="431"/>
      <c r="VAG345" s="429"/>
      <c r="VAH345" s="428"/>
      <c r="VAI345" s="430"/>
      <c r="VAJ345" s="431"/>
      <c r="VAK345" s="429"/>
      <c r="VAL345" s="428"/>
      <c r="VAM345" s="430"/>
      <c r="VAN345" s="431"/>
      <c r="VAO345" s="429"/>
      <c r="VAP345" s="428"/>
      <c r="VAQ345" s="430"/>
      <c r="VAR345" s="431"/>
      <c r="VAS345" s="429"/>
      <c r="VAT345" s="428"/>
      <c r="VAU345" s="430"/>
      <c r="VAV345" s="431"/>
      <c r="VAW345" s="429"/>
      <c r="VAX345" s="428"/>
      <c r="VAY345" s="430"/>
      <c r="VAZ345" s="431"/>
      <c r="VBA345" s="429"/>
      <c r="VBB345" s="428"/>
      <c r="VBC345" s="430"/>
      <c r="VBD345" s="431"/>
      <c r="VBE345" s="429"/>
      <c r="VBF345" s="428"/>
      <c r="VBG345" s="430"/>
      <c r="VBH345" s="431"/>
      <c r="VBI345" s="429"/>
      <c r="VBJ345" s="428"/>
      <c r="VBK345" s="430"/>
      <c r="VBL345" s="431"/>
      <c r="VBM345" s="429"/>
      <c r="VBN345" s="428"/>
      <c r="VBO345" s="430"/>
      <c r="VBP345" s="431"/>
      <c r="VBQ345" s="429"/>
      <c r="VBR345" s="428"/>
      <c r="VBS345" s="430"/>
      <c r="VBT345" s="431"/>
      <c r="VBU345" s="429"/>
      <c r="VBV345" s="428"/>
      <c r="VBW345" s="430"/>
      <c r="VBX345" s="431"/>
      <c r="VBY345" s="429"/>
      <c r="VBZ345" s="428"/>
      <c r="VCA345" s="430"/>
      <c r="VCB345" s="431"/>
      <c r="VCC345" s="429"/>
      <c r="VCD345" s="428"/>
      <c r="VCE345" s="430"/>
      <c r="VCF345" s="431"/>
      <c r="VCG345" s="429"/>
      <c r="VCH345" s="428"/>
      <c r="VCI345" s="430"/>
      <c r="VCJ345" s="431"/>
      <c r="VCK345" s="429"/>
      <c r="VCL345" s="428"/>
      <c r="VCM345" s="430"/>
      <c r="VCN345" s="431"/>
      <c r="VCO345" s="429"/>
      <c r="VCP345" s="428"/>
      <c r="VCQ345" s="430"/>
      <c r="VCR345" s="431"/>
      <c r="VCS345" s="429"/>
      <c r="VCT345" s="428"/>
      <c r="VCU345" s="430"/>
      <c r="VCV345" s="431"/>
      <c r="VCW345" s="429"/>
      <c r="VCX345" s="428"/>
      <c r="VCY345" s="430"/>
      <c r="VCZ345" s="431"/>
      <c r="VDA345" s="429"/>
      <c r="VDB345" s="428"/>
      <c r="VDC345" s="430"/>
      <c r="VDD345" s="431"/>
      <c r="VDE345" s="429"/>
      <c r="VDF345" s="428"/>
      <c r="VDG345" s="430"/>
      <c r="VDH345" s="431"/>
      <c r="VDI345" s="429"/>
      <c r="VDJ345" s="428"/>
      <c r="VDK345" s="430"/>
      <c r="VDL345" s="431"/>
      <c r="VDM345" s="429"/>
      <c r="VDN345" s="428"/>
      <c r="VDO345" s="430"/>
      <c r="VDP345" s="431"/>
      <c r="VDQ345" s="429"/>
      <c r="VDR345" s="428"/>
      <c r="VDS345" s="430"/>
      <c r="VDT345" s="431"/>
      <c r="VDU345" s="429"/>
      <c r="VDV345" s="428"/>
      <c r="VDW345" s="430"/>
      <c r="VDX345" s="431"/>
      <c r="VDY345" s="429"/>
      <c r="VDZ345" s="428"/>
      <c r="VEA345" s="430"/>
      <c r="VEB345" s="431"/>
      <c r="VEC345" s="429"/>
      <c r="VED345" s="428"/>
      <c r="VEE345" s="430"/>
      <c r="VEF345" s="431"/>
      <c r="VEG345" s="429"/>
      <c r="VEH345" s="428"/>
      <c r="VEI345" s="430"/>
      <c r="VEJ345" s="431"/>
      <c r="VEK345" s="429"/>
      <c r="VEL345" s="428"/>
      <c r="VEM345" s="430"/>
      <c r="VEN345" s="431"/>
      <c r="VEO345" s="429"/>
      <c r="VEP345" s="428"/>
      <c r="VEQ345" s="430"/>
      <c r="VER345" s="431"/>
      <c r="VES345" s="429"/>
      <c r="VET345" s="428"/>
      <c r="VEU345" s="430"/>
      <c r="VEV345" s="431"/>
      <c r="VEW345" s="429"/>
      <c r="VEX345" s="428"/>
      <c r="VEY345" s="430"/>
      <c r="VEZ345" s="431"/>
      <c r="VFA345" s="429"/>
      <c r="VFB345" s="428"/>
      <c r="VFC345" s="430"/>
      <c r="VFD345" s="431"/>
      <c r="VFE345" s="429"/>
      <c r="VFF345" s="428"/>
      <c r="VFG345" s="430"/>
      <c r="VFH345" s="431"/>
      <c r="VFI345" s="429"/>
      <c r="VFJ345" s="428"/>
      <c r="VFK345" s="430"/>
      <c r="VFL345" s="431"/>
      <c r="VFM345" s="429"/>
      <c r="VFN345" s="428"/>
      <c r="VFO345" s="430"/>
      <c r="VFP345" s="431"/>
      <c r="VFQ345" s="429"/>
      <c r="VFR345" s="428"/>
      <c r="VFS345" s="430"/>
      <c r="VFT345" s="431"/>
      <c r="VFU345" s="429"/>
      <c r="VFV345" s="428"/>
      <c r="VFW345" s="430"/>
      <c r="VFX345" s="431"/>
      <c r="VFY345" s="429"/>
      <c r="VFZ345" s="428"/>
      <c r="VGA345" s="430"/>
      <c r="VGB345" s="431"/>
      <c r="VGC345" s="429"/>
      <c r="VGD345" s="428"/>
      <c r="VGE345" s="430"/>
      <c r="VGF345" s="431"/>
      <c r="VGG345" s="429"/>
      <c r="VGH345" s="428"/>
      <c r="VGI345" s="430"/>
      <c r="VGJ345" s="431"/>
      <c r="VGK345" s="429"/>
      <c r="VGL345" s="428"/>
      <c r="VGM345" s="430"/>
      <c r="VGN345" s="431"/>
      <c r="VGO345" s="429"/>
      <c r="VGP345" s="428"/>
      <c r="VGQ345" s="430"/>
      <c r="VGR345" s="431"/>
      <c r="VGS345" s="429"/>
      <c r="VGT345" s="428"/>
      <c r="VGU345" s="430"/>
      <c r="VGV345" s="431"/>
      <c r="VGW345" s="429"/>
      <c r="VGX345" s="428"/>
      <c r="VGY345" s="430"/>
      <c r="VGZ345" s="431"/>
      <c r="VHA345" s="429"/>
      <c r="VHB345" s="428"/>
      <c r="VHC345" s="430"/>
      <c r="VHD345" s="431"/>
      <c r="VHE345" s="429"/>
      <c r="VHF345" s="428"/>
      <c r="VHG345" s="430"/>
      <c r="VHH345" s="431"/>
      <c r="VHI345" s="429"/>
      <c r="VHJ345" s="428"/>
      <c r="VHK345" s="430"/>
      <c r="VHL345" s="431"/>
      <c r="VHM345" s="429"/>
      <c r="VHN345" s="428"/>
      <c r="VHO345" s="430"/>
      <c r="VHP345" s="431"/>
      <c r="VHQ345" s="429"/>
      <c r="VHR345" s="428"/>
      <c r="VHS345" s="430"/>
      <c r="VHT345" s="431"/>
      <c r="VHU345" s="429"/>
      <c r="VHV345" s="428"/>
      <c r="VHW345" s="430"/>
      <c r="VHX345" s="431"/>
      <c r="VHY345" s="429"/>
      <c r="VHZ345" s="428"/>
      <c r="VIA345" s="430"/>
      <c r="VIB345" s="431"/>
      <c r="VIC345" s="429"/>
      <c r="VID345" s="428"/>
      <c r="VIE345" s="430"/>
      <c r="VIF345" s="431"/>
      <c r="VIG345" s="429"/>
      <c r="VIH345" s="428"/>
      <c r="VII345" s="430"/>
      <c r="VIJ345" s="431"/>
      <c r="VIK345" s="429"/>
      <c r="VIL345" s="428"/>
      <c r="VIM345" s="430"/>
      <c r="VIN345" s="431"/>
      <c r="VIO345" s="429"/>
      <c r="VIP345" s="428"/>
      <c r="VIQ345" s="430"/>
      <c r="VIR345" s="431"/>
      <c r="VIS345" s="429"/>
      <c r="VIT345" s="428"/>
      <c r="VIU345" s="430"/>
      <c r="VIV345" s="431"/>
      <c r="VIW345" s="429"/>
      <c r="VIX345" s="428"/>
      <c r="VIY345" s="430"/>
      <c r="VIZ345" s="431"/>
      <c r="VJA345" s="429"/>
      <c r="VJB345" s="428"/>
      <c r="VJC345" s="430"/>
      <c r="VJD345" s="431"/>
      <c r="VJE345" s="429"/>
      <c r="VJF345" s="428"/>
      <c r="VJG345" s="430"/>
      <c r="VJH345" s="431"/>
      <c r="VJI345" s="429"/>
      <c r="VJJ345" s="428"/>
      <c r="VJK345" s="430"/>
      <c r="VJL345" s="431"/>
      <c r="VJM345" s="429"/>
      <c r="VJN345" s="428"/>
      <c r="VJO345" s="430"/>
      <c r="VJP345" s="431"/>
      <c r="VJQ345" s="429"/>
      <c r="VJR345" s="428"/>
      <c r="VJS345" s="430"/>
      <c r="VJT345" s="431"/>
      <c r="VJU345" s="429"/>
      <c r="VJV345" s="428"/>
      <c r="VJW345" s="430"/>
      <c r="VJX345" s="431"/>
      <c r="VJY345" s="429"/>
      <c r="VJZ345" s="428"/>
      <c r="VKA345" s="430"/>
      <c r="VKB345" s="431"/>
      <c r="VKC345" s="429"/>
      <c r="VKD345" s="428"/>
      <c r="VKE345" s="430"/>
      <c r="VKF345" s="431"/>
      <c r="VKG345" s="429"/>
      <c r="VKH345" s="428"/>
      <c r="VKI345" s="430"/>
      <c r="VKJ345" s="431"/>
      <c r="VKK345" s="429"/>
      <c r="VKL345" s="428"/>
      <c r="VKM345" s="430"/>
      <c r="VKN345" s="431"/>
      <c r="VKO345" s="429"/>
      <c r="VKP345" s="428"/>
      <c r="VKQ345" s="430"/>
      <c r="VKR345" s="431"/>
      <c r="VKS345" s="429"/>
      <c r="VKT345" s="428"/>
      <c r="VKU345" s="430"/>
      <c r="VKV345" s="431"/>
      <c r="VKW345" s="429"/>
      <c r="VKX345" s="428"/>
      <c r="VKY345" s="430"/>
      <c r="VKZ345" s="431"/>
      <c r="VLA345" s="429"/>
      <c r="VLB345" s="428"/>
      <c r="VLC345" s="430"/>
      <c r="VLD345" s="431"/>
      <c r="VLE345" s="429"/>
      <c r="VLF345" s="428"/>
      <c r="VLG345" s="430"/>
      <c r="VLH345" s="431"/>
      <c r="VLI345" s="429"/>
      <c r="VLJ345" s="428"/>
      <c r="VLK345" s="430"/>
      <c r="VLL345" s="431"/>
      <c r="VLM345" s="429"/>
      <c r="VLN345" s="428"/>
      <c r="VLO345" s="430"/>
      <c r="VLP345" s="431"/>
      <c r="VLQ345" s="429"/>
      <c r="VLR345" s="428"/>
      <c r="VLS345" s="430"/>
      <c r="VLT345" s="431"/>
      <c r="VLU345" s="429"/>
      <c r="VLV345" s="428"/>
      <c r="VLW345" s="430"/>
      <c r="VLX345" s="431"/>
      <c r="VLY345" s="429"/>
      <c r="VLZ345" s="428"/>
      <c r="VMA345" s="430"/>
      <c r="VMB345" s="431"/>
      <c r="VMC345" s="429"/>
      <c r="VMD345" s="428"/>
      <c r="VME345" s="430"/>
      <c r="VMF345" s="431"/>
      <c r="VMG345" s="429"/>
      <c r="VMH345" s="428"/>
      <c r="VMI345" s="430"/>
      <c r="VMJ345" s="431"/>
      <c r="VMK345" s="429"/>
      <c r="VML345" s="428"/>
      <c r="VMM345" s="430"/>
      <c r="VMN345" s="431"/>
      <c r="VMO345" s="429"/>
      <c r="VMP345" s="428"/>
      <c r="VMQ345" s="430"/>
      <c r="VMR345" s="431"/>
      <c r="VMS345" s="429"/>
      <c r="VMT345" s="428"/>
      <c r="VMU345" s="430"/>
      <c r="VMV345" s="431"/>
      <c r="VMW345" s="429"/>
      <c r="VMX345" s="428"/>
      <c r="VMY345" s="430"/>
      <c r="VMZ345" s="431"/>
      <c r="VNA345" s="429"/>
      <c r="VNB345" s="428"/>
      <c r="VNC345" s="430"/>
      <c r="VND345" s="431"/>
      <c r="VNE345" s="429"/>
      <c r="VNF345" s="428"/>
      <c r="VNG345" s="430"/>
      <c r="VNH345" s="431"/>
      <c r="VNI345" s="429"/>
      <c r="VNJ345" s="428"/>
      <c r="VNK345" s="430"/>
      <c r="VNL345" s="431"/>
      <c r="VNM345" s="429"/>
      <c r="VNN345" s="428"/>
      <c r="VNO345" s="430"/>
      <c r="VNP345" s="431"/>
      <c r="VNQ345" s="429"/>
      <c r="VNR345" s="428"/>
      <c r="VNS345" s="430"/>
      <c r="VNT345" s="431"/>
      <c r="VNU345" s="429"/>
      <c r="VNV345" s="428"/>
      <c r="VNW345" s="430"/>
      <c r="VNX345" s="431"/>
      <c r="VNY345" s="429"/>
      <c r="VNZ345" s="428"/>
      <c r="VOA345" s="430"/>
      <c r="VOB345" s="431"/>
      <c r="VOC345" s="429"/>
      <c r="VOD345" s="428"/>
      <c r="VOE345" s="430"/>
      <c r="VOF345" s="431"/>
      <c r="VOG345" s="429"/>
      <c r="VOH345" s="428"/>
      <c r="VOI345" s="430"/>
      <c r="VOJ345" s="431"/>
      <c r="VOK345" s="429"/>
      <c r="VOL345" s="428"/>
      <c r="VOM345" s="430"/>
      <c r="VON345" s="431"/>
      <c r="VOO345" s="429"/>
      <c r="VOP345" s="428"/>
      <c r="VOQ345" s="430"/>
      <c r="VOR345" s="431"/>
      <c r="VOS345" s="429"/>
      <c r="VOT345" s="428"/>
      <c r="VOU345" s="430"/>
      <c r="VOV345" s="431"/>
      <c r="VOW345" s="429"/>
      <c r="VOX345" s="428"/>
      <c r="VOY345" s="430"/>
      <c r="VOZ345" s="431"/>
      <c r="VPA345" s="429"/>
      <c r="VPB345" s="428"/>
      <c r="VPC345" s="430"/>
      <c r="VPD345" s="431"/>
      <c r="VPE345" s="429"/>
      <c r="VPF345" s="428"/>
      <c r="VPG345" s="430"/>
      <c r="VPH345" s="431"/>
      <c r="VPI345" s="429"/>
      <c r="VPJ345" s="428"/>
      <c r="VPK345" s="430"/>
      <c r="VPL345" s="431"/>
      <c r="VPM345" s="429"/>
      <c r="VPN345" s="428"/>
      <c r="VPO345" s="430"/>
      <c r="VPP345" s="431"/>
      <c r="VPQ345" s="429"/>
      <c r="VPR345" s="428"/>
      <c r="VPS345" s="430"/>
      <c r="VPT345" s="431"/>
      <c r="VPU345" s="429"/>
      <c r="VPV345" s="428"/>
      <c r="VPW345" s="430"/>
      <c r="VPX345" s="431"/>
      <c r="VPY345" s="429"/>
      <c r="VPZ345" s="428"/>
      <c r="VQA345" s="430"/>
      <c r="VQB345" s="431"/>
      <c r="VQC345" s="429"/>
      <c r="VQD345" s="428"/>
      <c r="VQE345" s="430"/>
      <c r="VQF345" s="431"/>
      <c r="VQG345" s="429"/>
      <c r="VQH345" s="428"/>
      <c r="VQI345" s="430"/>
      <c r="VQJ345" s="431"/>
      <c r="VQK345" s="429"/>
      <c r="VQL345" s="428"/>
      <c r="VQM345" s="430"/>
      <c r="VQN345" s="431"/>
      <c r="VQO345" s="429"/>
      <c r="VQP345" s="428"/>
      <c r="VQQ345" s="430"/>
      <c r="VQR345" s="431"/>
      <c r="VQS345" s="429"/>
      <c r="VQT345" s="428"/>
      <c r="VQU345" s="430"/>
      <c r="VQV345" s="431"/>
      <c r="VQW345" s="429"/>
      <c r="VQX345" s="428"/>
      <c r="VQY345" s="430"/>
      <c r="VQZ345" s="431"/>
      <c r="VRA345" s="429"/>
      <c r="VRB345" s="428"/>
      <c r="VRC345" s="430"/>
      <c r="VRD345" s="431"/>
      <c r="VRE345" s="429"/>
      <c r="VRF345" s="428"/>
      <c r="VRG345" s="430"/>
      <c r="VRH345" s="431"/>
      <c r="VRI345" s="429"/>
      <c r="VRJ345" s="428"/>
      <c r="VRK345" s="430"/>
      <c r="VRL345" s="431"/>
      <c r="VRM345" s="429"/>
      <c r="VRN345" s="428"/>
      <c r="VRO345" s="430"/>
      <c r="VRP345" s="431"/>
      <c r="VRQ345" s="429"/>
      <c r="VRR345" s="428"/>
      <c r="VRS345" s="430"/>
      <c r="VRT345" s="431"/>
      <c r="VRU345" s="429"/>
      <c r="VRV345" s="428"/>
      <c r="VRW345" s="430"/>
      <c r="VRX345" s="431"/>
      <c r="VRY345" s="429"/>
      <c r="VRZ345" s="428"/>
      <c r="VSA345" s="430"/>
      <c r="VSB345" s="431"/>
      <c r="VSC345" s="429"/>
      <c r="VSD345" s="428"/>
      <c r="VSE345" s="430"/>
      <c r="VSF345" s="431"/>
      <c r="VSG345" s="429"/>
      <c r="VSH345" s="428"/>
      <c r="VSI345" s="430"/>
      <c r="VSJ345" s="431"/>
      <c r="VSK345" s="429"/>
      <c r="VSL345" s="428"/>
      <c r="VSM345" s="430"/>
      <c r="VSN345" s="431"/>
      <c r="VSO345" s="429"/>
      <c r="VSP345" s="428"/>
      <c r="VSQ345" s="430"/>
      <c r="VSR345" s="431"/>
      <c r="VSS345" s="429"/>
      <c r="VST345" s="428"/>
      <c r="VSU345" s="430"/>
      <c r="VSV345" s="431"/>
      <c r="VSW345" s="429"/>
      <c r="VSX345" s="428"/>
      <c r="VSY345" s="430"/>
      <c r="VSZ345" s="431"/>
      <c r="VTA345" s="429"/>
      <c r="VTB345" s="428"/>
      <c r="VTC345" s="430"/>
      <c r="VTD345" s="431"/>
      <c r="VTE345" s="429"/>
      <c r="VTF345" s="428"/>
      <c r="VTG345" s="430"/>
      <c r="VTH345" s="431"/>
      <c r="VTI345" s="429"/>
      <c r="VTJ345" s="428"/>
      <c r="VTK345" s="430"/>
      <c r="VTL345" s="431"/>
      <c r="VTM345" s="429"/>
      <c r="VTN345" s="428"/>
      <c r="VTO345" s="430"/>
      <c r="VTP345" s="431"/>
      <c r="VTQ345" s="429"/>
      <c r="VTR345" s="428"/>
      <c r="VTS345" s="430"/>
      <c r="VTT345" s="431"/>
      <c r="VTU345" s="429"/>
      <c r="VTV345" s="428"/>
      <c r="VTW345" s="430"/>
      <c r="VTX345" s="431"/>
      <c r="VTY345" s="429"/>
      <c r="VTZ345" s="428"/>
      <c r="VUA345" s="430"/>
      <c r="VUB345" s="431"/>
      <c r="VUC345" s="429"/>
      <c r="VUD345" s="428"/>
      <c r="VUE345" s="430"/>
      <c r="VUF345" s="431"/>
      <c r="VUG345" s="429"/>
      <c r="VUH345" s="428"/>
      <c r="VUI345" s="430"/>
      <c r="VUJ345" s="431"/>
      <c r="VUK345" s="429"/>
      <c r="VUL345" s="428"/>
      <c r="VUM345" s="430"/>
      <c r="VUN345" s="431"/>
      <c r="VUO345" s="429"/>
      <c r="VUP345" s="428"/>
      <c r="VUQ345" s="430"/>
      <c r="VUR345" s="431"/>
      <c r="VUS345" s="429"/>
      <c r="VUT345" s="428"/>
      <c r="VUU345" s="430"/>
      <c r="VUV345" s="431"/>
      <c r="VUW345" s="429"/>
      <c r="VUX345" s="428"/>
      <c r="VUY345" s="430"/>
      <c r="VUZ345" s="431"/>
      <c r="VVA345" s="429"/>
      <c r="VVB345" s="428"/>
      <c r="VVC345" s="430"/>
      <c r="VVD345" s="431"/>
      <c r="VVE345" s="429"/>
      <c r="VVF345" s="428"/>
      <c r="VVG345" s="430"/>
      <c r="VVH345" s="431"/>
      <c r="VVI345" s="429"/>
      <c r="VVJ345" s="428"/>
      <c r="VVK345" s="430"/>
      <c r="VVL345" s="431"/>
      <c r="VVM345" s="429"/>
      <c r="VVN345" s="428"/>
      <c r="VVO345" s="430"/>
      <c r="VVP345" s="431"/>
      <c r="VVQ345" s="429"/>
      <c r="VVR345" s="428"/>
      <c r="VVS345" s="430"/>
      <c r="VVT345" s="431"/>
      <c r="VVU345" s="429"/>
      <c r="VVV345" s="428"/>
      <c r="VVW345" s="430"/>
      <c r="VVX345" s="431"/>
      <c r="VVY345" s="429"/>
      <c r="VVZ345" s="428"/>
      <c r="VWA345" s="430"/>
      <c r="VWB345" s="431"/>
      <c r="VWC345" s="429"/>
      <c r="VWD345" s="428"/>
      <c r="VWE345" s="430"/>
      <c r="VWF345" s="431"/>
      <c r="VWG345" s="429"/>
      <c r="VWH345" s="428"/>
      <c r="VWI345" s="430"/>
      <c r="VWJ345" s="431"/>
      <c r="VWK345" s="429"/>
      <c r="VWL345" s="428"/>
      <c r="VWM345" s="430"/>
      <c r="VWN345" s="431"/>
      <c r="VWO345" s="429"/>
      <c r="VWP345" s="428"/>
      <c r="VWQ345" s="430"/>
      <c r="VWR345" s="431"/>
      <c r="VWS345" s="429"/>
      <c r="VWT345" s="428"/>
      <c r="VWU345" s="430"/>
      <c r="VWV345" s="431"/>
      <c r="VWW345" s="429"/>
      <c r="VWX345" s="428"/>
      <c r="VWY345" s="430"/>
      <c r="VWZ345" s="431"/>
      <c r="VXA345" s="429"/>
      <c r="VXB345" s="428"/>
      <c r="VXC345" s="430"/>
      <c r="VXD345" s="431"/>
      <c r="VXE345" s="429"/>
      <c r="VXF345" s="428"/>
      <c r="VXG345" s="430"/>
      <c r="VXH345" s="431"/>
      <c r="VXI345" s="429"/>
      <c r="VXJ345" s="428"/>
      <c r="VXK345" s="430"/>
      <c r="VXL345" s="431"/>
      <c r="VXM345" s="429"/>
      <c r="VXN345" s="428"/>
      <c r="VXO345" s="430"/>
      <c r="VXP345" s="431"/>
      <c r="VXQ345" s="429"/>
      <c r="VXR345" s="428"/>
      <c r="VXS345" s="430"/>
      <c r="VXT345" s="431"/>
      <c r="VXU345" s="429"/>
      <c r="VXV345" s="428"/>
      <c r="VXW345" s="430"/>
      <c r="VXX345" s="431"/>
      <c r="VXY345" s="429"/>
      <c r="VXZ345" s="428"/>
      <c r="VYA345" s="430"/>
      <c r="VYB345" s="431"/>
      <c r="VYC345" s="429"/>
      <c r="VYD345" s="428"/>
      <c r="VYE345" s="430"/>
      <c r="VYF345" s="431"/>
      <c r="VYG345" s="429"/>
      <c r="VYH345" s="428"/>
      <c r="VYI345" s="430"/>
      <c r="VYJ345" s="431"/>
      <c r="VYK345" s="429"/>
      <c r="VYL345" s="428"/>
      <c r="VYM345" s="430"/>
      <c r="VYN345" s="431"/>
      <c r="VYO345" s="429"/>
      <c r="VYP345" s="428"/>
      <c r="VYQ345" s="430"/>
      <c r="VYR345" s="431"/>
      <c r="VYS345" s="429"/>
      <c r="VYT345" s="428"/>
      <c r="VYU345" s="430"/>
      <c r="VYV345" s="431"/>
      <c r="VYW345" s="429"/>
      <c r="VYX345" s="428"/>
      <c r="VYY345" s="430"/>
      <c r="VYZ345" s="431"/>
      <c r="VZA345" s="429"/>
      <c r="VZB345" s="428"/>
      <c r="VZC345" s="430"/>
      <c r="VZD345" s="431"/>
      <c r="VZE345" s="429"/>
      <c r="VZF345" s="428"/>
      <c r="VZG345" s="430"/>
      <c r="VZH345" s="431"/>
      <c r="VZI345" s="429"/>
      <c r="VZJ345" s="428"/>
      <c r="VZK345" s="430"/>
      <c r="VZL345" s="431"/>
      <c r="VZM345" s="429"/>
      <c r="VZN345" s="428"/>
      <c r="VZO345" s="430"/>
      <c r="VZP345" s="431"/>
      <c r="VZQ345" s="429"/>
      <c r="VZR345" s="428"/>
      <c r="VZS345" s="430"/>
      <c r="VZT345" s="431"/>
      <c r="VZU345" s="429"/>
      <c r="VZV345" s="428"/>
      <c r="VZW345" s="430"/>
      <c r="VZX345" s="431"/>
      <c r="VZY345" s="429"/>
      <c r="VZZ345" s="428"/>
      <c r="WAA345" s="430"/>
      <c r="WAB345" s="431"/>
      <c r="WAC345" s="429"/>
      <c r="WAD345" s="428"/>
      <c r="WAE345" s="430"/>
      <c r="WAF345" s="431"/>
      <c r="WAG345" s="429"/>
      <c r="WAH345" s="428"/>
      <c r="WAI345" s="430"/>
      <c r="WAJ345" s="431"/>
      <c r="WAK345" s="429"/>
      <c r="WAL345" s="428"/>
      <c r="WAM345" s="430"/>
      <c r="WAN345" s="431"/>
      <c r="WAO345" s="429"/>
      <c r="WAP345" s="428"/>
      <c r="WAQ345" s="430"/>
      <c r="WAR345" s="431"/>
      <c r="WAS345" s="429"/>
      <c r="WAT345" s="428"/>
      <c r="WAU345" s="430"/>
      <c r="WAV345" s="431"/>
      <c r="WAW345" s="429"/>
      <c r="WAX345" s="428"/>
      <c r="WAY345" s="430"/>
      <c r="WAZ345" s="431"/>
      <c r="WBA345" s="429"/>
      <c r="WBB345" s="428"/>
      <c r="WBC345" s="430"/>
      <c r="WBD345" s="431"/>
      <c r="WBE345" s="429"/>
      <c r="WBF345" s="428"/>
      <c r="WBG345" s="430"/>
      <c r="WBH345" s="431"/>
      <c r="WBI345" s="429"/>
      <c r="WBJ345" s="428"/>
      <c r="WBK345" s="430"/>
      <c r="WBL345" s="431"/>
      <c r="WBM345" s="429"/>
      <c r="WBN345" s="428"/>
      <c r="WBO345" s="430"/>
      <c r="WBP345" s="431"/>
      <c r="WBQ345" s="429"/>
      <c r="WBR345" s="428"/>
      <c r="WBS345" s="430"/>
      <c r="WBT345" s="431"/>
      <c r="WBU345" s="429"/>
      <c r="WBV345" s="428"/>
      <c r="WBW345" s="430"/>
      <c r="WBX345" s="431"/>
      <c r="WBY345" s="429"/>
      <c r="WBZ345" s="428"/>
      <c r="WCA345" s="430"/>
      <c r="WCB345" s="431"/>
      <c r="WCC345" s="429"/>
      <c r="WCD345" s="428"/>
      <c r="WCE345" s="430"/>
      <c r="WCF345" s="431"/>
      <c r="WCG345" s="429"/>
      <c r="WCH345" s="428"/>
      <c r="WCI345" s="430"/>
      <c r="WCJ345" s="431"/>
      <c r="WCK345" s="429"/>
      <c r="WCL345" s="428"/>
      <c r="WCM345" s="430"/>
      <c r="WCN345" s="431"/>
      <c r="WCO345" s="429"/>
      <c r="WCP345" s="428"/>
      <c r="WCQ345" s="430"/>
      <c r="WCR345" s="431"/>
      <c r="WCS345" s="429"/>
      <c r="WCT345" s="428"/>
      <c r="WCU345" s="430"/>
      <c r="WCV345" s="431"/>
      <c r="WCW345" s="429"/>
      <c r="WCX345" s="428"/>
      <c r="WCY345" s="430"/>
      <c r="WCZ345" s="431"/>
      <c r="WDA345" s="429"/>
      <c r="WDB345" s="428"/>
      <c r="WDC345" s="430"/>
      <c r="WDD345" s="431"/>
      <c r="WDE345" s="429"/>
      <c r="WDF345" s="428"/>
      <c r="WDG345" s="430"/>
      <c r="WDH345" s="431"/>
      <c r="WDI345" s="429"/>
      <c r="WDJ345" s="428"/>
      <c r="WDK345" s="430"/>
      <c r="WDL345" s="431"/>
      <c r="WDM345" s="429"/>
      <c r="WDN345" s="428"/>
      <c r="WDO345" s="430"/>
      <c r="WDP345" s="431"/>
      <c r="WDQ345" s="429"/>
      <c r="WDR345" s="428"/>
      <c r="WDS345" s="430"/>
      <c r="WDT345" s="431"/>
      <c r="WDU345" s="429"/>
      <c r="WDV345" s="428"/>
      <c r="WDW345" s="430"/>
      <c r="WDX345" s="431"/>
      <c r="WDY345" s="429"/>
      <c r="WDZ345" s="428"/>
      <c r="WEA345" s="430"/>
      <c r="WEB345" s="431"/>
      <c r="WEC345" s="429"/>
      <c r="WED345" s="428"/>
      <c r="WEE345" s="430"/>
      <c r="WEF345" s="431"/>
      <c r="WEG345" s="429"/>
      <c r="WEH345" s="428"/>
      <c r="WEI345" s="430"/>
      <c r="WEJ345" s="431"/>
      <c r="WEK345" s="429"/>
      <c r="WEL345" s="428"/>
      <c r="WEM345" s="430"/>
      <c r="WEN345" s="431"/>
      <c r="WEO345" s="429"/>
      <c r="WEP345" s="428"/>
      <c r="WEQ345" s="430"/>
      <c r="WER345" s="431"/>
      <c r="WES345" s="429"/>
      <c r="WET345" s="428"/>
      <c r="WEU345" s="430"/>
      <c r="WEV345" s="431"/>
      <c r="WEW345" s="429"/>
      <c r="WEX345" s="428"/>
      <c r="WEY345" s="430"/>
      <c r="WEZ345" s="431"/>
      <c r="WFA345" s="429"/>
      <c r="WFB345" s="428"/>
      <c r="WFC345" s="430"/>
      <c r="WFD345" s="431"/>
      <c r="WFE345" s="429"/>
      <c r="WFF345" s="428"/>
      <c r="WFG345" s="430"/>
      <c r="WFH345" s="431"/>
      <c r="WFI345" s="429"/>
      <c r="WFJ345" s="428"/>
      <c r="WFK345" s="430"/>
      <c r="WFL345" s="431"/>
      <c r="WFM345" s="429"/>
      <c r="WFN345" s="428"/>
      <c r="WFO345" s="430"/>
      <c r="WFP345" s="431"/>
      <c r="WFQ345" s="429"/>
      <c r="WFR345" s="428"/>
      <c r="WFS345" s="430"/>
      <c r="WFT345" s="431"/>
      <c r="WFU345" s="429"/>
      <c r="WFV345" s="428"/>
      <c r="WFW345" s="430"/>
      <c r="WFX345" s="431"/>
      <c r="WFY345" s="429"/>
      <c r="WFZ345" s="428"/>
      <c r="WGA345" s="430"/>
      <c r="WGB345" s="431"/>
      <c r="WGC345" s="429"/>
      <c r="WGD345" s="428"/>
      <c r="WGE345" s="430"/>
      <c r="WGF345" s="431"/>
      <c r="WGG345" s="429"/>
      <c r="WGH345" s="428"/>
      <c r="WGI345" s="430"/>
      <c r="WGJ345" s="431"/>
      <c r="WGK345" s="429"/>
      <c r="WGL345" s="428"/>
      <c r="WGM345" s="430"/>
      <c r="WGN345" s="431"/>
      <c r="WGO345" s="429"/>
      <c r="WGP345" s="428"/>
      <c r="WGQ345" s="430"/>
      <c r="WGR345" s="431"/>
      <c r="WGS345" s="429"/>
      <c r="WGT345" s="428"/>
      <c r="WGU345" s="430"/>
      <c r="WGV345" s="431"/>
      <c r="WGW345" s="429"/>
      <c r="WGX345" s="428"/>
      <c r="WGY345" s="430"/>
      <c r="WGZ345" s="431"/>
      <c r="WHA345" s="429"/>
      <c r="WHB345" s="428"/>
      <c r="WHC345" s="430"/>
      <c r="WHD345" s="431"/>
      <c r="WHE345" s="429"/>
      <c r="WHF345" s="428"/>
      <c r="WHG345" s="430"/>
      <c r="WHH345" s="431"/>
      <c r="WHI345" s="429"/>
      <c r="WHJ345" s="428"/>
      <c r="WHK345" s="430"/>
      <c r="WHL345" s="431"/>
      <c r="WHM345" s="429"/>
      <c r="WHN345" s="428"/>
      <c r="WHO345" s="430"/>
      <c r="WHP345" s="431"/>
      <c r="WHQ345" s="429"/>
      <c r="WHR345" s="428"/>
      <c r="WHS345" s="430"/>
      <c r="WHT345" s="431"/>
      <c r="WHU345" s="429"/>
      <c r="WHV345" s="428"/>
      <c r="WHW345" s="430"/>
      <c r="WHX345" s="431"/>
      <c r="WHY345" s="429"/>
      <c r="WHZ345" s="428"/>
      <c r="WIA345" s="430"/>
      <c r="WIB345" s="431"/>
      <c r="WIC345" s="429"/>
      <c r="WID345" s="428"/>
      <c r="WIE345" s="430"/>
      <c r="WIF345" s="431"/>
      <c r="WIG345" s="429"/>
      <c r="WIH345" s="428"/>
      <c r="WII345" s="430"/>
      <c r="WIJ345" s="431"/>
      <c r="WIK345" s="429"/>
      <c r="WIL345" s="428"/>
      <c r="WIM345" s="430"/>
      <c r="WIN345" s="431"/>
      <c r="WIO345" s="429"/>
      <c r="WIP345" s="428"/>
      <c r="WIQ345" s="430"/>
      <c r="WIR345" s="431"/>
      <c r="WIS345" s="429"/>
      <c r="WIT345" s="428"/>
      <c r="WIU345" s="430"/>
      <c r="WIV345" s="431"/>
      <c r="WIW345" s="429"/>
      <c r="WIX345" s="428"/>
      <c r="WIY345" s="430"/>
      <c r="WIZ345" s="431"/>
      <c r="WJA345" s="429"/>
      <c r="WJB345" s="428"/>
      <c r="WJC345" s="430"/>
      <c r="WJD345" s="431"/>
      <c r="WJE345" s="429"/>
      <c r="WJF345" s="428"/>
      <c r="WJG345" s="430"/>
      <c r="WJH345" s="431"/>
      <c r="WJI345" s="429"/>
      <c r="WJJ345" s="428"/>
      <c r="WJK345" s="430"/>
      <c r="WJL345" s="431"/>
      <c r="WJM345" s="429"/>
      <c r="WJN345" s="428"/>
      <c r="WJO345" s="430"/>
      <c r="WJP345" s="431"/>
      <c r="WJQ345" s="429"/>
      <c r="WJR345" s="428"/>
      <c r="WJS345" s="430"/>
      <c r="WJT345" s="431"/>
      <c r="WJU345" s="429"/>
      <c r="WJV345" s="428"/>
      <c r="WJW345" s="430"/>
      <c r="WJX345" s="431"/>
      <c r="WJY345" s="429"/>
      <c r="WJZ345" s="428"/>
      <c r="WKA345" s="430"/>
      <c r="WKB345" s="431"/>
      <c r="WKC345" s="429"/>
      <c r="WKD345" s="428"/>
      <c r="WKE345" s="430"/>
      <c r="WKF345" s="431"/>
      <c r="WKG345" s="429"/>
      <c r="WKH345" s="428"/>
      <c r="WKI345" s="430"/>
      <c r="WKJ345" s="431"/>
      <c r="WKK345" s="429"/>
      <c r="WKL345" s="428"/>
      <c r="WKM345" s="430"/>
      <c r="WKN345" s="431"/>
      <c r="WKO345" s="429"/>
      <c r="WKP345" s="428"/>
      <c r="WKQ345" s="430"/>
      <c r="WKR345" s="431"/>
      <c r="WKS345" s="429"/>
      <c r="WKT345" s="428"/>
      <c r="WKU345" s="430"/>
      <c r="WKV345" s="431"/>
      <c r="WKW345" s="429"/>
      <c r="WKX345" s="428"/>
      <c r="WKY345" s="430"/>
      <c r="WKZ345" s="431"/>
      <c r="WLA345" s="429"/>
      <c r="WLB345" s="428"/>
      <c r="WLC345" s="430"/>
      <c r="WLD345" s="431"/>
      <c r="WLE345" s="429"/>
      <c r="WLF345" s="428"/>
      <c r="WLG345" s="430"/>
      <c r="WLH345" s="431"/>
      <c r="WLI345" s="429"/>
      <c r="WLJ345" s="428"/>
      <c r="WLK345" s="430"/>
      <c r="WLL345" s="431"/>
      <c r="WLM345" s="429"/>
      <c r="WLN345" s="428"/>
      <c r="WLO345" s="430"/>
      <c r="WLP345" s="431"/>
      <c r="WLQ345" s="429"/>
      <c r="WLR345" s="428"/>
      <c r="WLS345" s="430"/>
      <c r="WLT345" s="431"/>
      <c r="WLU345" s="429"/>
      <c r="WLV345" s="428"/>
      <c r="WLW345" s="430"/>
      <c r="WLX345" s="431"/>
      <c r="WLY345" s="429"/>
      <c r="WLZ345" s="428"/>
      <c r="WMA345" s="430"/>
      <c r="WMB345" s="431"/>
      <c r="WMC345" s="429"/>
      <c r="WMD345" s="428"/>
      <c r="WME345" s="430"/>
      <c r="WMF345" s="431"/>
      <c r="WMG345" s="429"/>
      <c r="WMH345" s="428"/>
      <c r="WMI345" s="430"/>
      <c r="WMJ345" s="431"/>
      <c r="WMK345" s="429"/>
      <c r="WML345" s="428"/>
      <c r="WMM345" s="430"/>
      <c r="WMN345" s="431"/>
      <c r="WMO345" s="429"/>
      <c r="WMP345" s="428"/>
      <c r="WMQ345" s="430"/>
      <c r="WMR345" s="431"/>
      <c r="WMS345" s="429"/>
      <c r="WMT345" s="428"/>
      <c r="WMU345" s="430"/>
      <c r="WMV345" s="431"/>
      <c r="WMW345" s="429"/>
      <c r="WMX345" s="428"/>
      <c r="WMY345" s="430"/>
      <c r="WMZ345" s="431"/>
      <c r="WNA345" s="429"/>
      <c r="WNB345" s="428"/>
      <c r="WNC345" s="430"/>
      <c r="WND345" s="431"/>
      <c r="WNE345" s="429"/>
      <c r="WNF345" s="428"/>
      <c r="WNG345" s="430"/>
      <c r="WNH345" s="431"/>
      <c r="WNI345" s="429"/>
      <c r="WNJ345" s="428"/>
      <c r="WNK345" s="430"/>
      <c r="WNL345" s="431"/>
      <c r="WNM345" s="429"/>
      <c r="WNN345" s="428"/>
      <c r="WNO345" s="430"/>
      <c r="WNP345" s="431"/>
      <c r="WNQ345" s="429"/>
      <c r="WNR345" s="428"/>
      <c r="WNS345" s="430"/>
      <c r="WNT345" s="431"/>
      <c r="WNU345" s="429"/>
      <c r="WNV345" s="428"/>
      <c r="WNW345" s="430"/>
      <c r="WNX345" s="431"/>
      <c r="WNY345" s="429"/>
      <c r="WNZ345" s="428"/>
      <c r="WOA345" s="430"/>
      <c r="WOB345" s="431"/>
      <c r="WOC345" s="429"/>
      <c r="WOD345" s="428"/>
      <c r="WOE345" s="430"/>
      <c r="WOF345" s="431"/>
      <c r="WOG345" s="429"/>
      <c r="WOH345" s="428"/>
      <c r="WOI345" s="430"/>
      <c r="WOJ345" s="431"/>
      <c r="WOK345" s="429"/>
      <c r="WOL345" s="428"/>
      <c r="WOM345" s="430"/>
      <c r="WON345" s="431"/>
      <c r="WOO345" s="429"/>
      <c r="WOP345" s="428"/>
      <c r="WOQ345" s="430"/>
      <c r="WOR345" s="431"/>
      <c r="WOS345" s="429"/>
      <c r="WOT345" s="428"/>
      <c r="WOU345" s="430"/>
      <c r="WOV345" s="431"/>
      <c r="WOW345" s="429"/>
      <c r="WOX345" s="428"/>
      <c r="WOY345" s="430"/>
      <c r="WOZ345" s="431"/>
      <c r="WPA345" s="429"/>
      <c r="WPB345" s="428"/>
      <c r="WPC345" s="430"/>
      <c r="WPD345" s="431"/>
      <c r="WPE345" s="429"/>
      <c r="WPF345" s="428"/>
      <c r="WPG345" s="430"/>
      <c r="WPH345" s="431"/>
      <c r="WPI345" s="429"/>
      <c r="WPJ345" s="428"/>
      <c r="WPK345" s="430"/>
      <c r="WPL345" s="431"/>
      <c r="WPM345" s="429"/>
      <c r="WPN345" s="428"/>
      <c r="WPO345" s="430"/>
      <c r="WPP345" s="431"/>
      <c r="WPQ345" s="429"/>
      <c r="WPR345" s="428"/>
      <c r="WPS345" s="430"/>
      <c r="WPT345" s="431"/>
      <c r="WPU345" s="429"/>
      <c r="WPV345" s="428"/>
      <c r="WPW345" s="430"/>
      <c r="WPX345" s="431"/>
      <c r="WPY345" s="429"/>
      <c r="WPZ345" s="428"/>
      <c r="WQA345" s="430"/>
      <c r="WQB345" s="431"/>
      <c r="WQC345" s="429"/>
      <c r="WQD345" s="428"/>
      <c r="WQE345" s="430"/>
      <c r="WQF345" s="431"/>
      <c r="WQG345" s="429"/>
      <c r="WQH345" s="428"/>
      <c r="WQI345" s="430"/>
      <c r="WQJ345" s="431"/>
      <c r="WQK345" s="429"/>
      <c r="WQL345" s="428"/>
      <c r="WQM345" s="430"/>
      <c r="WQN345" s="431"/>
      <c r="WQO345" s="429"/>
      <c r="WQP345" s="428"/>
      <c r="WQQ345" s="430"/>
      <c r="WQR345" s="431"/>
      <c r="WQS345" s="429"/>
      <c r="WQT345" s="428"/>
      <c r="WQU345" s="430"/>
      <c r="WQV345" s="431"/>
      <c r="WQW345" s="429"/>
      <c r="WQX345" s="428"/>
      <c r="WQY345" s="430"/>
      <c r="WQZ345" s="431"/>
      <c r="WRA345" s="429"/>
      <c r="WRB345" s="428"/>
      <c r="WRC345" s="430"/>
      <c r="WRD345" s="431"/>
      <c r="WRE345" s="429"/>
      <c r="WRF345" s="428"/>
      <c r="WRG345" s="430"/>
      <c r="WRH345" s="431"/>
      <c r="WRI345" s="429"/>
      <c r="WRJ345" s="428"/>
      <c r="WRK345" s="430"/>
      <c r="WRL345" s="431"/>
      <c r="WRM345" s="429"/>
      <c r="WRN345" s="428"/>
      <c r="WRO345" s="430"/>
      <c r="WRP345" s="431"/>
      <c r="WRQ345" s="429"/>
      <c r="WRR345" s="428"/>
      <c r="WRS345" s="430"/>
      <c r="WRT345" s="431"/>
      <c r="WRU345" s="429"/>
      <c r="WRV345" s="428"/>
      <c r="WRW345" s="430"/>
      <c r="WRX345" s="431"/>
      <c r="WRY345" s="429"/>
      <c r="WRZ345" s="428"/>
      <c r="WSA345" s="430"/>
      <c r="WSB345" s="431"/>
      <c r="WSC345" s="429"/>
      <c r="WSD345" s="428"/>
      <c r="WSE345" s="430"/>
      <c r="WSF345" s="431"/>
      <c r="WSG345" s="429"/>
      <c r="WSH345" s="428"/>
      <c r="WSI345" s="430"/>
      <c r="WSJ345" s="431"/>
      <c r="WSK345" s="429"/>
      <c r="WSL345" s="428"/>
      <c r="WSM345" s="430"/>
      <c r="WSN345" s="431"/>
      <c r="WSO345" s="429"/>
      <c r="WSP345" s="428"/>
      <c r="WSQ345" s="430"/>
      <c r="WSR345" s="431"/>
      <c r="WSS345" s="429"/>
      <c r="WST345" s="428"/>
      <c r="WSU345" s="430"/>
      <c r="WSV345" s="431"/>
      <c r="WSW345" s="429"/>
      <c r="WSX345" s="428"/>
      <c r="WSY345" s="430"/>
      <c r="WSZ345" s="431"/>
      <c r="WTA345" s="429"/>
      <c r="WTB345" s="428"/>
      <c r="WTC345" s="430"/>
      <c r="WTD345" s="431"/>
      <c r="WTE345" s="429"/>
      <c r="WTF345" s="428"/>
      <c r="WTG345" s="430"/>
      <c r="WTH345" s="431"/>
      <c r="WTI345" s="429"/>
      <c r="WTJ345" s="428"/>
      <c r="WTK345" s="430"/>
      <c r="WTL345" s="431"/>
      <c r="WTM345" s="429"/>
      <c r="WTN345" s="428"/>
      <c r="WTO345" s="430"/>
      <c r="WTP345" s="431"/>
      <c r="WTQ345" s="429"/>
      <c r="WTR345" s="428"/>
      <c r="WTS345" s="430"/>
      <c r="WTT345" s="431"/>
      <c r="WTU345" s="429"/>
      <c r="WTV345" s="428"/>
      <c r="WTW345" s="430"/>
      <c r="WTX345" s="431"/>
      <c r="WTY345" s="429"/>
      <c r="WTZ345" s="428"/>
      <c r="WUA345" s="430"/>
      <c r="WUB345" s="431"/>
      <c r="WUC345" s="429"/>
      <c r="WUD345" s="428"/>
      <c r="WUE345" s="430"/>
      <c r="WUF345" s="431"/>
      <c r="WUG345" s="429"/>
      <c r="WUH345" s="428"/>
      <c r="WUI345" s="430"/>
      <c r="WUJ345" s="431"/>
      <c r="WUK345" s="429"/>
      <c r="WUL345" s="428"/>
      <c r="WUM345" s="430"/>
      <c r="WUN345" s="431"/>
      <c r="WUO345" s="429"/>
      <c r="WUP345" s="428"/>
      <c r="WUQ345" s="430"/>
      <c r="WUR345" s="431"/>
      <c r="WUS345" s="429"/>
      <c r="WUT345" s="428"/>
      <c r="WUU345" s="430"/>
      <c r="WUV345" s="431"/>
      <c r="WUW345" s="429"/>
      <c r="WUX345" s="428"/>
      <c r="WUY345" s="430"/>
      <c r="WUZ345" s="431"/>
      <c r="WVA345" s="429"/>
      <c r="WVB345" s="428"/>
      <c r="WVC345" s="430"/>
      <c r="WVD345" s="431"/>
      <c r="WVE345" s="429"/>
      <c r="WVF345" s="428"/>
      <c r="WVG345" s="430"/>
      <c r="WVH345" s="431"/>
      <c r="WVI345" s="429"/>
      <c r="WVJ345" s="428"/>
      <c r="WVK345" s="430"/>
      <c r="WVL345" s="431"/>
      <c r="WVM345" s="429"/>
      <c r="WVN345" s="428"/>
      <c r="WVO345" s="430"/>
      <c r="WVP345" s="431"/>
      <c r="WVQ345" s="429"/>
      <c r="WVR345" s="428"/>
      <c r="WVS345" s="430"/>
      <c r="WVT345" s="431"/>
      <c r="WVU345" s="429"/>
      <c r="WVV345" s="428"/>
      <c r="WVW345" s="430"/>
      <c r="WVX345" s="431"/>
      <c r="WVY345" s="429"/>
      <c r="WVZ345" s="428"/>
      <c r="WWA345" s="430"/>
      <c r="WWB345" s="431"/>
      <c r="WWC345" s="429"/>
      <c r="WWD345" s="428"/>
      <c r="WWE345" s="430"/>
      <c r="WWF345" s="431"/>
      <c r="WWG345" s="429"/>
      <c r="WWH345" s="428"/>
      <c r="WWI345" s="430"/>
      <c r="WWJ345" s="431"/>
      <c r="WWK345" s="429"/>
      <c r="WWL345" s="428"/>
      <c r="WWM345" s="430"/>
      <c r="WWN345" s="431"/>
      <c r="WWO345" s="429"/>
      <c r="WWP345" s="428"/>
      <c r="WWQ345" s="430"/>
      <c r="WWR345" s="431"/>
      <c r="WWS345" s="429"/>
      <c r="WWT345" s="428"/>
      <c r="WWU345" s="430"/>
      <c r="WWV345" s="431"/>
      <c r="WWW345" s="429"/>
      <c r="WWX345" s="428"/>
      <c r="WWY345" s="430"/>
      <c r="WWZ345" s="431"/>
      <c r="WXA345" s="429"/>
      <c r="WXB345" s="428"/>
      <c r="WXC345" s="430"/>
      <c r="WXD345" s="431"/>
      <c r="WXE345" s="429"/>
      <c r="WXF345" s="428"/>
      <c r="WXG345" s="430"/>
      <c r="WXH345" s="431"/>
      <c r="WXI345" s="429"/>
      <c r="WXJ345" s="428"/>
      <c r="WXK345" s="430"/>
      <c r="WXL345" s="431"/>
      <c r="WXM345" s="429"/>
      <c r="WXN345" s="428"/>
      <c r="WXO345" s="430"/>
      <c r="WXP345" s="431"/>
      <c r="WXQ345" s="429"/>
      <c r="WXR345" s="428"/>
      <c r="WXS345" s="430"/>
      <c r="WXT345" s="431"/>
      <c r="WXU345" s="429"/>
      <c r="WXV345" s="428"/>
      <c r="WXW345" s="430"/>
      <c r="WXX345" s="431"/>
      <c r="WXY345" s="429"/>
      <c r="WXZ345" s="428"/>
      <c r="WYA345" s="430"/>
      <c r="WYB345" s="431"/>
      <c r="WYC345" s="429"/>
      <c r="WYD345" s="428"/>
      <c r="WYE345" s="430"/>
      <c r="WYF345" s="431"/>
      <c r="WYG345" s="429"/>
      <c r="WYH345" s="428"/>
      <c r="WYI345" s="430"/>
      <c r="WYJ345" s="431"/>
      <c r="WYK345" s="429"/>
      <c r="WYL345" s="428"/>
      <c r="WYM345" s="430"/>
      <c r="WYN345" s="431"/>
      <c r="WYO345" s="429"/>
      <c r="WYP345" s="428"/>
      <c r="WYQ345" s="430"/>
      <c r="WYR345" s="431"/>
      <c r="WYS345" s="429"/>
      <c r="WYT345" s="428"/>
      <c r="WYU345" s="430"/>
      <c r="WYV345" s="431"/>
      <c r="WYW345" s="429"/>
      <c r="WYX345" s="428"/>
      <c r="WYY345" s="430"/>
      <c r="WYZ345" s="431"/>
      <c r="WZA345" s="429"/>
      <c r="WZB345" s="428"/>
      <c r="WZC345" s="430"/>
      <c r="WZD345" s="431"/>
      <c r="WZE345" s="429"/>
      <c r="WZF345" s="428"/>
      <c r="WZG345" s="430"/>
      <c r="WZH345" s="431"/>
      <c r="WZI345" s="429"/>
      <c r="WZJ345" s="428"/>
      <c r="WZK345" s="430"/>
      <c r="WZL345" s="431"/>
      <c r="WZM345" s="429"/>
      <c r="WZN345" s="428"/>
      <c r="WZO345" s="430"/>
      <c r="WZP345" s="431"/>
      <c r="WZQ345" s="429"/>
      <c r="WZR345" s="428"/>
      <c r="WZS345" s="430"/>
      <c r="WZT345" s="431"/>
      <c r="WZU345" s="429"/>
      <c r="WZV345" s="428"/>
      <c r="WZW345" s="430"/>
      <c r="WZX345" s="431"/>
      <c r="WZY345" s="429"/>
      <c r="WZZ345" s="428"/>
      <c r="XAA345" s="430"/>
      <c r="XAB345" s="431"/>
      <c r="XAC345" s="429"/>
      <c r="XAD345" s="428"/>
      <c r="XAE345" s="430"/>
      <c r="XAF345" s="431"/>
      <c r="XAG345" s="429"/>
      <c r="XAH345" s="428"/>
      <c r="XAI345" s="430"/>
      <c r="XAJ345" s="431"/>
      <c r="XAK345" s="429"/>
      <c r="XAL345" s="428"/>
      <c r="XAM345" s="430"/>
      <c r="XAN345" s="431"/>
      <c r="XAO345" s="429"/>
      <c r="XAP345" s="428"/>
      <c r="XAQ345" s="430"/>
      <c r="XAR345" s="431"/>
      <c r="XAS345" s="429"/>
      <c r="XAT345" s="428"/>
      <c r="XAU345" s="430"/>
      <c r="XAV345" s="431"/>
      <c r="XAW345" s="429"/>
      <c r="XAX345" s="428"/>
      <c r="XAY345" s="430"/>
      <c r="XAZ345" s="431"/>
      <c r="XBA345" s="429"/>
      <c r="XBB345" s="428"/>
      <c r="XBC345" s="430"/>
      <c r="XBD345" s="431"/>
      <c r="XBE345" s="429"/>
      <c r="XBF345" s="428"/>
      <c r="XBG345" s="430"/>
      <c r="XBH345" s="431"/>
      <c r="XBI345" s="429"/>
      <c r="XBJ345" s="428"/>
      <c r="XBK345" s="430"/>
      <c r="XBL345" s="431"/>
      <c r="XBM345" s="429"/>
      <c r="XBN345" s="428"/>
      <c r="XBO345" s="430"/>
      <c r="XBP345" s="431"/>
      <c r="XBQ345" s="429"/>
      <c r="XBR345" s="428"/>
      <c r="XBS345" s="430"/>
      <c r="XBT345" s="431"/>
      <c r="XBU345" s="429"/>
      <c r="XBV345" s="428"/>
      <c r="XBW345" s="430"/>
      <c r="XBX345" s="431"/>
      <c r="XBY345" s="429"/>
      <c r="XBZ345" s="428"/>
      <c r="XCA345" s="430"/>
      <c r="XCB345" s="431"/>
      <c r="XCC345" s="429"/>
      <c r="XCD345" s="428"/>
      <c r="XCE345" s="430"/>
      <c r="XCF345" s="431"/>
      <c r="XCG345" s="429"/>
      <c r="XCH345" s="428"/>
      <c r="XCI345" s="430"/>
      <c r="XCJ345" s="431"/>
      <c r="XCK345" s="429"/>
      <c r="XCL345" s="428"/>
      <c r="XCM345" s="430"/>
      <c r="XCN345" s="431"/>
      <c r="XCO345" s="429"/>
      <c r="XCP345" s="428"/>
      <c r="XCQ345" s="430"/>
      <c r="XCR345" s="431"/>
      <c r="XCS345" s="429"/>
      <c r="XCT345" s="428"/>
      <c r="XCU345" s="430"/>
      <c r="XCV345" s="431"/>
      <c r="XCW345" s="429"/>
      <c r="XCX345" s="428"/>
      <c r="XCY345" s="430"/>
      <c r="XCZ345" s="431"/>
      <c r="XDA345" s="429"/>
      <c r="XDB345" s="428"/>
      <c r="XDC345" s="430"/>
      <c r="XDD345" s="431"/>
      <c r="XDE345" s="429"/>
      <c r="XDF345" s="428"/>
      <c r="XDG345" s="430"/>
      <c r="XDH345" s="431"/>
      <c r="XDI345" s="429"/>
      <c r="XDJ345" s="428"/>
      <c r="XDK345" s="430"/>
      <c r="XDL345" s="431"/>
      <c r="XDM345" s="429"/>
      <c r="XDN345" s="428"/>
      <c r="XDO345" s="430"/>
      <c r="XDP345" s="431"/>
      <c r="XDQ345" s="429"/>
      <c r="XDR345" s="428"/>
      <c r="XDS345" s="430"/>
      <c r="XDT345" s="431"/>
      <c r="XDU345" s="429"/>
      <c r="XDV345" s="428"/>
      <c r="XDW345" s="430"/>
      <c r="XDX345" s="431"/>
      <c r="XDY345" s="429"/>
      <c r="XDZ345" s="428"/>
      <c r="XEA345" s="430"/>
      <c r="XEB345" s="431"/>
      <c r="XEC345" s="429"/>
      <c r="XED345" s="428"/>
      <c r="XEE345" s="430"/>
      <c r="XEF345" s="431"/>
      <c r="XEG345" s="429"/>
      <c r="XEH345" s="428"/>
      <c r="XEI345" s="430"/>
      <c r="XEJ345" s="431"/>
      <c r="XEK345" s="429"/>
      <c r="XEL345" s="428"/>
      <c r="XEM345" s="430"/>
      <c r="XEN345" s="431"/>
      <c r="XEO345" s="429"/>
      <c r="XEP345" s="428"/>
      <c r="XEQ345" s="430"/>
      <c r="XER345" s="431"/>
      <c r="XES345" s="429"/>
      <c r="XET345" s="428"/>
      <c r="XEU345" s="430"/>
      <c r="XEV345" s="431"/>
      <c r="XEW345" s="429"/>
      <c r="XEX345" s="428"/>
      <c r="XEY345" s="430"/>
      <c r="XEZ345" s="431"/>
      <c r="XFA345" s="429"/>
      <c r="XFB345" s="428"/>
      <c r="XFC345" s="430"/>
      <c r="XFD345" s="431"/>
    </row>
    <row r="346" spans="1:16384">
      <c r="A346" s="164" t="s">
        <v>820</v>
      </c>
      <c r="B346" s="165">
        <v>6919988</v>
      </c>
      <c r="C346" s="164" t="s">
        <v>820</v>
      </c>
      <c r="D346" s="166" t="s">
        <v>0</v>
      </c>
      <c r="E346" s="431"/>
      <c r="F346" s="428"/>
      <c r="G346" s="430"/>
      <c r="H346" s="431"/>
      <c r="I346" s="429"/>
      <c r="J346" s="428"/>
      <c r="K346" s="430"/>
      <c r="L346" s="431"/>
      <c r="M346" s="429"/>
      <c r="N346" s="428"/>
      <c r="O346" s="430"/>
      <c r="P346" s="431"/>
      <c r="Q346" s="429"/>
      <c r="R346" s="428"/>
      <c r="S346" s="430"/>
      <c r="T346" s="431"/>
      <c r="U346" s="429"/>
      <c r="V346" s="428"/>
      <c r="W346" s="430"/>
      <c r="X346" s="431"/>
      <c r="Y346" s="429"/>
      <c r="Z346" s="428"/>
      <c r="AA346" s="430"/>
      <c r="AB346" s="431"/>
      <c r="AC346" s="429"/>
      <c r="AD346" s="428"/>
      <c r="AE346" s="430"/>
      <c r="AF346" s="431"/>
      <c r="AG346" s="429"/>
      <c r="AH346" s="428"/>
      <c r="AI346" s="430"/>
      <c r="AJ346" s="431"/>
      <c r="AK346" s="429"/>
      <c r="AL346" s="428"/>
      <c r="AM346" s="430"/>
      <c r="AN346" s="431"/>
      <c r="AO346" s="429"/>
      <c r="AP346" s="428"/>
      <c r="AQ346" s="430"/>
      <c r="AR346" s="431"/>
      <c r="AS346" s="429"/>
      <c r="AT346" s="428"/>
      <c r="AU346" s="430"/>
      <c r="AV346" s="431"/>
      <c r="AW346" s="429"/>
      <c r="AX346" s="428"/>
      <c r="AY346" s="430"/>
      <c r="AZ346" s="431"/>
      <c r="BA346" s="429"/>
      <c r="BB346" s="428"/>
      <c r="BC346" s="430"/>
      <c r="BD346" s="431"/>
      <c r="BE346" s="429"/>
      <c r="BF346" s="428"/>
      <c r="BG346" s="430"/>
      <c r="BH346" s="431"/>
      <c r="BI346" s="429"/>
      <c r="BJ346" s="428"/>
      <c r="BK346" s="430"/>
      <c r="BL346" s="431"/>
      <c r="BM346" s="429"/>
      <c r="BN346" s="428"/>
      <c r="BO346" s="430"/>
      <c r="BP346" s="431"/>
      <c r="BQ346" s="429"/>
      <c r="BR346" s="428"/>
      <c r="BS346" s="430"/>
      <c r="BT346" s="431"/>
      <c r="BU346" s="429"/>
      <c r="BV346" s="428"/>
      <c r="BW346" s="430"/>
      <c r="BX346" s="431"/>
      <c r="BY346" s="429"/>
      <c r="BZ346" s="428"/>
      <c r="CA346" s="430"/>
      <c r="CB346" s="431"/>
      <c r="CC346" s="429"/>
      <c r="CD346" s="428"/>
      <c r="CE346" s="430"/>
      <c r="CF346" s="431"/>
      <c r="CG346" s="429"/>
      <c r="CH346" s="428"/>
      <c r="CI346" s="430"/>
      <c r="CJ346" s="431"/>
      <c r="CK346" s="429"/>
      <c r="CL346" s="428"/>
      <c r="CM346" s="430"/>
      <c r="CN346" s="431"/>
      <c r="CO346" s="429"/>
      <c r="CP346" s="428"/>
      <c r="CQ346" s="430"/>
      <c r="CR346" s="431"/>
      <c r="CS346" s="429"/>
      <c r="CT346" s="428"/>
      <c r="CU346" s="430"/>
      <c r="CV346" s="431"/>
      <c r="CW346" s="429"/>
      <c r="CX346" s="428"/>
      <c r="CY346" s="430"/>
      <c r="CZ346" s="431"/>
      <c r="DA346" s="429"/>
      <c r="DB346" s="428"/>
      <c r="DC346" s="430"/>
      <c r="DD346" s="431"/>
      <c r="DE346" s="429"/>
      <c r="DF346" s="428"/>
      <c r="DG346" s="430"/>
      <c r="DH346" s="431"/>
      <c r="DI346" s="429"/>
      <c r="DJ346" s="428"/>
      <c r="DK346" s="430"/>
      <c r="DL346" s="431"/>
      <c r="DM346" s="429"/>
      <c r="DN346" s="428"/>
      <c r="DO346" s="430"/>
      <c r="DP346" s="431"/>
      <c r="DQ346" s="429"/>
      <c r="DR346" s="428"/>
      <c r="DS346" s="430"/>
      <c r="DT346" s="431"/>
      <c r="DU346" s="429"/>
      <c r="DV346" s="428"/>
      <c r="DW346" s="430"/>
      <c r="DX346" s="431"/>
      <c r="DY346" s="429"/>
      <c r="DZ346" s="428"/>
      <c r="EA346" s="430"/>
      <c r="EB346" s="431"/>
      <c r="EC346" s="429"/>
      <c r="ED346" s="428"/>
      <c r="EE346" s="430"/>
      <c r="EF346" s="431"/>
      <c r="EG346" s="429"/>
      <c r="EH346" s="428"/>
      <c r="EI346" s="430"/>
      <c r="EJ346" s="431"/>
      <c r="EK346" s="429"/>
      <c r="EL346" s="428"/>
      <c r="EM346" s="430"/>
      <c r="EN346" s="431"/>
      <c r="EO346" s="429"/>
      <c r="EP346" s="428"/>
      <c r="EQ346" s="430"/>
      <c r="ER346" s="431"/>
      <c r="ES346" s="429"/>
      <c r="ET346" s="428"/>
      <c r="EU346" s="430"/>
      <c r="EV346" s="431"/>
      <c r="EW346" s="429"/>
      <c r="EX346" s="428"/>
      <c r="EY346" s="430"/>
      <c r="EZ346" s="431"/>
      <c r="FA346" s="429"/>
      <c r="FB346" s="428"/>
      <c r="FC346" s="430"/>
      <c r="FD346" s="431"/>
      <c r="FE346" s="429"/>
      <c r="FF346" s="428"/>
      <c r="FG346" s="430"/>
      <c r="FH346" s="431"/>
      <c r="FI346" s="429"/>
      <c r="FJ346" s="428"/>
      <c r="FK346" s="430"/>
      <c r="FL346" s="431"/>
      <c r="FM346" s="429"/>
      <c r="FN346" s="428"/>
      <c r="FO346" s="430"/>
      <c r="FP346" s="431"/>
      <c r="FQ346" s="429"/>
      <c r="FR346" s="428"/>
      <c r="FS346" s="430"/>
      <c r="FT346" s="431"/>
      <c r="FU346" s="429"/>
      <c r="FV346" s="428"/>
      <c r="FW346" s="430"/>
      <c r="FX346" s="431"/>
      <c r="FY346" s="429"/>
      <c r="FZ346" s="428"/>
      <c r="GA346" s="430"/>
      <c r="GB346" s="431"/>
      <c r="GC346" s="429"/>
      <c r="GD346" s="428"/>
      <c r="GE346" s="430"/>
      <c r="GF346" s="431"/>
      <c r="GG346" s="429"/>
      <c r="GH346" s="428"/>
      <c r="GI346" s="430"/>
      <c r="GJ346" s="431"/>
      <c r="GK346" s="429"/>
      <c r="GL346" s="428"/>
      <c r="GM346" s="430"/>
      <c r="GN346" s="431"/>
      <c r="GO346" s="429"/>
      <c r="GP346" s="428"/>
      <c r="GQ346" s="430"/>
      <c r="GR346" s="431"/>
      <c r="GS346" s="429"/>
      <c r="GT346" s="428"/>
      <c r="GU346" s="430"/>
      <c r="GV346" s="431"/>
      <c r="GW346" s="429"/>
      <c r="GX346" s="428"/>
      <c r="GY346" s="430"/>
      <c r="GZ346" s="431"/>
      <c r="HA346" s="429"/>
      <c r="HB346" s="428"/>
      <c r="HC346" s="430"/>
      <c r="HD346" s="431"/>
      <c r="HE346" s="429"/>
      <c r="HF346" s="428"/>
      <c r="HG346" s="430"/>
      <c r="HH346" s="431"/>
      <c r="HI346" s="429"/>
      <c r="HJ346" s="428"/>
      <c r="HK346" s="430"/>
      <c r="HL346" s="431"/>
      <c r="HM346" s="429"/>
      <c r="HN346" s="428"/>
      <c r="HO346" s="430"/>
      <c r="HP346" s="431"/>
      <c r="HQ346" s="429"/>
      <c r="HR346" s="428"/>
      <c r="HS346" s="430"/>
      <c r="HT346" s="431"/>
      <c r="HU346" s="429"/>
      <c r="HV346" s="428"/>
      <c r="HW346" s="430"/>
      <c r="HX346" s="431"/>
      <c r="HY346" s="429"/>
      <c r="HZ346" s="428"/>
      <c r="IA346" s="430"/>
      <c r="IB346" s="431"/>
      <c r="IC346" s="429"/>
      <c r="ID346" s="428"/>
      <c r="IE346" s="430"/>
      <c r="IF346" s="431"/>
      <c r="IG346" s="429"/>
      <c r="IH346" s="428"/>
      <c r="II346" s="430"/>
      <c r="IJ346" s="431"/>
      <c r="IK346" s="429"/>
      <c r="IL346" s="428"/>
      <c r="IM346" s="430"/>
      <c r="IN346" s="431"/>
      <c r="IO346" s="429"/>
      <c r="IP346" s="428"/>
      <c r="IQ346" s="430"/>
      <c r="IR346" s="431"/>
      <c r="IS346" s="429"/>
      <c r="IT346" s="428"/>
      <c r="IU346" s="430"/>
      <c r="IV346" s="431"/>
      <c r="IW346" s="429"/>
      <c r="IX346" s="428"/>
      <c r="IY346" s="430"/>
      <c r="IZ346" s="431"/>
      <c r="JA346" s="429"/>
      <c r="JB346" s="428"/>
      <c r="JC346" s="430"/>
      <c r="JD346" s="431"/>
      <c r="JE346" s="429"/>
      <c r="JF346" s="428"/>
      <c r="JG346" s="430"/>
      <c r="JH346" s="431"/>
      <c r="JI346" s="429"/>
      <c r="JJ346" s="428"/>
      <c r="JK346" s="430"/>
      <c r="JL346" s="431"/>
      <c r="JM346" s="429"/>
      <c r="JN346" s="428"/>
      <c r="JO346" s="430"/>
      <c r="JP346" s="431"/>
      <c r="JQ346" s="429"/>
      <c r="JR346" s="428"/>
      <c r="JS346" s="430"/>
      <c r="JT346" s="431"/>
      <c r="JU346" s="429"/>
      <c r="JV346" s="428"/>
      <c r="JW346" s="430"/>
      <c r="JX346" s="431"/>
      <c r="JY346" s="429"/>
      <c r="JZ346" s="428"/>
      <c r="KA346" s="430"/>
      <c r="KB346" s="431"/>
      <c r="KC346" s="429"/>
      <c r="KD346" s="428"/>
      <c r="KE346" s="430"/>
      <c r="KF346" s="431"/>
      <c r="KG346" s="429"/>
      <c r="KH346" s="428"/>
      <c r="KI346" s="430"/>
      <c r="KJ346" s="431"/>
      <c r="KK346" s="429"/>
      <c r="KL346" s="428"/>
      <c r="KM346" s="430"/>
      <c r="KN346" s="431"/>
      <c r="KO346" s="429"/>
      <c r="KP346" s="428"/>
      <c r="KQ346" s="430"/>
      <c r="KR346" s="431"/>
      <c r="KS346" s="429"/>
      <c r="KT346" s="428"/>
      <c r="KU346" s="430"/>
      <c r="KV346" s="431"/>
      <c r="KW346" s="429"/>
      <c r="KX346" s="428"/>
      <c r="KY346" s="430"/>
      <c r="KZ346" s="431"/>
      <c r="LA346" s="429"/>
      <c r="LB346" s="428"/>
      <c r="LC346" s="430"/>
      <c r="LD346" s="431"/>
      <c r="LE346" s="429"/>
      <c r="LF346" s="428"/>
      <c r="LG346" s="430"/>
      <c r="LH346" s="431"/>
      <c r="LI346" s="429"/>
      <c r="LJ346" s="428"/>
      <c r="LK346" s="430"/>
      <c r="LL346" s="431"/>
      <c r="LM346" s="429"/>
      <c r="LN346" s="428"/>
      <c r="LO346" s="430"/>
      <c r="LP346" s="431"/>
      <c r="LQ346" s="429"/>
      <c r="LR346" s="428"/>
      <c r="LS346" s="430"/>
      <c r="LT346" s="431"/>
      <c r="LU346" s="429"/>
      <c r="LV346" s="428"/>
      <c r="LW346" s="430"/>
      <c r="LX346" s="431"/>
      <c r="LY346" s="429"/>
      <c r="LZ346" s="428"/>
      <c r="MA346" s="430"/>
      <c r="MB346" s="431"/>
      <c r="MC346" s="429"/>
      <c r="MD346" s="428"/>
      <c r="ME346" s="430"/>
      <c r="MF346" s="431"/>
      <c r="MG346" s="429"/>
      <c r="MH346" s="428"/>
      <c r="MI346" s="430"/>
      <c r="MJ346" s="431"/>
      <c r="MK346" s="429"/>
      <c r="ML346" s="428"/>
      <c r="MM346" s="430"/>
      <c r="MN346" s="431"/>
      <c r="MO346" s="429"/>
      <c r="MP346" s="428"/>
      <c r="MQ346" s="430"/>
      <c r="MR346" s="431"/>
      <c r="MS346" s="429"/>
      <c r="MT346" s="428"/>
      <c r="MU346" s="430"/>
      <c r="MV346" s="431"/>
      <c r="MW346" s="429"/>
      <c r="MX346" s="428"/>
      <c r="MY346" s="430"/>
      <c r="MZ346" s="431"/>
      <c r="NA346" s="429"/>
      <c r="NB346" s="428"/>
      <c r="NC346" s="430"/>
      <c r="ND346" s="431"/>
      <c r="NE346" s="429"/>
      <c r="NF346" s="428"/>
      <c r="NG346" s="430"/>
      <c r="NH346" s="431"/>
      <c r="NI346" s="429"/>
      <c r="NJ346" s="428"/>
      <c r="NK346" s="430"/>
      <c r="NL346" s="431"/>
      <c r="NM346" s="429"/>
      <c r="NN346" s="428"/>
      <c r="NO346" s="430"/>
      <c r="NP346" s="431"/>
      <c r="NQ346" s="429"/>
      <c r="NR346" s="428"/>
      <c r="NS346" s="430"/>
      <c r="NT346" s="431"/>
      <c r="NU346" s="429"/>
      <c r="NV346" s="428"/>
      <c r="NW346" s="430"/>
      <c r="NX346" s="431"/>
      <c r="NY346" s="429"/>
      <c r="NZ346" s="428"/>
      <c r="OA346" s="430"/>
      <c r="OB346" s="431"/>
      <c r="OC346" s="429"/>
      <c r="OD346" s="428"/>
      <c r="OE346" s="430"/>
      <c r="OF346" s="431"/>
      <c r="OG346" s="429"/>
      <c r="OH346" s="428"/>
      <c r="OI346" s="430"/>
      <c r="OJ346" s="431"/>
      <c r="OK346" s="429"/>
      <c r="OL346" s="428"/>
      <c r="OM346" s="430"/>
      <c r="ON346" s="431"/>
      <c r="OO346" s="429"/>
      <c r="OP346" s="428"/>
      <c r="OQ346" s="430"/>
      <c r="OR346" s="431"/>
      <c r="OS346" s="429"/>
      <c r="OT346" s="428"/>
      <c r="OU346" s="430"/>
      <c r="OV346" s="431"/>
      <c r="OW346" s="429"/>
      <c r="OX346" s="428"/>
      <c r="OY346" s="430"/>
      <c r="OZ346" s="431"/>
      <c r="PA346" s="429"/>
      <c r="PB346" s="428"/>
      <c r="PC346" s="430"/>
      <c r="PD346" s="431"/>
      <c r="PE346" s="429"/>
      <c r="PF346" s="428"/>
      <c r="PG346" s="430"/>
      <c r="PH346" s="431"/>
      <c r="PI346" s="429"/>
      <c r="PJ346" s="428"/>
      <c r="PK346" s="430"/>
      <c r="PL346" s="431"/>
      <c r="PM346" s="429"/>
      <c r="PN346" s="428"/>
      <c r="PO346" s="430"/>
      <c r="PP346" s="431"/>
      <c r="PQ346" s="429"/>
      <c r="PR346" s="428"/>
      <c r="PS346" s="430"/>
      <c r="PT346" s="431"/>
      <c r="PU346" s="429"/>
      <c r="PV346" s="428"/>
      <c r="PW346" s="430"/>
      <c r="PX346" s="431"/>
      <c r="PY346" s="429"/>
      <c r="PZ346" s="428"/>
      <c r="QA346" s="430"/>
      <c r="QB346" s="431"/>
      <c r="QC346" s="429"/>
      <c r="QD346" s="428"/>
      <c r="QE346" s="430"/>
      <c r="QF346" s="431"/>
      <c r="QG346" s="429"/>
      <c r="QH346" s="428"/>
      <c r="QI346" s="430"/>
      <c r="QJ346" s="431"/>
      <c r="QK346" s="429"/>
      <c r="QL346" s="428"/>
      <c r="QM346" s="430"/>
      <c r="QN346" s="431"/>
      <c r="QO346" s="429"/>
      <c r="QP346" s="428"/>
      <c r="QQ346" s="430"/>
      <c r="QR346" s="431"/>
      <c r="QS346" s="429"/>
      <c r="QT346" s="428"/>
      <c r="QU346" s="430"/>
      <c r="QV346" s="431"/>
      <c r="QW346" s="429"/>
      <c r="QX346" s="428"/>
      <c r="QY346" s="430"/>
      <c r="QZ346" s="431"/>
      <c r="RA346" s="429"/>
      <c r="RB346" s="428"/>
      <c r="RC346" s="430"/>
      <c r="RD346" s="431"/>
      <c r="RE346" s="429"/>
      <c r="RF346" s="428"/>
      <c r="RG346" s="430"/>
      <c r="RH346" s="431"/>
      <c r="RI346" s="429"/>
      <c r="RJ346" s="428"/>
      <c r="RK346" s="430"/>
      <c r="RL346" s="431"/>
      <c r="RM346" s="429"/>
      <c r="RN346" s="428"/>
      <c r="RO346" s="430"/>
      <c r="RP346" s="431"/>
      <c r="RQ346" s="429"/>
      <c r="RR346" s="428"/>
      <c r="RS346" s="430"/>
      <c r="RT346" s="431"/>
      <c r="RU346" s="429"/>
      <c r="RV346" s="428"/>
      <c r="RW346" s="430"/>
      <c r="RX346" s="431"/>
      <c r="RY346" s="429"/>
      <c r="RZ346" s="428"/>
      <c r="SA346" s="430"/>
      <c r="SB346" s="431"/>
      <c r="SC346" s="429"/>
      <c r="SD346" s="428"/>
      <c r="SE346" s="430"/>
      <c r="SF346" s="431"/>
      <c r="SG346" s="429"/>
      <c r="SH346" s="428"/>
      <c r="SI346" s="430"/>
      <c r="SJ346" s="431"/>
      <c r="SK346" s="429"/>
      <c r="SL346" s="428"/>
      <c r="SM346" s="430"/>
      <c r="SN346" s="431"/>
      <c r="SO346" s="429"/>
      <c r="SP346" s="428"/>
      <c r="SQ346" s="430"/>
      <c r="SR346" s="431"/>
      <c r="SS346" s="429"/>
      <c r="ST346" s="428"/>
      <c r="SU346" s="430"/>
      <c r="SV346" s="431"/>
      <c r="SW346" s="429"/>
      <c r="SX346" s="428"/>
      <c r="SY346" s="430"/>
      <c r="SZ346" s="431"/>
      <c r="TA346" s="429"/>
      <c r="TB346" s="428"/>
      <c r="TC346" s="430"/>
      <c r="TD346" s="431"/>
      <c r="TE346" s="429"/>
      <c r="TF346" s="428"/>
      <c r="TG346" s="430"/>
      <c r="TH346" s="431"/>
      <c r="TI346" s="429"/>
      <c r="TJ346" s="428"/>
      <c r="TK346" s="430"/>
      <c r="TL346" s="431"/>
      <c r="TM346" s="429"/>
      <c r="TN346" s="428"/>
      <c r="TO346" s="430"/>
      <c r="TP346" s="431"/>
      <c r="TQ346" s="429"/>
      <c r="TR346" s="428"/>
      <c r="TS346" s="430"/>
      <c r="TT346" s="431"/>
      <c r="TU346" s="429"/>
      <c r="TV346" s="428"/>
      <c r="TW346" s="430"/>
      <c r="TX346" s="431"/>
      <c r="TY346" s="429"/>
      <c r="TZ346" s="428"/>
      <c r="UA346" s="430"/>
      <c r="UB346" s="431"/>
      <c r="UC346" s="429"/>
      <c r="UD346" s="428"/>
      <c r="UE346" s="430"/>
      <c r="UF346" s="431"/>
      <c r="UG346" s="429"/>
      <c r="UH346" s="428"/>
      <c r="UI346" s="430"/>
      <c r="UJ346" s="431"/>
      <c r="UK346" s="429"/>
      <c r="UL346" s="428"/>
      <c r="UM346" s="430"/>
      <c r="UN346" s="431"/>
      <c r="UO346" s="429"/>
      <c r="UP346" s="428"/>
      <c r="UQ346" s="430"/>
      <c r="UR346" s="431"/>
      <c r="US346" s="429"/>
      <c r="UT346" s="428"/>
      <c r="UU346" s="430"/>
      <c r="UV346" s="431"/>
      <c r="UW346" s="429"/>
      <c r="UX346" s="428"/>
      <c r="UY346" s="430"/>
      <c r="UZ346" s="431"/>
      <c r="VA346" s="429"/>
      <c r="VB346" s="428"/>
      <c r="VC346" s="430"/>
      <c r="VD346" s="431"/>
      <c r="VE346" s="429"/>
      <c r="VF346" s="428"/>
      <c r="VG346" s="430"/>
      <c r="VH346" s="431"/>
      <c r="VI346" s="429"/>
      <c r="VJ346" s="428"/>
      <c r="VK346" s="430"/>
      <c r="VL346" s="431"/>
      <c r="VM346" s="429"/>
      <c r="VN346" s="428"/>
      <c r="VO346" s="430"/>
      <c r="VP346" s="431"/>
      <c r="VQ346" s="429"/>
      <c r="VR346" s="428"/>
      <c r="VS346" s="430"/>
      <c r="VT346" s="431"/>
      <c r="VU346" s="429"/>
      <c r="VV346" s="428"/>
      <c r="VW346" s="430"/>
      <c r="VX346" s="431"/>
      <c r="VY346" s="429"/>
      <c r="VZ346" s="428"/>
      <c r="WA346" s="430"/>
      <c r="WB346" s="431"/>
      <c r="WC346" s="429"/>
      <c r="WD346" s="428"/>
      <c r="WE346" s="430"/>
      <c r="WF346" s="431"/>
      <c r="WG346" s="429"/>
      <c r="WH346" s="428"/>
      <c r="WI346" s="430"/>
      <c r="WJ346" s="431"/>
      <c r="WK346" s="429"/>
      <c r="WL346" s="428"/>
      <c r="WM346" s="430"/>
      <c r="WN346" s="431"/>
      <c r="WO346" s="429"/>
      <c r="WP346" s="428"/>
      <c r="WQ346" s="430"/>
      <c r="WR346" s="431"/>
      <c r="WS346" s="429"/>
      <c r="WT346" s="428"/>
      <c r="WU346" s="430"/>
      <c r="WV346" s="431"/>
      <c r="WW346" s="429"/>
      <c r="WX346" s="428"/>
      <c r="WY346" s="430"/>
      <c r="WZ346" s="431"/>
      <c r="XA346" s="429"/>
      <c r="XB346" s="428"/>
      <c r="XC346" s="430"/>
      <c r="XD346" s="431"/>
      <c r="XE346" s="429"/>
      <c r="XF346" s="428"/>
      <c r="XG346" s="430"/>
      <c r="XH346" s="431"/>
      <c r="XI346" s="429"/>
      <c r="XJ346" s="428"/>
      <c r="XK346" s="430"/>
      <c r="XL346" s="431"/>
      <c r="XM346" s="429"/>
      <c r="XN346" s="428"/>
      <c r="XO346" s="430"/>
      <c r="XP346" s="431"/>
      <c r="XQ346" s="429"/>
      <c r="XR346" s="428"/>
      <c r="XS346" s="430"/>
      <c r="XT346" s="431"/>
      <c r="XU346" s="429"/>
      <c r="XV346" s="428"/>
      <c r="XW346" s="430"/>
      <c r="XX346" s="431"/>
      <c r="XY346" s="429"/>
      <c r="XZ346" s="428"/>
      <c r="YA346" s="430"/>
      <c r="YB346" s="431"/>
      <c r="YC346" s="429"/>
      <c r="YD346" s="428"/>
      <c r="YE346" s="430"/>
      <c r="YF346" s="431"/>
      <c r="YG346" s="429"/>
      <c r="YH346" s="428"/>
      <c r="YI346" s="430"/>
      <c r="YJ346" s="431"/>
      <c r="YK346" s="429"/>
      <c r="YL346" s="428"/>
      <c r="YM346" s="430"/>
      <c r="YN346" s="431"/>
      <c r="YO346" s="429"/>
      <c r="YP346" s="428"/>
      <c r="YQ346" s="430"/>
      <c r="YR346" s="431"/>
      <c r="YS346" s="429"/>
      <c r="YT346" s="428"/>
      <c r="YU346" s="430"/>
      <c r="YV346" s="431"/>
      <c r="YW346" s="429"/>
      <c r="YX346" s="428"/>
      <c r="YY346" s="430"/>
      <c r="YZ346" s="431"/>
      <c r="ZA346" s="429"/>
      <c r="ZB346" s="428"/>
      <c r="ZC346" s="430"/>
      <c r="ZD346" s="431"/>
      <c r="ZE346" s="429"/>
      <c r="ZF346" s="428"/>
      <c r="ZG346" s="430"/>
      <c r="ZH346" s="431"/>
      <c r="ZI346" s="429"/>
      <c r="ZJ346" s="428"/>
      <c r="ZK346" s="430"/>
      <c r="ZL346" s="431"/>
      <c r="ZM346" s="429"/>
      <c r="ZN346" s="428"/>
      <c r="ZO346" s="430"/>
      <c r="ZP346" s="431"/>
      <c r="ZQ346" s="429"/>
      <c r="ZR346" s="428"/>
      <c r="ZS346" s="430"/>
      <c r="ZT346" s="431"/>
      <c r="ZU346" s="429"/>
      <c r="ZV346" s="428"/>
      <c r="ZW346" s="430"/>
      <c r="ZX346" s="431"/>
      <c r="ZY346" s="429"/>
      <c r="ZZ346" s="428"/>
      <c r="AAA346" s="430"/>
      <c r="AAB346" s="431"/>
      <c r="AAC346" s="429"/>
      <c r="AAD346" s="428"/>
      <c r="AAE346" s="430"/>
      <c r="AAF346" s="431"/>
      <c r="AAG346" s="429"/>
      <c r="AAH346" s="428"/>
      <c r="AAI346" s="430"/>
      <c r="AAJ346" s="431"/>
      <c r="AAK346" s="429"/>
      <c r="AAL346" s="428"/>
      <c r="AAM346" s="430"/>
      <c r="AAN346" s="431"/>
      <c r="AAO346" s="429"/>
      <c r="AAP346" s="428"/>
      <c r="AAQ346" s="430"/>
      <c r="AAR346" s="431"/>
      <c r="AAS346" s="429"/>
      <c r="AAT346" s="428"/>
      <c r="AAU346" s="430"/>
      <c r="AAV346" s="431"/>
      <c r="AAW346" s="429"/>
      <c r="AAX346" s="428"/>
      <c r="AAY346" s="430"/>
      <c r="AAZ346" s="431"/>
      <c r="ABA346" s="429"/>
      <c r="ABB346" s="428"/>
      <c r="ABC346" s="430"/>
      <c r="ABD346" s="431"/>
      <c r="ABE346" s="429"/>
      <c r="ABF346" s="428"/>
      <c r="ABG346" s="430"/>
      <c r="ABH346" s="431"/>
      <c r="ABI346" s="429"/>
      <c r="ABJ346" s="428"/>
      <c r="ABK346" s="430"/>
      <c r="ABL346" s="431"/>
      <c r="ABM346" s="429"/>
      <c r="ABN346" s="428"/>
      <c r="ABO346" s="430"/>
      <c r="ABP346" s="431"/>
      <c r="ABQ346" s="429"/>
      <c r="ABR346" s="428"/>
      <c r="ABS346" s="430"/>
      <c r="ABT346" s="431"/>
      <c r="ABU346" s="429"/>
      <c r="ABV346" s="428"/>
      <c r="ABW346" s="430"/>
      <c r="ABX346" s="431"/>
      <c r="ABY346" s="429"/>
      <c r="ABZ346" s="428"/>
      <c r="ACA346" s="430"/>
      <c r="ACB346" s="431"/>
      <c r="ACC346" s="429"/>
      <c r="ACD346" s="428"/>
      <c r="ACE346" s="430"/>
      <c r="ACF346" s="431"/>
      <c r="ACG346" s="429"/>
      <c r="ACH346" s="428"/>
      <c r="ACI346" s="430"/>
      <c r="ACJ346" s="431"/>
      <c r="ACK346" s="429"/>
      <c r="ACL346" s="428"/>
      <c r="ACM346" s="430"/>
      <c r="ACN346" s="431"/>
      <c r="ACO346" s="429"/>
      <c r="ACP346" s="428"/>
      <c r="ACQ346" s="430"/>
      <c r="ACR346" s="431"/>
      <c r="ACS346" s="429"/>
      <c r="ACT346" s="428"/>
      <c r="ACU346" s="430"/>
      <c r="ACV346" s="431"/>
      <c r="ACW346" s="429"/>
      <c r="ACX346" s="428"/>
      <c r="ACY346" s="430"/>
      <c r="ACZ346" s="431"/>
      <c r="ADA346" s="429"/>
      <c r="ADB346" s="428"/>
      <c r="ADC346" s="430"/>
      <c r="ADD346" s="431"/>
      <c r="ADE346" s="429"/>
      <c r="ADF346" s="428"/>
      <c r="ADG346" s="430"/>
      <c r="ADH346" s="431"/>
      <c r="ADI346" s="429"/>
      <c r="ADJ346" s="428"/>
      <c r="ADK346" s="430"/>
      <c r="ADL346" s="431"/>
      <c r="ADM346" s="429"/>
      <c r="ADN346" s="428"/>
      <c r="ADO346" s="430"/>
      <c r="ADP346" s="431"/>
      <c r="ADQ346" s="429"/>
      <c r="ADR346" s="428"/>
      <c r="ADS346" s="430"/>
      <c r="ADT346" s="431"/>
      <c r="ADU346" s="429"/>
      <c r="ADV346" s="428"/>
      <c r="ADW346" s="430"/>
      <c r="ADX346" s="431"/>
      <c r="ADY346" s="429"/>
      <c r="ADZ346" s="428"/>
      <c r="AEA346" s="430"/>
      <c r="AEB346" s="431"/>
      <c r="AEC346" s="429"/>
      <c r="AED346" s="428"/>
      <c r="AEE346" s="430"/>
      <c r="AEF346" s="431"/>
      <c r="AEG346" s="429"/>
      <c r="AEH346" s="428"/>
      <c r="AEI346" s="430"/>
      <c r="AEJ346" s="431"/>
      <c r="AEK346" s="429"/>
      <c r="AEL346" s="428"/>
      <c r="AEM346" s="430"/>
      <c r="AEN346" s="431"/>
      <c r="AEO346" s="429"/>
      <c r="AEP346" s="428"/>
      <c r="AEQ346" s="430"/>
      <c r="AER346" s="431"/>
      <c r="AES346" s="429"/>
      <c r="AET346" s="428"/>
      <c r="AEU346" s="430"/>
      <c r="AEV346" s="431"/>
      <c r="AEW346" s="429"/>
      <c r="AEX346" s="428"/>
      <c r="AEY346" s="430"/>
      <c r="AEZ346" s="431"/>
      <c r="AFA346" s="429"/>
      <c r="AFB346" s="428"/>
      <c r="AFC346" s="430"/>
      <c r="AFD346" s="431"/>
      <c r="AFE346" s="429"/>
      <c r="AFF346" s="428"/>
      <c r="AFG346" s="430"/>
      <c r="AFH346" s="431"/>
      <c r="AFI346" s="429"/>
      <c r="AFJ346" s="428"/>
      <c r="AFK346" s="430"/>
      <c r="AFL346" s="431"/>
      <c r="AFM346" s="429"/>
      <c r="AFN346" s="428"/>
      <c r="AFO346" s="430"/>
      <c r="AFP346" s="431"/>
      <c r="AFQ346" s="429"/>
      <c r="AFR346" s="428"/>
      <c r="AFS346" s="430"/>
      <c r="AFT346" s="431"/>
      <c r="AFU346" s="429"/>
      <c r="AFV346" s="428"/>
      <c r="AFW346" s="430"/>
      <c r="AFX346" s="431"/>
      <c r="AFY346" s="429"/>
      <c r="AFZ346" s="428"/>
      <c r="AGA346" s="430"/>
      <c r="AGB346" s="431"/>
      <c r="AGC346" s="429"/>
      <c r="AGD346" s="428"/>
      <c r="AGE346" s="430"/>
      <c r="AGF346" s="431"/>
      <c r="AGG346" s="429"/>
      <c r="AGH346" s="428"/>
      <c r="AGI346" s="430"/>
      <c r="AGJ346" s="431"/>
      <c r="AGK346" s="429"/>
      <c r="AGL346" s="428"/>
      <c r="AGM346" s="430"/>
      <c r="AGN346" s="431"/>
      <c r="AGO346" s="429"/>
      <c r="AGP346" s="428"/>
      <c r="AGQ346" s="430"/>
      <c r="AGR346" s="431"/>
      <c r="AGS346" s="429"/>
      <c r="AGT346" s="428"/>
      <c r="AGU346" s="430"/>
      <c r="AGV346" s="431"/>
      <c r="AGW346" s="429"/>
      <c r="AGX346" s="428"/>
      <c r="AGY346" s="430"/>
      <c r="AGZ346" s="431"/>
      <c r="AHA346" s="429"/>
      <c r="AHB346" s="428"/>
      <c r="AHC346" s="430"/>
      <c r="AHD346" s="431"/>
      <c r="AHE346" s="429"/>
      <c r="AHF346" s="428"/>
      <c r="AHG346" s="430"/>
      <c r="AHH346" s="431"/>
      <c r="AHI346" s="429"/>
      <c r="AHJ346" s="428"/>
      <c r="AHK346" s="430"/>
      <c r="AHL346" s="431"/>
      <c r="AHM346" s="429"/>
      <c r="AHN346" s="428"/>
      <c r="AHO346" s="430"/>
      <c r="AHP346" s="431"/>
      <c r="AHQ346" s="429"/>
      <c r="AHR346" s="428"/>
      <c r="AHS346" s="430"/>
      <c r="AHT346" s="431"/>
      <c r="AHU346" s="429"/>
      <c r="AHV346" s="428"/>
      <c r="AHW346" s="430"/>
      <c r="AHX346" s="431"/>
      <c r="AHY346" s="429"/>
      <c r="AHZ346" s="428"/>
      <c r="AIA346" s="430"/>
      <c r="AIB346" s="431"/>
      <c r="AIC346" s="429"/>
      <c r="AID346" s="428"/>
      <c r="AIE346" s="430"/>
      <c r="AIF346" s="431"/>
      <c r="AIG346" s="429"/>
      <c r="AIH346" s="428"/>
      <c r="AII346" s="430"/>
      <c r="AIJ346" s="431"/>
      <c r="AIK346" s="429"/>
      <c r="AIL346" s="428"/>
      <c r="AIM346" s="430"/>
      <c r="AIN346" s="431"/>
      <c r="AIO346" s="429"/>
      <c r="AIP346" s="428"/>
      <c r="AIQ346" s="430"/>
      <c r="AIR346" s="431"/>
      <c r="AIS346" s="429"/>
      <c r="AIT346" s="428"/>
      <c r="AIU346" s="430"/>
      <c r="AIV346" s="431"/>
      <c r="AIW346" s="429"/>
      <c r="AIX346" s="428"/>
      <c r="AIY346" s="430"/>
      <c r="AIZ346" s="431"/>
      <c r="AJA346" s="429"/>
      <c r="AJB346" s="428"/>
      <c r="AJC346" s="430"/>
      <c r="AJD346" s="431"/>
      <c r="AJE346" s="429"/>
      <c r="AJF346" s="428"/>
      <c r="AJG346" s="430"/>
      <c r="AJH346" s="431"/>
      <c r="AJI346" s="429"/>
      <c r="AJJ346" s="428"/>
      <c r="AJK346" s="430"/>
      <c r="AJL346" s="431"/>
      <c r="AJM346" s="429"/>
      <c r="AJN346" s="428"/>
      <c r="AJO346" s="430"/>
      <c r="AJP346" s="431"/>
      <c r="AJQ346" s="429"/>
      <c r="AJR346" s="428"/>
      <c r="AJS346" s="430"/>
      <c r="AJT346" s="431"/>
      <c r="AJU346" s="429"/>
      <c r="AJV346" s="428"/>
      <c r="AJW346" s="430"/>
      <c r="AJX346" s="431"/>
      <c r="AJY346" s="429"/>
      <c r="AJZ346" s="428"/>
      <c r="AKA346" s="430"/>
      <c r="AKB346" s="431"/>
      <c r="AKC346" s="429"/>
      <c r="AKD346" s="428"/>
      <c r="AKE346" s="430"/>
      <c r="AKF346" s="431"/>
      <c r="AKG346" s="429"/>
      <c r="AKH346" s="428"/>
      <c r="AKI346" s="430"/>
      <c r="AKJ346" s="431"/>
      <c r="AKK346" s="429"/>
      <c r="AKL346" s="428"/>
      <c r="AKM346" s="430"/>
      <c r="AKN346" s="431"/>
      <c r="AKO346" s="429"/>
      <c r="AKP346" s="428"/>
      <c r="AKQ346" s="430"/>
      <c r="AKR346" s="431"/>
      <c r="AKS346" s="429"/>
      <c r="AKT346" s="428"/>
      <c r="AKU346" s="430"/>
      <c r="AKV346" s="431"/>
      <c r="AKW346" s="429"/>
      <c r="AKX346" s="428"/>
      <c r="AKY346" s="430"/>
      <c r="AKZ346" s="431"/>
      <c r="ALA346" s="429"/>
      <c r="ALB346" s="428"/>
      <c r="ALC346" s="430"/>
      <c r="ALD346" s="431"/>
      <c r="ALE346" s="429"/>
      <c r="ALF346" s="428"/>
      <c r="ALG346" s="430"/>
      <c r="ALH346" s="431"/>
      <c r="ALI346" s="429"/>
      <c r="ALJ346" s="428"/>
      <c r="ALK346" s="430"/>
      <c r="ALL346" s="431"/>
      <c r="ALM346" s="429"/>
      <c r="ALN346" s="428"/>
      <c r="ALO346" s="430"/>
      <c r="ALP346" s="431"/>
      <c r="ALQ346" s="429"/>
      <c r="ALR346" s="428"/>
      <c r="ALS346" s="430"/>
      <c r="ALT346" s="431"/>
      <c r="ALU346" s="429"/>
      <c r="ALV346" s="428"/>
      <c r="ALW346" s="430"/>
      <c r="ALX346" s="431"/>
      <c r="ALY346" s="429"/>
      <c r="ALZ346" s="428"/>
      <c r="AMA346" s="430"/>
      <c r="AMB346" s="431"/>
      <c r="AMC346" s="429"/>
      <c r="AMD346" s="428"/>
      <c r="AME346" s="430"/>
      <c r="AMF346" s="431"/>
      <c r="AMG346" s="429"/>
      <c r="AMH346" s="428"/>
      <c r="AMI346" s="430"/>
      <c r="AMJ346" s="431"/>
      <c r="AMK346" s="429"/>
      <c r="AML346" s="428"/>
      <c r="AMM346" s="430"/>
      <c r="AMN346" s="431"/>
      <c r="AMO346" s="429"/>
      <c r="AMP346" s="428"/>
      <c r="AMQ346" s="430"/>
      <c r="AMR346" s="431"/>
      <c r="AMS346" s="429"/>
      <c r="AMT346" s="428"/>
      <c r="AMU346" s="430"/>
      <c r="AMV346" s="431"/>
      <c r="AMW346" s="429"/>
      <c r="AMX346" s="428"/>
      <c r="AMY346" s="430"/>
      <c r="AMZ346" s="431"/>
      <c r="ANA346" s="429"/>
      <c r="ANB346" s="428"/>
      <c r="ANC346" s="430"/>
      <c r="AND346" s="431"/>
      <c r="ANE346" s="429"/>
      <c r="ANF346" s="428"/>
      <c r="ANG346" s="430"/>
      <c r="ANH346" s="431"/>
      <c r="ANI346" s="429"/>
      <c r="ANJ346" s="428"/>
      <c r="ANK346" s="430"/>
      <c r="ANL346" s="431"/>
      <c r="ANM346" s="429"/>
      <c r="ANN346" s="428"/>
      <c r="ANO346" s="430"/>
      <c r="ANP346" s="431"/>
      <c r="ANQ346" s="429"/>
      <c r="ANR346" s="428"/>
      <c r="ANS346" s="430"/>
      <c r="ANT346" s="431"/>
      <c r="ANU346" s="429"/>
      <c r="ANV346" s="428"/>
      <c r="ANW346" s="430"/>
      <c r="ANX346" s="431"/>
      <c r="ANY346" s="429"/>
      <c r="ANZ346" s="428"/>
      <c r="AOA346" s="430"/>
      <c r="AOB346" s="431"/>
      <c r="AOC346" s="429"/>
      <c r="AOD346" s="428"/>
      <c r="AOE346" s="430"/>
      <c r="AOF346" s="431"/>
      <c r="AOG346" s="429"/>
      <c r="AOH346" s="428"/>
      <c r="AOI346" s="430"/>
      <c r="AOJ346" s="431"/>
      <c r="AOK346" s="429"/>
      <c r="AOL346" s="428"/>
      <c r="AOM346" s="430"/>
      <c r="AON346" s="431"/>
      <c r="AOO346" s="429"/>
      <c r="AOP346" s="428"/>
      <c r="AOQ346" s="430"/>
      <c r="AOR346" s="431"/>
      <c r="AOS346" s="429"/>
      <c r="AOT346" s="428"/>
      <c r="AOU346" s="430"/>
      <c r="AOV346" s="431"/>
      <c r="AOW346" s="429"/>
      <c r="AOX346" s="428"/>
      <c r="AOY346" s="430"/>
      <c r="AOZ346" s="431"/>
      <c r="APA346" s="429"/>
      <c r="APB346" s="428"/>
      <c r="APC346" s="430"/>
      <c r="APD346" s="431"/>
      <c r="APE346" s="429"/>
      <c r="APF346" s="428"/>
      <c r="APG346" s="430"/>
      <c r="APH346" s="431"/>
      <c r="API346" s="429"/>
      <c r="APJ346" s="428"/>
      <c r="APK346" s="430"/>
      <c r="APL346" s="431"/>
      <c r="APM346" s="429"/>
      <c r="APN346" s="428"/>
      <c r="APO346" s="430"/>
      <c r="APP346" s="431"/>
      <c r="APQ346" s="429"/>
      <c r="APR346" s="428"/>
      <c r="APS346" s="430"/>
      <c r="APT346" s="431"/>
      <c r="APU346" s="429"/>
      <c r="APV346" s="428"/>
      <c r="APW346" s="430"/>
      <c r="APX346" s="431"/>
      <c r="APY346" s="429"/>
      <c r="APZ346" s="428"/>
      <c r="AQA346" s="430"/>
      <c r="AQB346" s="431"/>
      <c r="AQC346" s="429"/>
      <c r="AQD346" s="428"/>
      <c r="AQE346" s="430"/>
      <c r="AQF346" s="431"/>
      <c r="AQG346" s="429"/>
      <c r="AQH346" s="428"/>
      <c r="AQI346" s="430"/>
      <c r="AQJ346" s="431"/>
      <c r="AQK346" s="429"/>
      <c r="AQL346" s="428"/>
      <c r="AQM346" s="430"/>
      <c r="AQN346" s="431"/>
      <c r="AQO346" s="429"/>
      <c r="AQP346" s="428"/>
      <c r="AQQ346" s="430"/>
      <c r="AQR346" s="431"/>
      <c r="AQS346" s="429"/>
      <c r="AQT346" s="428"/>
      <c r="AQU346" s="430"/>
      <c r="AQV346" s="431"/>
      <c r="AQW346" s="429"/>
      <c r="AQX346" s="428"/>
      <c r="AQY346" s="430"/>
      <c r="AQZ346" s="431"/>
      <c r="ARA346" s="429"/>
      <c r="ARB346" s="428"/>
      <c r="ARC346" s="430"/>
      <c r="ARD346" s="431"/>
      <c r="ARE346" s="429"/>
      <c r="ARF346" s="428"/>
      <c r="ARG346" s="430"/>
      <c r="ARH346" s="431"/>
      <c r="ARI346" s="429"/>
      <c r="ARJ346" s="428"/>
      <c r="ARK346" s="430"/>
      <c r="ARL346" s="431"/>
      <c r="ARM346" s="429"/>
      <c r="ARN346" s="428"/>
      <c r="ARO346" s="430"/>
      <c r="ARP346" s="431"/>
      <c r="ARQ346" s="429"/>
      <c r="ARR346" s="428"/>
      <c r="ARS346" s="430"/>
      <c r="ART346" s="431"/>
      <c r="ARU346" s="429"/>
      <c r="ARV346" s="428"/>
      <c r="ARW346" s="430"/>
      <c r="ARX346" s="431"/>
      <c r="ARY346" s="429"/>
      <c r="ARZ346" s="428"/>
      <c r="ASA346" s="430"/>
      <c r="ASB346" s="431"/>
      <c r="ASC346" s="429"/>
      <c r="ASD346" s="428"/>
      <c r="ASE346" s="430"/>
      <c r="ASF346" s="431"/>
      <c r="ASG346" s="429"/>
      <c r="ASH346" s="428"/>
      <c r="ASI346" s="430"/>
      <c r="ASJ346" s="431"/>
      <c r="ASK346" s="429"/>
      <c r="ASL346" s="428"/>
      <c r="ASM346" s="430"/>
      <c r="ASN346" s="431"/>
      <c r="ASO346" s="429"/>
      <c r="ASP346" s="428"/>
      <c r="ASQ346" s="430"/>
      <c r="ASR346" s="431"/>
      <c r="ASS346" s="429"/>
      <c r="AST346" s="428"/>
      <c r="ASU346" s="430"/>
      <c r="ASV346" s="431"/>
      <c r="ASW346" s="429"/>
      <c r="ASX346" s="428"/>
      <c r="ASY346" s="430"/>
      <c r="ASZ346" s="431"/>
      <c r="ATA346" s="429"/>
      <c r="ATB346" s="428"/>
      <c r="ATC346" s="430"/>
      <c r="ATD346" s="431"/>
      <c r="ATE346" s="429"/>
      <c r="ATF346" s="428"/>
      <c r="ATG346" s="430"/>
      <c r="ATH346" s="431"/>
      <c r="ATI346" s="429"/>
      <c r="ATJ346" s="428"/>
      <c r="ATK346" s="430"/>
      <c r="ATL346" s="431"/>
      <c r="ATM346" s="429"/>
      <c r="ATN346" s="428"/>
      <c r="ATO346" s="430"/>
      <c r="ATP346" s="431"/>
      <c r="ATQ346" s="429"/>
      <c r="ATR346" s="428"/>
      <c r="ATS346" s="430"/>
      <c r="ATT346" s="431"/>
      <c r="ATU346" s="429"/>
      <c r="ATV346" s="428"/>
      <c r="ATW346" s="430"/>
      <c r="ATX346" s="431"/>
      <c r="ATY346" s="429"/>
      <c r="ATZ346" s="428"/>
      <c r="AUA346" s="430"/>
      <c r="AUB346" s="431"/>
      <c r="AUC346" s="429"/>
      <c r="AUD346" s="428"/>
      <c r="AUE346" s="430"/>
      <c r="AUF346" s="431"/>
      <c r="AUG346" s="429"/>
      <c r="AUH346" s="428"/>
      <c r="AUI346" s="430"/>
      <c r="AUJ346" s="431"/>
      <c r="AUK346" s="429"/>
      <c r="AUL346" s="428"/>
      <c r="AUM346" s="430"/>
      <c r="AUN346" s="431"/>
      <c r="AUO346" s="429"/>
      <c r="AUP346" s="428"/>
      <c r="AUQ346" s="430"/>
      <c r="AUR346" s="431"/>
      <c r="AUS346" s="429"/>
      <c r="AUT346" s="428"/>
      <c r="AUU346" s="430"/>
      <c r="AUV346" s="431"/>
      <c r="AUW346" s="429"/>
      <c r="AUX346" s="428"/>
      <c r="AUY346" s="430"/>
      <c r="AUZ346" s="431"/>
      <c r="AVA346" s="429"/>
      <c r="AVB346" s="428"/>
      <c r="AVC346" s="430"/>
      <c r="AVD346" s="431"/>
      <c r="AVE346" s="429"/>
      <c r="AVF346" s="428"/>
      <c r="AVG346" s="430"/>
      <c r="AVH346" s="431"/>
      <c r="AVI346" s="429"/>
      <c r="AVJ346" s="428"/>
      <c r="AVK346" s="430"/>
      <c r="AVL346" s="431"/>
      <c r="AVM346" s="429"/>
      <c r="AVN346" s="428"/>
      <c r="AVO346" s="430"/>
      <c r="AVP346" s="431"/>
      <c r="AVQ346" s="429"/>
      <c r="AVR346" s="428"/>
      <c r="AVS346" s="430"/>
      <c r="AVT346" s="431"/>
      <c r="AVU346" s="429"/>
      <c r="AVV346" s="428"/>
      <c r="AVW346" s="430"/>
      <c r="AVX346" s="431"/>
      <c r="AVY346" s="429"/>
      <c r="AVZ346" s="428"/>
      <c r="AWA346" s="430"/>
      <c r="AWB346" s="431"/>
      <c r="AWC346" s="429"/>
      <c r="AWD346" s="428"/>
      <c r="AWE346" s="430"/>
      <c r="AWF346" s="431"/>
      <c r="AWG346" s="429"/>
      <c r="AWH346" s="428"/>
      <c r="AWI346" s="430"/>
      <c r="AWJ346" s="431"/>
      <c r="AWK346" s="429"/>
      <c r="AWL346" s="428"/>
      <c r="AWM346" s="430"/>
      <c r="AWN346" s="431"/>
      <c r="AWO346" s="429"/>
      <c r="AWP346" s="428"/>
      <c r="AWQ346" s="430"/>
      <c r="AWR346" s="431"/>
      <c r="AWS346" s="429"/>
      <c r="AWT346" s="428"/>
      <c r="AWU346" s="430"/>
      <c r="AWV346" s="431"/>
      <c r="AWW346" s="429"/>
      <c r="AWX346" s="428"/>
      <c r="AWY346" s="430"/>
      <c r="AWZ346" s="431"/>
      <c r="AXA346" s="429"/>
      <c r="AXB346" s="428"/>
      <c r="AXC346" s="430"/>
      <c r="AXD346" s="431"/>
      <c r="AXE346" s="429"/>
      <c r="AXF346" s="428"/>
      <c r="AXG346" s="430"/>
      <c r="AXH346" s="431"/>
      <c r="AXI346" s="429"/>
      <c r="AXJ346" s="428"/>
      <c r="AXK346" s="430"/>
      <c r="AXL346" s="431"/>
      <c r="AXM346" s="429"/>
      <c r="AXN346" s="428"/>
      <c r="AXO346" s="430"/>
      <c r="AXP346" s="431"/>
      <c r="AXQ346" s="429"/>
      <c r="AXR346" s="428"/>
      <c r="AXS346" s="430"/>
      <c r="AXT346" s="431"/>
      <c r="AXU346" s="429"/>
      <c r="AXV346" s="428"/>
      <c r="AXW346" s="430"/>
      <c r="AXX346" s="431"/>
      <c r="AXY346" s="429"/>
      <c r="AXZ346" s="428"/>
      <c r="AYA346" s="430"/>
      <c r="AYB346" s="431"/>
      <c r="AYC346" s="429"/>
      <c r="AYD346" s="428"/>
      <c r="AYE346" s="430"/>
      <c r="AYF346" s="431"/>
      <c r="AYG346" s="429"/>
      <c r="AYH346" s="428"/>
      <c r="AYI346" s="430"/>
      <c r="AYJ346" s="431"/>
      <c r="AYK346" s="429"/>
      <c r="AYL346" s="428"/>
      <c r="AYM346" s="430"/>
      <c r="AYN346" s="431"/>
      <c r="AYO346" s="429"/>
      <c r="AYP346" s="428"/>
      <c r="AYQ346" s="430"/>
      <c r="AYR346" s="431"/>
      <c r="AYS346" s="429"/>
      <c r="AYT346" s="428"/>
      <c r="AYU346" s="430"/>
      <c r="AYV346" s="431"/>
      <c r="AYW346" s="429"/>
      <c r="AYX346" s="428"/>
      <c r="AYY346" s="430"/>
      <c r="AYZ346" s="431"/>
      <c r="AZA346" s="429"/>
      <c r="AZB346" s="428"/>
      <c r="AZC346" s="430"/>
      <c r="AZD346" s="431"/>
      <c r="AZE346" s="429"/>
      <c r="AZF346" s="428"/>
      <c r="AZG346" s="430"/>
      <c r="AZH346" s="431"/>
      <c r="AZI346" s="429"/>
      <c r="AZJ346" s="428"/>
      <c r="AZK346" s="430"/>
      <c r="AZL346" s="431"/>
      <c r="AZM346" s="429"/>
      <c r="AZN346" s="428"/>
      <c r="AZO346" s="430"/>
      <c r="AZP346" s="431"/>
      <c r="AZQ346" s="429"/>
      <c r="AZR346" s="428"/>
      <c r="AZS346" s="430"/>
      <c r="AZT346" s="431"/>
      <c r="AZU346" s="429"/>
      <c r="AZV346" s="428"/>
      <c r="AZW346" s="430"/>
      <c r="AZX346" s="431"/>
      <c r="AZY346" s="429"/>
      <c r="AZZ346" s="428"/>
      <c r="BAA346" s="430"/>
      <c r="BAB346" s="431"/>
      <c r="BAC346" s="429"/>
      <c r="BAD346" s="428"/>
      <c r="BAE346" s="430"/>
      <c r="BAF346" s="431"/>
      <c r="BAG346" s="429"/>
      <c r="BAH346" s="428"/>
      <c r="BAI346" s="430"/>
      <c r="BAJ346" s="431"/>
      <c r="BAK346" s="429"/>
      <c r="BAL346" s="428"/>
      <c r="BAM346" s="430"/>
      <c r="BAN346" s="431"/>
      <c r="BAO346" s="429"/>
      <c r="BAP346" s="428"/>
      <c r="BAQ346" s="430"/>
      <c r="BAR346" s="431"/>
      <c r="BAS346" s="429"/>
      <c r="BAT346" s="428"/>
      <c r="BAU346" s="430"/>
      <c r="BAV346" s="431"/>
      <c r="BAW346" s="429"/>
      <c r="BAX346" s="428"/>
      <c r="BAY346" s="430"/>
      <c r="BAZ346" s="431"/>
      <c r="BBA346" s="429"/>
      <c r="BBB346" s="428"/>
      <c r="BBC346" s="430"/>
      <c r="BBD346" s="431"/>
      <c r="BBE346" s="429"/>
      <c r="BBF346" s="428"/>
      <c r="BBG346" s="430"/>
      <c r="BBH346" s="431"/>
      <c r="BBI346" s="429"/>
      <c r="BBJ346" s="428"/>
      <c r="BBK346" s="430"/>
      <c r="BBL346" s="431"/>
      <c r="BBM346" s="429"/>
      <c r="BBN346" s="428"/>
      <c r="BBO346" s="430"/>
      <c r="BBP346" s="431"/>
      <c r="BBQ346" s="429"/>
      <c r="BBR346" s="428"/>
      <c r="BBS346" s="430"/>
      <c r="BBT346" s="431"/>
      <c r="BBU346" s="429"/>
      <c r="BBV346" s="428"/>
      <c r="BBW346" s="430"/>
      <c r="BBX346" s="431"/>
      <c r="BBY346" s="429"/>
      <c r="BBZ346" s="428"/>
      <c r="BCA346" s="430"/>
      <c r="BCB346" s="431"/>
      <c r="BCC346" s="429"/>
      <c r="BCD346" s="428"/>
      <c r="BCE346" s="430"/>
      <c r="BCF346" s="431"/>
      <c r="BCG346" s="429"/>
      <c r="BCH346" s="428"/>
      <c r="BCI346" s="430"/>
      <c r="BCJ346" s="431"/>
      <c r="BCK346" s="429"/>
      <c r="BCL346" s="428"/>
      <c r="BCM346" s="430"/>
      <c r="BCN346" s="431"/>
      <c r="BCO346" s="429"/>
      <c r="BCP346" s="428"/>
      <c r="BCQ346" s="430"/>
      <c r="BCR346" s="431"/>
      <c r="BCS346" s="429"/>
      <c r="BCT346" s="428"/>
      <c r="BCU346" s="430"/>
      <c r="BCV346" s="431"/>
      <c r="BCW346" s="429"/>
      <c r="BCX346" s="428"/>
      <c r="BCY346" s="430"/>
      <c r="BCZ346" s="431"/>
      <c r="BDA346" s="429"/>
      <c r="BDB346" s="428"/>
      <c r="BDC346" s="430"/>
      <c r="BDD346" s="431"/>
      <c r="BDE346" s="429"/>
      <c r="BDF346" s="428"/>
      <c r="BDG346" s="430"/>
      <c r="BDH346" s="431"/>
      <c r="BDI346" s="429"/>
      <c r="BDJ346" s="428"/>
      <c r="BDK346" s="430"/>
      <c r="BDL346" s="431"/>
      <c r="BDM346" s="429"/>
      <c r="BDN346" s="428"/>
      <c r="BDO346" s="430"/>
      <c r="BDP346" s="431"/>
      <c r="BDQ346" s="429"/>
      <c r="BDR346" s="428"/>
      <c r="BDS346" s="430"/>
      <c r="BDT346" s="431"/>
      <c r="BDU346" s="429"/>
      <c r="BDV346" s="428"/>
      <c r="BDW346" s="430"/>
      <c r="BDX346" s="431"/>
      <c r="BDY346" s="429"/>
      <c r="BDZ346" s="428"/>
      <c r="BEA346" s="430"/>
      <c r="BEB346" s="431"/>
      <c r="BEC346" s="429"/>
      <c r="BED346" s="428"/>
      <c r="BEE346" s="430"/>
      <c r="BEF346" s="431"/>
      <c r="BEG346" s="429"/>
      <c r="BEH346" s="428"/>
      <c r="BEI346" s="430"/>
      <c r="BEJ346" s="431"/>
      <c r="BEK346" s="429"/>
      <c r="BEL346" s="428"/>
      <c r="BEM346" s="430"/>
      <c r="BEN346" s="431"/>
      <c r="BEO346" s="429"/>
      <c r="BEP346" s="428"/>
      <c r="BEQ346" s="430"/>
      <c r="BER346" s="431"/>
      <c r="BES346" s="429"/>
      <c r="BET346" s="428"/>
      <c r="BEU346" s="430"/>
      <c r="BEV346" s="431"/>
      <c r="BEW346" s="429"/>
      <c r="BEX346" s="428"/>
      <c r="BEY346" s="430"/>
      <c r="BEZ346" s="431"/>
      <c r="BFA346" s="429"/>
      <c r="BFB346" s="428"/>
      <c r="BFC346" s="430"/>
      <c r="BFD346" s="431"/>
      <c r="BFE346" s="429"/>
      <c r="BFF346" s="428"/>
      <c r="BFG346" s="430"/>
      <c r="BFH346" s="431"/>
      <c r="BFI346" s="429"/>
      <c r="BFJ346" s="428"/>
      <c r="BFK346" s="430"/>
      <c r="BFL346" s="431"/>
      <c r="BFM346" s="429"/>
      <c r="BFN346" s="428"/>
      <c r="BFO346" s="430"/>
      <c r="BFP346" s="431"/>
      <c r="BFQ346" s="429"/>
      <c r="BFR346" s="428"/>
      <c r="BFS346" s="430"/>
      <c r="BFT346" s="431"/>
      <c r="BFU346" s="429"/>
      <c r="BFV346" s="428"/>
      <c r="BFW346" s="430"/>
      <c r="BFX346" s="431"/>
      <c r="BFY346" s="429"/>
      <c r="BFZ346" s="428"/>
      <c r="BGA346" s="430"/>
      <c r="BGB346" s="431"/>
      <c r="BGC346" s="429"/>
      <c r="BGD346" s="428"/>
      <c r="BGE346" s="430"/>
      <c r="BGF346" s="431"/>
      <c r="BGG346" s="429"/>
      <c r="BGH346" s="428"/>
      <c r="BGI346" s="430"/>
      <c r="BGJ346" s="431"/>
      <c r="BGK346" s="429"/>
      <c r="BGL346" s="428"/>
      <c r="BGM346" s="430"/>
      <c r="BGN346" s="431"/>
      <c r="BGO346" s="429"/>
      <c r="BGP346" s="428"/>
      <c r="BGQ346" s="430"/>
      <c r="BGR346" s="431"/>
      <c r="BGS346" s="429"/>
      <c r="BGT346" s="428"/>
      <c r="BGU346" s="430"/>
      <c r="BGV346" s="431"/>
      <c r="BGW346" s="429"/>
      <c r="BGX346" s="428"/>
      <c r="BGY346" s="430"/>
      <c r="BGZ346" s="431"/>
      <c r="BHA346" s="429"/>
      <c r="BHB346" s="428"/>
      <c r="BHC346" s="430"/>
      <c r="BHD346" s="431"/>
      <c r="BHE346" s="429"/>
      <c r="BHF346" s="428"/>
      <c r="BHG346" s="430"/>
      <c r="BHH346" s="431"/>
      <c r="BHI346" s="429"/>
      <c r="BHJ346" s="428"/>
      <c r="BHK346" s="430"/>
      <c r="BHL346" s="431"/>
      <c r="BHM346" s="429"/>
      <c r="BHN346" s="428"/>
      <c r="BHO346" s="430"/>
      <c r="BHP346" s="431"/>
      <c r="BHQ346" s="429"/>
      <c r="BHR346" s="428"/>
      <c r="BHS346" s="430"/>
      <c r="BHT346" s="431"/>
      <c r="BHU346" s="429"/>
      <c r="BHV346" s="428"/>
      <c r="BHW346" s="430"/>
      <c r="BHX346" s="431"/>
      <c r="BHY346" s="429"/>
      <c r="BHZ346" s="428"/>
      <c r="BIA346" s="430"/>
      <c r="BIB346" s="431"/>
      <c r="BIC346" s="429"/>
      <c r="BID346" s="428"/>
      <c r="BIE346" s="430"/>
      <c r="BIF346" s="431"/>
      <c r="BIG346" s="429"/>
      <c r="BIH346" s="428"/>
      <c r="BII346" s="430"/>
      <c r="BIJ346" s="431"/>
      <c r="BIK346" s="429"/>
      <c r="BIL346" s="428"/>
      <c r="BIM346" s="430"/>
      <c r="BIN346" s="431"/>
      <c r="BIO346" s="429"/>
      <c r="BIP346" s="428"/>
      <c r="BIQ346" s="430"/>
      <c r="BIR346" s="431"/>
      <c r="BIS346" s="429"/>
      <c r="BIT346" s="428"/>
      <c r="BIU346" s="430"/>
      <c r="BIV346" s="431"/>
      <c r="BIW346" s="429"/>
      <c r="BIX346" s="428"/>
      <c r="BIY346" s="430"/>
      <c r="BIZ346" s="431"/>
      <c r="BJA346" s="429"/>
      <c r="BJB346" s="428"/>
      <c r="BJC346" s="430"/>
      <c r="BJD346" s="431"/>
      <c r="BJE346" s="429"/>
      <c r="BJF346" s="428"/>
      <c r="BJG346" s="430"/>
      <c r="BJH346" s="431"/>
      <c r="BJI346" s="429"/>
      <c r="BJJ346" s="428"/>
      <c r="BJK346" s="430"/>
      <c r="BJL346" s="431"/>
      <c r="BJM346" s="429"/>
      <c r="BJN346" s="428"/>
      <c r="BJO346" s="430"/>
      <c r="BJP346" s="431"/>
      <c r="BJQ346" s="429"/>
      <c r="BJR346" s="428"/>
      <c r="BJS346" s="430"/>
      <c r="BJT346" s="431"/>
      <c r="BJU346" s="429"/>
      <c r="BJV346" s="428"/>
      <c r="BJW346" s="430"/>
      <c r="BJX346" s="431"/>
      <c r="BJY346" s="429"/>
      <c r="BJZ346" s="428"/>
      <c r="BKA346" s="430"/>
      <c r="BKB346" s="431"/>
      <c r="BKC346" s="429"/>
      <c r="BKD346" s="428"/>
      <c r="BKE346" s="430"/>
      <c r="BKF346" s="431"/>
      <c r="BKG346" s="429"/>
      <c r="BKH346" s="428"/>
      <c r="BKI346" s="430"/>
      <c r="BKJ346" s="431"/>
      <c r="BKK346" s="429"/>
      <c r="BKL346" s="428"/>
      <c r="BKM346" s="430"/>
      <c r="BKN346" s="431"/>
      <c r="BKO346" s="429"/>
      <c r="BKP346" s="428"/>
      <c r="BKQ346" s="430"/>
      <c r="BKR346" s="431"/>
      <c r="BKS346" s="429"/>
      <c r="BKT346" s="428"/>
      <c r="BKU346" s="430"/>
      <c r="BKV346" s="431"/>
      <c r="BKW346" s="429"/>
      <c r="BKX346" s="428"/>
      <c r="BKY346" s="430"/>
      <c r="BKZ346" s="431"/>
      <c r="BLA346" s="429"/>
      <c r="BLB346" s="428"/>
      <c r="BLC346" s="430"/>
      <c r="BLD346" s="431"/>
      <c r="BLE346" s="429"/>
      <c r="BLF346" s="428"/>
      <c r="BLG346" s="430"/>
      <c r="BLH346" s="431"/>
      <c r="BLI346" s="429"/>
      <c r="BLJ346" s="428"/>
      <c r="BLK346" s="430"/>
      <c r="BLL346" s="431"/>
      <c r="BLM346" s="429"/>
      <c r="BLN346" s="428"/>
      <c r="BLO346" s="430"/>
      <c r="BLP346" s="431"/>
      <c r="BLQ346" s="429"/>
      <c r="BLR346" s="428"/>
      <c r="BLS346" s="430"/>
      <c r="BLT346" s="431"/>
      <c r="BLU346" s="429"/>
      <c r="BLV346" s="428"/>
      <c r="BLW346" s="430"/>
      <c r="BLX346" s="431"/>
      <c r="BLY346" s="429"/>
      <c r="BLZ346" s="428"/>
      <c r="BMA346" s="430"/>
      <c r="BMB346" s="431"/>
      <c r="BMC346" s="429"/>
      <c r="BMD346" s="428"/>
      <c r="BME346" s="430"/>
      <c r="BMF346" s="431"/>
      <c r="BMG346" s="429"/>
      <c r="BMH346" s="428"/>
      <c r="BMI346" s="430"/>
      <c r="BMJ346" s="431"/>
      <c r="BMK346" s="429"/>
      <c r="BML346" s="428"/>
      <c r="BMM346" s="430"/>
      <c r="BMN346" s="431"/>
      <c r="BMO346" s="429"/>
      <c r="BMP346" s="428"/>
      <c r="BMQ346" s="430"/>
      <c r="BMR346" s="431"/>
      <c r="BMS346" s="429"/>
      <c r="BMT346" s="428"/>
      <c r="BMU346" s="430"/>
      <c r="BMV346" s="431"/>
      <c r="BMW346" s="429"/>
      <c r="BMX346" s="428"/>
      <c r="BMY346" s="430"/>
      <c r="BMZ346" s="431"/>
      <c r="BNA346" s="429"/>
      <c r="BNB346" s="428"/>
      <c r="BNC346" s="430"/>
      <c r="BND346" s="431"/>
      <c r="BNE346" s="429"/>
      <c r="BNF346" s="428"/>
      <c r="BNG346" s="430"/>
      <c r="BNH346" s="431"/>
      <c r="BNI346" s="429"/>
      <c r="BNJ346" s="428"/>
      <c r="BNK346" s="430"/>
      <c r="BNL346" s="431"/>
      <c r="BNM346" s="429"/>
      <c r="BNN346" s="428"/>
      <c r="BNO346" s="430"/>
      <c r="BNP346" s="431"/>
      <c r="BNQ346" s="429"/>
      <c r="BNR346" s="428"/>
      <c r="BNS346" s="430"/>
      <c r="BNT346" s="431"/>
      <c r="BNU346" s="429"/>
      <c r="BNV346" s="428"/>
      <c r="BNW346" s="430"/>
      <c r="BNX346" s="431"/>
      <c r="BNY346" s="429"/>
      <c r="BNZ346" s="428"/>
      <c r="BOA346" s="430"/>
      <c r="BOB346" s="431"/>
      <c r="BOC346" s="429"/>
      <c r="BOD346" s="428"/>
      <c r="BOE346" s="430"/>
      <c r="BOF346" s="431"/>
      <c r="BOG346" s="429"/>
      <c r="BOH346" s="428"/>
      <c r="BOI346" s="430"/>
      <c r="BOJ346" s="431"/>
      <c r="BOK346" s="429"/>
      <c r="BOL346" s="428"/>
      <c r="BOM346" s="430"/>
      <c r="BON346" s="431"/>
      <c r="BOO346" s="429"/>
      <c r="BOP346" s="428"/>
      <c r="BOQ346" s="430"/>
      <c r="BOR346" s="431"/>
      <c r="BOS346" s="429"/>
      <c r="BOT346" s="428"/>
      <c r="BOU346" s="430"/>
      <c r="BOV346" s="431"/>
      <c r="BOW346" s="429"/>
      <c r="BOX346" s="428"/>
      <c r="BOY346" s="430"/>
      <c r="BOZ346" s="431"/>
      <c r="BPA346" s="429"/>
      <c r="BPB346" s="428"/>
      <c r="BPC346" s="430"/>
      <c r="BPD346" s="431"/>
      <c r="BPE346" s="429"/>
      <c r="BPF346" s="428"/>
      <c r="BPG346" s="430"/>
      <c r="BPH346" s="431"/>
      <c r="BPI346" s="429"/>
      <c r="BPJ346" s="428"/>
      <c r="BPK346" s="430"/>
      <c r="BPL346" s="431"/>
      <c r="BPM346" s="429"/>
      <c r="BPN346" s="428"/>
      <c r="BPO346" s="430"/>
      <c r="BPP346" s="431"/>
      <c r="BPQ346" s="429"/>
      <c r="BPR346" s="428"/>
      <c r="BPS346" s="430"/>
      <c r="BPT346" s="431"/>
      <c r="BPU346" s="429"/>
      <c r="BPV346" s="428"/>
      <c r="BPW346" s="430"/>
      <c r="BPX346" s="431"/>
      <c r="BPY346" s="429"/>
      <c r="BPZ346" s="428"/>
      <c r="BQA346" s="430"/>
      <c r="BQB346" s="431"/>
      <c r="BQC346" s="429"/>
      <c r="BQD346" s="428"/>
      <c r="BQE346" s="430"/>
      <c r="BQF346" s="431"/>
      <c r="BQG346" s="429"/>
      <c r="BQH346" s="428"/>
      <c r="BQI346" s="430"/>
      <c r="BQJ346" s="431"/>
      <c r="BQK346" s="429"/>
      <c r="BQL346" s="428"/>
      <c r="BQM346" s="430"/>
      <c r="BQN346" s="431"/>
      <c r="BQO346" s="429"/>
      <c r="BQP346" s="428"/>
      <c r="BQQ346" s="430"/>
      <c r="BQR346" s="431"/>
      <c r="BQS346" s="429"/>
      <c r="BQT346" s="428"/>
      <c r="BQU346" s="430"/>
      <c r="BQV346" s="431"/>
      <c r="BQW346" s="429"/>
      <c r="BQX346" s="428"/>
      <c r="BQY346" s="430"/>
      <c r="BQZ346" s="431"/>
      <c r="BRA346" s="429"/>
      <c r="BRB346" s="428"/>
      <c r="BRC346" s="430"/>
      <c r="BRD346" s="431"/>
      <c r="BRE346" s="429"/>
      <c r="BRF346" s="428"/>
      <c r="BRG346" s="430"/>
      <c r="BRH346" s="431"/>
      <c r="BRI346" s="429"/>
      <c r="BRJ346" s="428"/>
      <c r="BRK346" s="430"/>
      <c r="BRL346" s="431"/>
      <c r="BRM346" s="429"/>
      <c r="BRN346" s="428"/>
      <c r="BRO346" s="430"/>
      <c r="BRP346" s="431"/>
      <c r="BRQ346" s="429"/>
      <c r="BRR346" s="428"/>
      <c r="BRS346" s="430"/>
      <c r="BRT346" s="431"/>
      <c r="BRU346" s="429"/>
      <c r="BRV346" s="428"/>
      <c r="BRW346" s="430"/>
      <c r="BRX346" s="431"/>
      <c r="BRY346" s="429"/>
      <c r="BRZ346" s="428"/>
      <c r="BSA346" s="430"/>
      <c r="BSB346" s="431"/>
      <c r="BSC346" s="429"/>
      <c r="BSD346" s="428"/>
      <c r="BSE346" s="430"/>
      <c r="BSF346" s="431"/>
      <c r="BSG346" s="429"/>
      <c r="BSH346" s="428"/>
      <c r="BSI346" s="430"/>
      <c r="BSJ346" s="431"/>
      <c r="BSK346" s="429"/>
      <c r="BSL346" s="428"/>
      <c r="BSM346" s="430"/>
      <c r="BSN346" s="431"/>
      <c r="BSO346" s="429"/>
      <c r="BSP346" s="428"/>
      <c r="BSQ346" s="430"/>
      <c r="BSR346" s="431"/>
      <c r="BSS346" s="429"/>
      <c r="BST346" s="428"/>
      <c r="BSU346" s="430"/>
      <c r="BSV346" s="431"/>
      <c r="BSW346" s="429"/>
      <c r="BSX346" s="428"/>
      <c r="BSY346" s="430"/>
      <c r="BSZ346" s="431"/>
      <c r="BTA346" s="429"/>
      <c r="BTB346" s="428"/>
      <c r="BTC346" s="430"/>
      <c r="BTD346" s="431"/>
      <c r="BTE346" s="429"/>
      <c r="BTF346" s="428"/>
      <c r="BTG346" s="430"/>
      <c r="BTH346" s="431"/>
      <c r="BTI346" s="429"/>
      <c r="BTJ346" s="428"/>
      <c r="BTK346" s="430"/>
      <c r="BTL346" s="431"/>
      <c r="BTM346" s="429"/>
      <c r="BTN346" s="428"/>
      <c r="BTO346" s="430"/>
      <c r="BTP346" s="431"/>
      <c r="BTQ346" s="429"/>
      <c r="BTR346" s="428"/>
      <c r="BTS346" s="430"/>
      <c r="BTT346" s="431"/>
      <c r="BTU346" s="429"/>
      <c r="BTV346" s="428"/>
      <c r="BTW346" s="430"/>
      <c r="BTX346" s="431"/>
      <c r="BTY346" s="429"/>
      <c r="BTZ346" s="428"/>
      <c r="BUA346" s="430"/>
      <c r="BUB346" s="431"/>
      <c r="BUC346" s="429"/>
      <c r="BUD346" s="428"/>
      <c r="BUE346" s="430"/>
      <c r="BUF346" s="431"/>
      <c r="BUG346" s="429"/>
      <c r="BUH346" s="428"/>
      <c r="BUI346" s="430"/>
      <c r="BUJ346" s="431"/>
      <c r="BUK346" s="429"/>
      <c r="BUL346" s="428"/>
      <c r="BUM346" s="430"/>
      <c r="BUN346" s="431"/>
      <c r="BUO346" s="429"/>
      <c r="BUP346" s="428"/>
      <c r="BUQ346" s="430"/>
      <c r="BUR346" s="431"/>
      <c r="BUS346" s="429"/>
      <c r="BUT346" s="428"/>
      <c r="BUU346" s="430"/>
      <c r="BUV346" s="431"/>
      <c r="BUW346" s="429"/>
      <c r="BUX346" s="428"/>
      <c r="BUY346" s="430"/>
      <c r="BUZ346" s="431"/>
      <c r="BVA346" s="429"/>
      <c r="BVB346" s="428"/>
      <c r="BVC346" s="430"/>
      <c r="BVD346" s="431"/>
      <c r="BVE346" s="429"/>
      <c r="BVF346" s="428"/>
      <c r="BVG346" s="430"/>
      <c r="BVH346" s="431"/>
      <c r="BVI346" s="429"/>
      <c r="BVJ346" s="428"/>
      <c r="BVK346" s="430"/>
      <c r="BVL346" s="431"/>
      <c r="BVM346" s="429"/>
      <c r="BVN346" s="428"/>
      <c r="BVO346" s="430"/>
      <c r="BVP346" s="431"/>
      <c r="BVQ346" s="429"/>
      <c r="BVR346" s="428"/>
      <c r="BVS346" s="430"/>
      <c r="BVT346" s="431"/>
      <c r="BVU346" s="429"/>
      <c r="BVV346" s="428"/>
      <c r="BVW346" s="430"/>
      <c r="BVX346" s="431"/>
      <c r="BVY346" s="429"/>
      <c r="BVZ346" s="428"/>
      <c r="BWA346" s="430"/>
      <c r="BWB346" s="431"/>
      <c r="BWC346" s="429"/>
      <c r="BWD346" s="428"/>
      <c r="BWE346" s="430"/>
      <c r="BWF346" s="431"/>
      <c r="BWG346" s="429"/>
      <c r="BWH346" s="428"/>
      <c r="BWI346" s="430"/>
      <c r="BWJ346" s="431"/>
      <c r="BWK346" s="429"/>
      <c r="BWL346" s="428"/>
      <c r="BWM346" s="430"/>
      <c r="BWN346" s="431"/>
      <c r="BWO346" s="429"/>
      <c r="BWP346" s="428"/>
      <c r="BWQ346" s="430"/>
      <c r="BWR346" s="431"/>
      <c r="BWS346" s="429"/>
      <c r="BWT346" s="428"/>
      <c r="BWU346" s="430"/>
      <c r="BWV346" s="431"/>
      <c r="BWW346" s="429"/>
      <c r="BWX346" s="428"/>
      <c r="BWY346" s="430"/>
      <c r="BWZ346" s="431"/>
      <c r="BXA346" s="429"/>
      <c r="BXB346" s="428"/>
      <c r="BXC346" s="430"/>
      <c r="BXD346" s="431"/>
      <c r="BXE346" s="429"/>
      <c r="BXF346" s="428"/>
      <c r="BXG346" s="430"/>
      <c r="BXH346" s="431"/>
      <c r="BXI346" s="429"/>
      <c r="BXJ346" s="428"/>
      <c r="BXK346" s="430"/>
      <c r="BXL346" s="431"/>
      <c r="BXM346" s="429"/>
      <c r="BXN346" s="428"/>
      <c r="BXO346" s="430"/>
      <c r="BXP346" s="431"/>
      <c r="BXQ346" s="429"/>
      <c r="BXR346" s="428"/>
      <c r="BXS346" s="430"/>
      <c r="BXT346" s="431"/>
      <c r="BXU346" s="429"/>
      <c r="BXV346" s="428"/>
      <c r="BXW346" s="430"/>
      <c r="BXX346" s="431"/>
      <c r="BXY346" s="429"/>
      <c r="BXZ346" s="428"/>
      <c r="BYA346" s="430"/>
      <c r="BYB346" s="431"/>
      <c r="BYC346" s="429"/>
      <c r="BYD346" s="428"/>
      <c r="BYE346" s="430"/>
      <c r="BYF346" s="431"/>
      <c r="BYG346" s="429"/>
      <c r="BYH346" s="428"/>
      <c r="BYI346" s="430"/>
      <c r="BYJ346" s="431"/>
      <c r="BYK346" s="429"/>
      <c r="BYL346" s="428"/>
      <c r="BYM346" s="430"/>
      <c r="BYN346" s="431"/>
      <c r="BYO346" s="429"/>
      <c r="BYP346" s="428"/>
      <c r="BYQ346" s="430"/>
      <c r="BYR346" s="431"/>
      <c r="BYS346" s="429"/>
      <c r="BYT346" s="428"/>
      <c r="BYU346" s="430"/>
      <c r="BYV346" s="431"/>
      <c r="BYW346" s="429"/>
      <c r="BYX346" s="428"/>
      <c r="BYY346" s="430"/>
      <c r="BYZ346" s="431"/>
      <c r="BZA346" s="429"/>
      <c r="BZB346" s="428"/>
      <c r="BZC346" s="430"/>
      <c r="BZD346" s="431"/>
      <c r="BZE346" s="429"/>
      <c r="BZF346" s="428"/>
      <c r="BZG346" s="430"/>
      <c r="BZH346" s="431"/>
      <c r="BZI346" s="429"/>
      <c r="BZJ346" s="428"/>
      <c r="BZK346" s="430"/>
      <c r="BZL346" s="431"/>
      <c r="BZM346" s="429"/>
      <c r="BZN346" s="428"/>
      <c r="BZO346" s="430"/>
      <c r="BZP346" s="431"/>
      <c r="BZQ346" s="429"/>
      <c r="BZR346" s="428"/>
      <c r="BZS346" s="430"/>
      <c r="BZT346" s="431"/>
      <c r="BZU346" s="429"/>
      <c r="BZV346" s="428"/>
      <c r="BZW346" s="430"/>
      <c r="BZX346" s="431"/>
      <c r="BZY346" s="429"/>
      <c r="BZZ346" s="428"/>
      <c r="CAA346" s="430"/>
      <c r="CAB346" s="431"/>
      <c r="CAC346" s="429"/>
      <c r="CAD346" s="428"/>
      <c r="CAE346" s="430"/>
      <c r="CAF346" s="431"/>
      <c r="CAG346" s="429"/>
      <c r="CAH346" s="428"/>
      <c r="CAI346" s="430"/>
      <c r="CAJ346" s="431"/>
      <c r="CAK346" s="429"/>
      <c r="CAL346" s="428"/>
      <c r="CAM346" s="430"/>
      <c r="CAN346" s="431"/>
      <c r="CAO346" s="429"/>
      <c r="CAP346" s="428"/>
      <c r="CAQ346" s="430"/>
      <c r="CAR346" s="431"/>
      <c r="CAS346" s="429"/>
      <c r="CAT346" s="428"/>
      <c r="CAU346" s="430"/>
      <c r="CAV346" s="431"/>
      <c r="CAW346" s="429"/>
      <c r="CAX346" s="428"/>
      <c r="CAY346" s="430"/>
      <c r="CAZ346" s="431"/>
      <c r="CBA346" s="429"/>
      <c r="CBB346" s="428"/>
      <c r="CBC346" s="430"/>
      <c r="CBD346" s="431"/>
      <c r="CBE346" s="429"/>
      <c r="CBF346" s="428"/>
      <c r="CBG346" s="430"/>
      <c r="CBH346" s="431"/>
      <c r="CBI346" s="429"/>
      <c r="CBJ346" s="428"/>
      <c r="CBK346" s="430"/>
      <c r="CBL346" s="431"/>
      <c r="CBM346" s="429"/>
      <c r="CBN346" s="428"/>
      <c r="CBO346" s="430"/>
      <c r="CBP346" s="431"/>
      <c r="CBQ346" s="429"/>
      <c r="CBR346" s="428"/>
      <c r="CBS346" s="430"/>
      <c r="CBT346" s="431"/>
      <c r="CBU346" s="429"/>
      <c r="CBV346" s="428"/>
      <c r="CBW346" s="430"/>
      <c r="CBX346" s="431"/>
      <c r="CBY346" s="429"/>
      <c r="CBZ346" s="428"/>
      <c r="CCA346" s="430"/>
      <c r="CCB346" s="431"/>
      <c r="CCC346" s="429"/>
      <c r="CCD346" s="428"/>
      <c r="CCE346" s="430"/>
      <c r="CCF346" s="431"/>
      <c r="CCG346" s="429"/>
      <c r="CCH346" s="428"/>
      <c r="CCI346" s="430"/>
      <c r="CCJ346" s="431"/>
      <c r="CCK346" s="429"/>
      <c r="CCL346" s="428"/>
      <c r="CCM346" s="430"/>
      <c r="CCN346" s="431"/>
      <c r="CCO346" s="429"/>
      <c r="CCP346" s="428"/>
      <c r="CCQ346" s="430"/>
      <c r="CCR346" s="431"/>
      <c r="CCS346" s="429"/>
      <c r="CCT346" s="428"/>
      <c r="CCU346" s="430"/>
      <c r="CCV346" s="431"/>
      <c r="CCW346" s="429"/>
      <c r="CCX346" s="428"/>
      <c r="CCY346" s="430"/>
      <c r="CCZ346" s="431"/>
      <c r="CDA346" s="429"/>
      <c r="CDB346" s="428"/>
      <c r="CDC346" s="430"/>
      <c r="CDD346" s="431"/>
      <c r="CDE346" s="429"/>
      <c r="CDF346" s="428"/>
      <c r="CDG346" s="430"/>
      <c r="CDH346" s="431"/>
      <c r="CDI346" s="429"/>
      <c r="CDJ346" s="428"/>
      <c r="CDK346" s="430"/>
      <c r="CDL346" s="431"/>
      <c r="CDM346" s="429"/>
      <c r="CDN346" s="428"/>
      <c r="CDO346" s="430"/>
      <c r="CDP346" s="431"/>
      <c r="CDQ346" s="429"/>
      <c r="CDR346" s="428"/>
      <c r="CDS346" s="430"/>
      <c r="CDT346" s="431"/>
      <c r="CDU346" s="429"/>
      <c r="CDV346" s="428"/>
      <c r="CDW346" s="430"/>
      <c r="CDX346" s="431"/>
      <c r="CDY346" s="429"/>
      <c r="CDZ346" s="428"/>
      <c r="CEA346" s="430"/>
      <c r="CEB346" s="431"/>
      <c r="CEC346" s="429"/>
      <c r="CED346" s="428"/>
      <c r="CEE346" s="430"/>
      <c r="CEF346" s="431"/>
      <c r="CEG346" s="429"/>
      <c r="CEH346" s="428"/>
      <c r="CEI346" s="430"/>
      <c r="CEJ346" s="431"/>
      <c r="CEK346" s="429"/>
      <c r="CEL346" s="428"/>
      <c r="CEM346" s="430"/>
      <c r="CEN346" s="431"/>
      <c r="CEO346" s="429"/>
      <c r="CEP346" s="428"/>
      <c r="CEQ346" s="430"/>
      <c r="CER346" s="431"/>
      <c r="CES346" s="429"/>
      <c r="CET346" s="428"/>
      <c r="CEU346" s="430"/>
      <c r="CEV346" s="431"/>
      <c r="CEW346" s="429"/>
      <c r="CEX346" s="428"/>
      <c r="CEY346" s="430"/>
      <c r="CEZ346" s="431"/>
      <c r="CFA346" s="429"/>
      <c r="CFB346" s="428"/>
      <c r="CFC346" s="430"/>
      <c r="CFD346" s="431"/>
      <c r="CFE346" s="429"/>
      <c r="CFF346" s="428"/>
      <c r="CFG346" s="430"/>
      <c r="CFH346" s="431"/>
      <c r="CFI346" s="429"/>
      <c r="CFJ346" s="428"/>
      <c r="CFK346" s="430"/>
      <c r="CFL346" s="431"/>
      <c r="CFM346" s="429"/>
      <c r="CFN346" s="428"/>
      <c r="CFO346" s="430"/>
      <c r="CFP346" s="431"/>
      <c r="CFQ346" s="429"/>
      <c r="CFR346" s="428"/>
      <c r="CFS346" s="430"/>
      <c r="CFT346" s="431"/>
      <c r="CFU346" s="429"/>
      <c r="CFV346" s="428"/>
      <c r="CFW346" s="430"/>
      <c r="CFX346" s="431"/>
      <c r="CFY346" s="429"/>
      <c r="CFZ346" s="428"/>
      <c r="CGA346" s="430"/>
      <c r="CGB346" s="431"/>
      <c r="CGC346" s="429"/>
      <c r="CGD346" s="428"/>
      <c r="CGE346" s="430"/>
      <c r="CGF346" s="431"/>
      <c r="CGG346" s="429"/>
      <c r="CGH346" s="428"/>
      <c r="CGI346" s="430"/>
      <c r="CGJ346" s="431"/>
      <c r="CGK346" s="429"/>
      <c r="CGL346" s="428"/>
      <c r="CGM346" s="430"/>
      <c r="CGN346" s="431"/>
      <c r="CGO346" s="429"/>
      <c r="CGP346" s="428"/>
      <c r="CGQ346" s="430"/>
      <c r="CGR346" s="431"/>
      <c r="CGS346" s="429"/>
      <c r="CGT346" s="428"/>
      <c r="CGU346" s="430"/>
      <c r="CGV346" s="431"/>
      <c r="CGW346" s="429"/>
      <c r="CGX346" s="428"/>
      <c r="CGY346" s="430"/>
      <c r="CGZ346" s="431"/>
      <c r="CHA346" s="429"/>
      <c r="CHB346" s="428"/>
      <c r="CHC346" s="430"/>
      <c r="CHD346" s="431"/>
      <c r="CHE346" s="429"/>
      <c r="CHF346" s="428"/>
      <c r="CHG346" s="430"/>
      <c r="CHH346" s="431"/>
      <c r="CHI346" s="429"/>
      <c r="CHJ346" s="428"/>
      <c r="CHK346" s="430"/>
      <c r="CHL346" s="431"/>
      <c r="CHM346" s="429"/>
      <c r="CHN346" s="428"/>
      <c r="CHO346" s="430"/>
      <c r="CHP346" s="431"/>
      <c r="CHQ346" s="429"/>
      <c r="CHR346" s="428"/>
      <c r="CHS346" s="430"/>
      <c r="CHT346" s="431"/>
      <c r="CHU346" s="429"/>
      <c r="CHV346" s="428"/>
      <c r="CHW346" s="430"/>
      <c r="CHX346" s="431"/>
      <c r="CHY346" s="429"/>
      <c r="CHZ346" s="428"/>
      <c r="CIA346" s="430"/>
      <c r="CIB346" s="431"/>
      <c r="CIC346" s="429"/>
      <c r="CID346" s="428"/>
      <c r="CIE346" s="430"/>
      <c r="CIF346" s="431"/>
      <c r="CIG346" s="429"/>
      <c r="CIH346" s="428"/>
      <c r="CII346" s="430"/>
      <c r="CIJ346" s="431"/>
      <c r="CIK346" s="429"/>
      <c r="CIL346" s="428"/>
      <c r="CIM346" s="430"/>
      <c r="CIN346" s="431"/>
      <c r="CIO346" s="429"/>
      <c r="CIP346" s="428"/>
      <c r="CIQ346" s="430"/>
      <c r="CIR346" s="431"/>
      <c r="CIS346" s="429"/>
      <c r="CIT346" s="428"/>
      <c r="CIU346" s="430"/>
      <c r="CIV346" s="431"/>
      <c r="CIW346" s="429"/>
      <c r="CIX346" s="428"/>
      <c r="CIY346" s="430"/>
      <c r="CIZ346" s="431"/>
      <c r="CJA346" s="429"/>
      <c r="CJB346" s="428"/>
      <c r="CJC346" s="430"/>
      <c r="CJD346" s="431"/>
      <c r="CJE346" s="429"/>
      <c r="CJF346" s="428"/>
      <c r="CJG346" s="430"/>
      <c r="CJH346" s="431"/>
      <c r="CJI346" s="429"/>
      <c r="CJJ346" s="428"/>
      <c r="CJK346" s="430"/>
      <c r="CJL346" s="431"/>
      <c r="CJM346" s="429"/>
      <c r="CJN346" s="428"/>
      <c r="CJO346" s="430"/>
      <c r="CJP346" s="431"/>
      <c r="CJQ346" s="429"/>
      <c r="CJR346" s="428"/>
      <c r="CJS346" s="430"/>
      <c r="CJT346" s="431"/>
      <c r="CJU346" s="429"/>
      <c r="CJV346" s="428"/>
      <c r="CJW346" s="430"/>
      <c r="CJX346" s="431"/>
      <c r="CJY346" s="429"/>
      <c r="CJZ346" s="428"/>
      <c r="CKA346" s="430"/>
      <c r="CKB346" s="431"/>
      <c r="CKC346" s="429"/>
      <c r="CKD346" s="428"/>
      <c r="CKE346" s="430"/>
      <c r="CKF346" s="431"/>
      <c r="CKG346" s="429"/>
      <c r="CKH346" s="428"/>
      <c r="CKI346" s="430"/>
      <c r="CKJ346" s="431"/>
      <c r="CKK346" s="429"/>
      <c r="CKL346" s="428"/>
      <c r="CKM346" s="430"/>
      <c r="CKN346" s="431"/>
      <c r="CKO346" s="429"/>
      <c r="CKP346" s="428"/>
      <c r="CKQ346" s="430"/>
      <c r="CKR346" s="431"/>
      <c r="CKS346" s="429"/>
      <c r="CKT346" s="428"/>
      <c r="CKU346" s="430"/>
      <c r="CKV346" s="431"/>
      <c r="CKW346" s="429"/>
      <c r="CKX346" s="428"/>
      <c r="CKY346" s="430"/>
      <c r="CKZ346" s="431"/>
      <c r="CLA346" s="429"/>
      <c r="CLB346" s="428"/>
      <c r="CLC346" s="430"/>
      <c r="CLD346" s="431"/>
      <c r="CLE346" s="429"/>
      <c r="CLF346" s="428"/>
      <c r="CLG346" s="430"/>
      <c r="CLH346" s="431"/>
      <c r="CLI346" s="429"/>
      <c r="CLJ346" s="428"/>
      <c r="CLK346" s="430"/>
      <c r="CLL346" s="431"/>
      <c r="CLM346" s="429"/>
      <c r="CLN346" s="428"/>
      <c r="CLO346" s="430"/>
      <c r="CLP346" s="431"/>
      <c r="CLQ346" s="429"/>
      <c r="CLR346" s="428"/>
      <c r="CLS346" s="430"/>
      <c r="CLT346" s="431"/>
      <c r="CLU346" s="429"/>
      <c r="CLV346" s="428"/>
      <c r="CLW346" s="430"/>
      <c r="CLX346" s="431"/>
      <c r="CLY346" s="429"/>
      <c r="CLZ346" s="428"/>
      <c r="CMA346" s="430"/>
      <c r="CMB346" s="431"/>
      <c r="CMC346" s="429"/>
      <c r="CMD346" s="428"/>
      <c r="CME346" s="430"/>
      <c r="CMF346" s="431"/>
      <c r="CMG346" s="429"/>
      <c r="CMH346" s="428"/>
      <c r="CMI346" s="430"/>
      <c r="CMJ346" s="431"/>
      <c r="CMK346" s="429"/>
      <c r="CML346" s="428"/>
      <c r="CMM346" s="430"/>
      <c r="CMN346" s="431"/>
      <c r="CMO346" s="429"/>
      <c r="CMP346" s="428"/>
      <c r="CMQ346" s="430"/>
      <c r="CMR346" s="431"/>
      <c r="CMS346" s="429"/>
      <c r="CMT346" s="428"/>
      <c r="CMU346" s="430"/>
      <c r="CMV346" s="431"/>
      <c r="CMW346" s="429"/>
      <c r="CMX346" s="428"/>
      <c r="CMY346" s="430"/>
      <c r="CMZ346" s="431"/>
      <c r="CNA346" s="429"/>
      <c r="CNB346" s="428"/>
      <c r="CNC346" s="430"/>
      <c r="CND346" s="431"/>
      <c r="CNE346" s="429"/>
      <c r="CNF346" s="428"/>
      <c r="CNG346" s="430"/>
      <c r="CNH346" s="431"/>
      <c r="CNI346" s="429"/>
      <c r="CNJ346" s="428"/>
      <c r="CNK346" s="430"/>
      <c r="CNL346" s="431"/>
      <c r="CNM346" s="429"/>
      <c r="CNN346" s="428"/>
      <c r="CNO346" s="430"/>
      <c r="CNP346" s="431"/>
      <c r="CNQ346" s="429"/>
      <c r="CNR346" s="428"/>
      <c r="CNS346" s="430"/>
      <c r="CNT346" s="431"/>
      <c r="CNU346" s="429"/>
      <c r="CNV346" s="428"/>
      <c r="CNW346" s="430"/>
      <c r="CNX346" s="431"/>
      <c r="CNY346" s="429"/>
      <c r="CNZ346" s="428"/>
      <c r="COA346" s="430"/>
      <c r="COB346" s="431"/>
      <c r="COC346" s="429"/>
      <c r="COD346" s="428"/>
      <c r="COE346" s="430"/>
      <c r="COF346" s="431"/>
      <c r="COG346" s="429"/>
      <c r="COH346" s="428"/>
      <c r="COI346" s="430"/>
      <c r="COJ346" s="431"/>
      <c r="COK346" s="429"/>
      <c r="COL346" s="428"/>
      <c r="COM346" s="430"/>
      <c r="CON346" s="431"/>
      <c r="COO346" s="429"/>
      <c r="COP346" s="428"/>
      <c r="COQ346" s="430"/>
      <c r="COR346" s="431"/>
      <c r="COS346" s="429"/>
      <c r="COT346" s="428"/>
      <c r="COU346" s="430"/>
      <c r="COV346" s="431"/>
      <c r="COW346" s="429"/>
      <c r="COX346" s="428"/>
      <c r="COY346" s="430"/>
      <c r="COZ346" s="431"/>
      <c r="CPA346" s="429"/>
      <c r="CPB346" s="428"/>
      <c r="CPC346" s="430"/>
      <c r="CPD346" s="431"/>
      <c r="CPE346" s="429"/>
      <c r="CPF346" s="428"/>
      <c r="CPG346" s="430"/>
      <c r="CPH346" s="431"/>
      <c r="CPI346" s="429"/>
      <c r="CPJ346" s="428"/>
      <c r="CPK346" s="430"/>
      <c r="CPL346" s="431"/>
      <c r="CPM346" s="429"/>
      <c r="CPN346" s="428"/>
      <c r="CPO346" s="430"/>
      <c r="CPP346" s="431"/>
      <c r="CPQ346" s="429"/>
      <c r="CPR346" s="428"/>
      <c r="CPS346" s="430"/>
      <c r="CPT346" s="431"/>
      <c r="CPU346" s="429"/>
      <c r="CPV346" s="428"/>
      <c r="CPW346" s="430"/>
      <c r="CPX346" s="431"/>
      <c r="CPY346" s="429"/>
      <c r="CPZ346" s="428"/>
      <c r="CQA346" s="430"/>
      <c r="CQB346" s="431"/>
      <c r="CQC346" s="429"/>
      <c r="CQD346" s="428"/>
      <c r="CQE346" s="430"/>
      <c r="CQF346" s="431"/>
      <c r="CQG346" s="429"/>
      <c r="CQH346" s="428"/>
      <c r="CQI346" s="430"/>
      <c r="CQJ346" s="431"/>
      <c r="CQK346" s="429"/>
      <c r="CQL346" s="428"/>
      <c r="CQM346" s="430"/>
      <c r="CQN346" s="431"/>
      <c r="CQO346" s="429"/>
      <c r="CQP346" s="428"/>
      <c r="CQQ346" s="430"/>
      <c r="CQR346" s="431"/>
      <c r="CQS346" s="429"/>
      <c r="CQT346" s="428"/>
      <c r="CQU346" s="430"/>
      <c r="CQV346" s="431"/>
      <c r="CQW346" s="429"/>
      <c r="CQX346" s="428"/>
      <c r="CQY346" s="430"/>
      <c r="CQZ346" s="431"/>
      <c r="CRA346" s="429"/>
      <c r="CRB346" s="428"/>
      <c r="CRC346" s="430"/>
      <c r="CRD346" s="431"/>
      <c r="CRE346" s="429"/>
      <c r="CRF346" s="428"/>
      <c r="CRG346" s="430"/>
      <c r="CRH346" s="431"/>
      <c r="CRI346" s="429"/>
      <c r="CRJ346" s="428"/>
      <c r="CRK346" s="430"/>
      <c r="CRL346" s="431"/>
      <c r="CRM346" s="429"/>
      <c r="CRN346" s="428"/>
      <c r="CRO346" s="430"/>
      <c r="CRP346" s="431"/>
      <c r="CRQ346" s="429"/>
      <c r="CRR346" s="428"/>
      <c r="CRS346" s="430"/>
      <c r="CRT346" s="431"/>
      <c r="CRU346" s="429"/>
      <c r="CRV346" s="428"/>
      <c r="CRW346" s="430"/>
      <c r="CRX346" s="431"/>
      <c r="CRY346" s="429"/>
      <c r="CRZ346" s="428"/>
      <c r="CSA346" s="430"/>
      <c r="CSB346" s="431"/>
      <c r="CSC346" s="429"/>
      <c r="CSD346" s="428"/>
      <c r="CSE346" s="430"/>
      <c r="CSF346" s="431"/>
      <c r="CSG346" s="429"/>
      <c r="CSH346" s="428"/>
      <c r="CSI346" s="430"/>
      <c r="CSJ346" s="431"/>
      <c r="CSK346" s="429"/>
      <c r="CSL346" s="428"/>
      <c r="CSM346" s="430"/>
      <c r="CSN346" s="431"/>
      <c r="CSO346" s="429"/>
      <c r="CSP346" s="428"/>
      <c r="CSQ346" s="430"/>
      <c r="CSR346" s="431"/>
      <c r="CSS346" s="429"/>
      <c r="CST346" s="428"/>
      <c r="CSU346" s="430"/>
      <c r="CSV346" s="431"/>
      <c r="CSW346" s="429"/>
      <c r="CSX346" s="428"/>
      <c r="CSY346" s="430"/>
      <c r="CSZ346" s="431"/>
      <c r="CTA346" s="429"/>
      <c r="CTB346" s="428"/>
      <c r="CTC346" s="430"/>
      <c r="CTD346" s="431"/>
      <c r="CTE346" s="429"/>
      <c r="CTF346" s="428"/>
      <c r="CTG346" s="430"/>
      <c r="CTH346" s="431"/>
      <c r="CTI346" s="429"/>
      <c r="CTJ346" s="428"/>
      <c r="CTK346" s="430"/>
      <c r="CTL346" s="431"/>
      <c r="CTM346" s="429"/>
      <c r="CTN346" s="428"/>
      <c r="CTO346" s="430"/>
      <c r="CTP346" s="431"/>
      <c r="CTQ346" s="429"/>
      <c r="CTR346" s="428"/>
      <c r="CTS346" s="430"/>
      <c r="CTT346" s="431"/>
      <c r="CTU346" s="429"/>
      <c r="CTV346" s="428"/>
      <c r="CTW346" s="430"/>
      <c r="CTX346" s="431"/>
      <c r="CTY346" s="429"/>
      <c r="CTZ346" s="428"/>
      <c r="CUA346" s="430"/>
      <c r="CUB346" s="431"/>
      <c r="CUC346" s="429"/>
      <c r="CUD346" s="428"/>
      <c r="CUE346" s="430"/>
      <c r="CUF346" s="431"/>
      <c r="CUG346" s="429"/>
      <c r="CUH346" s="428"/>
      <c r="CUI346" s="430"/>
      <c r="CUJ346" s="431"/>
      <c r="CUK346" s="429"/>
      <c r="CUL346" s="428"/>
      <c r="CUM346" s="430"/>
      <c r="CUN346" s="431"/>
      <c r="CUO346" s="429"/>
      <c r="CUP346" s="428"/>
      <c r="CUQ346" s="430"/>
      <c r="CUR346" s="431"/>
      <c r="CUS346" s="429"/>
      <c r="CUT346" s="428"/>
      <c r="CUU346" s="430"/>
      <c r="CUV346" s="431"/>
      <c r="CUW346" s="429"/>
      <c r="CUX346" s="428"/>
      <c r="CUY346" s="430"/>
      <c r="CUZ346" s="431"/>
      <c r="CVA346" s="429"/>
      <c r="CVB346" s="428"/>
      <c r="CVC346" s="430"/>
      <c r="CVD346" s="431"/>
      <c r="CVE346" s="429"/>
      <c r="CVF346" s="428"/>
      <c r="CVG346" s="430"/>
      <c r="CVH346" s="431"/>
      <c r="CVI346" s="429"/>
      <c r="CVJ346" s="428"/>
      <c r="CVK346" s="430"/>
      <c r="CVL346" s="431"/>
      <c r="CVM346" s="429"/>
      <c r="CVN346" s="428"/>
      <c r="CVO346" s="430"/>
      <c r="CVP346" s="431"/>
      <c r="CVQ346" s="429"/>
      <c r="CVR346" s="428"/>
      <c r="CVS346" s="430"/>
      <c r="CVT346" s="431"/>
      <c r="CVU346" s="429"/>
      <c r="CVV346" s="428"/>
      <c r="CVW346" s="430"/>
      <c r="CVX346" s="431"/>
      <c r="CVY346" s="429"/>
      <c r="CVZ346" s="428"/>
      <c r="CWA346" s="430"/>
      <c r="CWB346" s="431"/>
      <c r="CWC346" s="429"/>
      <c r="CWD346" s="428"/>
      <c r="CWE346" s="430"/>
      <c r="CWF346" s="431"/>
      <c r="CWG346" s="429"/>
      <c r="CWH346" s="428"/>
      <c r="CWI346" s="430"/>
      <c r="CWJ346" s="431"/>
      <c r="CWK346" s="429"/>
      <c r="CWL346" s="428"/>
      <c r="CWM346" s="430"/>
      <c r="CWN346" s="431"/>
      <c r="CWO346" s="429"/>
      <c r="CWP346" s="428"/>
      <c r="CWQ346" s="430"/>
      <c r="CWR346" s="431"/>
      <c r="CWS346" s="429"/>
      <c r="CWT346" s="428"/>
      <c r="CWU346" s="430"/>
      <c r="CWV346" s="431"/>
      <c r="CWW346" s="429"/>
      <c r="CWX346" s="428"/>
      <c r="CWY346" s="430"/>
      <c r="CWZ346" s="431"/>
      <c r="CXA346" s="429"/>
      <c r="CXB346" s="428"/>
      <c r="CXC346" s="430"/>
      <c r="CXD346" s="431"/>
      <c r="CXE346" s="429"/>
      <c r="CXF346" s="428"/>
      <c r="CXG346" s="430"/>
      <c r="CXH346" s="431"/>
      <c r="CXI346" s="429"/>
      <c r="CXJ346" s="428"/>
      <c r="CXK346" s="430"/>
      <c r="CXL346" s="431"/>
      <c r="CXM346" s="429"/>
      <c r="CXN346" s="428"/>
      <c r="CXO346" s="430"/>
      <c r="CXP346" s="431"/>
      <c r="CXQ346" s="429"/>
      <c r="CXR346" s="428"/>
      <c r="CXS346" s="430"/>
      <c r="CXT346" s="431"/>
      <c r="CXU346" s="429"/>
      <c r="CXV346" s="428"/>
      <c r="CXW346" s="430"/>
      <c r="CXX346" s="431"/>
      <c r="CXY346" s="429"/>
      <c r="CXZ346" s="428"/>
      <c r="CYA346" s="430"/>
      <c r="CYB346" s="431"/>
      <c r="CYC346" s="429"/>
      <c r="CYD346" s="428"/>
      <c r="CYE346" s="430"/>
      <c r="CYF346" s="431"/>
      <c r="CYG346" s="429"/>
      <c r="CYH346" s="428"/>
      <c r="CYI346" s="430"/>
      <c r="CYJ346" s="431"/>
      <c r="CYK346" s="429"/>
      <c r="CYL346" s="428"/>
      <c r="CYM346" s="430"/>
      <c r="CYN346" s="431"/>
      <c r="CYO346" s="429"/>
      <c r="CYP346" s="428"/>
      <c r="CYQ346" s="430"/>
      <c r="CYR346" s="431"/>
      <c r="CYS346" s="429"/>
      <c r="CYT346" s="428"/>
      <c r="CYU346" s="430"/>
      <c r="CYV346" s="431"/>
      <c r="CYW346" s="429"/>
      <c r="CYX346" s="428"/>
      <c r="CYY346" s="430"/>
      <c r="CYZ346" s="431"/>
      <c r="CZA346" s="429"/>
      <c r="CZB346" s="428"/>
      <c r="CZC346" s="430"/>
      <c r="CZD346" s="431"/>
      <c r="CZE346" s="429"/>
      <c r="CZF346" s="428"/>
      <c r="CZG346" s="430"/>
      <c r="CZH346" s="431"/>
      <c r="CZI346" s="429"/>
      <c r="CZJ346" s="428"/>
      <c r="CZK346" s="430"/>
      <c r="CZL346" s="431"/>
      <c r="CZM346" s="429"/>
      <c r="CZN346" s="428"/>
      <c r="CZO346" s="430"/>
      <c r="CZP346" s="431"/>
      <c r="CZQ346" s="429"/>
      <c r="CZR346" s="428"/>
      <c r="CZS346" s="430"/>
      <c r="CZT346" s="431"/>
      <c r="CZU346" s="429"/>
      <c r="CZV346" s="428"/>
      <c r="CZW346" s="430"/>
      <c r="CZX346" s="431"/>
      <c r="CZY346" s="429"/>
      <c r="CZZ346" s="428"/>
      <c r="DAA346" s="430"/>
      <c r="DAB346" s="431"/>
      <c r="DAC346" s="429"/>
      <c r="DAD346" s="428"/>
      <c r="DAE346" s="430"/>
      <c r="DAF346" s="431"/>
      <c r="DAG346" s="429"/>
      <c r="DAH346" s="428"/>
      <c r="DAI346" s="430"/>
      <c r="DAJ346" s="431"/>
      <c r="DAK346" s="429"/>
      <c r="DAL346" s="428"/>
      <c r="DAM346" s="430"/>
      <c r="DAN346" s="431"/>
      <c r="DAO346" s="429"/>
      <c r="DAP346" s="428"/>
      <c r="DAQ346" s="430"/>
      <c r="DAR346" s="431"/>
      <c r="DAS346" s="429"/>
      <c r="DAT346" s="428"/>
      <c r="DAU346" s="430"/>
      <c r="DAV346" s="431"/>
      <c r="DAW346" s="429"/>
      <c r="DAX346" s="428"/>
      <c r="DAY346" s="430"/>
      <c r="DAZ346" s="431"/>
      <c r="DBA346" s="429"/>
      <c r="DBB346" s="428"/>
      <c r="DBC346" s="430"/>
      <c r="DBD346" s="431"/>
      <c r="DBE346" s="429"/>
      <c r="DBF346" s="428"/>
      <c r="DBG346" s="430"/>
      <c r="DBH346" s="431"/>
      <c r="DBI346" s="429"/>
      <c r="DBJ346" s="428"/>
      <c r="DBK346" s="430"/>
      <c r="DBL346" s="431"/>
      <c r="DBM346" s="429"/>
      <c r="DBN346" s="428"/>
      <c r="DBO346" s="430"/>
      <c r="DBP346" s="431"/>
      <c r="DBQ346" s="429"/>
      <c r="DBR346" s="428"/>
      <c r="DBS346" s="430"/>
      <c r="DBT346" s="431"/>
      <c r="DBU346" s="429"/>
      <c r="DBV346" s="428"/>
      <c r="DBW346" s="430"/>
      <c r="DBX346" s="431"/>
      <c r="DBY346" s="429"/>
      <c r="DBZ346" s="428"/>
      <c r="DCA346" s="430"/>
      <c r="DCB346" s="431"/>
      <c r="DCC346" s="429"/>
      <c r="DCD346" s="428"/>
      <c r="DCE346" s="430"/>
      <c r="DCF346" s="431"/>
      <c r="DCG346" s="429"/>
      <c r="DCH346" s="428"/>
      <c r="DCI346" s="430"/>
      <c r="DCJ346" s="431"/>
      <c r="DCK346" s="429"/>
      <c r="DCL346" s="428"/>
      <c r="DCM346" s="430"/>
      <c r="DCN346" s="431"/>
      <c r="DCO346" s="429"/>
      <c r="DCP346" s="428"/>
      <c r="DCQ346" s="430"/>
      <c r="DCR346" s="431"/>
      <c r="DCS346" s="429"/>
      <c r="DCT346" s="428"/>
      <c r="DCU346" s="430"/>
      <c r="DCV346" s="431"/>
      <c r="DCW346" s="429"/>
      <c r="DCX346" s="428"/>
      <c r="DCY346" s="430"/>
      <c r="DCZ346" s="431"/>
      <c r="DDA346" s="429"/>
      <c r="DDB346" s="428"/>
      <c r="DDC346" s="430"/>
      <c r="DDD346" s="431"/>
      <c r="DDE346" s="429"/>
      <c r="DDF346" s="428"/>
      <c r="DDG346" s="430"/>
      <c r="DDH346" s="431"/>
      <c r="DDI346" s="429"/>
      <c r="DDJ346" s="428"/>
      <c r="DDK346" s="430"/>
      <c r="DDL346" s="431"/>
      <c r="DDM346" s="429"/>
      <c r="DDN346" s="428"/>
      <c r="DDO346" s="430"/>
      <c r="DDP346" s="431"/>
      <c r="DDQ346" s="429"/>
      <c r="DDR346" s="428"/>
      <c r="DDS346" s="430"/>
      <c r="DDT346" s="431"/>
      <c r="DDU346" s="429"/>
      <c r="DDV346" s="428"/>
      <c r="DDW346" s="430"/>
      <c r="DDX346" s="431"/>
      <c r="DDY346" s="429"/>
      <c r="DDZ346" s="428"/>
      <c r="DEA346" s="430"/>
      <c r="DEB346" s="431"/>
      <c r="DEC346" s="429"/>
      <c r="DED346" s="428"/>
      <c r="DEE346" s="430"/>
      <c r="DEF346" s="431"/>
      <c r="DEG346" s="429"/>
      <c r="DEH346" s="428"/>
      <c r="DEI346" s="430"/>
      <c r="DEJ346" s="431"/>
      <c r="DEK346" s="429"/>
      <c r="DEL346" s="428"/>
      <c r="DEM346" s="430"/>
      <c r="DEN346" s="431"/>
      <c r="DEO346" s="429"/>
      <c r="DEP346" s="428"/>
      <c r="DEQ346" s="430"/>
      <c r="DER346" s="431"/>
      <c r="DES346" s="429"/>
      <c r="DET346" s="428"/>
      <c r="DEU346" s="430"/>
      <c r="DEV346" s="431"/>
      <c r="DEW346" s="429"/>
      <c r="DEX346" s="428"/>
      <c r="DEY346" s="430"/>
      <c r="DEZ346" s="431"/>
      <c r="DFA346" s="429"/>
      <c r="DFB346" s="428"/>
      <c r="DFC346" s="430"/>
      <c r="DFD346" s="431"/>
      <c r="DFE346" s="429"/>
      <c r="DFF346" s="428"/>
      <c r="DFG346" s="430"/>
      <c r="DFH346" s="431"/>
      <c r="DFI346" s="429"/>
      <c r="DFJ346" s="428"/>
      <c r="DFK346" s="430"/>
      <c r="DFL346" s="431"/>
      <c r="DFM346" s="429"/>
      <c r="DFN346" s="428"/>
      <c r="DFO346" s="430"/>
      <c r="DFP346" s="431"/>
      <c r="DFQ346" s="429"/>
      <c r="DFR346" s="428"/>
      <c r="DFS346" s="430"/>
      <c r="DFT346" s="431"/>
      <c r="DFU346" s="429"/>
      <c r="DFV346" s="428"/>
      <c r="DFW346" s="430"/>
      <c r="DFX346" s="431"/>
      <c r="DFY346" s="429"/>
      <c r="DFZ346" s="428"/>
      <c r="DGA346" s="430"/>
      <c r="DGB346" s="431"/>
      <c r="DGC346" s="429"/>
      <c r="DGD346" s="428"/>
      <c r="DGE346" s="430"/>
      <c r="DGF346" s="431"/>
      <c r="DGG346" s="429"/>
      <c r="DGH346" s="428"/>
      <c r="DGI346" s="430"/>
      <c r="DGJ346" s="431"/>
      <c r="DGK346" s="429"/>
      <c r="DGL346" s="428"/>
      <c r="DGM346" s="430"/>
      <c r="DGN346" s="431"/>
      <c r="DGO346" s="429"/>
      <c r="DGP346" s="428"/>
      <c r="DGQ346" s="430"/>
      <c r="DGR346" s="431"/>
      <c r="DGS346" s="429"/>
      <c r="DGT346" s="428"/>
      <c r="DGU346" s="430"/>
      <c r="DGV346" s="431"/>
      <c r="DGW346" s="429"/>
      <c r="DGX346" s="428"/>
      <c r="DGY346" s="430"/>
      <c r="DGZ346" s="431"/>
      <c r="DHA346" s="429"/>
      <c r="DHB346" s="428"/>
      <c r="DHC346" s="430"/>
      <c r="DHD346" s="431"/>
      <c r="DHE346" s="429"/>
      <c r="DHF346" s="428"/>
      <c r="DHG346" s="430"/>
      <c r="DHH346" s="431"/>
      <c r="DHI346" s="429"/>
      <c r="DHJ346" s="428"/>
      <c r="DHK346" s="430"/>
      <c r="DHL346" s="431"/>
      <c r="DHM346" s="429"/>
      <c r="DHN346" s="428"/>
      <c r="DHO346" s="430"/>
      <c r="DHP346" s="431"/>
      <c r="DHQ346" s="429"/>
      <c r="DHR346" s="428"/>
      <c r="DHS346" s="430"/>
      <c r="DHT346" s="431"/>
      <c r="DHU346" s="429"/>
      <c r="DHV346" s="428"/>
      <c r="DHW346" s="430"/>
      <c r="DHX346" s="431"/>
      <c r="DHY346" s="429"/>
      <c r="DHZ346" s="428"/>
      <c r="DIA346" s="430"/>
      <c r="DIB346" s="431"/>
      <c r="DIC346" s="429"/>
      <c r="DID346" s="428"/>
      <c r="DIE346" s="430"/>
      <c r="DIF346" s="431"/>
      <c r="DIG346" s="429"/>
      <c r="DIH346" s="428"/>
      <c r="DII346" s="430"/>
      <c r="DIJ346" s="431"/>
      <c r="DIK346" s="429"/>
      <c r="DIL346" s="428"/>
      <c r="DIM346" s="430"/>
      <c r="DIN346" s="431"/>
      <c r="DIO346" s="429"/>
      <c r="DIP346" s="428"/>
      <c r="DIQ346" s="430"/>
      <c r="DIR346" s="431"/>
      <c r="DIS346" s="429"/>
      <c r="DIT346" s="428"/>
      <c r="DIU346" s="430"/>
      <c r="DIV346" s="431"/>
      <c r="DIW346" s="429"/>
      <c r="DIX346" s="428"/>
      <c r="DIY346" s="430"/>
      <c r="DIZ346" s="431"/>
      <c r="DJA346" s="429"/>
      <c r="DJB346" s="428"/>
      <c r="DJC346" s="430"/>
      <c r="DJD346" s="431"/>
      <c r="DJE346" s="429"/>
      <c r="DJF346" s="428"/>
      <c r="DJG346" s="430"/>
      <c r="DJH346" s="431"/>
      <c r="DJI346" s="429"/>
      <c r="DJJ346" s="428"/>
      <c r="DJK346" s="430"/>
      <c r="DJL346" s="431"/>
      <c r="DJM346" s="429"/>
      <c r="DJN346" s="428"/>
      <c r="DJO346" s="430"/>
      <c r="DJP346" s="431"/>
      <c r="DJQ346" s="429"/>
      <c r="DJR346" s="428"/>
      <c r="DJS346" s="430"/>
      <c r="DJT346" s="431"/>
      <c r="DJU346" s="429"/>
      <c r="DJV346" s="428"/>
      <c r="DJW346" s="430"/>
      <c r="DJX346" s="431"/>
      <c r="DJY346" s="429"/>
      <c r="DJZ346" s="428"/>
      <c r="DKA346" s="430"/>
      <c r="DKB346" s="431"/>
      <c r="DKC346" s="429"/>
      <c r="DKD346" s="428"/>
      <c r="DKE346" s="430"/>
      <c r="DKF346" s="431"/>
      <c r="DKG346" s="429"/>
      <c r="DKH346" s="428"/>
      <c r="DKI346" s="430"/>
      <c r="DKJ346" s="431"/>
      <c r="DKK346" s="429"/>
      <c r="DKL346" s="428"/>
      <c r="DKM346" s="430"/>
      <c r="DKN346" s="431"/>
      <c r="DKO346" s="429"/>
      <c r="DKP346" s="428"/>
      <c r="DKQ346" s="430"/>
      <c r="DKR346" s="431"/>
      <c r="DKS346" s="429"/>
      <c r="DKT346" s="428"/>
      <c r="DKU346" s="430"/>
      <c r="DKV346" s="431"/>
      <c r="DKW346" s="429"/>
      <c r="DKX346" s="428"/>
      <c r="DKY346" s="430"/>
      <c r="DKZ346" s="431"/>
      <c r="DLA346" s="429"/>
      <c r="DLB346" s="428"/>
      <c r="DLC346" s="430"/>
      <c r="DLD346" s="431"/>
      <c r="DLE346" s="429"/>
      <c r="DLF346" s="428"/>
      <c r="DLG346" s="430"/>
      <c r="DLH346" s="431"/>
      <c r="DLI346" s="429"/>
      <c r="DLJ346" s="428"/>
      <c r="DLK346" s="430"/>
      <c r="DLL346" s="431"/>
      <c r="DLM346" s="429"/>
      <c r="DLN346" s="428"/>
      <c r="DLO346" s="430"/>
      <c r="DLP346" s="431"/>
      <c r="DLQ346" s="429"/>
      <c r="DLR346" s="428"/>
      <c r="DLS346" s="430"/>
      <c r="DLT346" s="431"/>
      <c r="DLU346" s="429"/>
      <c r="DLV346" s="428"/>
      <c r="DLW346" s="430"/>
      <c r="DLX346" s="431"/>
      <c r="DLY346" s="429"/>
      <c r="DLZ346" s="428"/>
      <c r="DMA346" s="430"/>
      <c r="DMB346" s="431"/>
      <c r="DMC346" s="429"/>
      <c r="DMD346" s="428"/>
      <c r="DME346" s="430"/>
      <c r="DMF346" s="431"/>
      <c r="DMG346" s="429"/>
      <c r="DMH346" s="428"/>
      <c r="DMI346" s="430"/>
      <c r="DMJ346" s="431"/>
      <c r="DMK346" s="429"/>
      <c r="DML346" s="428"/>
      <c r="DMM346" s="430"/>
      <c r="DMN346" s="431"/>
      <c r="DMO346" s="429"/>
      <c r="DMP346" s="428"/>
      <c r="DMQ346" s="430"/>
      <c r="DMR346" s="431"/>
      <c r="DMS346" s="429"/>
      <c r="DMT346" s="428"/>
      <c r="DMU346" s="430"/>
      <c r="DMV346" s="431"/>
      <c r="DMW346" s="429"/>
      <c r="DMX346" s="428"/>
      <c r="DMY346" s="430"/>
      <c r="DMZ346" s="431"/>
      <c r="DNA346" s="429"/>
      <c r="DNB346" s="428"/>
      <c r="DNC346" s="430"/>
      <c r="DND346" s="431"/>
      <c r="DNE346" s="429"/>
      <c r="DNF346" s="428"/>
      <c r="DNG346" s="430"/>
      <c r="DNH346" s="431"/>
      <c r="DNI346" s="429"/>
      <c r="DNJ346" s="428"/>
      <c r="DNK346" s="430"/>
      <c r="DNL346" s="431"/>
      <c r="DNM346" s="429"/>
      <c r="DNN346" s="428"/>
      <c r="DNO346" s="430"/>
      <c r="DNP346" s="431"/>
      <c r="DNQ346" s="429"/>
      <c r="DNR346" s="428"/>
      <c r="DNS346" s="430"/>
      <c r="DNT346" s="431"/>
      <c r="DNU346" s="429"/>
      <c r="DNV346" s="428"/>
      <c r="DNW346" s="430"/>
      <c r="DNX346" s="431"/>
      <c r="DNY346" s="429"/>
      <c r="DNZ346" s="428"/>
      <c r="DOA346" s="430"/>
      <c r="DOB346" s="431"/>
      <c r="DOC346" s="429"/>
      <c r="DOD346" s="428"/>
      <c r="DOE346" s="430"/>
      <c r="DOF346" s="431"/>
      <c r="DOG346" s="429"/>
      <c r="DOH346" s="428"/>
      <c r="DOI346" s="430"/>
      <c r="DOJ346" s="431"/>
      <c r="DOK346" s="429"/>
      <c r="DOL346" s="428"/>
      <c r="DOM346" s="430"/>
      <c r="DON346" s="431"/>
      <c r="DOO346" s="429"/>
      <c r="DOP346" s="428"/>
      <c r="DOQ346" s="430"/>
      <c r="DOR346" s="431"/>
      <c r="DOS346" s="429"/>
      <c r="DOT346" s="428"/>
      <c r="DOU346" s="430"/>
      <c r="DOV346" s="431"/>
      <c r="DOW346" s="429"/>
      <c r="DOX346" s="428"/>
      <c r="DOY346" s="430"/>
      <c r="DOZ346" s="431"/>
      <c r="DPA346" s="429"/>
      <c r="DPB346" s="428"/>
      <c r="DPC346" s="430"/>
      <c r="DPD346" s="431"/>
      <c r="DPE346" s="429"/>
      <c r="DPF346" s="428"/>
      <c r="DPG346" s="430"/>
      <c r="DPH346" s="431"/>
      <c r="DPI346" s="429"/>
      <c r="DPJ346" s="428"/>
      <c r="DPK346" s="430"/>
      <c r="DPL346" s="431"/>
      <c r="DPM346" s="429"/>
      <c r="DPN346" s="428"/>
      <c r="DPO346" s="430"/>
      <c r="DPP346" s="431"/>
      <c r="DPQ346" s="429"/>
      <c r="DPR346" s="428"/>
      <c r="DPS346" s="430"/>
      <c r="DPT346" s="431"/>
      <c r="DPU346" s="429"/>
      <c r="DPV346" s="428"/>
      <c r="DPW346" s="430"/>
      <c r="DPX346" s="431"/>
      <c r="DPY346" s="429"/>
      <c r="DPZ346" s="428"/>
      <c r="DQA346" s="430"/>
      <c r="DQB346" s="431"/>
      <c r="DQC346" s="429"/>
      <c r="DQD346" s="428"/>
      <c r="DQE346" s="430"/>
      <c r="DQF346" s="431"/>
      <c r="DQG346" s="429"/>
      <c r="DQH346" s="428"/>
      <c r="DQI346" s="430"/>
      <c r="DQJ346" s="431"/>
      <c r="DQK346" s="429"/>
      <c r="DQL346" s="428"/>
      <c r="DQM346" s="430"/>
      <c r="DQN346" s="431"/>
      <c r="DQO346" s="429"/>
      <c r="DQP346" s="428"/>
      <c r="DQQ346" s="430"/>
      <c r="DQR346" s="431"/>
      <c r="DQS346" s="429"/>
      <c r="DQT346" s="428"/>
      <c r="DQU346" s="430"/>
      <c r="DQV346" s="431"/>
      <c r="DQW346" s="429"/>
      <c r="DQX346" s="428"/>
      <c r="DQY346" s="430"/>
      <c r="DQZ346" s="431"/>
      <c r="DRA346" s="429"/>
      <c r="DRB346" s="428"/>
      <c r="DRC346" s="430"/>
      <c r="DRD346" s="431"/>
      <c r="DRE346" s="429"/>
      <c r="DRF346" s="428"/>
      <c r="DRG346" s="430"/>
      <c r="DRH346" s="431"/>
      <c r="DRI346" s="429"/>
      <c r="DRJ346" s="428"/>
      <c r="DRK346" s="430"/>
      <c r="DRL346" s="431"/>
      <c r="DRM346" s="429"/>
      <c r="DRN346" s="428"/>
      <c r="DRO346" s="430"/>
      <c r="DRP346" s="431"/>
      <c r="DRQ346" s="429"/>
      <c r="DRR346" s="428"/>
      <c r="DRS346" s="430"/>
      <c r="DRT346" s="431"/>
      <c r="DRU346" s="429"/>
      <c r="DRV346" s="428"/>
      <c r="DRW346" s="430"/>
      <c r="DRX346" s="431"/>
      <c r="DRY346" s="429"/>
      <c r="DRZ346" s="428"/>
      <c r="DSA346" s="430"/>
      <c r="DSB346" s="431"/>
      <c r="DSC346" s="429"/>
      <c r="DSD346" s="428"/>
      <c r="DSE346" s="430"/>
      <c r="DSF346" s="431"/>
      <c r="DSG346" s="429"/>
      <c r="DSH346" s="428"/>
      <c r="DSI346" s="430"/>
      <c r="DSJ346" s="431"/>
      <c r="DSK346" s="429"/>
      <c r="DSL346" s="428"/>
      <c r="DSM346" s="430"/>
      <c r="DSN346" s="431"/>
      <c r="DSO346" s="429"/>
      <c r="DSP346" s="428"/>
      <c r="DSQ346" s="430"/>
      <c r="DSR346" s="431"/>
      <c r="DSS346" s="429"/>
      <c r="DST346" s="428"/>
      <c r="DSU346" s="430"/>
      <c r="DSV346" s="431"/>
      <c r="DSW346" s="429"/>
      <c r="DSX346" s="428"/>
      <c r="DSY346" s="430"/>
      <c r="DSZ346" s="431"/>
      <c r="DTA346" s="429"/>
      <c r="DTB346" s="428"/>
      <c r="DTC346" s="430"/>
      <c r="DTD346" s="431"/>
      <c r="DTE346" s="429"/>
      <c r="DTF346" s="428"/>
      <c r="DTG346" s="430"/>
      <c r="DTH346" s="431"/>
      <c r="DTI346" s="429"/>
      <c r="DTJ346" s="428"/>
      <c r="DTK346" s="430"/>
      <c r="DTL346" s="431"/>
      <c r="DTM346" s="429"/>
      <c r="DTN346" s="428"/>
      <c r="DTO346" s="430"/>
      <c r="DTP346" s="431"/>
      <c r="DTQ346" s="429"/>
      <c r="DTR346" s="428"/>
      <c r="DTS346" s="430"/>
      <c r="DTT346" s="431"/>
      <c r="DTU346" s="429"/>
      <c r="DTV346" s="428"/>
      <c r="DTW346" s="430"/>
      <c r="DTX346" s="431"/>
      <c r="DTY346" s="429"/>
      <c r="DTZ346" s="428"/>
      <c r="DUA346" s="430"/>
      <c r="DUB346" s="431"/>
      <c r="DUC346" s="429"/>
      <c r="DUD346" s="428"/>
      <c r="DUE346" s="430"/>
      <c r="DUF346" s="431"/>
      <c r="DUG346" s="429"/>
      <c r="DUH346" s="428"/>
      <c r="DUI346" s="430"/>
      <c r="DUJ346" s="431"/>
      <c r="DUK346" s="429"/>
      <c r="DUL346" s="428"/>
      <c r="DUM346" s="430"/>
      <c r="DUN346" s="431"/>
      <c r="DUO346" s="429"/>
      <c r="DUP346" s="428"/>
      <c r="DUQ346" s="430"/>
      <c r="DUR346" s="431"/>
      <c r="DUS346" s="429"/>
      <c r="DUT346" s="428"/>
      <c r="DUU346" s="430"/>
      <c r="DUV346" s="431"/>
      <c r="DUW346" s="429"/>
      <c r="DUX346" s="428"/>
      <c r="DUY346" s="430"/>
      <c r="DUZ346" s="431"/>
      <c r="DVA346" s="429"/>
      <c r="DVB346" s="428"/>
      <c r="DVC346" s="430"/>
      <c r="DVD346" s="431"/>
      <c r="DVE346" s="429"/>
      <c r="DVF346" s="428"/>
      <c r="DVG346" s="430"/>
      <c r="DVH346" s="431"/>
      <c r="DVI346" s="429"/>
      <c r="DVJ346" s="428"/>
      <c r="DVK346" s="430"/>
      <c r="DVL346" s="431"/>
      <c r="DVM346" s="429"/>
      <c r="DVN346" s="428"/>
      <c r="DVO346" s="430"/>
      <c r="DVP346" s="431"/>
      <c r="DVQ346" s="429"/>
      <c r="DVR346" s="428"/>
      <c r="DVS346" s="430"/>
      <c r="DVT346" s="431"/>
      <c r="DVU346" s="429"/>
      <c r="DVV346" s="428"/>
      <c r="DVW346" s="430"/>
      <c r="DVX346" s="431"/>
      <c r="DVY346" s="429"/>
      <c r="DVZ346" s="428"/>
      <c r="DWA346" s="430"/>
      <c r="DWB346" s="431"/>
      <c r="DWC346" s="429"/>
      <c r="DWD346" s="428"/>
      <c r="DWE346" s="430"/>
      <c r="DWF346" s="431"/>
      <c r="DWG346" s="429"/>
      <c r="DWH346" s="428"/>
      <c r="DWI346" s="430"/>
      <c r="DWJ346" s="431"/>
      <c r="DWK346" s="429"/>
      <c r="DWL346" s="428"/>
      <c r="DWM346" s="430"/>
      <c r="DWN346" s="431"/>
      <c r="DWO346" s="429"/>
      <c r="DWP346" s="428"/>
      <c r="DWQ346" s="430"/>
      <c r="DWR346" s="431"/>
      <c r="DWS346" s="429"/>
      <c r="DWT346" s="428"/>
      <c r="DWU346" s="430"/>
      <c r="DWV346" s="431"/>
      <c r="DWW346" s="429"/>
      <c r="DWX346" s="428"/>
      <c r="DWY346" s="430"/>
      <c r="DWZ346" s="431"/>
      <c r="DXA346" s="429"/>
      <c r="DXB346" s="428"/>
      <c r="DXC346" s="430"/>
      <c r="DXD346" s="431"/>
      <c r="DXE346" s="429"/>
      <c r="DXF346" s="428"/>
      <c r="DXG346" s="430"/>
      <c r="DXH346" s="431"/>
      <c r="DXI346" s="429"/>
      <c r="DXJ346" s="428"/>
      <c r="DXK346" s="430"/>
      <c r="DXL346" s="431"/>
      <c r="DXM346" s="429"/>
      <c r="DXN346" s="428"/>
      <c r="DXO346" s="430"/>
      <c r="DXP346" s="431"/>
      <c r="DXQ346" s="429"/>
      <c r="DXR346" s="428"/>
      <c r="DXS346" s="430"/>
      <c r="DXT346" s="431"/>
      <c r="DXU346" s="429"/>
      <c r="DXV346" s="428"/>
      <c r="DXW346" s="430"/>
      <c r="DXX346" s="431"/>
      <c r="DXY346" s="429"/>
      <c r="DXZ346" s="428"/>
      <c r="DYA346" s="430"/>
      <c r="DYB346" s="431"/>
      <c r="DYC346" s="429"/>
      <c r="DYD346" s="428"/>
      <c r="DYE346" s="430"/>
      <c r="DYF346" s="431"/>
      <c r="DYG346" s="429"/>
      <c r="DYH346" s="428"/>
      <c r="DYI346" s="430"/>
      <c r="DYJ346" s="431"/>
      <c r="DYK346" s="429"/>
      <c r="DYL346" s="428"/>
      <c r="DYM346" s="430"/>
      <c r="DYN346" s="431"/>
      <c r="DYO346" s="429"/>
      <c r="DYP346" s="428"/>
      <c r="DYQ346" s="430"/>
      <c r="DYR346" s="431"/>
      <c r="DYS346" s="429"/>
      <c r="DYT346" s="428"/>
      <c r="DYU346" s="430"/>
      <c r="DYV346" s="431"/>
      <c r="DYW346" s="429"/>
      <c r="DYX346" s="428"/>
      <c r="DYY346" s="430"/>
      <c r="DYZ346" s="431"/>
      <c r="DZA346" s="429"/>
      <c r="DZB346" s="428"/>
      <c r="DZC346" s="430"/>
      <c r="DZD346" s="431"/>
      <c r="DZE346" s="429"/>
      <c r="DZF346" s="428"/>
      <c r="DZG346" s="430"/>
      <c r="DZH346" s="431"/>
      <c r="DZI346" s="429"/>
      <c r="DZJ346" s="428"/>
      <c r="DZK346" s="430"/>
      <c r="DZL346" s="431"/>
      <c r="DZM346" s="429"/>
      <c r="DZN346" s="428"/>
      <c r="DZO346" s="430"/>
      <c r="DZP346" s="431"/>
      <c r="DZQ346" s="429"/>
      <c r="DZR346" s="428"/>
      <c r="DZS346" s="430"/>
      <c r="DZT346" s="431"/>
      <c r="DZU346" s="429"/>
      <c r="DZV346" s="428"/>
      <c r="DZW346" s="430"/>
      <c r="DZX346" s="431"/>
      <c r="DZY346" s="429"/>
      <c r="DZZ346" s="428"/>
      <c r="EAA346" s="430"/>
      <c r="EAB346" s="431"/>
      <c r="EAC346" s="429"/>
      <c r="EAD346" s="428"/>
      <c r="EAE346" s="430"/>
      <c r="EAF346" s="431"/>
      <c r="EAG346" s="429"/>
      <c r="EAH346" s="428"/>
      <c r="EAI346" s="430"/>
      <c r="EAJ346" s="431"/>
      <c r="EAK346" s="429"/>
      <c r="EAL346" s="428"/>
      <c r="EAM346" s="430"/>
      <c r="EAN346" s="431"/>
      <c r="EAO346" s="429"/>
      <c r="EAP346" s="428"/>
      <c r="EAQ346" s="430"/>
      <c r="EAR346" s="431"/>
      <c r="EAS346" s="429"/>
      <c r="EAT346" s="428"/>
      <c r="EAU346" s="430"/>
      <c r="EAV346" s="431"/>
      <c r="EAW346" s="429"/>
      <c r="EAX346" s="428"/>
      <c r="EAY346" s="430"/>
      <c r="EAZ346" s="431"/>
      <c r="EBA346" s="429"/>
      <c r="EBB346" s="428"/>
      <c r="EBC346" s="430"/>
      <c r="EBD346" s="431"/>
      <c r="EBE346" s="429"/>
      <c r="EBF346" s="428"/>
      <c r="EBG346" s="430"/>
      <c r="EBH346" s="431"/>
      <c r="EBI346" s="429"/>
      <c r="EBJ346" s="428"/>
      <c r="EBK346" s="430"/>
      <c r="EBL346" s="431"/>
      <c r="EBM346" s="429"/>
      <c r="EBN346" s="428"/>
      <c r="EBO346" s="430"/>
      <c r="EBP346" s="431"/>
      <c r="EBQ346" s="429"/>
      <c r="EBR346" s="428"/>
      <c r="EBS346" s="430"/>
      <c r="EBT346" s="431"/>
      <c r="EBU346" s="429"/>
      <c r="EBV346" s="428"/>
      <c r="EBW346" s="430"/>
      <c r="EBX346" s="431"/>
      <c r="EBY346" s="429"/>
      <c r="EBZ346" s="428"/>
      <c r="ECA346" s="430"/>
      <c r="ECB346" s="431"/>
      <c r="ECC346" s="429"/>
      <c r="ECD346" s="428"/>
      <c r="ECE346" s="430"/>
      <c r="ECF346" s="431"/>
      <c r="ECG346" s="429"/>
      <c r="ECH346" s="428"/>
      <c r="ECI346" s="430"/>
      <c r="ECJ346" s="431"/>
      <c r="ECK346" s="429"/>
      <c r="ECL346" s="428"/>
      <c r="ECM346" s="430"/>
      <c r="ECN346" s="431"/>
      <c r="ECO346" s="429"/>
      <c r="ECP346" s="428"/>
      <c r="ECQ346" s="430"/>
      <c r="ECR346" s="431"/>
      <c r="ECS346" s="429"/>
      <c r="ECT346" s="428"/>
      <c r="ECU346" s="430"/>
      <c r="ECV346" s="431"/>
      <c r="ECW346" s="429"/>
      <c r="ECX346" s="428"/>
      <c r="ECY346" s="430"/>
      <c r="ECZ346" s="431"/>
      <c r="EDA346" s="429"/>
      <c r="EDB346" s="428"/>
      <c r="EDC346" s="430"/>
      <c r="EDD346" s="431"/>
      <c r="EDE346" s="429"/>
      <c r="EDF346" s="428"/>
      <c r="EDG346" s="430"/>
      <c r="EDH346" s="431"/>
      <c r="EDI346" s="429"/>
      <c r="EDJ346" s="428"/>
      <c r="EDK346" s="430"/>
      <c r="EDL346" s="431"/>
      <c r="EDM346" s="429"/>
      <c r="EDN346" s="428"/>
      <c r="EDO346" s="430"/>
      <c r="EDP346" s="431"/>
      <c r="EDQ346" s="429"/>
      <c r="EDR346" s="428"/>
      <c r="EDS346" s="430"/>
      <c r="EDT346" s="431"/>
      <c r="EDU346" s="429"/>
      <c r="EDV346" s="428"/>
      <c r="EDW346" s="430"/>
      <c r="EDX346" s="431"/>
      <c r="EDY346" s="429"/>
      <c r="EDZ346" s="428"/>
      <c r="EEA346" s="430"/>
      <c r="EEB346" s="431"/>
      <c r="EEC346" s="429"/>
      <c r="EED346" s="428"/>
      <c r="EEE346" s="430"/>
      <c r="EEF346" s="431"/>
      <c r="EEG346" s="429"/>
      <c r="EEH346" s="428"/>
      <c r="EEI346" s="430"/>
      <c r="EEJ346" s="431"/>
      <c r="EEK346" s="429"/>
      <c r="EEL346" s="428"/>
      <c r="EEM346" s="430"/>
      <c r="EEN346" s="431"/>
      <c r="EEO346" s="429"/>
      <c r="EEP346" s="428"/>
      <c r="EEQ346" s="430"/>
      <c r="EER346" s="431"/>
      <c r="EES346" s="429"/>
      <c r="EET346" s="428"/>
      <c r="EEU346" s="430"/>
      <c r="EEV346" s="431"/>
      <c r="EEW346" s="429"/>
      <c r="EEX346" s="428"/>
      <c r="EEY346" s="430"/>
      <c r="EEZ346" s="431"/>
      <c r="EFA346" s="429"/>
      <c r="EFB346" s="428"/>
      <c r="EFC346" s="430"/>
      <c r="EFD346" s="431"/>
      <c r="EFE346" s="429"/>
      <c r="EFF346" s="428"/>
      <c r="EFG346" s="430"/>
      <c r="EFH346" s="431"/>
      <c r="EFI346" s="429"/>
      <c r="EFJ346" s="428"/>
      <c r="EFK346" s="430"/>
      <c r="EFL346" s="431"/>
      <c r="EFM346" s="429"/>
      <c r="EFN346" s="428"/>
      <c r="EFO346" s="430"/>
      <c r="EFP346" s="431"/>
      <c r="EFQ346" s="429"/>
      <c r="EFR346" s="428"/>
      <c r="EFS346" s="430"/>
      <c r="EFT346" s="431"/>
      <c r="EFU346" s="429"/>
      <c r="EFV346" s="428"/>
      <c r="EFW346" s="430"/>
      <c r="EFX346" s="431"/>
      <c r="EFY346" s="429"/>
      <c r="EFZ346" s="428"/>
      <c r="EGA346" s="430"/>
      <c r="EGB346" s="431"/>
      <c r="EGC346" s="429"/>
      <c r="EGD346" s="428"/>
      <c r="EGE346" s="430"/>
      <c r="EGF346" s="431"/>
      <c r="EGG346" s="429"/>
      <c r="EGH346" s="428"/>
      <c r="EGI346" s="430"/>
      <c r="EGJ346" s="431"/>
      <c r="EGK346" s="429"/>
      <c r="EGL346" s="428"/>
      <c r="EGM346" s="430"/>
      <c r="EGN346" s="431"/>
      <c r="EGO346" s="429"/>
      <c r="EGP346" s="428"/>
      <c r="EGQ346" s="430"/>
      <c r="EGR346" s="431"/>
      <c r="EGS346" s="429"/>
      <c r="EGT346" s="428"/>
      <c r="EGU346" s="430"/>
      <c r="EGV346" s="431"/>
      <c r="EGW346" s="429"/>
      <c r="EGX346" s="428"/>
      <c r="EGY346" s="430"/>
      <c r="EGZ346" s="431"/>
      <c r="EHA346" s="429"/>
      <c r="EHB346" s="428"/>
      <c r="EHC346" s="430"/>
      <c r="EHD346" s="431"/>
      <c r="EHE346" s="429"/>
      <c r="EHF346" s="428"/>
      <c r="EHG346" s="430"/>
      <c r="EHH346" s="431"/>
      <c r="EHI346" s="429"/>
      <c r="EHJ346" s="428"/>
      <c r="EHK346" s="430"/>
      <c r="EHL346" s="431"/>
      <c r="EHM346" s="429"/>
      <c r="EHN346" s="428"/>
      <c r="EHO346" s="430"/>
      <c r="EHP346" s="431"/>
      <c r="EHQ346" s="429"/>
      <c r="EHR346" s="428"/>
      <c r="EHS346" s="430"/>
      <c r="EHT346" s="431"/>
      <c r="EHU346" s="429"/>
      <c r="EHV346" s="428"/>
      <c r="EHW346" s="430"/>
      <c r="EHX346" s="431"/>
      <c r="EHY346" s="429"/>
      <c r="EHZ346" s="428"/>
      <c r="EIA346" s="430"/>
      <c r="EIB346" s="431"/>
      <c r="EIC346" s="429"/>
      <c r="EID346" s="428"/>
      <c r="EIE346" s="430"/>
      <c r="EIF346" s="431"/>
      <c r="EIG346" s="429"/>
      <c r="EIH346" s="428"/>
      <c r="EII346" s="430"/>
      <c r="EIJ346" s="431"/>
      <c r="EIK346" s="429"/>
      <c r="EIL346" s="428"/>
      <c r="EIM346" s="430"/>
      <c r="EIN346" s="431"/>
      <c r="EIO346" s="429"/>
      <c r="EIP346" s="428"/>
      <c r="EIQ346" s="430"/>
      <c r="EIR346" s="431"/>
      <c r="EIS346" s="429"/>
      <c r="EIT346" s="428"/>
      <c r="EIU346" s="430"/>
      <c r="EIV346" s="431"/>
      <c r="EIW346" s="429"/>
      <c r="EIX346" s="428"/>
      <c r="EIY346" s="430"/>
      <c r="EIZ346" s="431"/>
      <c r="EJA346" s="429"/>
      <c r="EJB346" s="428"/>
      <c r="EJC346" s="430"/>
      <c r="EJD346" s="431"/>
      <c r="EJE346" s="429"/>
      <c r="EJF346" s="428"/>
      <c r="EJG346" s="430"/>
      <c r="EJH346" s="431"/>
      <c r="EJI346" s="429"/>
      <c r="EJJ346" s="428"/>
      <c r="EJK346" s="430"/>
      <c r="EJL346" s="431"/>
      <c r="EJM346" s="429"/>
      <c r="EJN346" s="428"/>
      <c r="EJO346" s="430"/>
      <c r="EJP346" s="431"/>
      <c r="EJQ346" s="429"/>
      <c r="EJR346" s="428"/>
      <c r="EJS346" s="430"/>
      <c r="EJT346" s="431"/>
      <c r="EJU346" s="429"/>
      <c r="EJV346" s="428"/>
      <c r="EJW346" s="430"/>
      <c r="EJX346" s="431"/>
      <c r="EJY346" s="429"/>
      <c r="EJZ346" s="428"/>
      <c r="EKA346" s="430"/>
      <c r="EKB346" s="431"/>
      <c r="EKC346" s="429"/>
      <c r="EKD346" s="428"/>
      <c r="EKE346" s="430"/>
      <c r="EKF346" s="431"/>
      <c r="EKG346" s="429"/>
      <c r="EKH346" s="428"/>
      <c r="EKI346" s="430"/>
      <c r="EKJ346" s="431"/>
      <c r="EKK346" s="429"/>
      <c r="EKL346" s="428"/>
      <c r="EKM346" s="430"/>
      <c r="EKN346" s="431"/>
      <c r="EKO346" s="429"/>
      <c r="EKP346" s="428"/>
      <c r="EKQ346" s="430"/>
      <c r="EKR346" s="431"/>
      <c r="EKS346" s="429"/>
      <c r="EKT346" s="428"/>
      <c r="EKU346" s="430"/>
      <c r="EKV346" s="431"/>
      <c r="EKW346" s="429"/>
      <c r="EKX346" s="428"/>
      <c r="EKY346" s="430"/>
      <c r="EKZ346" s="431"/>
      <c r="ELA346" s="429"/>
      <c r="ELB346" s="428"/>
      <c r="ELC346" s="430"/>
      <c r="ELD346" s="431"/>
      <c r="ELE346" s="429"/>
      <c r="ELF346" s="428"/>
      <c r="ELG346" s="430"/>
      <c r="ELH346" s="431"/>
      <c r="ELI346" s="429"/>
      <c r="ELJ346" s="428"/>
      <c r="ELK346" s="430"/>
      <c r="ELL346" s="431"/>
      <c r="ELM346" s="429"/>
      <c r="ELN346" s="428"/>
      <c r="ELO346" s="430"/>
      <c r="ELP346" s="431"/>
      <c r="ELQ346" s="429"/>
      <c r="ELR346" s="428"/>
      <c r="ELS346" s="430"/>
      <c r="ELT346" s="431"/>
      <c r="ELU346" s="429"/>
      <c r="ELV346" s="428"/>
      <c r="ELW346" s="430"/>
      <c r="ELX346" s="431"/>
      <c r="ELY346" s="429"/>
      <c r="ELZ346" s="428"/>
      <c r="EMA346" s="430"/>
      <c r="EMB346" s="431"/>
      <c r="EMC346" s="429"/>
      <c r="EMD346" s="428"/>
      <c r="EME346" s="430"/>
      <c r="EMF346" s="431"/>
      <c r="EMG346" s="429"/>
      <c r="EMH346" s="428"/>
      <c r="EMI346" s="430"/>
      <c r="EMJ346" s="431"/>
      <c r="EMK346" s="429"/>
      <c r="EML346" s="428"/>
      <c r="EMM346" s="430"/>
      <c r="EMN346" s="431"/>
      <c r="EMO346" s="429"/>
      <c r="EMP346" s="428"/>
      <c r="EMQ346" s="430"/>
      <c r="EMR346" s="431"/>
      <c r="EMS346" s="429"/>
      <c r="EMT346" s="428"/>
      <c r="EMU346" s="430"/>
      <c r="EMV346" s="431"/>
      <c r="EMW346" s="429"/>
      <c r="EMX346" s="428"/>
      <c r="EMY346" s="430"/>
      <c r="EMZ346" s="431"/>
      <c r="ENA346" s="429"/>
      <c r="ENB346" s="428"/>
      <c r="ENC346" s="430"/>
      <c r="END346" s="431"/>
      <c r="ENE346" s="429"/>
      <c r="ENF346" s="428"/>
      <c r="ENG346" s="430"/>
      <c r="ENH346" s="431"/>
      <c r="ENI346" s="429"/>
      <c r="ENJ346" s="428"/>
      <c r="ENK346" s="430"/>
      <c r="ENL346" s="431"/>
      <c r="ENM346" s="429"/>
      <c r="ENN346" s="428"/>
      <c r="ENO346" s="430"/>
      <c r="ENP346" s="431"/>
      <c r="ENQ346" s="429"/>
      <c r="ENR346" s="428"/>
      <c r="ENS346" s="430"/>
      <c r="ENT346" s="431"/>
      <c r="ENU346" s="429"/>
      <c r="ENV346" s="428"/>
      <c r="ENW346" s="430"/>
      <c r="ENX346" s="431"/>
      <c r="ENY346" s="429"/>
      <c r="ENZ346" s="428"/>
      <c r="EOA346" s="430"/>
      <c r="EOB346" s="431"/>
      <c r="EOC346" s="429"/>
      <c r="EOD346" s="428"/>
      <c r="EOE346" s="430"/>
      <c r="EOF346" s="431"/>
      <c r="EOG346" s="429"/>
      <c r="EOH346" s="428"/>
      <c r="EOI346" s="430"/>
      <c r="EOJ346" s="431"/>
      <c r="EOK346" s="429"/>
      <c r="EOL346" s="428"/>
      <c r="EOM346" s="430"/>
      <c r="EON346" s="431"/>
      <c r="EOO346" s="429"/>
      <c r="EOP346" s="428"/>
      <c r="EOQ346" s="430"/>
      <c r="EOR346" s="431"/>
      <c r="EOS346" s="429"/>
      <c r="EOT346" s="428"/>
      <c r="EOU346" s="430"/>
      <c r="EOV346" s="431"/>
      <c r="EOW346" s="429"/>
      <c r="EOX346" s="428"/>
      <c r="EOY346" s="430"/>
      <c r="EOZ346" s="431"/>
      <c r="EPA346" s="429"/>
      <c r="EPB346" s="428"/>
      <c r="EPC346" s="430"/>
      <c r="EPD346" s="431"/>
      <c r="EPE346" s="429"/>
      <c r="EPF346" s="428"/>
      <c r="EPG346" s="430"/>
      <c r="EPH346" s="431"/>
      <c r="EPI346" s="429"/>
      <c r="EPJ346" s="428"/>
      <c r="EPK346" s="430"/>
      <c r="EPL346" s="431"/>
      <c r="EPM346" s="429"/>
      <c r="EPN346" s="428"/>
      <c r="EPO346" s="430"/>
      <c r="EPP346" s="431"/>
      <c r="EPQ346" s="429"/>
      <c r="EPR346" s="428"/>
      <c r="EPS346" s="430"/>
      <c r="EPT346" s="431"/>
      <c r="EPU346" s="429"/>
      <c r="EPV346" s="428"/>
      <c r="EPW346" s="430"/>
      <c r="EPX346" s="431"/>
      <c r="EPY346" s="429"/>
      <c r="EPZ346" s="428"/>
      <c r="EQA346" s="430"/>
      <c r="EQB346" s="431"/>
      <c r="EQC346" s="429"/>
      <c r="EQD346" s="428"/>
      <c r="EQE346" s="430"/>
      <c r="EQF346" s="431"/>
      <c r="EQG346" s="429"/>
      <c r="EQH346" s="428"/>
      <c r="EQI346" s="430"/>
      <c r="EQJ346" s="431"/>
      <c r="EQK346" s="429"/>
      <c r="EQL346" s="428"/>
      <c r="EQM346" s="430"/>
      <c r="EQN346" s="431"/>
      <c r="EQO346" s="429"/>
      <c r="EQP346" s="428"/>
      <c r="EQQ346" s="430"/>
      <c r="EQR346" s="431"/>
      <c r="EQS346" s="429"/>
      <c r="EQT346" s="428"/>
      <c r="EQU346" s="430"/>
      <c r="EQV346" s="431"/>
      <c r="EQW346" s="429"/>
      <c r="EQX346" s="428"/>
      <c r="EQY346" s="430"/>
      <c r="EQZ346" s="431"/>
      <c r="ERA346" s="429"/>
      <c r="ERB346" s="428"/>
      <c r="ERC346" s="430"/>
      <c r="ERD346" s="431"/>
      <c r="ERE346" s="429"/>
      <c r="ERF346" s="428"/>
      <c r="ERG346" s="430"/>
      <c r="ERH346" s="431"/>
      <c r="ERI346" s="429"/>
      <c r="ERJ346" s="428"/>
      <c r="ERK346" s="430"/>
      <c r="ERL346" s="431"/>
      <c r="ERM346" s="429"/>
      <c r="ERN346" s="428"/>
      <c r="ERO346" s="430"/>
      <c r="ERP346" s="431"/>
      <c r="ERQ346" s="429"/>
      <c r="ERR346" s="428"/>
      <c r="ERS346" s="430"/>
      <c r="ERT346" s="431"/>
      <c r="ERU346" s="429"/>
      <c r="ERV346" s="428"/>
      <c r="ERW346" s="430"/>
      <c r="ERX346" s="431"/>
      <c r="ERY346" s="429"/>
      <c r="ERZ346" s="428"/>
      <c r="ESA346" s="430"/>
      <c r="ESB346" s="431"/>
      <c r="ESC346" s="429"/>
      <c r="ESD346" s="428"/>
      <c r="ESE346" s="430"/>
      <c r="ESF346" s="431"/>
      <c r="ESG346" s="429"/>
      <c r="ESH346" s="428"/>
      <c r="ESI346" s="430"/>
      <c r="ESJ346" s="431"/>
      <c r="ESK346" s="429"/>
      <c r="ESL346" s="428"/>
      <c r="ESM346" s="430"/>
      <c r="ESN346" s="431"/>
      <c r="ESO346" s="429"/>
      <c r="ESP346" s="428"/>
      <c r="ESQ346" s="430"/>
      <c r="ESR346" s="431"/>
      <c r="ESS346" s="429"/>
      <c r="EST346" s="428"/>
      <c r="ESU346" s="430"/>
      <c r="ESV346" s="431"/>
      <c r="ESW346" s="429"/>
      <c r="ESX346" s="428"/>
      <c r="ESY346" s="430"/>
      <c r="ESZ346" s="431"/>
      <c r="ETA346" s="429"/>
      <c r="ETB346" s="428"/>
      <c r="ETC346" s="430"/>
      <c r="ETD346" s="431"/>
      <c r="ETE346" s="429"/>
      <c r="ETF346" s="428"/>
      <c r="ETG346" s="430"/>
      <c r="ETH346" s="431"/>
      <c r="ETI346" s="429"/>
      <c r="ETJ346" s="428"/>
      <c r="ETK346" s="430"/>
      <c r="ETL346" s="431"/>
      <c r="ETM346" s="429"/>
      <c r="ETN346" s="428"/>
      <c r="ETO346" s="430"/>
      <c r="ETP346" s="431"/>
      <c r="ETQ346" s="429"/>
      <c r="ETR346" s="428"/>
      <c r="ETS346" s="430"/>
      <c r="ETT346" s="431"/>
      <c r="ETU346" s="429"/>
      <c r="ETV346" s="428"/>
      <c r="ETW346" s="430"/>
      <c r="ETX346" s="431"/>
      <c r="ETY346" s="429"/>
      <c r="ETZ346" s="428"/>
      <c r="EUA346" s="430"/>
      <c r="EUB346" s="431"/>
      <c r="EUC346" s="429"/>
      <c r="EUD346" s="428"/>
      <c r="EUE346" s="430"/>
      <c r="EUF346" s="431"/>
      <c r="EUG346" s="429"/>
      <c r="EUH346" s="428"/>
      <c r="EUI346" s="430"/>
      <c r="EUJ346" s="431"/>
      <c r="EUK346" s="429"/>
      <c r="EUL346" s="428"/>
      <c r="EUM346" s="430"/>
      <c r="EUN346" s="431"/>
      <c r="EUO346" s="429"/>
      <c r="EUP346" s="428"/>
      <c r="EUQ346" s="430"/>
      <c r="EUR346" s="431"/>
      <c r="EUS346" s="429"/>
      <c r="EUT346" s="428"/>
      <c r="EUU346" s="430"/>
      <c r="EUV346" s="431"/>
      <c r="EUW346" s="429"/>
      <c r="EUX346" s="428"/>
      <c r="EUY346" s="430"/>
      <c r="EUZ346" s="431"/>
      <c r="EVA346" s="429"/>
      <c r="EVB346" s="428"/>
      <c r="EVC346" s="430"/>
      <c r="EVD346" s="431"/>
      <c r="EVE346" s="429"/>
      <c r="EVF346" s="428"/>
      <c r="EVG346" s="430"/>
      <c r="EVH346" s="431"/>
      <c r="EVI346" s="429"/>
      <c r="EVJ346" s="428"/>
      <c r="EVK346" s="430"/>
      <c r="EVL346" s="431"/>
      <c r="EVM346" s="429"/>
      <c r="EVN346" s="428"/>
      <c r="EVO346" s="430"/>
      <c r="EVP346" s="431"/>
      <c r="EVQ346" s="429"/>
      <c r="EVR346" s="428"/>
      <c r="EVS346" s="430"/>
      <c r="EVT346" s="431"/>
      <c r="EVU346" s="429"/>
      <c r="EVV346" s="428"/>
      <c r="EVW346" s="430"/>
      <c r="EVX346" s="431"/>
      <c r="EVY346" s="429"/>
      <c r="EVZ346" s="428"/>
      <c r="EWA346" s="430"/>
      <c r="EWB346" s="431"/>
      <c r="EWC346" s="429"/>
      <c r="EWD346" s="428"/>
      <c r="EWE346" s="430"/>
      <c r="EWF346" s="431"/>
      <c r="EWG346" s="429"/>
      <c r="EWH346" s="428"/>
      <c r="EWI346" s="430"/>
      <c r="EWJ346" s="431"/>
      <c r="EWK346" s="429"/>
      <c r="EWL346" s="428"/>
      <c r="EWM346" s="430"/>
      <c r="EWN346" s="431"/>
      <c r="EWO346" s="429"/>
      <c r="EWP346" s="428"/>
      <c r="EWQ346" s="430"/>
      <c r="EWR346" s="431"/>
      <c r="EWS346" s="429"/>
      <c r="EWT346" s="428"/>
      <c r="EWU346" s="430"/>
      <c r="EWV346" s="431"/>
      <c r="EWW346" s="429"/>
      <c r="EWX346" s="428"/>
      <c r="EWY346" s="430"/>
      <c r="EWZ346" s="431"/>
      <c r="EXA346" s="429"/>
      <c r="EXB346" s="428"/>
      <c r="EXC346" s="430"/>
      <c r="EXD346" s="431"/>
      <c r="EXE346" s="429"/>
      <c r="EXF346" s="428"/>
      <c r="EXG346" s="430"/>
      <c r="EXH346" s="431"/>
      <c r="EXI346" s="429"/>
      <c r="EXJ346" s="428"/>
      <c r="EXK346" s="430"/>
      <c r="EXL346" s="431"/>
      <c r="EXM346" s="429"/>
      <c r="EXN346" s="428"/>
      <c r="EXO346" s="430"/>
      <c r="EXP346" s="431"/>
      <c r="EXQ346" s="429"/>
      <c r="EXR346" s="428"/>
      <c r="EXS346" s="430"/>
      <c r="EXT346" s="431"/>
      <c r="EXU346" s="429"/>
      <c r="EXV346" s="428"/>
      <c r="EXW346" s="430"/>
      <c r="EXX346" s="431"/>
      <c r="EXY346" s="429"/>
      <c r="EXZ346" s="428"/>
      <c r="EYA346" s="430"/>
      <c r="EYB346" s="431"/>
      <c r="EYC346" s="429"/>
      <c r="EYD346" s="428"/>
      <c r="EYE346" s="430"/>
      <c r="EYF346" s="431"/>
      <c r="EYG346" s="429"/>
      <c r="EYH346" s="428"/>
      <c r="EYI346" s="430"/>
      <c r="EYJ346" s="431"/>
      <c r="EYK346" s="429"/>
      <c r="EYL346" s="428"/>
      <c r="EYM346" s="430"/>
      <c r="EYN346" s="431"/>
      <c r="EYO346" s="429"/>
      <c r="EYP346" s="428"/>
      <c r="EYQ346" s="430"/>
      <c r="EYR346" s="431"/>
      <c r="EYS346" s="429"/>
      <c r="EYT346" s="428"/>
      <c r="EYU346" s="430"/>
      <c r="EYV346" s="431"/>
      <c r="EYW346" s="429"/>
      <c r="EYX346" s="428"/>
      <c r="EYY346" s="430"/>
      <c r="EYZ346" s="431"/>
      <c r="EZA346" s="429"/>
      <c r="EZB346" s="428"/>
      <c r="EZC346" s="430"/>
      <c r="EZD346" s="431"/>
      <c r="EZE346" s="429"/>
      <c r="EZF346" s="428"/>
      <c r="EZG346" s="430"/>
      <c r="EZH346" s="431"/>
      <c r="EZI346" s="429"/>
      <c r="EZJ346" s="428"/>
      <c r="EZK346" s="430"/>
      <c r="EZL346" s="431"/>
      <c r="EZM346" s="429"/>
      <c r="EZN346" s="428"/>
      <c r="EZO346" s="430"/>
      <c r="EZP346" s="431"/>
      <c r="EZQ346" s="429"/>
      <c r="EZR346" s="428"/>
      <c r="EZS346" s="430"/>
      <c r="EZT346" s="431"/>
      <c r="EZU346" s="429"/>
      <c r="EZV346" s="428"/>
      <c r="EZW346" s="430"/>
      <c r="EZX346" s="431"/>
      <c r="EZY346" s="429"/>
      <c r="EZZ346" s="428"/>
      <c r="FAA346" s="430"/>
      <c r="FAB346" s="431"/>
      <c r="FAC346" s="429"/>
      <c r="FAD346" s="428"/>
      <c r="FAE346" s="430"/>
      <c r="FAF346" s="431"/>
      <c r="FAG346" s="429"/>
      <c r="FAH346" s="428"/>
      <c r="FAI346" s="430"/>
      <c r="FAJ346" s="431"/>
      <c r="FAK346" s="429"/>
      <c r="FAL346" s="428"/>
      <c r="FAM346" s="430"/>
      <c r="FAN346" s="431"/>
      <c r="FAO346" s="429"/>
      <c r="FAP346" s="428"/>
      <c r="FAQ346" s="430"/>
      <c r="FAR346" s="431"/>
      <c r="FAS346" s="429"/>
      <c r="FAT346" s="428"/>
      <c r="FAU346" s="430"/>
      <c r="FAV346" s="431"/>
      <c r="FAW346" s="429"/>
      <c r="FAX346" s="428"/>
      <c r="FAY346" s="430"/>
      <c r="FAZ346" s="431"/>
      <c r="FBA346" s="429"/>
      <c r="FBB346" s="428"/>
      <c r="FBC346" s="430"/>
      <c r="FBD346" s="431"/>
      <c r="FBE346" s="429"/>
      <c r="FBF346" s="428"/>
      <c r="FBG346" s="430"/>
      <c r="FBH346" s="431"/>
      <c r="FBI346" s="429"/>
      <c r="FBJ346" s="428"/>
      <c r="FBK346" s="430"/>
      <c r="FBL346" s="431"/>
      <c r="FBM346" s="429"/>
      <c r="FBN346" s="428"/>
      <c r="FBO346" s="430"/>
      <c r="FBP346" s="431"/>
      <c r="FBQ346" s="429"/>
      <c r="FBR346" s="428"/>
      <c r="FBS346" s="430"/>
      <c r="FBT346" s="431"/>
      <c r="FBU346" s="429"/>
      <c r="FBV346" s="428"/>
      <c r="FBW346" s="430"/>
      <c r="FBX346" s="431"/>
      <c r="FBY346" s="429"/>
      <c r="FBZ346" s="428"/>
      <c r="FCA346" s="430"/>
      <c r="FCB346" s="431"/>
      <c r="FCC346" s="429"/>
      <c r="FCD346" s="428"/>
      <c r="FCE346" s="430"/>
      <c r="FCF346" s="431"/>
      <c r="FCG346" s="429"/>
      <c r="FCH346" s="428"/>
      <c r="FCI346" s="430"/>
      <c r="FCJ346" s="431"/>
      <c r="FCK346" s="429"/>
      <c r="FCL346" s="428"/>
      <c r="FCM346" s="430"/>
      <c r="FCN346" s="431"/>
      <c r="FCO346" s="429"/>
      <c r="FCP346" s="428"/>
      <c r="FCQ346" s="430"/>
      <c r="FCR346" s="431"/>
      <c r="FCS346" s="429"/>
      <c r="FCT346" s="428"/>
      <c r="FCU346" s="430"/>
      <c r="FCV346" s="431"/>
      <c r="FCW346" s="429"/>
      <c r="FCX346" s="428"/>
      <c r="FCY346" s="430"/>
      <c r="FCZ346" s="431"/>
      <c r="FDA346" s="429"/>
      <c r="FDB346" s="428"/>
      <c r="FDC346" s="430"/>
      <c r="FDD346" s="431"/>
      <c r="FDE346" s="429"/>
      <c r="FDF346" s="428"/>
      <c r="FDG346" s="430"/>
      <c r="FDH346" s="431"/>
      <c r="FDI346" s="429"/>
      <c r="FDJ346" s="428"/>
      <c r="FDK346" s="430"/>
      <c r="FDL346" s="431"/>
      <c r="FDM346" s="429"/>
      <c r="FDN346" s="428"/>
      <c r="FDO346" s="430"/>
      <c r="FDP346" s="431"/>
      <c r="FDQ346" s="429"/>
      <c r="FDR346" s="428"/>
      <c r="FDS346" s="430"/>
      <c r="FDT346" s="431"/>
      <c r="FDU346" s="429"/>
      <c r="FDV346" s="428"/>
      <c r="FDW346" s="430"/>
      <c r="FDX346" s="431"/>
      <c r="FDY346" s="429"/>
      <c r="FDZ346" s="428"/>
      <c r="FEA346" s="430"/>
      <c r="FEB346" s="431"/>
      <c r="FEC346" s="429"/>
      <c r="FED346" s="428"/>
      <c r="FEE346" s="430"/>
      <c r="FEF346" s="431"/>
      <c r="FEG346" s="429"/>
      <c r="FEH346" s="428"/>
      <c r="FEI346" s="430"/>
      <c r="FEJ346" s="431"/>
      <c r="FEK346" s="429"/>
      <c r="FEL346" s="428"/>
      <c r="FEM346" s="430"/>
      <c r="FEN346" s="431"/>
      <c r="FEO346" s="429"/>
      <c r="FEP346" s="428"/>
      <c r="FEQ346" s="430"/>
      <c r="FER346" s="431"/>
      <c r="FES346" s="429"/>
      <c r="FET346" s="428"/>
      <c r="FEU346" s="430"/>
      <c r="FEV346" s="431"/>
      <c r="FEW346" s="429"/>
      <c r="FEX346" s="428"/>
      <c r="FEY346" s="430"/>
      <c r="FEZ346" s="431"/>
      <c r="FFA346" s="429"/>
      <c r="FFB346" s="428"/>
      <c r="FFC346" s="430"/>
      <c r="FFD346" s="431"/>
      <c r="FFE346" s="429"/>
      <c r="FFF346" s="428"/>
      <c r="FFG346" s="430"/>
      <c r="FFH346" s="431"/>
      <c r="FFI346" s="429"/>
      <c r="FFJ346" s="428"/>
      <c r="FFK346" s="430"/>
      <c r="FFL346" s="431"/>
      <c r="FFM346" s="429"/>
      <c r="FFN346" s="428"/>
      <c r="FFO346" s="430"/>
      <c r="FFP346" s="431"/>
      <c r="FFQ346" s="429"/>
      <c r="FFR346" s="428"/>
      <c r="FFS346" s="430"/>
      <c r="FFT346" s="431"/>
      <c r="FFU346" s="429"/>
      <c r="FFV346" s="428"/>
      <c r="FFW346" s="430"/>
      <c r="FFX346" s="431"/>
      <c r="FFY346" s="429"/>
      <c r="FFZ346" s="428"/>
      <c r="FGA346" s="430"/>
      <c r="FGB346" s="431"/>
      <c r="FGC346" s="429"/>
      <c r="FGD346" s="428"/>
      <c r="FGE346" s="430"/>
      <c r="FGF346" s="431"/>
      <c r="FGG346" s="429"/>
      <c r="FGH346" s="428"/>
      <c r="FGI346" s="430"/>
      <c r="FGJ346" s="431"/>
      <c r="FGK346" s="429"/>
      <c r="FGL346" s="428"/>
      <c r="FGM346" s="430"/>
      <c r="FGN346" s="431"/>
      <c r="FGO346" s="429"/>
      <c r="FGP346" s="428"/>
      <c r="FGQ346" s="430"/>
      <c r="FGR346" s="431"/>
      <c r="FGS346" s="429"/>
      <c r="FGT346" s="428"/>
      <c r="FGU346" s="430"/>
      <c r="FGV346" s="431"/>
      <c r="FGW346" s="429"/>
      <c r="FGX346" s="428"/>
      <c r="FGY346" s="430"/>
      <c r="FGZ346" s="431"/>
      <c r="FHA346" s="429"/>
      <c r="FHB346" s="428"/>
      <c r="FHC346" s="430"/>
      <c r="FHD346" s="431"/>
      <c r="FHE346" s="429"/>
      <c r="FHF346" s="428"/>
      <c r="FHG346" s="430"/>
      <c r="FHH346" s="431"/>
      <c r="FHI346" s="429"/>
      <c r="FHJ346" s="428"/>
      <c r="FHK346" s="430"/>
      <c r="FHL346" s="431"/>
      <c r="FHM346" s="429"/>
      <c r="FHN346" s="428"/>
      <c r="FHO346" s="430"/>
      <c r="FHP346" s="431"/>
      <c r="FHQ346" s="429"/>
      <c r="FHR346" s="428"/>
      <c r="FHS346" s="430"/>
      <c r="FHT346" s="431"/>
      <c r="FHU346" s="429"/>
      <c r="FHV346" s="428"/>
      <c r="FHW346" s="430"/>
      <c r="FHX346" s="431"/>
      <c r="FHY346" s="429"/>
      <c r="FHZ346" s="428"/>
      <c r="FIA346" s="430"/>
      <c r="FIB346" s="431"/>
      <c r="FIC346" s="429"/>
      <c r="FID346" s="428"/>
      <c r="FIE346" s="430"/>
      <c r="FIF346" s="431"/>
      <c r="FIG346" s="429"/>
      <c r="FIH346" s="428"/>
      <c r="FII346" s="430"/>
      <c r="FIJ346" s="431"/>
      <c r="FIK346" s="429"/>
      <c r="FIL346" s="428"/>
      <c r="FIM346" s="430"/>
      <c r="FIN346" s="431"/>
      <c r="FIO346" s="429"/>
      <c r="FIP346" s="428"/>
      <c r="FIQ346" s="430"/>
      <c r="FIR346" s="431"/>
      <c r="FIS346" s="429"/>
      <c r="FIT346" s="428"/>
      <c r="FIU346" s="430"/>
      <c r="FIV346" s="431"/>
      <c r="FIW346" s="429"/>
      <c r="FIX346" s="428"/>
      <c r="FIY346" s="430"/>
      <c r="FIZ346" s="431"/>
      <c r="FJA346" s="429"/>
      <c r="FJB346" s="428"/>
      <c r="FJC346" s="430"/>
      <c r="FJD346" s="431"/>
      <c r="FJE346" s="429"/>
      <c r="FJF346" s="428"/>
      <c r="FJG346" s="430"/>
      <c r="FJH346" s="431"/>
      <c r="FJI346" s="429"/>
      <c r="FJJ346" s="428"/>
      <c r="FJK346" s="430"/>
      <c r="FJL346" s="431"/>
      <c r="FJM346" s="429"/>
      <c r="FJN346" s="428"/>
      <c r="FJO346" s="430"/>
      <c r="FJP346" s="431"/>
      <c r="FJQ346" s="429"/>
      <c r="FJR346" s="428"/>
      <c r="FJS346" s="430"/>
      <c r="FJT346" s="431"/>
      <c r="FJU346" s="429"/>
      <c r="FJV346" s="428"/>
      <c r="FJW346" s="430"/>
      <c r="FJX346" s="431"/>
      <c r="FJY346" s="429"/>
      <c r="FJZ346" s="428"/>
      <c r="FKA346" s="430"/>
      <c r="FKB346" s="431"/>
      <c r="FKC346" s="429"/>
      <c r="FKD346" s="428"/>
      <c r="FKE346" s="430"/>
      <c r="FKF346" s="431"/>
      <c r="FKG346" s="429"/>
      <c r="FKH346" s="428"/>
      <c r="FKI346" s="430"/>
      <c r="FKJ346" s="431"/>
      <c r="FKK346" s="429"/>
      <c r="FKL346" s="428"/>
      <c r="FKM346" s="430"/>
      <c r="FKN346" s="431"/>
      <c r="FKO346" s="429"/>
      <c r="FKP346" s="428"/>
      <c r="FKQ346" s="430"/>
      <c r="FKR346" s="431"/>
      <c r="FKS346" s="429"/>
      <c r="FKT346" s="428"/>
      <c r="FKU346" s="430"/>
      <c r="FKV346" s="431"/>
      <c r="FKW346" s="429"/>
      <c r="FKX346" s="428"/>
      <c r="FKY346" s="430"/>
      <c r="FKZ346" s="431"/>
      <c r="FLA346" s="429"/>
      <c r="FLB346" s="428"/>
      <c r="FLC346" s="430"/>
      <c r="FLD346" s="431"/>
      <c r="FLE346" s="429"/>
      <c r="FLF346" s="428"/>
      <c r="FLG346" s="430"/>
      <c r="FLH346" s="431"/>
      <c r="FLI346" s="429"/>
      <c r="FLJ346" s="428"/>
      <c r="FLK346" s="430"/>
      <c r="FLL346" s="431"/>
      <c r="FLM346" s="429"/>
      <c r="FLN346" s="428"/>
      <c r="FLO346" s="430"/>
      <c r="FLP346" s="431"/>
      <c r="FLQ346" s="429"/>
      <c r="FLR346" s="428"/>
      <c r="FLS346" s="430"/>
      <c r="FLT346" s="431"/>
      <c r="FLU346" s="429"/>
      <c r="FLV346" s="428"/>
      <c r="FLW346" s="430"/>
      <c r="FLX346" s="431"/>
      <c r="FLY346" s="429"/>
      <c r="FLZ346" s="428"/>
      <c r="FMA346" s="430"/>
      <c r="FMB346" s="431"/>
      <c r="FMC346" s="429"/>
      <c r="FMD346" s="428"/>
      <c r="FME346" s="430"/>
      <c r="FMF346" s="431"/>
      <c r="FMG346" s="429"/>
      <c r="FMH346" s="428"/>
      <c r="FMI346" s="430"/>
      <c r="FMJ346" s="431"/>
      <c r="FMK346" s="429"/>
      <c r="FML346" s="428"/>
      <c r="FMM346" s="430"/>
      <c r="FMN346" s="431"/>
      <c r="FMO346" s="429"/>
      <c r="FMP346" s="428"/>
      <c r="FMQ346" s="430"/>
      <c r="FMR346" s="431"/>
      <c r="FMS346" s="429"/>
      <c r="FMT346" s="428"/>
      <c r="FMU346" s="430"/>
      <c r="FMV346" s="431"/>
      <c r="FMW346" s="429"/>
      <c r="FMX346" s="428"/>
      <c r="FMY346" s="430"/>
      <c r="FMZ346" s="431"/>
      <c r="FNA346" s="429"/>
      <c r="FNB346" s="428"/>
      <c r="FNC346" s="430"/>
      <c r="FND346" s="431"/>
      <c r="FNE346" s="429"/>
      <c r="FNF346" s="428"/>
      <c r="FNG346" s="430"/>
      <c r="FNH346" s="431"/>
      <c r="FNI346" s="429"/>
      <c r="FNJ346" s="428"/>
      <c r="FNK346" s="430"/>
      <c r="FNL346" s="431"/>
      <c r="FNM346" s="429"/>
      <c r="FNN346" s="428"/>
      <c r="FNO346" s="430"/>
      <c r="FNP346" s="431"/>
      <c r="FNQ346" s="429"/>
      <c r="FNR346" s="428"/>
      <c r="FNS346" s="430"/>
      <c r="FNT346" s="431"/>
      <c r="FNU346" s="429"/>
      <c r="FNV346" s="428"/>
      <c r="FNW346" s="430"/>
      <c r="FNX346" s="431"/>
      <c r="FNY346" s="429"/>
      <c r="FNZ346" s="428"/>
      <c r="FOA346" s="430"/>
      <c r="FOB346" s="431"/>
      <c r="FOC346" s="429"/>
      <c r="FOD346" s="428"/>
      <c r="FOE346" s="430"/>
      <c r="FOF346" s="431"/>
      <c r="FOG346" s="429"/>
      <c r="FOH346" s="428"/>
      <c r="FOI346" s="430"/>
      <c r="FOJ346" s="431"/>
      <c r="FOK346" s="429"/>
      <c r="FOL346" s="428"/>
      <c r="FOM346" s="430"/>
      <c r="FON346" s="431"/>
      <c r="FOO346" s="429"/>
      <c r="FOP346" s="428"/>
      <c r="FOQ346" s="430"/>
      <c r="FOR346" s="431"/>
      <c r="FOS346" s="429"/>
      <c r="FOT346" s="428"/>
      <c r="FOU346" s="430"/>
      <c r="FOV346" s="431"/>
      <c r="FOW346" s="429"/>
      <c r="FOX346" s="428"/>
      <c r="FOY346" s="430"/>
      <c r="FOZ346" s="431"/>
      <c r="FPA346" s="429"/>
      <c r="FPB346" s="428"/>
      <c r="FPC346" s="430"/>
      <c r="FPD346" s="431"/>
      <c r="FPE346" s="429"/>
      <c r="FPF346" s="428"/>
      <c r="FPG346" s="430"/>
      <c r="FPH346" s="431"/>
      <c r="FPI346" s="429"/>
      <c r="FPJ346" s="428"/>
      <c r="FPK346" s="430"/>
      <c r="FPL346" s="431"/>
      <c r="FPM346" s="429"/>
      <c r="FPN346" s="428"/>
      <c r="FPO346" s="430"/>
      <c r="FPP346" s="431"/>
      <c r="FPQ346" s="429"/>
      <c r="FPR346" s="428"/>
      <c r="FPS346" s="430"/>
      <c r="FPT346" s="431"/>
      <c r="FPU346" s="429"/>
      <c r="FPV346" s="428"/>
      <c r="FPW346" s="430"/>
      <c r="FPX346" s="431"/>
      <c r="FPY346" s="429"/>
      <c r="FPZ346" s="428"/>
      <c r="FQA346" s="430"/>
      <c r="FQB346" s="431"/>
      <c r="FQC346" s="429"/>
      <c r="FQD346" s="428"/>
      <c r="FQE346" s="430"/>
      <c r="FQF346" s="431"/>
      <c r="FQG346" s="429"/>
      <c r="FQH346" s="428"/>
      <c r="FQI346" s="430"/>
      <c r="FQJ346" s="431"/>
      <c r="FQK346" s="429"/>
      <c r="FQL346" s="428"/>
      <c r="FQM346" s="430"/>
      <c r="FQN346" s="431"/>
      <c r="FQO346" s="429"/>
      <c r="FQP346" s="428"/>
      <c r="FQQ346" s="430"/>
      <c r="FQR346" s="431"/>
      <c r="FQS346" s="429"/>
      <c r="FQT346" s="428"/>
      <c r="FQU346" s="430"/>
      <c r="FQV346" s="431"/>
      <c r="FQW346" s="429"/>
      <c r="FQX346" s="428"/>
      <c r="FQY346" s="430"/>
      <c r="FQZ346" s="431"/>
      <c r="FRA346" s="429"/>
      <c r="FRB346" s="428"/>
      <c r="FRC346" s="430"/>
      <c r="FRD346" s="431"/>
      <c r="FRE346" s="429"/>
      <c r="FRF346" s="428"/>
      <c r="FRG346" s="430"/>
      <c r="FRH346" s="431"/>
      <c r="FRI346" s="429"/>
      <c r="FRJ346" s="428"/>
      <c r="FRK346" s="430"/>
      <c r="FRL346" s="431"/>
      <c r="FRM346" s="429"/>
      <c r="FRN346" s="428"/>
      <c r="FRO346" s="430"/>
      <c r="FRP346" s="431"/>
      <c r="FRQ346" s="429"/>
      <c r="FRR346" s="428"/>
      <c r="FRS346" s="430"/>
      <c r="FRT346" s="431"/>
      <c r="FRU346" s="429"/>
      <c r="FRV346" s="428"/>
      <c r="FRW346" s="430"/>
      <c r="FRX346" s="431"/>
      <c r="FRY346" s="429"/>
      <c r="FRZ346" s="428"/>
      <c r="FSA346" s="430"/>
      <c r="FSB346" s="431"/>
      <c r="FSC346" s="429"/>
      <c r="FSD346" s="428"/>
      <c r="FSE346" s="430"/>
      <c r="FSF346" s="431"/>
      <c r="FSG346" s="429"/>
      <c r="FSH346" s="428"/>
      <c r="FSI346" s="430"/>
      <c r="FSJ346" s="431"/>
      <c r="FSK346" s="429"/>
      <c r="FSL346" s="428"/>
      <c r="FSM346" s="430"/>
      <c r="FSN346" s="431"/>
      <c r="FSO346" s="429"/>
      <c r="FSP346" s="428"/>
      <c r="FSQ346" s="430"/>
      <c r="FSR346" s="431"/>
      <c r="FSS346" s="429"/>
      <c r="FST346" s="428"/>
      <c r="FSU346" s="430"/>
      <c r="FSV346" s="431"/>
      <c r="FSW346" s="429"/>
      <c r="FSX346" s="428"/>
      <c r="FSY346" s="430"/>
      <c r="FSZ346" s="431"/>
      <c r="FTA346" s="429"/>
      <c r="FTB346" s="428"/>
      <c r="FTC346" s="430"/>
      <c r="FTD346" s="431"/>
      <c r="FTE346" s="429"/>
      <c r="FTF346" s="428"/>
      <c r="FTG346" s="430"/>
      <c r="FTH346" s="431"/>
      <c r="FTI346" s="429"/>
      <c r="FTJ346" s="428"/>
      <c r="FTK346" s="430"/>
      <c r="FTL346" s="431"/>
      <c r="FTM346" s="429"/>
      <c r="FTN346" s="428"/>
      <c r="FTO346" s="430"/>
      <c r="FTP346" s="431"/>
      <c r="FTQ346" s="429"/>
      <c r="FTR346" s="428"/>
      <c r="FTS346" s="430"/>
      <c r="FTT346" s="431"/>
      <c r="FTU346" s="429"/>
      <c r="FTV346" s="428"/>
      <c r="FTW346" s="430"/>
      <c r="FTX346" s="431"/>
      <c r="FTY346" s="429"/>
      <c r="FTZ346" s="428"/>
      <c r="FUA346" s="430"/>
      <c r="FUB346" s="431"/>
      <c r="FUC346" s="429"/>
      <c r="FUD346" s="428"/>
      <c r="FUE346" s="430"/>
      <c r="FUF346" s="431"/>
      <c r="FUG346" s="429"/>
      <c r="FUH346" s="428"/>
      <c r="FUI346" s="430"/>
      <c r="FUJ346" s="431"/>
      <c r="FUK346" s="429"/>
      <c r="FUL346" s="428"/>
      <c r="FUM346" s="430"/>
      <c r="FUN346" s="431"/>
      <c r="FUO346" s="429"/>
      <c r="FUP346" s="428"/>
      <c r="FUQ346" s="430"/>
      <c r="FUR346" s="431"/>
      <c r="FUS346" s="429"/>
      <c r="FUT346" s="428"/>
      <c r="FUU346" s="430"/>
      <c r="FUV346" s="431"/>
      <c r="FUW346" s="429"/>
      <c r="FUX346" s="428"/>
      <c r="FUY346" s="430"/>
      <c r="FUZ346" s="431"/>
      <c r="FVA346" s="429"/>
      <c r="FVB346" s="428"/>
      <c r="FVC346" s="430"/>
      <c r="FVD346" s="431"/>
      <c r="FVE346" s="429"/>
      <c r="FVF346" s="428"/>
      <c r="FVG346" s="430"/>
      <c r="FVH346" s="431"/>
      <c r="FVI346" s="429"/>
      <c r="FVJ346" s="428"/>
      <c r="FVK346" s="430"/>
      <c r="FVL346" s="431"/>
      <c r="FVM346" s="429"/>
      <c r="FVN346" s="428"/>
      <c r="FVO346" s="430"/>
      <c r="FVP346" s="431"/>
      <c r="FVQ346" s="429"/>
      <c r="FVR346" s="428"/>
      <c r="FVS346" s="430"/>
      <c r="FVT346" s="431"/>
      <c r="FVU346" s="429"/>
      <c r="FVV346" s="428"/>
      <c r="FVW346" s="430"/>
      <c r="FVX346" s="431"/>
      <c r="FVY346" s="429"/>
      <c r="FVZ346" s="428"/>
      <c r="FWA346" s="430"/>
      <c r="FWB346" s="431"/>
      <c r="FWC346" s="429"/>
      <c r="FWD346" s="428"/>
      <c r="FWE346" s="430"/>
      <c r="FWF346" s="431"/>
      <c r="FWG346" s="429"/>
      <c r="FWH346" s="428"/>
      <c r="FWI346" s="430"/>
      <c r="FWJ346" s="431"/>
      <c r="FWK346" s="429"/>
      <c r="FWL346" s="428"/>
      <c r="FWM346" s="430"/>
      <c r="FWN346" s="431"/>
      <c r="FWO346" s="429"/>
      <c r="FWP346" s="428"/>
      <c r="FWQ346" s="430"/>
      <c r="FWR346" s="431"/>
      <c r="FWS346" s="429"/>
      <c r="FWT346" s="428"/>
      <c r="FWU346" s="430"/>
      <c r="FWV346" s="431"/>
      <c r="FWW346" s="429"/>
      <c r="FWX346" s="428"/>
      <c r="FWY346" s="430"/>
      <c r="FWZ346" s="431"/>
      <c r="FXA346" s="429"/>
      <c r="FXB346" s="428"/>
      <c r="FXC346" s="430"/>
      <c r="FXD346" s="431"/>
      <c r="FXE346" s="429"/>
      <c r="FXF346" s="428"/>
      <c r="FXG346" s="430"/>
      <c r="FXH346" s="431"/>
      <c r="FXI346" s="429"/>
      <c r="FXJ346" s="428"/>
      <c r="FXK346" s="430"/>
      <c r="FXL346" s="431"/>
      <c r="FXM346" s="429"/>
      <c r="FXN346" s="428"/>
      <c r="FXO346" s="430"/>
      <c r="FXP346" s="431"/>
      <c r="FXQ346" s="429"/>
      <c r="FXR346" s="428"/>
      <c r="FXS346" s="430"/>
      <c r="FXT346" s="431"/>
      <c r="FXU346" s="429"/>
      <c r="FXV346" s="428"/>
      <c r="FXW346" s="430"/>
      <c r="FXX346" s="431"/>
      <c r="FXY346" s="429"/>
      <c r="FXZ346" s="428"/>
      <c r="FYA346" s="430"/>
      <c r="FYB346" s="431"/>
      <c r="FYC346" s="429"/>
      <c r="FYD346" s="428"/>
      <c r="FYE346" s="430"/>
      <c r="FYF346" s="431"/>
      <c r="FYG346" s="429"/>
      <c r="FYH346" s="428"/>
      <c r="FYI346" s="430"/>
      <c r="FYJ346" s="431"/>
      <c r="FYK346" s="429"/>
      <c r="FYL346" s="428"/>
      <c r="FYM346" s="430"/>
      <c r="FYN346" s="431"/>
      <c r="FYO346" s="429"/>
      <c r="FYP346" s="428"/>
      <c r="FYQ346" s="430"/>
      <c r="FYR346" s="431"/>
      <c r="FYS346" s="429"/>
      <c r="FYT346" s="428"/>
      <c r="FYU346" s="430"/>
      <c r="FYV346" s="431"/>
      <c r="FYW346" s="429"/>
      <c r="FYX346" s="428"/>
      <c r="FYY346" s="430"/>
      <c r="FYZ346" s="431"/>
      <c r="FZA346" s="429"/>
      <c r="FZB346" s="428"/>
      <c r="FZC346" s="430"/>
      <c r="FZD346" s="431"/>
      <c r="FZE346" s="429"/>
      <c r="FZF346" s="428"/>
      <c r="FZG346" s="430"/>
      <c r="FZH346" s="431"/>
      <c r="FZI346" s="429"/>
      <c r="FZJ346" s="428"/>
      <c r="FZK346" s="430"/>
      <c r="FZL346" s="431"/>
      <c r="FZM346" s="429"/>
      <c r="FZN346" s="428"/>
      <c r="FZO346" s="430"/>
      <c r="FZP346" s="431"/>
      <c r="FZQ346" s="429"/>
      <c r="FZR346" s="428"/>
      <c r="FZS346" s="430"/>
      <c r="FZT346" s="431"/>
      <c r="FZU346" s="429"/>
      <c r="FZV346" s="428"/>
      <c r="FZW346" s="430"/>
      <c r="FZX346" s="431"/>
      <c r="FZY346" s="429"/>
      <c r="FZZ346" s="428"/>
      <c r="GAA346" s="430"/>
      <c r="GAB346" s="431"/>
      <c r="GAC346" s="429"/>
      <c r="GAD346" s="428"/>
      <c r="GAE346" s="430"/>
      <c r="GAF346" s="431"/>
      <c r="GAG346" s="429"/>
      <c r="GAH346" s="428"/>
      <c r="GAI346" s="430"/>
      <c r="GAJ346" s="431"/>
      <c r="GAK346" s="429"/>
      <c r="GAL346" s="428"/>
      <c r="GAM346" s="430"/>
      <c r="GAN346" s="431"/>
      <c r="GAO346" s="429"/>
      <c r="GAP346" s="428"/>
      <c r="GAQ346" s="430"/>
      <c r="GAR346" s="431"/>
      <c r="GAS346" s="429"/>
      <c r="GAT346" s="428"/>
      <c r="GAU346" s="430"/>
      <c r="GAV346" s="431"/>
      <c r="GAW346" s="429"/>
      <c r="GAX346" s="428"/>
      <c r="GAY346" s="430"/>
      <c r="GAZ346" s="431"/>
      <c r="GBA346" s="429"/>
      <c r="GBB346" s="428"/>
      <c r="GBC346" s="430"/>
      <c r="GBD346" s="431"/>
      <c r="GBE346" s="429"/>
      <c r="GBF346" s="428"/>
      <c r="GBG346" s="430"/>
      <c r="GBH346" s="431"/>
      <c r="GBI346" s="429"/>
      <c r="GBJ346" s="428"/>
      <c r="GBK346" s="430"/>
      <c r="GBL346" s="431"/>
      <c r="GBM346" s="429"/>
      <c r="GBN346" s="428"/>
      <c r="GBO346" s="430"/>
      <c r="GBP346" s="431"/>
      <c r="GBQ346" s="429"/>
      <c r="GBR346" s="428"/>
      <c r="GBS346" s="430"/>
      <c r="GBT346" s="431"/>
      <c r="GBU346" s="429"/>
      <c r="GBV346" s="428"/>
      <c r="GBW346" s="430"/>
      <c r="GBX346" s="431"/>
      <c r="GBY346" s="429"/>
      <c r="GBZ346" s="428"/>
      <c r="GCA346" s="430"/>
      <c r="GCB346" s="431"/>
      <c r="GCC346" s="429"/>
      <c r="GCD346" s="428"/>
      <c r="GCE346" s="430"/>
      <c r="GCF346" s="431"/>
      <c r="GCG346" s="429"/>
      <c r="GCH346" s="428"/>
      <c r="GCI346" s="430"/>
      <c r="GCJ346" s="431"/>
      <c r="GCK346" s="429"/>
      <c r="GCL346" s="428"/>
      <c r="GCM346" s="430"/>
      <c r="GCN346" s="431"/>
      <c r="GCO346" s="429"/>
      <c r="GCP346" s="428"/>
      <c r="GCQ346" s="430"/>
      <c r="GCR346" s="431"/>
      <c r="GCS346" s="429"/>
      <c r="GCT346" s="428"/>
      <c r="GCU346" s="430"/>
      <c r="GCV346" s="431"/>
      <c r="GCW346" s="429"/>
      <c r="GCX346" s="428"/>
      <c r="GCY346" s="430"/>
      <c r="GCZ346" s="431"/>
      <c r="GDA346" s="429"/>
      <c r="GDB346" s="428"/>
      <c r="GDC346" s="430"/>
      <c r="GDD346" s="431"/>
      <c r="GDE346" s="429"/>
      <c r="GDF346" s="428"/>
      <c r="GDG346" s="430"/>
      <c r="GDH346" s="431"/>
      <c r="GDI346" s="429"/>
      <c r="GDJ346" s="428"/>
      <c r="GDK346" s="430"/>
      <c r="GDL346" s="431"/>
      <c r="GDM346" s="429"/>
      <c r="GDN346" s="428"/>
      <c r="GDO346" s="430"/>
      <c r="GDP346" s="431"/>
      <c r="GDQ346" s="429"/>
      <c r="GDR346" s="428"/>
      <c r="GDS346" s="430"/>
      <c r="GDT346" s="431"/>
      <c r="GDU346" s="429"/>
      <c r="GDV346" s="428"/>
      <c r="GDW346" s="430"/>
      <c r="GDX346" s="431"/>
      <c r="GDY346" s="429"/>
      <c r="GDZ346" s="428"/>
      <c r="GEA346" s="430"/>
      <c r="GEB346" s="431"/>
      <c r="GEC346" s="429"/>
      <c r="GED346" s="428"/>
      <c r="GEE346" s="430"/>
      <c r="GEF346" s="431"/>
      <c r="GEG346" s="429"/>
      <c r="GEH346" s="428"/>
      <c r="GEI346" s="430"/>
      <c r="GEJ346" s="431"/>
      <c r="GEK346" s="429"/>
      <c r="GEL346" s="428"/>
      <c r="GEM346" s="430"/>
      <c r="GEN346" s="431"/>
      <c r="GEO346" s="429"/>
      <c r="GEP346" s="428"/>
      <c r="GEQ346" s="430"/>
      <c r="GER346" s="431"/>
      <c r="GES346" s="429"/>
      <c r="GET346" s="428"/>
      <c r="GEU346" s="430"/>
      <c r="GEV346" s="431"/>
      <c r="GEW346" s="429"/>
      <c r="GEX346" s="428"/>
      <c r="GEY346" s="430"/>
      <c r="GEZ346" s="431"/>
      <c r="GFA346" s="429"/>
      <c r="GFB346" s="428"/>
      <c r="GFC346" s="430"/>
      <c r="GFD346" s="431"/>
      <c r="GFE346" s="429"/>
      <c r="GFF346" s="428"/>
      <c r="GFG346" s="430"/>
      <c r="GFH346" s="431"/>
      <c r="GFI346" s="429"/>
      <c r="GFJ346" s="428"/>
      <c r="GFK346" s="430"/>
      <c r="GFL346" s="431"/>
      <c r="GFM346" s="429"/>
      <c r="GFN346" s="428"/>
      <c r="GFO346" s="430"/>
      <c r="GFP346" s="431"/>
      <c r="GFQ346" s="429"/>
      <c r="GFR346" s="428"/>
      <c r="GFS346" s="430"/>
      <c r="GFT346" s="431"/>
      <c r="GFU346" s="429"/>
      <c r="GFV346" s="428"/>
      <c r="GFW346" s="430"/>
      <c r="GFX346" s="431"/>
      <c r="GFY346" s="429"/>
      <c r="GFZ346" s="428"/>
      <c r="GGA346" s="430"/>
      <c r="GGB346" s="431"/>
      <c r="GGC346" s="429"/>
      <c r="GGD346" s="428"/>
      <c r="GGE346" s="430"/>
      <c r="GGF346" s="431"/>
      <c r="GGG346" s="429"/>
      <c r="GGH346" s="428"/>
      <c r="GGI346" s="430"/>
      <c r="GGJ346" s="431"/>
      <c r="GGK346" s="429"/>
      <c r="GGL346" s="428"/>
      <c r="GGM346" s="430"/>
      <c r="GGN346" s="431"/>
      <c r="GGO346" s="429"/>
      <c r="GGP346" s="428"/>
      <c r="GGQ346" s="430"/>
      <c r="GGR346" s="431"/>
      <c r="GGS346" s="429"/>
      <c r="GGT346" s="428"/>
      <c r="GGU346" s="430"/>
      <c r="GGV346" s="431"/>
      <c r="GGW346" s="429"/>
      <c r="GGX346" s="428"/>
      <c r="GGY346" s="430"/>
      <c r="GGZ346" s="431"/>
      <c r="GHA346" s="429"/>
      <c r="GHB346" s="428"/>
      <c r="GHC346" s="430"/>
      <c r="GHD346" s="431"/>
      <c r="GHE346" s="429"/>
      <c r="GHF346" s="428"/>
      <c r="GHG346" s="430"/>
      <c r="GHH346" s="431"/>
      <c r="GHI346" s="429"/>
      <c r="GHJ346" s="428"/>
      <c r="GHK346" s="430"/>
      <c r="GHL346" s="431"/>
      <c r="GHM346" s="429"/>
      <c r="GHN346" s="428"/>
      <c r="GHO346" s="430"/>
      <c r="GHP346" s="431"/>
      <c r="GHQ346" s="429"/>
      <c r="GHR346" s="428"/>
      <c r="GHS346" s="430"/>
      <c r="GHT346" s="431"/>
      <c r="GHU346" s="429"/>
      <c r="GHV346" s="428"/>
      <c r="GHW346" s="430"/>
      <c r="GHX346" s="431"/>
      <c r="GHY346" s="429"/>
      <c r="GHZ346" s="428"/>
      <c r="GIA346" s="430"/>
      <c r="GIB346" s="431"/>
      <c r="GIC346" s="429"/>
      <c r="GID346" s="428"/>
      <c r="GIE346" s="430"/>
      <c r="GIF346" s="431"/>
      <c r="GIG346" s="429"/>
      <c r="GIH346" s="428"/>
      <c r="GII346" s="430"/>
      <c r="GIJ346" s="431"/>
      <c r="GIK346" s="429"/>
      <c r="GIL346" s="428"/>
      <c r="GIM346" s="430"/>
      <c r="GIN346" s="431"/>
      <c r="GIO346" s="429"/>
      <c r="GIP346" s="428"/>
      <c r="GIQ346" s="430"/>
      <c r="GIR346" s="431"/>
      <c r="GIS346" s="429"/>
      <c r="GIT346" s="428"/>
      <c r="GIU346" s="430"/>
      <c r="GIV346" s="431"/>
      <c r="GIW346" s="429"/>
      <c r="GIX346" s="428"/>
      <c r="GIY346" s="430"/>
      <c r="GIZ346" s="431"/>
      <c r="GJA346" s="429"/>
      <c r="GJB346" s="428"/>
      <c r="GJC346" s="430"/>
      <c r="GJD346" s="431"/>
      <c r="GJE346" s="429"/>
      <c r="GJF346" s="428"/>
      <c r="GJG346" s="430"/>
      <c r="GJH346" s="431"/>
      <c r="GJI346" s="429"/>
      <c r="GJJ346" s="428"/>
      <c r="GJK346" s="430"/>
      <c r="GJL346" s="431"/>
      <c r="GJM346" s="429"/>
      <c r="GJN346" s="428"/>
      <c r="GJO346" s="430"/>
      <c r="GJP346" s="431"/>
      <c r="GJQ346" s="429"/>
      <c r="GJR346" s="428"/>
      <c r="GJS346" s="430"/>
      <c r="GJT346" s="431"/>
      <c r="GJU346" s="429"/>
      <c r="GJV346" s="428"/>
      <c r="GJW346" s="430"/>
      <c r="GJX346" s="431"/>
      <c r="GJY346" s="429"/>
      <c r="GJZ346" s="428"/>
      <c r="GKA346" s="430"/>
      <c r="GKB346" s="431"/>
      <c r="GKC346" s="429"/>
      <c r="GKD346" s="428"/>
      <c r="GKE346" s="430"/>
      <c r="GKF346" s="431"/>
      <c r="GKG346" s="429"/>
      <c r="GKH346" s="428"/>
      <c r="GKI346" s="430"/>
      <c r="GKJ346" s="431"/>
      <c r="GKK346" s="429"/>
      <c r="GKL346" s="428"/>
      <c r="GKM346" s="430"/>
      <c r="GKN346" s="431"/>
      <c r="GKO346" s="429"/>
      <c r="GKP346" s="428"/>
      <c r="GKQ346" s="430"/>
      <c r="GKR346" s="431"/>
      <c r="GKS346" s="429"/>
      <c r="GKT346" s="428"/>
      <c r="GKU346" s="430"/>
      <c r="GKV346" s="431"/>
      <c r="GKW346" s="429"/>
      <c r="GKX346" s="428"/>
      <c r="GKY346" s="430"/>
      <c r="GKZ346" s="431"/>
      <c r="GLA346" s="429"/>
      <c r="GLB346" s="428"/>
      <c r="GLC346" s="430"/>
      <c r="GLD346" s="431"/>
      <c r="GLE346" s="429"/>
      <c r="GLF346" s="428"/>
      <c r="GLG346" s="430"/>
      <c r="GLH346" s="431"/>
      <c r="GLI346" s="429"/>
      <c r="GLJ346" s="428"/>
      <c r="GLK346" s="430"/>
      <c r="GLL346" s="431"/>
      <c r="GLM346" s="429"/>
      <c r="GLN346" s="428"/>
      <c r="GLO346" s="430"/>
      <c r="GLP346" s="431"/>
      <c r="GLQ346" s="429"/>
      <c r="GLR346" s="428"/>
      <c r="GLS346" s="430"/>
      <c r="GLT346" s="431"/>
      <c r="GLU346" s="429"/>
      <c r="GLV346" s="428"/>
      <c r="GLW346" s="430"/>
      <c r="GLX346" s="431"/>
      <c r="GLY346" s="429"/>
      <c r="GLZ346" s="428"/>
      <c r="GMA346" s="430"/>
      <c r="GMB346" s="431"/>
      <c r="GMC346" s="429"/>
      <c r="GMD346" s="428"/>
      <c r="GME346" s="430"/>
      <c r="GMF346" s="431"/>
      <c r="GMG346" s="429"/>
      <c r="GMH346" s="428"/>
      <c r="GMI346" s="430"/>
      <c r="GMJ346" s="431"/>
      <c r="GMK346" s="429"/>
      <c r="GML346" s="428"/>
      <c r="GMM346" s="430"/>
      <c r="GMN346" s="431"/>
      <c r="GMO346" s="429"/>
      <c r="GMP346" s="428"/>
      <c r="GMQ346" s="430"/>
      <c r="GMR346" s="431"/>
      <c r="GMS346" s="429"/>
      <c r="GMT346" s="428"/>
      <c r="GMU346" s="430"/>
      <c r="GMV346" s="431"/>
      <c r="GMW346" s="429"/>
      <c r="GMX346" s="428"/>
      <c r="GMY346" s="430"/>
      <c r="GMZ346" s="431"/>
      <c r="GNA346" s="429"/>
      <c r="GNB346" s="428"/>
      <c r="GNC346" s="430"/>
      <c r="GND346" s="431"/>
      <c r="GNE346" s="429"/>
      <c r="GNF346" s="428"/>
      <c r="GNG346" s="430"/>
      <c r="GNH346" s="431"/>
      <c r="GNI346" s="429"/>
      <c r="GNJ346" s="428"/>
      <c r="GNK346" s="430"/>
      <c r="GNL346" s="431"/>
      <c r="GNM346" s="429"/>
      <c r="GNN346" s="428"/>
      <c r="GNO346" s="430"/>
      <c r="GNP346" s="431"/>
      <c r="GNQ346" s="429"/>
      <c r="GNR346" s="428"/>
      <c r="GNS346" s="430"/>
      <c r="GNT346" s="431"/>
      <c r="GNU346" s="429"/>
      <c r="GNV346" s="428"/>
      <c r="GNW346" s="430"/>
      <c r="GNX346" s="431"/>
      <c r="GNY346" s="429"/>
      <c r="GNZ346" s="428"/>
      <c r="GOA346" s="430"/>
      <c r="GOB346" s="431"/>
      <c r="GOC346" s="429"/>
      <c r="GOD346" s="428"/>
      <c r="GOE346" s="430"/>
      <c r="GOF346" s="431"/>
      <c r="GOG346" s="429"/>
      <c r="GOH346" s="428"/>
      <c r="GOI346" s="430"/>
      <c r="GOJ346" s="431"/>
      <c r="GOK346" s="429"/>
      <c r="GOL346" s="428"/>
      <c r="GOM346" s="430"/>
      <c r="GON346" s="431"/>
      <c r="GOO346" s="429"/>
      <c r="GOP346" s="428"/>
      <c r="GOQ346" s="430"/>
      <c r="GOR346" s="431"/>
      <c r="GOS346" s="429"/>
      <c r="GOT346" s="428"/>
      <c r="GOU346" s="430"/>
      <c r="GOV346" s="431"/>
      <c r="GOW346" s="429"/>
      <c r="GOX346" s="428"/>
      <c r="GOY346" s="430"/>
      <c r="GOZ346" s="431"/>
      <c r="GPA346" s="429"/>
      <c r="GPB346" s="428"/>
      <c r="GPC346" s="430"/>
      <c r="GPD346" s="431"/>
      <c r="GPE346" s="429"/>
      <c r="GPF346" s="428"/>
      <c r="GPG346" s="430"/>
      <c r="GPH346" s="431"/>
      <c r="GPI346" s="429"/>
      <c r="GPJ346" s="428"/>
      <c r="GPK346" s="430"/>
      <c r="GPL346" s="431"/>
      <c r="GPM346" s="429"/>
      <c r="GPN346" s="428"/>
      <c r="GPO346" s="430"/>
      <c r="GPP346" s="431"/>
      <c r="GPQ346" s="429"/>
      <c r="GPR346" s="428"/>
      <c r="GPS346" s="430"/>
      <c r="GPT346" s="431"/>
      <c r="GPU346" s="429"/>
      <c r="GPV346" s="428"/>
      <c r="GPW346" s="430"/>
      <c r="GPX346" s="431"/>
      <c r="GPY346" s="429"/>
      <c r="GPZ346" s="428"/>
      <c r="GQA346" s="430"/>
      <c r="GQB346" s="431"/>
      <c r="GQC346" s="429"/>
      <c r="GQD346" s="428"/>
      <c r="GQE346" s="430"/>
      <c r="GQF346" s="431"/>
      <c r="GQG346" s="429"/>
      <c r="GQH346" s="428"/>
      <c r="GQI346" s="430"/>
      <c r="GQJ346" s="431"/>
      <c r="GQK346" s="429"/>
      <c r="GQL346" s="428"/>
      <c r="GQM346" s="430"/>
      <c r="GQN346" s="431"/>
      <c r="GQO346" s="429"/>
      <c r="GQP346" s="428"/>
      <c r="GQQ346" s="430"/>
      <c r="GQR346" s="431"/>
      <c r="GQS346" s="429"/>
      <c r="GQT346" s="428"/>
      <c r="GQU346" s="430"/>
      <c r="GQV346" s="431"/>
      <c r="GQW346" s="429"/>
      <c r="GQX346" s="428"/>
      <c r="GQY346" s="430"/>
      <c r="GQZ346" s="431"/>
      <c r="GRA346" s="429"/>
      <c r="GRB346" s="428"/>
      <c r="GRC346" s="430"/>
      <c r="GRD346" s="431"/>
      <c r="GRE346" s="429"/>
      <c r="GRF346" s="428"/>
      <c r="GRG346" s="430"/>
      <c r="GRH346" s="431"/>
      <c r="GRI346" s="429"/>
      <c r="GRJ346" s="428"/>
      <c r="GRK346" s="430"/>
      <c r="GRL346" s="431"/>
      <c r="GRM346" s="429"/>
      <c r="GRN346" s="428"/>
      <c r="GRO346" s="430"/>
      <c r="GRP346" s="431"/>
      <c r="GRQ346" s="429"/>
      <c r="GRR346" s="428"/>
      <c r="GRS346" s="430"/>
      <c r="GRT346" s="431"/>
      <c r="GRU346" s="429"/>
      <c r="GRV346" s="428"/>
      <c r="GRW346" s="430"/>
      <c r="GRX346" s="431"/>
      <c r="GRY346" s="429"/>
      <c r="GRZ346" s="428"/>
      <c r="GSA346" s="430"/>
      <c r="GSB346" s="431"/>
      <c r="GSC346" s="429"/>
      <c r="GSD346" s="428"/>
      <c r="GSE346" s="430"/>
      <c r="GSF346" s="431"/>
      <c r="GSG346" s="429"/>
      <c r="GSH346" s="428"/>
      <c r="GSI346" s="430"/>
      <c r="GSJ346" s="431"/>
      <c r="GSK346" s="429"/>
      <c r="GSL346" s="428"/>
      <c r="GSM346" s="430"/>
      <c r="GSN346" s="431"/>
      <c r="GSO346" s="429"/>
      <c r="GSP346" s="428"/>
      <c r="GSQ346" s="430"/>
      <c r="GSR346" s="431"/>
      <c r="GSS346" s="429"/>
      <c r="GST346" s="428"/>
      <c r="GSU346" s="430"/>
      <c r="GSV346" s="431"/>
      <c r="GSW346" s="429"/>
      <c r="GSX346" s="428"/>
      <c r="GSY346" s="430"/>
      <c r="GSZ346" s="431"/>
      <c r="GTA346" s="429"/>
      <c r="GTB346" s="428"/>
      <c r="GTC346" s="430"/>
      <c r="GTD346" s="431"/>
      <c r="GTE346" s="429"/>
      <c r="GTF346" s="428"/>
      <c r="GTG346" s="430"/>
      <c r="GTH346" s="431"/>
      <c r="GTI346" s="429"/>
      <c r="GTJ346" s="428"/>
      <c r="GTK346" s="430"/>
      <c r="GTL346" s="431"/>
      <c r="GTM346" s="429"/>
      <c r="GTN346" s="428"/>
      <c r="GTO346" s="430"/>
      <c r="GTP346" s="431"/>
      <c r="GTQ346" s="429"/>
      <c r="GTR346" s="428"/>
      <c r="GTS346" s="430"/>
      <c r="GTT346" s="431"/>
      <c r="GTU346" s="429"/>
      <c r="GTV346" s="428"/>
      <c r="GTW346" s="430"/>
      <c r="GTX346" s="431"/>
      <c r="GTY346" s="429"/>
      <c r="GTZ346" s="428"/>
      <c r="GUA346" s="430"/>
      <c r="GUB346" s="431"/>
      <c r="GUC346" s="429"/>
      <c r="GUD346" s="428"/>
      <c r="GUE346" s="430"/>
      <c r="GUF346" s="431"/>
      <c r="GUG346" s="429"/>
      <c r="GUH346" s="428"/>
      <c r="GUI346" s="430"/>
      <c r="GUJ346" s="431"/>
      <c r="GUK346" s="429"/>
      <c r="GUL346" s="428"/>
      <c r="GUM346" s="430"/>
      <c r="GUN346" s="431"/>
      <c r="GUO346" s="429"/>
      <c r="GUP346" s="428"/>
      <c r="GUQ346" s="430"/>
      <c r="GUR346" s="431"/>
      <c r="GUS346" s="429"/>
      <c r="GUT346" s="428"/>
      <c r="GUU346" s="430"/>
      <c r="GUV346" s="431"/>
      <c r="GUW346" s="429"/>
      <c r="GUX346" s="428"/>
      <c r="GUY346" s="430"/>
      <c r="GUZ346" s="431"/>
      <c r="GVA346" s="429"/>
      <c r="GVB346" s="428"/>
      <c r="GVC346" s="430"/>
      <c r="GVD346" s="431"/>
      <c r="GVE346" s="429"/>
      <c r="GVF346" s="428"/>
      <c r="GVG346" s="430"/>
      <c r="GVH346" s="431"/>
      <c r="GVI346" s="429"/>
      <c r="GVJ346" s="428"/>
      <c r="GVK346" s="430"/>
      <c r="GVL346" s="431"/>
      <c r="GVM346" s="429"/>
      <c r="GVN346" s="428"/>
      <c r="GVO346" s="430"/>
      <c r="GVP346" s="431"/>
      <c r="GVQ346" s="429"/>
      <c r="GVR346" s="428"/>
      <c r="GVS346" s="430"/>
      <c r="GVT346" s="431"/>
      <c r="GVU346" s="429"/>
      <c r="GVV346" s="428"/>
      <c r="GVW346" s="430"/>
      <c r="GVX346" s="431"/>
      <c r="GVY346" s="429"/>
      <c r="GVZ346" s="428"/>
      <c r="GWA346" s="430"/>
      <c r="GWB346" s="431"/>
      <c r="GWC346" s="429"/>
      <c r="GWD346" s="428"/>
      <c r="GWE346" s="430"/>
      <c r="GWF346" s="431"/>
      <c r="GWG346" s="429"/>
      <c r="GWH346" s="428"/>
      <c r="GWI346" s="430"/>
      <c r="GWJ346" s="431"/>
      <c r="GWK346" s="429"/>
      <c r="GWL346" s="428"/>
      <c r="GWM346" s="430"/>
      <c r="GWN346" s="431"/>
      <c r="GWO346" s="429"/>
      <c r="GWP346" s="428"/>
      <c r="GWQ346" s="430"/>
      <c r="GWR346" s="431"/>
      <c r="GWS346" s="429"/>
      <c r="GWT346" s="428"/>
      <c r="GWU346" s="430"/>
      <c r="GWV346" s="431"/>
      <c r="GWW346" s="429"/>
      <c r="GWX346" s="428"/>
      <c r="GWY346" s="430"/>
      <c r="GWZ346" s="431"/>
      <c r="GXA346" s="429"/>
      <c r="GXB346" s="428"/>
      <c r="GXC346" s="430"/>
      <c r="GXD346" s="431"/>
      <c r="GXE346" s="429"/>
      <c r="GXF346" s="428"/>
      <c r="GXG346" s="430"/>
      <c r="GXH346" s="431"/>
      <c r="GXI346" s="429"/>
      <c r="GXJ346" s="428"/>
      <c r="GXK346" s="430"/>
      <c r="GXL346" s="431"/>
      <c r="GXM346" s="429"/>
      <c r="GXN346" s="428"/>
      <c r="GXO346" s="430"/>
      <c r="GXP346" s="431"/>
      <c r="GXQ346" s="429"/>
      <c r="GXR346" s="428"/>
      <c r="GXS346" s="430"/>
      <c r="GXT346" s="431"/>
      <c r="GXU346" s="429"/>
      <c r="GXV346" s="428"/>
      <c r="GXW346" s="430"/>
      <c r="GXX346" s="431"/>
      <c r="GXY346" s="429"/>
      <c r="GXZ346" s="428"/>
      <c r="GYA346" s="430"/>
      <c r="GYB346" s="431"/>
      <c r="GYC346" s="429"/>
      <c r="GYD346" s="428"/>
      <c r="GYE346" s="430"/>
      <c r="GYF346" s="431"/>
      <c r="GYG346" s="429"/>
      <c r="GYH346" s="428"/>
      <c r="GYI346" s="430"/>
      <c r="GYJ346" s="431"/>
      <c r="GYK346" s="429"/>
      <c r="GYL346" s="428"/>
      <c r="GYM346" s="430"/>
      <c r="GYN346" s="431"/>
      <c r="GYO346" s="429"/>
      <c r="GYP346" s="428"/>
      <c r="GYQ346" s="430"/>
      <c r="GYR346" s="431"/>
      <c r="GYS346" s="429"/>
      <c r="GYT346" s="428"/>
      <c r="GYU346" s="430"/>
      <c r="GYV346" s="431"/>
      <c r="GYW346" s="429"/>
      <c r="GYX346" s="428"/>
      <c r="GYY346" s="430"/>
      <c r="GYZ346" s="431"/>
      <c r="GZA346" s="429"/>
      <c r="GZB346" s="428"/>
      <c r="GZC346" s="430"/>
      <c r="GZD346" s="431"/>
      <c r="GZE346" s="429"/>
      <c r="GZF346" s="428"/>
      <c r="GZG346" s="430"/>
      <c r="GZH346" s="431"/>
      <c r="GZI346" s="429"/>
      <c r="GZJ346" s="428"/>
      <c r="GZK346" s="430"/>
      <c r="GZL346" s="431"/>
      <c r="GZM346" s="429"/>
      <c r="GZN346" s="428"/>
      <c r="GZO346" s="430"/>
      <c r="GZP346" s="431"/>
      <c r="GZQ346" s="429"/>
      <c r="GZR346" s="428"/>
      <c r="GZS346" s="430"/>
      <c r="GZT346" s="431"/>
      <c r="GZU346" s="429"/>
      <c r="GZV346" s="428"/>
      <c r="GZW346" s="430"/>
      <c r="GZX346" s="431"/>
      <c r="GZY346" s="429"/>
      <c r="GZZ346" s="428"/>
      <c r="HAA346" s="430"/>
      <c r="HAB346" s="431"/>
      <c r="HAC346" s="429"/>
      <c r="HAD346" s="428"/>
      <c r="HAE346" s="430"/>
      <c r="HAF346" s="431"/>
      <c r="HAG346" s="429"/>
      <c r="HAH346" s="428"/>
      <c r="HAI346" s="430"/>
      <c r="HAJ346" s="431"/>
      <c r="HAK346" s="429"/>
      <c r="HAL346" s="428"/>
      <c r="HAM346" s="430"/>
      <c r="HAN346" s="431"/>
      <c r="HAO346" s="429"/>
      <c r="HAP346" s="428"/>
      <c r="HAQ346" s="430"/>
      <c r="HAR346" s="431"/>
      <c r="HAS346" s="429"/>
      <c r="HAT346" s="428"/>
      <c r="HAU346" s="430"/>
      <c r="HAV346" s="431"/>
      <c r="HAW346" s="429"/>
      <c r="HAX346" s="428"/>
      <c r="HAY346" s="430"/>
      <c r="HAZ346" s="431"/>
      <c r="HBA346" s="429"/>
      <c r="HBB346" s="428"/>
      <c r="HBC346" s="430"/>
      <c r="HBD346" s="431"/>
      <c r="HBE346" s="429"/>
      <c r="HBF346" s="428"/>
      <c r="HBG346" s="430"/>
      <c r="HBH346" s="431"/>
      <c r="HBI346" s="429"/>
      <c r="HBJ346" s="428"/>
      <c r="HBK346" s="430"/>
      <c r="HBL346" s="431"/>
      <c r="HBM346" s="429"/>
      <c r="HBN346" s="428"/>
      <c r="HBO346" s="430"/>
      <c r="HBP346" s="431"/>
      <c r="HBQ346" s="429"/>
      <c r="HBR346" s="428"/>
      <c r="HBS346" s="430"/>
      <c r="HBT346" s="431"/>
      <c r="HBU346" s="429"/>
      <c r="HBV346" s="428"/>
      <c r="HBW346" s="430"/>
      <c r="HBX346" s="431"/>
      <c r="HBY346" s="429"/>
      <c r="HBZ346" s="428"/>
      <c r="HCA346" s="430"/>
      <c r="HCB346" s="431"/>
      <c r="HCC346" s="429"/>
      <c r="HCD346" s="428"/>
      <c r="HCE346" s="430"/>
      <c r="HCF346" s="431"/>
      <c r="HCG346" s="429"/>
      <c r="HCH346" s="428"/>
      <c r="HCI346" s="430"/>
      <c r="HCJ346" s="431"/>
      <c r="HCK346" s="429"/>
      <c r="HCL346" s="428"/>
      <c r="HCM346" s="430"/>
      <c r="HCN346" s="431"/>
      <c r="HCO346" s="429"/>
      <c r="HCP346" s="428"/>
      <c r="HCQ346" s="430"/>
      <c r="HCR346" s="431"/>
      <c r="HCS346" s="429"/>
      <c r="HCT346" s="428"/>
      <c r="HCU346" s="430"/>
      <c r="HCV346" s="431"/>
      <c r="HCW346" s="429"/>
      <c r="HCX346" s="428"/>
      <c r="HCY346" s="430"/>
      <c r="HCZ346" s="431"/>
      <c r="HDA346" s="429"/>
      <c r="HDB346" s="428"/>
      <c r="HDC346" s="430"/>
      <c r="HDD346" s="431"/>
      <c r="HDE346" s="429"/>
      <c r="HDF346" s="428"/>
      <c r="HDG346" s="430"/>
      <c r="HDH346" s="431"/>
      <c r="HDI346" s="429"/>
      <c r="HDJ346" s="428"/>
      <c r="HDK346" s="430"/>
      <c r="HDL346" s="431"/>
      <c r="HDM346" s="429"/>
      <c r="HDN346" s="428"/>
      <c r="HDO346" s="430"/>
      <c r="HDP346" s="431"/>
      <c r="HDQ346" s="429"/>
      <c r="HDR346" s="428"/>
      <c r="HDS346" s="430"/>
      <c r="HDT346" s="431"/>
      <c r="HDU346" s="429"/>
      <c r="HDV346" s="428"/>
      <c r="HDW346" s="430"/>
      <c r="HDX346" s="431"/>
      <c r="HDY346" s="429"/>
      <c r="HDZ346" s="428"/>
      <c r="HEA346" s="430"/>
      <c r="HEB346" s="431"/>
      <c r="HEC346" s="429"/>
      <c r="HED346" s="428"/>
      <c r="HEE346" s="430"/>
      <c r="HEF346" s="431"/>
      <c r="HEG346" s="429"/>
      <c r="HEH346" s="428"/>
      <c r="HEI346" s="430"/>
      <c r="HEJ346" s="431"/>
      <c r="HEK346" s="429"/>
      <c r="HEL346" s="428"/>
      <c r="HEM346" s="430"/>
      <c r="HEN346" s="431"/>
      <c r="HEO346" s="429"/>
      <c r="HEP346" s="428"/>
      <c r="HEQ346" s="430"/>
      <c r="HER346" s="431"/>
      <c r="HES346" s="429"/>
      <c r="HET346" s="428"/>
      <c r="HEU346" s="430"/>
      <c r="HEV346" s="431"/>
      <c r="HEW346" s="429"/>
      <c r="HEX346" s="428"/>
      <c r="HEY346" s="430"/>
      <c r="HEZ346" s="431"/>
      <c r="HFA346" s="429"/>
      <c r="HFB346" s="428"/>
      <c r="HFC346" s="430"/>
      <c r="HFD346" s="431"/>
      <c r="HFE346" s="429"/>
      <c r="HFF346" s="428"/>
      <c r="HFG346" s="430"/>
      <c r="HFH346" s="431"/>
      <c r="HFI346" s="429"/>
      <c r="HFJ346" s="428"/>
      <c r="HFK346" s="430"/>
      <c r="HFL346" s="431"/>
      <c r="HFM346" s="429"/>
      <c r="HFN346" s="428"/>
      <c r="HFO346" s="430"/>
      <c r="HFP346" s="431"/>
      <c r="HFQ346" s="429"/>
      <c r="HFR346" s="428"/>
      <c r="HFS346" s="430"/>
      <c r="HFT346" s="431"/>
      <c r="HFU346" s="429"/>
      <c r="HFV346" s="428"/>
      <c r="HFW346" s="430"/>
      <c r="HFX346" s="431"/>
      <c r="HFY346" s="429"/>
      <c r="HFZ346" s="428"/>
      <c r="HGA346" s="430"/>
      <c r="HGB346" s="431"/>
      <c r="HGC346" s="429"/>
      <c r="HGD346" s="428"/>
      <c r="HGE346" s="430"/>
      <c r="HGF346" s="431"/>
      <c r="HGG346" s="429"/>
      <c r="HGH346" s="428"/>
      <c r="HGI346" s="430"/>
      <c r="HGJ346" s="431"/>
      <c r="HGK346" s="429"/>
      <c r="HGL346" s="428"/>
      <c r="HGM346" s="430"/>
      <c r="HGN346" s="431"/>
      <c r="HGO346" s="429"/>
      <c r="HGP346" s="428"/>
      <c r="HGQ346" s="430"/>
      <c r="HGR346" s="431"/>
      <c r="HGS346" s="429"/>
      <c r="HGT346" s="428"/>
      <c r="HGU346" s="430"/>
      <c r="HGV346" s="431"/>
      <c r="HGW346" s="429"/>
      <c r="HGX346" s="428"/>
      <c r="HGY346" s="430"/>
      <c r="HGZ346" s="431"/>
      <c r="HHA346" s="429"/>
      <c r="HHB346" s="428"/>
      <c r="HHC346" s="430"/>
      <c r="HHD346" s="431"/>
      <c r="HHE346" s="429"/>
      <c r="HHF346" s="428"/>
      <c r="HHG346" s="430"/>
      <c r="HHH346" s="431"/>
      <c r="HHI346" s="429"/>
      <c r="HHJ346" s="428"/>
      <c r="HHK346" s="430"/>
      <c r="HHL346" s="431"/>
      <c r="HHM346" s="429"/>
      <c r="HHN346" s="428"/>
      <c r="HHO346" s="430"/>
      <c r="HHP346" s="431"/>
      <c r="HHQ346" s="429"/>
      <c r="HHR346" s="428"/>
      <c r="HHS346" s="430"/>
      <c r="HHT346" s="431"/>
      <c r="HHU346" s="429"/>
      <c r="HHV346" s="428"/>
      <c r="HHW346" s="430"/>
      <c r="HHX346" s="431"/>
      <c r="HHY346" s="429"/>
      <c r="HHZ346" s="428"/>
      <c r="HIA346" s="430"/>
      <c r="HIB346" s="431"/>
      <c r="HIC346" s="429"/>
      <c r="HID346" s="428"/>
      <c r="HIE346" s="430"/>
      <c r="HIF346" s="431"/>
      <c r="HIG346" s="429"/>
      <c r="HIH346" s="428"/>
      <c r="HII346" s="430"/>
      <c r="HIJ346" s="431"/>
      <c r="HIK346" s="429"/>
      <c r="HIL346" s="428"/>
      <c r="HIM346" s="430"/>
      <c r="HIN346" s="431"/>
      <c r="HIO346" s="429"/>
      <c r="HIP346" s="428"/>
      <c r="HIQ346" s="430"/>
      <c r="HIR346" s="431"/>
      <c r="HIS346" s="429"/>
      <c r="HIT346" s="428"/>
      <c r="HIU346" s="430"/>
      <c r="HIV346" s="431"/>
      <c r="HIW346" s="429"/>
      <c r="HIX346" s="428"/>
      <c r="HIY346" s="430"/>
      <c r="HIZ346" s="431"/>
      <c r="HJA346" s="429"/>
      <c r="HJB346" s="428"/>
      <c r="HJC346" s="430"/>
      <c r="HJD346" s="431"/>
      <c r="HJE346" s="429"/>
      <c r="HJF346" s="428"/>
      <c r="HJG346" s="430"/>
      <c r="HJH346" s="431"/>
      <c r="HJI346" s="429"/>
      <c r="HJJ346" s="428"/>
      <c r="HJK346" s="430"/>
      <c r="HJL346" s="431"/>
      <c r="HJM346" s="429"/>
      <c r="HJN346" s="428"/>
      <c r="HJO346" s="430"/>
      <c r="HJP346" s="431"/>
      <c r="HJQ346" s="429"/>
      <c r="HJR346" s="428"/>
      <c r="HJS346" s="430"/>
      <c r="HJT346" s="431"/>
      <c r="HJU346" s="429"/>
      <c r="HJV346" s="428"/>
      <c r="HJW346" s="430"/>
      <c r="HJX346" s="431"/>
      <c r="HJY346" s="429"/>
      <c r="HJZ346" s="428"/>
      <c r="HKA346" s="430"/>
      <c r="HKB346" s="431"/>
      <c r="HKC346" s="429"/>
      <c r="HKD346" s="428"/>
      <c r="HKE346" s="430"/>
      <c r="HKF346" s="431"/>
      <c r="HKG346" s="429"/>
      <c r="HKH346" s="428"/>
      <c r="HKI346" s="430"/>
      <c r="HKJ346" s="431"/>
      <c r="HKK346" s="429"/>
      <c r="HKL346" s="428"/>
      <c r="HKM346" s="430"/>
      <c r="HKN346" s="431"/>
      <c r="HKO346" s="429"/>
      <c r="HKP346" s="428"/>
      <c r="HKQ346" s="430"/>
      <c r="HKR346" s="431"/>
      <c r="HKS346" s="429"/>
      <c r="HKT346" s="428"/>
      <c r="HKU346" s="430"/>
      <c r="HKV346" s="431"/>
      <c r="HKW346" s="429"/>
      <c r="HKX346" s="428"/>
      <c r="HKY346" s="430"/>
      <c r="HKZ346" s="431"/>
      <c r="HLA346" s="429"/>
      <c r="HLB346" s="428"/>
      <c r="HLC346" s="430"/>
      <c r="HLD346" s="431"/>
      <c r="HLE346" s="429"/>
      <c r="HLF346" s="428"/>
      <c r="HLG346" s="430"/>
      <c r="HLH346" s="431"/>
      <c r="HLI346" s="429"/>
      <c r="HLJ346" s="428"/>
      <c r="HLK346" s="430"/>
      <c r="HLL346" s="431"/>
      <c r="HLM346" s="429"/>
      <c r="HLN346" s="428"/>
      <c r="HLO346" s="430"/>
      <c r="HLP346" s="431"/>
      <c r="HLQ346" s="429"/>
      <c r="HLR346" s="428"/>
      <c r="HLS346" s="430"/>
      <c r="HLT346" s="431"/>
      <c r="HLU346" s="429"/>
      <c r="HLV346" s="428"/>
      <c r="HLW346" s="430"/>
      <c r="HLX346" s="431"/>
      <c r="HLY346" s="429"/>
      <c r="HLZ346" s="428"/>
      <c r="HMA346" s="430"/>
      <c r="HMB346" s="431"/>
      <c r="HMC346" s="429"/>
      <c r="HMD346" s="428"/>
      <c r="HME346" s="430"/>
      <c r="HMF346" s="431"/>
      <c r="HMG346" s="429"/>
      <c r="HMH346" s="428"/>
      <c r="HMI346" s="430"/>
      <c r="HMJ346" s="431"/>
      <c r="HMK346" s="429"/>
      <c r="HML346" s="428"/>
      <c r="HMM346" s="430"/>
      <c r="HMN346" s="431"/>
      <c r="HMO346" s="429"/>
      <c r="HMP346" s="428"/>
      <c r="HMQ346" s="430"/>
      <c r="HMR346" s="431"/>
      <c r="HMS346" s="429"/>
      <c r="HMT346" s="428"/>
      <c r="HMU346" s="430"/>
      <c r="HMV346" s="431"/>
      <c r="HMW346" s="429"/>
      <c r="HMX346" s="428"/>
      <c r="HMY346" s="430"/>
      <c r="HMZ346" s="431"/>
      <c r="HNA346" s="429"/>
      <c r="HNB346" s="428"/>
      <c r="HNC346" s="430"/>
      <c r="HND346" s="431"/>
      <c r="HNE346" s="429"/>
      <c r="HNF346" s="428"/>
      <c r="HNG346" s="430"/>
      <c r="HNH346" s="431"/>
      <c r="HNI346" s="429"/>
      <c r="HNJ346" s="428"/>
      <c r="HNK346" s="430"/>
      <c r="HNL346" s="431"/>
      <c r="HNM346" s="429"/>
      <c r="HNN346" s="428"/>
      <c r="HNO346" s="430"/>
      <c r="HNP346" s="431"/>
      <c r="HNQ346" s="429"/>
      <c r="HNR346" s="428"/>
      <c r="HNS346" s="430"/>
      <c r="HNT346" s="431"/>
      <c r="HNU346" s="429"/>
      <c r="HNV346" s="428"/>
      <c r="HNW346" s="430"/>
      <c r="HNX346" s="431"/>
      <c r="HNY346" s="429"/>
      <c r="HNZ346" s="428"/>
      <c r="HOA346" s="430"/>
      <c r="HOB346" s="431"/>
      <c r="HOC346" s="429"/>
      <c r="HOD346" s="428"/>
      <c r="HOE346" s="430"/>
      <c r="HOF346" s="431"/>
      <c r="HOG346" s="429"/>
      <c r="HOH346" s="428"/>
      <c r="HOI346" s="430"/>
      <c r="HOJ346" s="431"/>
      <c r="HOK346" s="429"/>
      <c r="HOL346" s="428"/>
      <c r="HOM346" s="430"/>
      <c r="HON346" s="431"/>
      <c r="HOO346" s="429"/>
      <c r="HOP346" s="428"/>
      <c r="HOQ346" s="430"/>
      <c r="HOR346" s="431"/>
      <c r="HOS346" s="429"/>
      <c r="HOT346" s="428"/>
      <c r="HOU346" s="430"/>
      <c r="HOV346" s="431"/>
      <c r="HOW346" s="429"/>
      <c r="HOX346" s="428"/>
      <c r="HOY346" s="430"/>
      <c r="HOZ346" s="431"/>
      <c r="HPA346" s="429"/>
      <c r="HPB346" s="428"/>
      <c r="HPC346" s="430"/>
      <c r="HPD346" s="431"/>
      <c r="HPE346" s="429"/>
      <c r="HPF346" s="428"/>
      <c r="HPG346" s="430"/>
      <c r="HPH346" s="431"/>
      <c r="HPI346" s="429"/>
      <c r="HPJ346" s="428"/>
      <c r="HPK346" s="430"/>
      <c r="HPL346" s="431"/>
      <c r="HPM346" s="429"/>
      <c r="HPN346" s="428"/>
      <c r="HPO346" s="430"/>
      <c r="HPP346" s="431"/>
      <c r="HPQ346" s="429"/>
      <c r="HPR346" s="428"/>
      <c r="HPS346" s="430"/>
      <c r="HPT346" s="431"/>
      <c r="HPU346" s="429"/>
      <c r="HPV346" s="428"/>
      <c r="HPW346" s="430"/>
      <c r="HPX346" s="431"/>
      <c r="HPY346" s="429"/>
      <c r="HPZ346" s="428"/>
      <c r="HQA346" s="430"/>
      <c r="HQB346" s="431"/>
      <c r="HQC346" s="429"/>
      <c r="HQD346" s="428"/>
      <c r="HQE346" s="430"/>
      <c r="HQF346" s="431"/>
      <c r="HQG346" s="429"/>
      <c r="HQH346" s="428"/>
      <c r="HQI346" s="430"/>
      <c r="HQJ346" s="431"/>
      <c r="HQK346" s="429"/>
      <c r="HQL346" s="428"/>
      <c r="HQM346" s="430"/>
      <c r="HQN346" s="431"/>
      <c r="HQO346" s="429"/>
      <c r="HQP346" s="428"/>
      <c r="HQQ346" s="430"/>
      <c r="HQR346" s="431"/>
      <c r="HQS346" s="429"/>
      <c r="HQT346" s="428"/>
      <c r="HQU346" s="430"/>
      <c r="HQV346" s="431"/>
      <c r="HQW346" s="429"/>
      <c r="HQX346" s="428"/>
      <c r="HQY346" s="430"/>
      <c r="HQZ346" s="431"/>
      <c r="HRA346" s="429"/>
      <c r="HRB346" s="428"/>
      <c r="HRC346" s="430"/>
      <c r="HRD346" s="431"/>
      <c r="HRE346" s="429"/>
      <c r="HRF346" s="428"/>
      <c r="HRG346" s="430"/>
      <c r="HRH346" s="431"/>
      <c r="HRI346" s="429"/>
      <c r="HRJ346" s="428"/>
      <c r="HRK346" s="430"/>
      <c r="HRL346" s="431"/>
      <c r="HRM346" s="429"/>
      <c r="HRN346" s="428"/>
      <c r="HRO346" s="430"/>
      <c r="HRP346" s="431"/>
      <c r="HRQ346" s="429"/>
      <c r="HRR346" s="428"/>
      <c r="HRS346" s="430"/>
      <c r="HRT346" s="431"/>
      <c r="HRU346" s="429"/>
      <c r="HRV346" s="428"/>
      <c r="HRW346" s="430"/>
      <c r="HRX346" s="431"/>
      <c r="HRY346" s="429"/>
      <c r="HRZ346" s="428"/>
      <c r="HSA346" s="430"/>
      <c r="HSB346" s="431"/>
      <c r="HSC346" s="429"/>
      <c r="HSD346" s="428"/>
      <c r="HSE346" s="430"/>
      <c r="HSF346" s="431"/>
      <c r="HSG346" s="429"/>
      <c r="HSH346" s="428"/>
      <c r="HSI346" s="430"/>
      <c r="HSJ346" s="431"/>
      <c r="HSK346" s="429"/>
      <c r="HSL346" s="428"/>
      <c r="HSM346" s="430"/>
      <c r="HSN346" s="431"/>
      <c r="HSO346" s="429"/>
      <c r="HSP346" s="428"/>
      <c r="HSQ346" s="430"/>
      <c r="HSR346" s="431"/>
      <c r="HSS346" s="429"/>
      <c r="HST346" s="428"/>
      <c r="HSU346" s="430"/>
      <c r="HSV346" s="431"/>
      <c r="HSW346" s="429"/>
      <c r="HSX346" s="428"/>
      <c r="HSY346" s="430"/>
      <c r="HSZ346" s="431"/>
      <c r="HTA346" s="429"/>
      <c r="HTB346" s="428"/>
      <c r="HTC346" s="430"/>
      <c r="HTD346" s="431"/>
      <c r="HTE346" s="429"/>
      <c r="HTF346" s="428"/>
      <c r="HTG346" s="430"/>
      <c r="HTH346" s="431"/>
      <c r="HTI346" s="429"/>
      <c r="HTJ346" s="428"/>
      <c r="HTK346" s="430"/>
      <c r="HTL346" s="431"/>
      <c r="HTM346" s="429"/>
      <c r="HTN346" s="428"/>
      <c r="HTO346" s="430"/>
      <c r="HTP346" s="431"/>
      <c r="HTQ346" s="429"/>
      <c r="HTR346" s="428"/>
      <c r="HTS346" s="430"/>
      <c r="HTT346" s="431"/>
      <c r="HTU346" s="429"/>
      <c r="HTV346" s="428"/>
      <c r="HTW346" s="430"/>
      <c r="HTX346" s="431"/>
      <c r="HTY346" s="429"/>
      <c r="HTZ346" s="428"/>
      <c r="HUA346" s="430"/>
      <c r="HUB346" s="431"/>
      <c r="HUC346" s="429"/>
      <c r="HUD346" s="428"/>
      <c r="HUE346" s="430"/>
      <c r="HUF346" s="431"/>
      <c r="HUG346" s="429"/>
      <c r="HUH346" s="428"/>
      <c r="HUI346" s="430"/>
      <c r="HUJ346" s="431"/>
      <c r="HUK346" s="429"/>
      <c r="HUL346" s="428"/>
      <c r="HUM346" s="430"/>
      <c r="HUN346" s="431"/>
      <c r="HUO346" s="429"/>
      <c r="HUP346" s="428"/>
      <c r="HUQ346" s="430"/>
      <c r="HUR346" s="431"/>
      <c r="HUS346" s="429"/>
      <c r="HUT346" s="428"/>
      <c r="HUU346" s="430"/>
      <c r="HUV346" s="431"/>
      <c r="HUW346" s="429"/>
      <c r="HUX346" s="428"/>
      <c r="HUY346" s="430"/>
      <c r="HUZ346" s="431"/>
      <c r="HVA346" s="429"/>
      <c r="HVB346" s="428"/>
      <c r="HVC346" s="430"/>
      <c r="HVD346" s="431"/>
      <c r="HVE346" s="429"/>
      <c r="HVF346" s="428"/>
      <c r="HVG346" s="430"/>
      <c r="HVH346" s="431"/>
      <c r="HVI346" s="429"/>
      <c r="HVJ346" s="428"/>
      <c r="HVK346" s="430"/>
      <c r="HVL346" s="431"/>
      <c r="HVM346" s="429"/>
      <c r="HVN346" s="428"/>
      <c r="HVO346" s="430"/>
      <c r="HVP346" s="431"/>
      <c r="HVQ346" s="429"/>
      <c r="HVR346" s="428"/>
      <c r="HVS346" s="430"/>
      <c r="HVT346" s="431"/>
      <c r="HVU346" s="429"/>
      <c r="HVV346" s="428"/>
      <c r="HVW346" s="430"/>
      <c r="HVX346" s="431"/>
      <c r="HVY346" s="429"/>
      <c r="HVZ346" s="428"/>
      <c r="HWA346" s="430"/>
      <c r="HWB346" s="431"/>
      <c r="HWC346" s="429"/>
      <c r="HWD346" s="428"/>
      <c r="HWE346" s="430"/>
      <c r="HWF346" s="431"/>
      <c r="HWG346" s="429"/>
      <c r="HWH346" s="428"/>
      <c r="HWI346" s="430"/>
      <c r="HWJ346" s="431"/>
      <c r="HWK346" s="429"/>
      <c r="HWL346" s="428"/>
      <c r="HWM346" s="430"/>
      <c r="HWN346" s="431"/>
      <c r="HWO346" s="429"/>
      <c r="HWP346" s="428"/>
      <c r="HWQ346" s="430"/>
      <c r="HWR346" s="431"/>
      <c r="HWS346" s="429"/>
      <c r="HWT346" s="428"/>
      <c r="HWU346" s="430"/>
      <c r="HWV346" s="431"/>
      <c r="HWW346" s="429"/>
      <c r="HWX346" s="428"/>
      <c r="HWY346" s="430"/>
      <c r="HWZ346" s="431"/>
      <c r="HXA346" s="429"/>
      <c r="HXB346" s="428"/>
      <c r="HXC346" s="430"/>
      <c r="HXD346" s="431"/>
      <c r="HXE346" s="429"/>
      <c r="HXF346" s="428"/>
      <c r="HXG346" s="430"/>
      <c r="HXH346" s="431"/>
      <c r="HXI346" s="429"/>
      <c r="HXJ346" s="428"/>
      <c r="HXK346" s="430"/>
      <c r="HXL346" s="431"/>
      <c r="HXM346" s="429"/>
      <c r="HXN346" s="428"/>
      <c r="HXO346" s="430"/>
      <c r="HXP346" s="431"/>
      <c r="HXQ346" s="429"/>
      <c r="HXR346" s="428"/>
      <c r="HXS346" s="430"/>
      <c r="HXT346" s="431"/>
      <c r="HXU346" s="429"/>
      <c r="HXV346" s="428"/>
      <c r="HXW346" s="430"/>
      <c r="HXX346" s="431"/>
      <c r="HXY346" s="429"/>
      <c r="HXZ346" s="428"/>
      <c r="HYA346" s="430"/>
      <c r="HYB346" s="431"/>
      <c r="HYC346" s="429"/>
      <c r="HYD346" s="428"/>
      <c r="HYE346" s="430"/>
      <c r="HYF346" s="431"/>
      <c r="HYG346" s="429"/>
      <c r="HYH346" s="428"/>
      <c r="HYI346" s="430"/>
      <c r="HYJ346" s="431"/>
      <c r="HYK346" s="429"/>
      <c r="HYL346" s="428"/>
      <c r="HYM346" s="430"/>
      <c r="HYN346" s="431"/>
      <c r="HYO346" s="429"/>
      <c r="HYP346" s="428"/>
      <c r="HYQ346" s="430"/>
      <c r="HYR346" s="431"/>
      <c r="HYS346" s="429"/>
      <c r="HYT346" s="428"/>
      <c r="HYU346" s="430"/>
      <c r="HYV346" s="431"/>
      <c r="HYW346" s="429"/>
      <c r="HYX346" s="428"/>
      <c r="HYY346" s="430"/>
      <c r="HYZ346" s="431"/>
      <c r="HZA346" s="429"/>
      <c r="HZB346" s="428"/>
      <c r="HZC346" s="430"/>
      <c r="HZD346" s="431"/>
      <c r="HZE346" s="429"/>
      <c r="HZF346" s="428"/>
      <c r="HZG346" s="430"/>
      <c r="HZH346" s="431"/>
      <c r="HZI346" s="429"/>
      <c r="HZJ346" s="428"/>
      <c r="HZK346" s="430"/>
      <c r="HZL346" s="431"/>
      <c r="HZM346" s="429"/>
      <c r="HZN346" s="428"/>
      <c r="HZO346" s="430"/>
      <c r="HZP346" s="431"/>
      <c r="HZQ346" s="429"/>
      <c r="HZR346" s="428"/>
      <c r="HZS346" s="430"/>
      <c r="HZT346" s="431"/>
      <c r="HZU346" s="429"/>
      <c r="HZV346" s="428"/>
      <c r="HZW346" s="430"/>
      <c r="HZX346" s="431"/>
      <c r="HZY346" s="429"/>
      <c r="HZZ346" s="428"/>
      <c r="IAA346" s="430"/>
      <c r="IAB346" s="431"/>
      <c r="IAC346" s="429"/>
      <c r="IAD346" s="428"/>
      <c r="IAE346" s="430"/>
      <c r="IAF346" s="431"/>
      <c r="IAG346" s="429"/>
      <c r="IAH346" s="428"/>
      <c r="IAI346" s="430"/>
      <c r="IAJ346" s="431"/>
      <c r="IAK346" s="429"/>
      <c r="IAL346" s="428"/>
      <c r="IAM346" s="430"/>
      <c r="IAN346" s="431"/>
      <c r="IAO346" s="429"/>
      <c r="IAP346" s="428"/>
      <c r="IAQ346" s="430"/>
      <c r="IAR346" s="431"/>
      <c r="IAS346" s="429"/>
      <c r="IAT346" s="428"/>
      <c r="IAU346" s="430"/>
      <c r="IAV346" s="431"/>
      <c r="IAW346" s="429"/>
      <c r="IAX346" s="428"/>
      <c r="IAY346" s="430"/>
      <c r="IAZ346" s="431"/>
      <c r="IBA346" s="429"/>
      <c r="IBB346" s="428"/>
      <c r="IBC346" s="430"/>
      <c r="IBD346" s="431"/>
      <c r="IBE346" s="429"/>
      <c r="IBF346" s="428"/>
      <c r="IBG346" s="430"/>
      <c r="IBH346" s="431"/>
      <c r="IBI346" s="429"/>
      <c r="IBJ346" s="428"/>
      <c r="IBK346" s="430"/>
      <c r="IBL346" s="431"/>
      <c r="IBM346" s="429"/>
      <c r="IBN346" s="428"/>
      <c r="IBO346" s="430"/>
      <c r="IBP346" s="431"/>
      <c r="IBQ346" s="429"/>
      <c r="IBR346" s="428"/>
      <c r="IBS346" s="430"/>
      <c r="IBT346" s="431"/>
      <c r="IBU346" s="429"/>
      <c r="IBV346" s="428"/>
      <c r="IBW346" s="430"/>
      <c r="IBX346" s="431"/>
      <c r="IBY346" s="429"/>
      <c r="IBZ346" s="428"/>
      <c r="ICA346" s="430"/>
      <c r="ICB346" s="431"/>
      <c r="ICC346" s="429"/>
      <c r="ICD346" s="428"/>
      <c r="ICE346" s="430"/>
      <c r="ICF346" s="431"/>
      <c r="ICG346" s="429"/>
      <c r="ICH346" s="428"/>
      <c r="ICI346" s="430"/>
      <c r="ICJ346" s="431"/>
      <c r="ICK346" s="429"/>
      <c r="ICL346" s="428"/>
      <c r="ICM346" s="430"/>
      <c r="ICN346" s="431"/>
      <c r="ICO346" s="429"/>
      <c r="ICP346" s="428"/>
      <c r="ICQ346" s="430"/>
      <c r="ICR346" s="431"/>
      <c r="ICS346" s="429"/>
      <c r="ICT346" s="428"/>
      <c r="ICU346" s="430"/>
      <c r="ICV346" s="431"/>
      <c r="ICW346" s="429"/>
      <c r="ICX346" s="428"/>
      <c r="ICY346" s="430"/>
      <c r="ICZ346" s="431"/>
      <c r="IDA346" s="429"/>
      <c r="IDB346" s="428"/>
      <c r="IDC346" s="430"/>
      <c r="IDD346" s="431"/>
      <c r="IDE346" s="429"/>
      <c r="IDF346" s="428"/>
      <c r="IDG346" s="430"/>
      <c r="IDH346" s="431"/>
      <c r="IDI346" s="429"/>
      <c r="IDJ346" s="428"/>
      <c r="IDK346" s="430"/>
      <c r="IDL346" s="431"/>
      <c r="IDM346" s="429"/>
      <c r="IDN346" s="428"/>
      <c r="IDO346" s="430"/>
      <c r="IDP346" s="431"/>
      <c r="IDQ346" s="429"/>
      <c r="IDR346" s="428"/>
      <c r="IDS346" s="430"/>
      <c r="IDT346" s="431"/>
      <c r="IDU346" s="429"/>
      <c r="IDV346" s="428"/>
      <c r="IDW346" s="430"/>
      <c r="IDX346" s="431"/>
      <c r="IDY346" s="429"/>
      <c r="IDZ346" s="428"/>
      <c r="IEA346" s="430"/>
      <c r="IEB346" s="431"/>
      <c r="IEC346" s="429"/>
      <c r="IED346" s="428"/>
      <c r="IEE346" s="430"/>
      <c r="IEF346" s="431"/>
      <c r="IEG346" s="429"/>
      <c r="IEH346" s="428"/>
      <c r="IEI346" s="430"/>
      <c r="IEJ346" s="431"/>
      <c r="IEK346" s="429"/>
      <c r="IEL346" s="428"/>
      <c r="IEM346" s="430"/>
      <c r="IEN346" s="431"/>
      <c r="IEO346" s="429"/>
      <c r="IEP346" s="428"/>
      <c r="IEQ346" s="430"/>
      <c r="IER346" s="431"/>
      <c r="IES346" s="429"/>
      <c r="IET346" s="428"/>
      <c r="IEU346" s="430"/>
      <c r="IEV346" s="431"/>
      <c r="IEW346" s="429"/>
      <c r="IEX346" s="428"/>
      <c r="IEY346" s="430"/>
      <c r="IEZ346" s="431"/>
      <c r="IFA346" s="429"/>
      <c r="IFB346" s="428"/>
      <c r="IFC346" s="430"/>
      <c r="IFD346" s="431"/>
      <c r="IFE346" s="429"/>
      <c r="IFF346" s="428"/>
      <c r="IFG346" s="430"/>
      <c r="IFH346" s="431"/>
      <c r="IFI346" s="429"/>
      <c r="IFJ346" s="428"/>
      <c r="IFK346" s="430"/>
      <c r="IFL346" s="431"/>
      <c r="IFM346" s="429"/>
      <c r="IFN346" s="428"/>
      <c r="IFO346" s="430"/>
      <c r="IFP346" s="431"/>
      <c r="IFQ346" s="429"/>
      <c r="IFR346" s="428"/>
      <c r="IFS346" s="430"/>
      <c r="IFT346" s="431"/>
      <c r="IFU346" s="429"/>
      <c r="IFV346" s="428"/>
      <c r="IFW346" s="430"/>
      <c r="IFX346" s="431"/>
      <c r="IFY346" s="429"/>
      <c r="IFZ346" s="428"/>
      <c r="IGA346" s="430"/>
      <c r="IGB346" s="431"/>
      <c r="IGC346" s="429"/>
      <c r="IGD346" s="428"/>
      <c r="IGE346" s="430"/>
      <c r="IGF346" s="431"/>
      <c r="IGG346" s="429"/>
      <c r="IGH346" s="428"/>
      <c r="IGI346" s="430"/>
      <c r="IGJ346" s="431"/>
      <c r="IGK346" s="429"/>
      <c r="IGL346" s="428"/>
      <c r="IGM346" s="430"/>
      <c r="IGN346" s="431"/>
      <c r="IGO346" s="429"/>
      <c r="IGP346" s="428"/>
      <c r="IGQ346" s="430"/>
      <c r="IGR346" s="431"/>
      <c r="IGS346" s="429"/>
      <c r="IGT346" s="428"/>
      <c r="IGU346" s="430"/>
      <c r="IGV346" s="431"/>
      <c r="IGW346" s="429"/>
      <c r="IGX346" s="428"/>
      <c r="IGY346" s="430"/>
      <c r="IGZ346" s="431"/>
      <c r="IHA346" s="429"/>
      <c r="IHB346" s="428"/>
      <c r="IHC346" s="430"/>
      <c r="IHD346" s="431"/>
      <c r="IHE346" s="429"/>
      <c r="IHF346" s="428"/>
      <c r="IHG346" s="430"/>
      <c r="IHH346" s="431"/>
      <c r="IHI346" s="429"/>
      <c r="IHJ346" s="428"/>
      <c r="IHK346" s="430"/>
      <c r="IHL346" s="431"/>
      <c r="IHM346" s="429"/>
      <c r="IHN346" s="428"/>
      <c r="IHO346" s="430"/>
      <c r="IHP346" s="431"/>
      <c r="IHQ346" s="429"/>
      <c r="IHR346" s="428"/>
      <c r="IHS346" s="430"/>
      <c r="IHT346" s="431"/>
      <c r="IHU346" s="429"/>
      <c r="IHV346" s="428"/>
      <c r="IHW346" s="430"/>
      <c r="IHX346" s="431"/>
      <c r="IHY346" s="429"/>
      <c r="IHZ346" s="428"/>
      <c r="IIA346" s="430"/>
      <c r="IIB346" s="431"/>
      <c r="IIC346" s="429"/>
      <c r="IID346" s="428"/>
      <c r="IIE346" s="430"/>
      <c r="IIF346" s="431"/>
      <c r="IIG346" s="429"/>
      <c r="IIH346" s="428"/>
      <c r="III346" s="430"/>
      <c r="IIJ346" s="431"/>
      <c r="IIK346" s="429"/>
      <c r="IIL346" s="428"/>
      <c r="IIM346" s="430"/>
      <c r="IIN346" s="431"/>
      <c r="IIO346" s="429"/>
      <c r="IIP346" s="428"/>
      <c r="IIQ346" s="430"/>
      <c r="IIR346" s="431"/>
      <c r="IIS346" s="429"/>
      <c r="IIT346" s="428"/>
      <c r="IIU346" s="430"/>
      <c r="IIV346" s="431"/>
      <c r="IIW346" s="429"/>
      <c r="IIX346" s="428"/>
      <c r="IIY346" s="430"/>
      <c r="IIZ346" s="431"/>
      <c r="IJA346" s="429"/>
      <c r="IJB346" s="428"/>
      <c r="IJC346" s="430"/>
      <c r="IJD346" s="431"/>
      <c r="IJE346" s="429"/>
      <c r="IJF346" s="428"/>
      <c r="IJG346" s="430"/>
      <c r="IJH346" s="431"/>
      <c r="IJI346" s="429"/>
      <c r="IJJ346" s="428"/>
      <c r="IJK346" s="430"/>
      <c r="IJL346" s="431"/>
      <c r="IJM346" s="429"/>
      <c r="IJN346" s="428"/>
      <c r="IJO346" s="430"/>
      <c r="IJP346" s="431"/>
      <c r="IJQ346" s="429"/>
      <c r="IJR346" s="428"/>
      <c r="IJS346" s="430"/>
      <c r="IJT346" s="431"/>
      <c r="IJU346" s="429"/>
      <c r="IJV346" s="428"/>
      <c r="IJW346" s="430"/>
      <c r="IJX346" s="431"/>
      <c r="IJY346" s="429"/>
      <c r="IJZ346" s="428"/>
      <c r="IKA346" s="430"/>
      <c r="IKB346" s="431"/>
      <c r="IKC346" s="429"/>
      <c r="IKD346" s="428"/>
      <c r="IKE346" s="430"/>
      <c r="IKF346" s="431"/>
      <c r="IKG346" s="429"/>
      <c r="IKH346" s="428"/>
      <c r="IKI346" s="430"/>
      <c r="IKJ346" s="431"/>
      <c r="IKK346" s="429"/>
      <c r="IKL346" s="428"/>
      <c r="IKM346" s="430"/>
      <c r="IKN346" s="431"/>
      <c r="IKO346" s="429"/>
      <c r="IKP346" s="428"/>
      <c r="IKQ346" s="430"/>
      <c r="IKR346" s="431"/>
      <c r="IKS346" s="429"/>
      <c r="IKT346" s="428"/>
      <c r="IKU346" s="430"/>
      <c r="IKV346" s="431"/>
      <c r="IKW346" s="429"/>
      <c r="IKX346" s="428"/>
      <c r="IKY346" s="430"/>
      <c r="IKZ346" s="431"/>
      <c r="ILA346" s="429"/>
      <c r="ILB346" s="428"/>
      <c r="ILC346" s="430"/>
      <c r="ILD346" s="431"/>
      <c r="ILE346" s="429"/>
      <c r="ILF346" s="428"/>
      <c r="ILG346" s="430"/>
      <c r="ILH346" s="431"/>
      <c r="ILI346" s="429"/>
      <c r="ILJ346" s="428"/>
      <c r="ILK346" s="430"/>
      <c r="ILL346" s="431"/>
      <c r="ILM346" s="429"/>
      <c r="ILN346" s="428"/>
      <c r="ILO346" s="430"/>
      <c r="ILP346" s="431"/>
      <c r="ILQ346" s="429"/>
      <c r="ILR346" s="428"/>
      <c r="ILS346" s="430"/>
      <c r="ILT346" s="431"/>
      <c r="ILU346" s="429"/>
      <c r="ILV346" s="428"/>
      <c r="ILW346" s="430"/>
      <c r="ILX346" s="431"/>
      <c r="ILY346" s="429"/>
      <c r="ILZ346" s="428"/>
      <c r="IMA346" s="430"/>
      <c r="IMB346" s="431"/>
      <c r="IMC346" s="429"/>
      <c r="IMD346" s="428"/>
      <c r="IME346" s="430"/>
      <c r="IMF346" s="431"/>
      <c r="IMG346" s="429"/>
      <c r="IMH346" s="428"/>
      <c r="IMI346" s="430"/>
      <c r="IMJ346" s="431"/>
      <c r="IMK346" s="429"/>
      <c r="IML346" s="428"/>
      <c r="IMM346" s="430"/>
      <c r="IMN346" s="431"/>
      <c r="IMO346" s="429"/>
      <c r="IMP346" s="428"/>
      <c r="IMQ346" s="430"/>
      <c r="IMR346" s="431"/>
      <c r="IMS346" s="429"/>
      <c r="IMT346" s="428"/>
      <c r="IMU346" s="430"/>
      <c r="IMV346" s="431"/>
      <c r="IMW346" s="429"/>
      <c r="IMX346" s="428"/>
      <c r="IMY346" s="430"/>
      <c r="IMZ346" s="431"/>
      <c r="INA346" s="429"/>
      <c r="INB346" s="428"/>
      <c r="INC346" s="430"/>
      <c r="IND346" s="431"/>
      <c r="INE346" s="429"/>
      <c r="INF346" s="428"/>
      <c r="ING346" s="430"/>
      <c r="INH346" s="431"/>
      <c r="INI346" s="429"/>
      <c r="INJ346" s="428"/>
      <c r="INK346" s="430"/>
      <c r="INL346" s="431"/>
      <c r="INM346" s="429"/>
      <c r="INN346" s="428"/>
      <c r="INO346" s="430"/>
      <c r="INP346" s="431"/>
      <c r="INQ346" s="429"/>
      <c r="INR346" s="428"/>
      <c r="INS346" s="430"/>
      <c r="INT346" s="431"/>
      <c r="INU346" s="429"/>
      <c r="INV346" s="428"/>
      <c r="INW346" s="430"/>
      <c r="INX346" s="431"/>
      <c r="INY346" s="429"/>
      <c r="INZ346" s="428"/>
      <c r="IOA346" s="430"/>
      <c r="IOB346" s="431"/>
      <c r="IOC346" s="429"/>
      <c r="IOD346" s="428"/>
      <c r="IOE346" s="430"/>
      <c r="IOF346" s="431"/>
      <c r="IOG346" s="429"/>
      <c r="IOH346" s="428"/>
      <c r="IOI346" s="430"/>
      <c r="IOJ346" s="431"/>
      <c r="IOK346" s="429"/>
      <c r="IOL346" s="428"/>
      <c r="IOM346" s="430"/>
      <c r="ION346" s="431"/>
      <c r="IOO346" s="429"/>
      <c r="IOP346" s="428"/>
      <c r="IOQ346" s="430"/>
      <c r="IOR346" s="431"/>
      <c r="IOS346" s="429"/>
      <c r="IOT346" s="428"/>
      <c r="IOU346" s="430"/>
      <c r="IOV346" s="431"/>
      <c r="IOW346" s="429"/>
      <c r="IOX346" s="428"/>
      <c r="IOY346" s="430"/>
      <c r="IOZ346" s="431"/>
      <c r="IPA346" s="429"/>
      <c r="IPB346" s="428"/>
      <c r="IPC346" s="430"/>
      <c r="IPD346" s="431"/>
      <c r="IPE346" s="429"/>
      <c r="IPF346" s="428"/>
      <c r="IPG346" s="430"/>
      <c r="IPH346" s="431"/>
      <c r="IPI346" s="429"/>
      <c r="IPJ346" s="428"/>
      <c r="IPK346" s="430"/>
      <c r="IPL346" s="431"/>
      <c r="IPM346" s="429"/>
      <c r="IPN346" s="428"/>
      <c r="IPO346" s="430"/>
      <c r="IPP346" s="431"/>
      <c r="IPQ346" s="429"/>
      <c r="IPR346" s="428"/>
      <c r="IPS346" s="430"/>
      <c r="IPT346" s="431"/>
      <c r="IPU346" s="429"/>
      <c r="IPV346" s="428"/>
      <c r="IPW346" s="430"/>
      <c r="IPX346" s="431"/>
      <c r="IPY346" s="429"/>
      <c r="IPZ346" s="428"/>
      <c r="IQA346" s="430"/>
      <c r="IQB346" s="431"/>
      <c r="IQC346" s="429"/>
      <c r="IQD346" s="428"/>
      <c r="IQE346" s="430"/>
      <c r="IQF346" s="431"/>
      <c r="IQG346" s="429"/>
      <c r="IQH346" s="428"/>
      <c r="IQI346" s="430"/>
      <c r="IQJ346" s="431"/>
      <c r="IQK346" s="429"/>
      <c r="IQL346" s="428"/>
      <c r="IQM346" s="430"/>
      <c r="IQN346" s="431"/>
      <c r="IQO346" s="429"/>
      <c r="IQP346" s="428"/>
      <c r="IQQ346" s="430"/>
      <c r="IQR346" s="431"/>
      <c r="IQS346" s="429"/>
      <c r="IQT346" s="428"/>
      <c r="IQU346" s="430"/>
      <c r="IQV346" s="431"/>
      <c r="IQW346" s="429"/>
      <c r="IQX346" s="428"/>
      <c r="IQY346" s="430"/>
      <c r="IQZ346" s="431"/>
      <c r="IRA346" s="429"/>
      <c r="IRB346" s="428"/>
      <c r="IRC346" s="430"/>
      <c r="IRD346" s="431"/>
      <c r="IRE346" s="429"/>
      <c r="IRF346" s="428"/>
      <c r="IRG346" s="430"/>
      <c r="IRH346" s="431"/>
      <c r="IRI346" s="429"/>
      <c r="IRJ346" s="428"/>
      <c r="IRK346" s="430"/>
      <c r="IRL346" s="431"/>
      <c r="IRM346" s="429"/>
      <c r="IRN346" s="428"/>
      <c r="IRO346" s="430"/>
      <c r="IRP346" s="431"/>
      <c r="IRQ346" s="429"/>
      <c r="IRR346" s="428"/>
      <c r="IRS346" s="430"/>
      <c r="IRT346" s="431"/>
      <c r="IRU346" s="429"/>
      <c r="IRV346" s="428"/>
      <c r="IRW346" s="430"/>
      <c r="IRX346" s="431"/>
      <c r="IRY346" s="429"/>
      <c r="IRZ346" s="428"/>
      <c r="ISA346" s="430"/>
      <c r="ISB346" s="431"/>
      <c r="ISC346" s="429"/>
      <c r="ISD346" s="428"/>
      <c r="ISE346" s="430"/>
      <c r="ISF346" s="431"/>
      <c r="ISG346" s="429"/>
      <c r="ISH346" s="428"/>
      <c r="ISI346" s="430"/>
      <c r="ISJ346" s="431"/>
      <c r="ISK346" s="429"/>
      <c r="ISL346" s="428"/>
      <c r="ISM346" s="430"/>
      <c r="ISN346" s="431"/>
      <c r="ISO346" s="429"/>
      <c r="ISP346" s="428"/>
      <c r="ISQ346" s="430"/>
      <c r="ISR346" s="431"/>
      <c r="ISS346" s="429"/>
      <c r="IST346" s="428"/>
      <c r="ISU346" s="430"/>
      <c r="ISV346" s="431"/>
      <c r="ISW346" s="429"/>
      <c r="ISX346" s="428"/>
      <c r="ISY346" s="430"/>
      <c r="ISZ346" s="431"/>
      <c r="ITA346" s="429"/>
      <c r="ITB346" s="428"/>
      <c r="ITC346" s="430"/>
      <c r="ITD346" s="431"/>
      <c r="ITE346" s="429"/>
      <c r="ITF346" s="428"/>
      <c r="ITG346" s="430"/>
      <c r="ITH346" s="431"/>
      <c r="ITI346" s="429"/>
      <c r="ITJ346" s="428"/>
      <c r="ITK346" s="430"/>
      <c r="ITL346" s="431"/>
      <c r="ITM346" s="429"/>
      <c r="ITN346" s="428"/>
      <c r="ITO346" s="430"/>
      <c r="ITP346" s="431"/>
      <c r="ITQ346" s="429"/>
      <c r="ITR346" s="428"/>
      <c r="ITS346" s="430"/>
      <c r="ITT346" s="431"/>
      <c r="ITU346" s="429"/>
      <c r="ITV346" s="428"/>
      <c r="ITW346" s="430"/>
      <c r="ITX346" s="431"/>
      <c r="ITY346" s="429"/>
      <c r="ITZ346" s="428"/>
      <c r="IUA346" s="430"/>
      <c r="IUB346" s="431"/>
      <c r="IUC346" s="429"/>
      <c r="IUD346" s="428"/>
      <c r="IUE346" s="430"/>
      <c r="IUF346" s="431"/>
      <c r="IUG346" s="429"/>
      <c r="IUH346" s="428"/>
      <c r="IUI346" s="430"/>
      <c r="IUJ346" s="431"/>
      <c r="IUK346" s="429"/>
      <c r="IUL346" s="428"/>
      <c r="IUM346" s="430"/>
      <c r="IUN346" s="431"/>
      <c r="IUO346" s="429"/>
      <c r="IUP346" s="428"/>
      <c r="IUQ346" s="430"/>
      <c r="IUR346" s="431"/>
      <c r="IUS346" s="429"/>
      <c r="IUT346" s="428"/>
      <c r="IUU346" s="430"/>
      <c r="IUV346" s="431"/>
      <c r="IUW346" s="429"/>
      <c r="IUX346" s="428"/>
      <c r="IUY346" s="430"/>
      <c r="IUZ346" s="431"/>
      <c r="IVA346" s="429"/>
      <c r="IVB346" s="428"/>
      <c r="IVC346" s="430"/>
      <c r="IVD346" s="431"/>
      <c r="IVE346" s="429"/>
      <c r="IVF346" s="428"/>
      <c r="IVG346" s="430"/>
      <c r="IVH346" s="431"/>
      <c r="IVI346" s="429"/>
      <c r="IVJ346" s="428"/>
      <c r="IVK346" s="430"/>
      <c r="IVL346" s="431"/>
      <c r="IVM346" s="429"/>
      <c r="IVN346" s="428"/>
      <c r="IVO346" s="430"/>
      <c r="IVP346" s="431"/>
      <c r="IVQ346" s="429"/>
      <c r="IVR346" s="428"/>
      <c r="IVS346" s="430"/>
      <c r="IVT346" s="431"/>
      <c r="IVU346" s="429"/>
      <c r="IVV346" s="428"/>
      <c r="IVW346" s="430"/>
      <c r="IVX346" s="431"/>
      <c r="IVY346" s="429"/>
      <c r="IVZ346" s="428"/>
      <c r="IWA346" s="430"/>
      <c r="IWB346" s="431"/>
      <c r="IWC346" s="429"/>
      <c r="IWD346" s="428"/>
      <c r="IWE346" s="430"/>
      <c r="IWF346" s="431"/>
      <c r="IWG346" s="429"/>
      <c r="IWH346" s="428"/>
      <c r="IWI346" s="430"/>
      <c r="IWJ346" s="431"/>
      <c r="IWK346" s="429"/>
      <c r="IWL346" s="428"/>
      <c r="IWM346" s="430"/>
      <c r="IWN346" s="431"/>
      <c r="IWO346" s="429"/>
      <c r="IWP346" s="428"/>
      <c r="IWQ346" s="430"/>
      <c r="IWR346" s="431"/>
      <c r="IWS346" s="429"/>
      <c r="IWT346" s="428"/>
      <c r="IWU346" s="430"/>
      <c r="IWV346" s="431"/>
      <c r="IWW346" s="429"/>
      <c r="IWX346" s="428"/>
      <c r="IWY346" s="430"/>
      <c r="IWZ346" s="431"/>
      <c r="IXA346" s="429"/>
      <c r="IXB346" s="428"/>
      <c r="IXC346" s="430"/>
      <c r="IXD346" s="431"/>
      <c r="IXE346" s="429"/>
      <c r="IXF346" s="428"/>
      <c r="IXG346" s="430"/>
      <c r="IXH346" s="431"/>
      <c r="IXI346" s="429"/>
      <c r="IXJ346" s="428"/>
      <c r="IXK346" s="430"/>
      <c r="IXL346" s="431"/>
      <c r="IXM346" s="429"/>
      <c r="IXN346" s="428"/>
      <c r="IXO346" s="430"/>
      <c r="IXP346" s="431"/>
      <c r="IXQ346" s="429"/>
      <c r="IXR346" s="428"/>
      <c r="IXS346" s="430"/>
      <c r="IXT346" s="431"/>
      <c r="IXU346" s="429"/>
      <c r="IXV346" s="428"/>
      <c r="IXW346" s="430"/>
      <c r="IXX346" s="431"/>
      <c r="IXY346" s="429"/>
      <c r="IXZ346" s="428"/>
      <c r="IYA346" s="430"/>
      <c r="IYB346" s="431"/>
      <c r="IYC346" s="429"/>
      <c r="IYD346" s="428"/>
      <c r="IYE346" s="430"/>
      <c r="IYF346" s="431"/>
      <c r="IYG346" s="429"/>
      <c r="IYH346" s="428"/>
      <c r="IYI346" s="430"/>
      <c r="IYJ346" s="431"/>
      <c r="IYK346" s="429"/>
      <c r="IYL346" s="428"/>
      <c r="IYM346" s="430"/>
      <c r="IYN346" s="431"/>
      <c r="IYO346" s="429"/>
      <c r="IYP346" s="428"/>
      <c r="IYQ346" s="430"/>
      <c r="IYR346" s="431"/>
      <c r="IYS346" s="429"/>
      <c r="IYT346" s="428"/>
      <c r="IYU346" s="430"/>
      <c r="IYV346" s="431"/>
      <c r="IYW346" s="429"/>
      <c r="IYX346" s="428"/>
      <c r="IYY346" s="430"/>
      <c r="IYZ346" s="431"/>
      <c r="IZA346" s="429"/>
      <c r="IZB346" s="428"/>
      <c r="IZC346" s="430"/>
      <c r="IZD346" s="431"/>
      <c r="IZE346" s="429"/>
      <c r="IZF346" s="428"/>
      <c r="IZG346" s="430"/>
      <c r="IZH346" s="431"/>
      <c r="IZI346" s="429"/>
      <c r="IZJ346" s="428"/>
      <c r="IZK346" s="430"/>
      <c r="IZL346" s="431"/>
      <c r="IZM346" s="429"/>
      <c r="IZN346" s="428"/>
      <c r="IZO346" s="430"/>
      <c r="IZP346" s="431"/>
      <c r="IZQ346" s="429"/>
      <c r="IZR346" s="428"/>
      <c r="IZS346" s="430"/>
      <c r="IZT346" s="431"/>
      <c r="IZU346" s="429"/>
      <c r="IZV346" s="428"/>
      <c r="IZW346" s="430"/>
      <c r="IZX346" s="431"/>
      <c r="IZY346" s="429"/>
      <c r="IZZ346" s="428"/>
      <c r="JAA346" s="430"/>
      <c r="JAB346" s="431"/>
      <c r="JAC346" s="429"/>
      <c r="JAD346" s="428"/>
      <c r="JAE346" s="430"/>
      <c r="JAF346" s="431"/>
      <c r="JAG346" s="429"/>
      <c r="JAH346" s="428"/>
      <c r="JAI346" s="430"/>
      <c r="JAJ346" s="431"/>
      <c r="JAK346" s="429"/>
      <c r="JAL346" s="428"/>
      <c r="JAM346" s="430"/>
      <c r="JAN346" s="431"/>
      <c r="JAO346" s="429"/>
      <c r="JAP346" s="428"/>
      <c r="JAQ346" s="430"/>
      <c r="JAR346" s="431"/>
      <c r="JAS346" s="429"/>
      <c r="JAT346" s="428"/>
      <c r="JAU346" s="430"/>
      <c r="JAV346" s="431"/>
      <c r="JAW346" s="429"/>
      <c r="JAX346" s="428"/>
      <c r="JAY346" s="430"/>
      <c r="JAZ346" s="431"/>
      <c r="JBA346" s="429"/>
      <c r="JBB346" s="428"/>
      <c r="JBC346" s="430"/>
      <c r="JBD346" s="431"/>
      <c r="JBE346" s="429"/>
      <c r="JBF346" s="428"/>
      <c r="JBG346" s="430"/>
      <c r="JBH346" s="431"/>
      <c r="JBI346" s="429"/>
      <c r="JBJ346" s="428"/>
      <c r="JBK346" s="430"/>
      <c r="JBL346" s="431"/>
      <c r="JBM346" s="429"/>
      <c r="JBN346" s="428"/>
      <c r="JBO346" s="430"/>
      <c r="JBP346" s="431"/>
      <c r="JBQ346" s="429"/>
      <c r="JBR346" s="428"/>
      <c r="JBS346" s="430"/>
      <c r="JBT346" s="431"/>
      <c r="JBU346" s="429"/>
      <c r="JBV346" s="428"/>
      <c r="JBW346" s="430"/>
      <c r="JBX346" s="431"/>
      <c r="JBY346" s="429"/>
      <c r="JBZ346" s="428"/>
      <c r="JCA346" s="430"/>
      <c r="JCB346" s="431"/>
      <c r="JCC346" s="429"/>
      <c r="JCD346" s="428"/>
      <c r="JCE346" s="430"/>
      <c r="JCF346" s="431"/>
      <c r="JCG346" s="429"/>
      <c r="JCH346" s="428"/>
      <c r="JCI346" s="430"/>
      <c r="JCJ346" s="431"/>
      <c r="JCK346" s="429"/>
      <c r="JCL346" s="428"/>
      <c r="JCM346" s="430"/>
      <c r="JCN346" s="431"/>
      <c r="JCO346" s="429"/>
      <c r="JCP346" s="428"/>
      <c r="JCQ346" s="430"/>
      <c r="JCR346" s="431"/>
      <c r="JCS346" s="429"/>
      <c r="JCT346" s="428"/>
      <c r="JCU346" s="430"/>
      <c r="JCV346" s="431"/>
      <c r="JCW346" s="429"/>
      <c r="JCX346" s="428"/>
      <c r="JCY346" s="430"/>
      <c r="JCZ346" s="431"/>
      <c r="JDA346" s="429"/>
      <c r="JDB346" s="428"/>
      <c r="JDC346" s="430"/>
      <c r="JDD346" s="431"/>
      <c r="JDE346" s="429"/>
      <c r="JDF346" s="428"/>
      <c r="JDG346" s="430"/>
      <c r="JDH346" s="431"/>
      <c r="JDI346" s="429"/>
      <c r="JDJ346" s="428"/>
      <c r="JDK346" s="430"/>
      <c r="JDL346" s="431"/>
      <c r="JDM346" s="429"/>
      <c r="JDN346" s="428"/>
      <c r="JDO346" s="430"/>
      <c r="JDP346" s="431"/>
      <c r="JDQ346" s="429"/>
      <c r="JDR346" s="428"/>
      <c r="JDS346" s="430"/>
      <c r="JDT346" s="431"/>
      <c r="JDU346" s="429"/>
      <c r="JDV346" s="428"/>
      <c r="JDW346" s="430"/>
      <c r="JDX346" s="431"/>
      <c r="JDY346" s="429"/>
      <c r="JDZ346" s="428"/>
      <c r="JEA346" s="430"/>
      <c r="JEB346" s="431"/>
      <c r="JEC346" s="429"/>
      <c r="JED346" s="428"/>
      <c r="JEE346" s="430"/>
      <c r="JEF346" s="431"/>
      <c r="JEG346" s="429"/>
      <c r="JEH346" s="428"/>
      <c r="JEI346" s="430"/>
      <c r="JEJ346" s="431"/>
      <c r="JEK346" s="429"/>
      <c r="JEL346" s="428"/>
      <c r="JEM346" s="430"/>
      <c r="JEN346" s="431"/>
      <c r="JEO346" s="429"/>
      <c r="JEP346" s="428"/>
      <c r="JEQ346" s="430"/>
      <c r="JER346" s="431"/>
      <c r="JES346" s="429"/>
      <c r="JET346" s="428"/>
      <c r="JEU346" s="430"/>
      <c r="JEV346" s="431"/>
      <c r="JEW346" s="429"/>
      <c r="JEX346" s="428"/>
      <c r="JEY346" s="430"/>
      <c r="JEZ346" s="431"/>
      <c r="JFA346" s="429"/>
      <c r="JFB346" s="428"/>
      <c r="JFC346" s="430"/>
      <c r="JFD346" s="431"/>
      <c r="JFE346" s="429"/>
      <c r="JFF346" s="428"/>
      <c r="JFG346" s="430"/>
      <c r="JFH346" s="431"/>
      <c r="JFI346" s="429"/>
      <c r="JFJ346" s="428"/>
      <c r="JFK346" s="430"/>
      <c r="JFL346" s="431"/>
      <c r="JFM346" s="429"/>
      <c r="JFN346" s="428"/>
      <c r="JFO346" s="430"/>
      <c r="JFP346" s="431"/>
      <c r="JFQ346" s="429"/>
      <c r="JFR346" s="428"/>
      <c r="JFS346" s="430"/>
      <c r="JFT346" s="431"/>
      <c r="JFU346" s="429"/>
      <c r="JFV346" s="428"/>
      <c r="JFW346" s="430"/>
      <c r="JFX346" s="431"/>
      <c r="JFY346" s="429"/>
      <c r="JFZ346" s="428"/>
      <c r="JGA346" s="430"/>
      <c r="JGB346" s="431"/>
      <c r="JGC346" s="429"/>
      <c r="JGD346" s="428"/>
      <c r="JGE346" s="430"/>
      <c r="JGF346" s="431"/>
      <c r="JGG346" s="429"/>
      <c r="JGH346" s="428"/>
      <c r="JGI346" s="430"/>
      <c r="JGJ346" s="431"/>
      <c r="JGK346" s="429"/>
      <c r="JGL346" s="428"/>
      <c r="JGM346" s="430"/>
      <c r="JGN346" s="431"/>
      <c r="JGO346" s="429"/>
      <c r="JGP346" s="428"/>
      <c r="JGQ346" s="430"/>
      <c r="JGR346" s="431"/>
      <c r="JGS346" s="429"/>
      <c r="JGT346" s="428"/>
      <c r="JGU346" s="430"/>
      <c r="JGV346" s="431"/>
      <c r="JGW346" s="429"/>
      <c r="JGX346" s="428"/>
      <c r="JGY346" s="430"/>
      <c r="JGZ346" s="431"/>
      <c r="JHA346" s="429"/>
      <c r="JHB346" s="428"/>
      <c r="JHC346" s="430"/>
      <c r="JHD346" s="431"/>
      <c r="JHE346" s="429"/>
      <c r="JHF346" s="428"/>
      <c r="JHG346" s="430"/>
      <c r="JHH346" s="431"/>
      <c r="JHI346" s="429"/>
      <c r="JHJ346" s="428"/>
      <c r="JHK346" s="430"/>
      <c r="JHL346" s="431"/>
      <c r="JHM346" s="429"/>
      <c r="JHN346" s="428"/>
      <c r="JHO346" s="430"/>
      <c r="JHP346" s="431"/>
      <c r="JHQ346" s="429"/>
      <c r="JHR346" s="428"/>
      <c r="JHS346" s="430"/>
      <c r="JHT346" s="431"/>
      <c r="JHU346" s="429"/>
      <c r="JHV346" s="428"/>
      <c r="JHW346" s="430"/>
      <c r="JHX346" s="431"/>
      <c r="JHY346" s="429"/>
      <c r="JHZ346" s="428"/>
      <c r="JIA346" s="430"/>
      <c r="JIB346" s="431"/>
      <c r="JIC346" s="429"/>
      <c r="JID346" s="428"/>
      <c r="JIE346" s="430"/>
      <c r="JIF346" s="431"/>
      <c r="JIG346" s="429"/>
      <c r="JIH346" s="428"/>
      <c r="JII346" s="430"/>
      <c r="JIJ346" s="431"/>
      <c r="JIK346" s="429"/>
      <c r="JIL346" s="428"/>
      <c r="JIM346" s="430"/>
      <c r="JIN346" s="431"/>
      <c r="JIO346" s="429"/>
      <c r="JIP346" s="428"/>
      <c r="JIQ346" s="430"/>
      <c r="JIR346" s="431"/>
      <c r="JIS346" s="429"/>
      <c r="JIT346" s="428"/>
      <c r="JIU346" s="430"/>
      <c r="JIV346" s="431"/>
      <c r="JIW346" s="429"/>
      <c r="JIX346" s="428"/>
      <c r="JIY346" s="430"/>
      <c r="JIZ346" s="431"/>
      <c r="JJA346" s="429"/>
      <c r="JJB346" s="428"/>
      <c r="JJC346" s="430"/>
      <c r="JJD346" s="431"/>
      <c r="JJE346" s="429"/>
      <c r="JJF346" s="428"/>
      <c r="JJG346" s="430"/>
      <c r="JJH346" s="431"/>
      <c r="JJI346" s="429"/>
      <c r="JJJ346" s="428"/>
      <c r="JJK346" s="430"/>
      <c r="JJL346" s="431"/>
      <c r="JJM346" s="429"/>
      <c r="JJN346" s="428"/>
      <c r="JJO346" s="430"/>
      <c r="JJP346" s="431"/>
      <c r="JJQ346" s="429"/>
      <c r="JJR346" s="428"/>
      <c r="JJS346" s="430"/>
      <c r="JJT346" s="431"/>
      <c r="JJU346" s="429"/>
      <c r="JJV346" s="428"/>
      <c r="JJW346" s="430"/>
      <c r="JJX346" s="431"/>
      <c r="JJY346" s="429"/>
      <c r="JJZ346" s="428"/>
      <c r="JKA346" s="430"/>
      <c r="JKB346" s="431"/>
      <c r="JKC346" s="429"/>
      <c r="JKD346" s="428"/>
      <c r="JKE346" s="430"/>
      <c r="JKF346" s="431"/>
      <c r="JKG346" s="429"/>
      <c r="JKH346" s="428"/>
      <c r="JKI346" s="430"/>
      <c r="JKJ346" s="431"/>
      <c r="JKK346" s="429"/>
      <c r="JKL346" s="428"/>
      <c r="JKM346" s="430"/>
      <c r="JKN346" s="431"/>
      <c r="JKO346" s="429"/>
      <c r="JKP346" s="428"/>
      <c r="JKQ346" s="430"/>
      <c r="JKR346" s="431"/>
      <c r="JKS346" s="429"/>
      <c r="JKT346" s="428"/>
      <c r="JKU346" s="430"/>
      <c r="JKV346" s="431"/>
      <c r="JKW346" s="429"/>
      <c r="JKX346" s="428"/>
      <c r="JKY346" s="430"/>
      <c r="JKZ346" s="431"/>
      <c r="JLA346" s="429"/>
      <c r="JLB346" s="428"/>
      <c r="JLC346" s="430"/>
      <c r="JLD346" s="431"/>
      <c r="JLE346" s="429"/>
      <c r="JLF346" s="428"/>
      <c r="JLG346" s="430"/>
      <c r="JLH346" s="431"/>
      <c r="JLI346" s="429"/>
      <c r="JLJ346" s="428"/>
      <c r="JLK346" s="430"/>
      <c r="JLL346" s="431"/>
      <c r="JLM346" s="429"/>
      <c r="JLN346" s="428"/>
      <c r="JLO346" s="430"/>
      <c r="JLP346" s="431"/>
      <c r="JLQ346" s="429"/>
      <c r="JLR346" s="428"/>
      <c r="JLS346" s="430"/>
      <c r="JLT346" s="431"/>
      <c r="JLU346" s="429"/>
      <c r="JLV346" s="428"/>
      <c r="JLW346" s="430"/>
      <c r="JLX346" s="431"/>
      <c r="JLY346" s="429"/>
      <c r="JLZ346" s="428"/>
      <c r="JMA346" s="430"/>
      <c r="JMB346" s="431"/>
      <c r="JMC346" s="429"/>
      <c r="JMD346" s="428"/>
      <c r="JME346" s="430"/>
      <c r="JMF346" s="431"/>
      <c r="JMG346" s="429"/>
      <c r="JMH346" s="428"/>
      <c r="JMI346" s="430"/>
      <c r="JMJ346" s="431"/>
      <c r="JMK346" s="429"/>
      <c r="JML346" s="428"/>
      <c r="JMM346" s="430"/>
      <c r="JMN346" s="431"/>
      <c r="JMO346" s="429"/>
      <c r="JMP346" s="428"/>
      <c r="JMQ346" s="430"/>
      <c r="JMR346" s="431"/>
      <c r="JMS346" s="429"/>
      <c r="JMT346" s="428"/>
      <c r="JMU346" s="430"/>
      <c r="JMV346" s="431"/>
      <c r="JMW346" s="429"/>
      <c r="JMX346" s="428"/>
      <c r="JMY346" s="430"/>
      <c r="JMZ346" s="431"/>
      <c r="JNA346" s="429"/>
      <c r="JNB346" s="428"/>
      <c r="JNC346" s="430"/>
      <c r="JND346" s="431"/>
      <c r="JNE346" s="429"/>
      <c r="JNF346" s="428"/>
      <c r="JNG346" s="430"/>
      <c r="JNH346" s="431"/>
      <c r="JNI346" s="429"/>
      <c r="JNJ346" s="428"/>
      <c r="JNK346" s="430"/>
      <c r="JNL346" s="431"/>
      <c r="JNM346" s="429"/>
      <c r="JNN346" s="428"/>
      <c r="JNO346" s="430"/>
      <c r="JNP346" s="431"/>
      <c r="JNQ346" s="429"/>
      <c r="JNR346" s="428"/>
      <c r="JNS346" s="430"/>
      <c r="JNT346" s="431"/>
      <c r="JNU346" s="429"/>
      <c r="JNV346" s="428"/>
      <c r="JNW346" s="430"/>
      <c r="JNX346" s="431"/>
      <c r="JNY346" s="429"/>
      <c r="JNZ346" s="428"/>
      <c r="JOA346" s="430"/>
      <c r="JOB346" s="431"/>
      <c r="JOC346" s="429"/>
      <c r="JOD346" s="428"/>
      <c r="JOE346" s="430"/>
      <c r="JOF346" s="431"/>
      <c r="JOG346" s="429"/>
      <c r="JOH346" s="428"/>
      <c r="JOI346" s="430"/>
      <c r="JOJ346" s="431"/>
      <c r="JOK346" s="429"/>
      <c r="JOL346" s="428"/>
      <c r="JOM346" s="430"/>
      <c r="JON346" s="431"/>
      <c r="JOO346" s="429"/>
      <c r="JOP346" s="428"/>
      <c r="JOQ346" s="430"/>
      <c r="JOR346" s="431"/>
      <c r="JOS346" s="429"/>
      <c r="JOT346" s="428"/>
      <c r="JOU346" s="430"/>
      <c r="JOV346" s="431"/>
      <c r="JOW346" s="429"/>
      <c r="JOX346" s="428"/>
      <c r="JOY346" s="430"/>
      <c r="JOZ346" s="431"/>
      <c r="JPA346" s="429"/>
      <c r="JPB346" s="428"/>
      <c r="JPC346" s="430"/>
      <c r="JPD346" s="431"/>
      <c r="JPE346" s="429"/>
      <c r="JPF346" s="428"/>
      <c r="JPG346" s="430"/>
      <c r="JPH346" s="431"/>
      <c r="JPI346" s="429"/>
      <c r="JPJ346" s="428"/>
      <c r="JPK346" s="430"/>
      <c r="JPL346" s="431"/>
      <c r="JPM346" s="429"/>
      <c r="JPN346" s="428"/>
      <c r="JPO346" s="430"/>
      <c r="JPP346" s="431"/>
      <c r="JPQ346" s="429"/>
      <c r="JPR346" s="428"/>
      <c r="JPS346" s="430"/>
      <c r="JPT346" s="431"/>
      <c r="JPU346" s="429"/>
      <c r="JPV346" s="428"/>
      <c r="JPW346" s="430"/>
      <c r="JPX346" s="431"/>
      <c r="JPY346" s="429"/>
      <c r="JPZ346" s="428"/>
      <c r="JQA346" s="430"/>
      <c r="JQB346" s="431"/>
      <c r="JQC346" s="429"/>
      <c r="JQD346" s="428"/>
      <c r="JQE346" s="430"/>
      <c r="JQF346" s="431"/>
      <c r="JQG346" s="429"/>
      <c r="JQH346" s="428"/>
      <c r="JQI346" s="430"/>
      <c r="JQJ346" s="431"/>
      <c r="JQK346" s="429"/>
      <c r="JQL346" s="428"/>
      <c r="JQM346" s="430"/>
      <c r="JQN346" s="431"/>
      <c r="JQO346" s="429"/>
      <c r="JQP346" s="428"/>
      <c r="JQQ346" s="430"/>
      <c r="JQR346" s="431"/>
      <c r="JQS346" s="429"/>
      <c r="JQT346" s="428"/>
      <c r="JQU346" s="430"/>
      <c r="JQV346" s="431"/>
      <c r="JQW346" s="429"/>
      <c r="JQX346" s="428"/>
      <c r="JQY346" s="430"/>
      <c r="JQZ346" s="431"/>
      <c r="JRA346" s="429"/>
      <c r="JRB346" s="428"/>
      <c r="JRC346" s="430"/>
      <c r="JRD346" s="431"/>
      <c r="JRE346" s="429"/>
      <c r="JRF346" s="428"/>
      <c r="JRG346" s="430"/>
      <c r="JRH346" s="431"/>
      <c r="JRI346" s="429"/>
      <c r="JRJ346" s="428"/>
      <c r="JRK346" s="430"/>
      <c r="JRL346" s="431"/>
      <c r="JRM346" s="429"/>
      <c r="JRN346" s="428"/>
      <c r="JRO346" s="430"/>
      <c r="JRP346" s="431"/>
      <c r="JRQ346" s="429"/>
      <c r="JRR346" s="428"/>
      <c r="JRS346" s="430"/>
      <c r="JRT346" s="431"/>
      <c r="JRU346" s="429"/>
      <c r="JRV346" s="428"/>
      <c r="JRW346" s="430"/>
      <c r="JRX346" s="431"/>
      <c r="JRY346" s="429"/>
      <c r="JRZ346" s="428"/>
      <c r="JSA346" s="430"/>
      <c r="JSB346" s="431"/>
      <c r="JSC346" s="429"/>
      <c r="JSD346" s="428"/>
      <c r="JSE346" s="430"/>
      <c r="JSF346" s="431"/>
      <c r="JSG346" s="429"/>
      <c r="JSH346" s="428"/>
      <c r="JSI346" s="430"/>
      <c r="JSJ346" s="431"/>
      <c r="JSK346" s="429"/>
      <c r="JSL346" s="428"/>
      <c r="JSM346" s="430"/>
      <c r="JSN346" s="431"/>
      <c r="JSO346" s="429"/>
      <c r="JSP346" s="428"/>
      <c r="JSQ346" s="430"/>
      <c r="JSR346" s="431"/>
      <c r="JSS346" s="429"/>
      <c r="JST346" s="428"/>
      <c r="JSU346" s="430"/>
      <c r="JSV346" s="431"/>
      <c r="JSW346" s="429"/>
      <c r="JSX346" s="428"/>
      <c r="JSY346" s="430"/>
      <c r="JSZ346" s="431"/>
      <c r="JTA346" s="429"/>
      <c r="JTB346" s="428"/>
      <c r="JTC346" s="430"/>
      <c r="JTD346" s="431"/>
      <c r="JTE346" s="429"/>
      <c r="JTF346" s="428"/>
      <c r="JTG346" s="430"/>
      <c r="JTH346" s="431"/>
      <c r="JTI346" s="429"/>
      <c r="JTJ346" s="428"/>
      <c r="JTK346" s="430"/>
      <c r="JTL346" s="431"/>
      <c r="JTM346" s="429"/>
      <c r="JTN346" s="428"/>
      <c r="JTO346" s="430"/>
      <c r="JTP346" s="431"/>
      <c r="JTQ346" s="429"/>
      <c r="JTR346" s="428"/>
      <c r="JTS346" s="430"/>
      <c r="JTT346" s="431"/>
      <c r="JTU346" s="429"/>
      <c r="JTV346" s="428"/>
      <c r="JTW346" s="430"/>
      <c r="JTX346" s="431"/>
      <c r="JTY346" s="429"/>
      <c r="JTZ346" s="428"/>
      <c r="JUA346" s="430"/>
      <c r="JUB346" s="431"/>
      <c r="JUC346" s="429"/>
      <c r="JUD346" s="428"/>
      <c r="JUE346" s="430"/>
      <c r="JUF346" s="431"/>
      <c r="JUG346" s="429"/>
      <c r="JUH346" s="428"/>
      <c r="JUI346" s="430"/>
      <c r="JUJ346" s="431"/>
      <c r="JUK346" s="429"/>
      <c r="JUL346" s="428"/>
      <c r="JUM346" s="430"/>
      <c r="JUN346" s="431"/>
      <c r="JUO346" s="429"/>
      <c r="JUP346" s="428"/>
      <c r="JUQ346" s="430"/>
      <c r="JUR346" s="431"/>
      <c r="JUS346" s="429"/>
      <c r="JUT346" s="428"/>
      <c r="JUU346" s="430"/>
      <c r="JUV346" s="431"/>
      <c r="JUW346" s="429"/>
      <c r="JUX346" s="428"/>
      <c r="JUY346" s="430"/>
      <c r="JUZ346" s="431"/>
      <c r="JVA346" s="429"/>
      <c r="JVB346" s="428"/>
      <c r="JVC346" s="430"/>
      <c r="JVD346" s="431"/>
      <c r="JVE346" s="429"/>
      <c r="JVF346" s="428"/>
      <c r="JVG346" s="430"/>
      <c r="JVH346" s="431"/>
      <c r="JVI346" s="429"/>
      <c r="JVJ346" s="428"/>
      <c r="JVK346" s="430"/>
      <c r="JVL346" s="431"/>
      <c r="JVM346" s="429"/>
      <c r="JVN346" s="428"/>
      <c r="JVO346" s="430"/>
      <c r="JVP346" s="431"/>
      <c r="JVQ346" s="429"/>
      <c r="JVR346" s="428"/>
      <c r="JVS346" s="430"/>
      <c r="JVT346" s="431"/>
      <c r="JVU346" s="429"/>
      <c r="JVV346" s="428"/>
      <c r="JVW346" s="430"/>
      <c r="JVX346" s="431"/>
      <c r="JVY346" s="429"/>
      <c r="JVZ346" s="428"/>
      <c r="JWA346" s="430"/>
      <c r="JWB346" s="431"/>
      <c r="JWC346" s="429"/>
      <c r="JWD346" s="428"/>
      <c r="JWE346" s="430"/>
      <c r="JWF346" s="431"/>
      <c r="JWG346" s="429"/>
      <c r="JWH346" s="428"/>
      <c r="JWI346" s="430"/>
      <c r="JWJ346" s="431"/>
      <c r="JWK346" s="429"/>
      <c r="JWL346" s="428"/>
      <c r="JWM346" s="430"/>
      <c r="JWN346" s="431"/>
      <c r="JWO346" s="429"/>
      <c r="JWP346" s="428"/>
      <c r="JWQ346" s="430"/>
      <c r="JWR346" s="431"/>
      <c r="JWS346" s="429"/>
      <c r="JWT346" s="428"/>
      <c r="JWU346" s="430"/>
      <c r="JWV346" s="431"/>
      <c r="JWW346" s="429"/>
      <c r="JWX346" s="428"/>
      <c r="JWY346" s="430"/>
      <c r="JWZ346" s="431"/>
      <c r="JXA346" s="429"/>
      <c r="JXB346" s="428"/>
      <c r="JXC346" s="430"/>
      <c r="JXD346" s="431"/>
      <c r="JXE346" s="429"/>
      <c r="JXF346" s="428"/>
      <c r="JXG346" s="430"/>
      <c r="JXH346" s="431"/>
      <c r="JXI346" s="429"/>
      <c r="JXJ346" s="428"/>
      <c r="JXK346" s="430"/>
      <c r="JXL346" s="431"/>
      <c r="JXM346" s="429"/>
      <c r="JXN346" s="428"/>
      <c r="JXO346" s="430"/>
      <c r="JXP346" s="431"/>
      <c r="JXQ346" s="429"/>
      <c r="JXR346" s="428"/>
      <c r="JXS346" s="430"/>
      <c r="JXT346" s="431"/>
      <c r="JXU346" s="429"/>
      <c r="JXV346" s="428"/>
      <c r="JXW346" s="430"/>
      <c r="JXX346" s="431"/>
      <c r="JXY346" s="429"/>
      <c r="JXZ346" s="428"/>
      <c r="JYA346" s="430"/>
      <c r="JYB346" s="431"/>
      <c r="JYC346" s="429"/>
      <c r="JYD346" s="428"/>
      <c r="JYE346" s="430"/>
      <c r="JYF346" s="431"/>
      <c r="JYG346" s="429"/>
      <c r="JYH346" s="428"/>
      <c r="JYI346" s="430"/>
      <c r="JYJ346" s="431"/>
      <c r="JYK346" s="429"/>
      <c r="JYL346" s="428"/>
      <c r="JYM346" s="430"/>
      <c r="JYN346" s="431"/>
      <c r="JYO346" s="429"/>
      <c r="JYP346" s="428"/>
      <c r="JYQ346" s="430"/>
      <c r="JYR346" s="431"/>
      <c r="JYS346" s="429"/>
      <c r="JYT346" s="428"/>
      <c r="JYU346" s="430"/>
      <c r="JYV346" s="431"/>
      <c r="JYW346" s="429"/>
      <c r="JYX346" s="428"/>
      <c r="JYY346" s="430"/>
      <c r="JYZ346" s="431"/>
      <c r="JZA346" s="429"/>
      <c r="JZB346" s="428"/>
      <c r="JZC346" s="430"/>
      <c r="JZD346" s="431"/>
      <c r="JZE346" s="429"/>
      <c r="JZF346" s="428"/>
      <c r="JZG346" s="430"/>
      <c r="JZH346" s="431"/>
      <c r="JZI346" s="429"/>
      <c r="JZJ346" s="428"/>
      <c r="JZK346" s="430"/>
      <c r="JZL346" s="431"/>
      <c r="JZM346" s="429"/>
      <c r="JZN346" s="428"/>
      <c r="JZO346" s="430"/>
      <c r="JZP346" s="431"/>
      <c r="JZQ346" s="429"/>
      <c r="JZR346" s="428"/>
      <c r="JZS346" s="430"/>
      <c r="JZT346" s="431"/>
      <c r="JZU346" s="429"/>
      <c r="JZV346" s="428"/>
      <c r="JZW346" s="430"/>
      <c r="JZX346" s="431"/>
      <c r="JZY346" s="429"/>
      <c r="JZZ346" s="428"/>
      <c r="KAA346" s="430"/>
      <c r="KAB346" s="431"/>
      <c r="KAC346" s="429"/>
      <c r="KAD346" s="428"/>
      <c r="KAE346" s="430"/>
      <c r="KAF346" s="431"/>
      <c r="KAG346" s="429"/>
      <c r="KAH346" s="428"/>
      <c r="KAI346" s="430"/>
      <c r="KAJ346" s="431"/>
      <c r="KAK346" s="429"/>
      <c r="KAL346" s="428"/>
      <c r="KAM346" s="430"/>
      <c r="KAN346" s="431"/>
      <c r="KAO346" s="429"/>
      <c r="KAP346" s="428"/>
      <c r="KAQ346" s="430"/>
      <c r="KAR346" s="431"/>
      <c r="KAS346" s="429"/>
      <c r="KAT346" s="428"/>
      <c r="KAU346" s="430"/>
      <c r="KAV346" s="431"/>
      <c r="KAW346" s="429"/>
      <c r="KAX346" s="428"/>
      <c r="KAY346" s="430"/>
      <c r="KAZ346" s="431"/>
      <c r="KBA346" s="429"/>
      <c r="KBB346" s="428"/>
      <c r="KBC346" s="430"/>
      <c r="KBD346" s="431"/>
      <c r="KBE346" s="429"/>
      <c r="KBF346" s="428"/>
      <c r="KBG346" s="430"/>
      <c r="KBH346" s="431"/>
      <c r="KBI346" s="429"/>
      <c r="KBJ346" s="428"/>
      <c r="KBK346" s="430"/>
      <c r="KBL346" s="431"/>
      <c r="KBM346" s="429"/>
      <c r="KBN346" s="428"/>
      <c r="KBO346" s="430"/>
      <c r="KBP346" s="431"/>
      <c r="KBQ346" s="429"/>
      <c r="KBR346" s="428"/>
      <c r="KBS346" s="430"/>
      <c r="KBT346" s="431"/>
      <c r="KBU346" s="429"/>
      <c r="KBV346" s="428"/>
      <c r="KBW346" s="430"/>
      <c r="KBX346" s="431"/>
      <c r="KBY346" s="429"/>
      <c r="KBZ346" s="428"/>
      <c r="KCA346" s="430"/>
      <c r="KCB346" s="431"/>
      <c r="KCC346" s="429"/>
      <c r="KCD346" s="428"/>
      <c r="KCE346" s="430"/>
      <c r="KCF346" s="431"/>
      <c r="KCG346" s="429"/>
      <c r="KCH346" s="428"/>
      <c r="KCI346" s="430"/>
      <c r="KCJ346" s="431"/>
      <c r="KCK346" s="429"/>
      <c r="KCL346" s="428"/>
      <c r="KCM346" s="430"/>
      <c r="KCN346" s="431"/>
      <c r="KCO346" s="429"/>
      <c r="KCP346" s="428"/>
      <c r="KCQ346" s="430"/>
      <c r="KCR346" s="431"/>
      <c r="KCS346" s="429"/>
      <c r="KCT346" s="428"/>
      <c r="KCU346" s="430"/>
      <c r="KCV346" s="431"/>
      <c r="KCW346" s="429"/>
      <c r="KCX346" s="428"/>
      <c r="KCY346" s="430"/>
      <c r="KCZ346" s="431"/>
      <c r="KDA346" s="429"/>
      <c r="KDB346" s="428"/>
      <c r="KDC346" s="430"/>
      <c r="KDD346" s="431"/>
      <c r="KDE346" s="429"/>
      <c r="KDF346" s="428"/>
      <c r="KDG346" s="430"/>
      <c r="KDH346" s="431"/>
      <c r="KDI346" s="429"/>
      <c r="KDJ346" s="428"/>
      <c r="KDK346" s="430"/>
      <c r="KDL346" s="431"/>
      <c r="KDM346" s="429"/>
      <c r="KDN346" s="428"/>
      <c r="KDO346" s="430"/>
      <c r="KDP346" s="431"/>
      <c r="KDQ346" s="429"/>
      <c r="KDR346" s="428"/>
      <c r="KDS346" s="430"/>
      <c r="KDT346" s="431"/>
      <c r="KDU346" s="429"/>
      <c r="KDV346" s="428"/>
      <c r="KDW346" s="430"/>
      <c r="KDX346" s="431"/>
      <c r="KDY346" s="429"/>
      <c r="KDZ346" s="428"/>
      <c r="KEA346" s="430"/>
      <c r="KEB346" s="431"/>
      <c r="KEC346" s="429"/>
      <c r="KED346" s="428"/>
      <c r="KEE346" s="430"/>
      <c r="KEF346" s="431"/>
      <c r="KEG346" s="429"/>
      <c r="KEH346" s="428"/>
      <c r="KEI346" s="430"/>
      <c r="KEJ346" s="431"/>
      <c r="KEK346" s="429"/>
      <c r="KEL346" s="428"/>
      <c r="KEM346" s="430"/>
      <c r="KEN346" s="431"/>
      <c r="KEO346" s="429"/>
      <c r="KEP346" s="428"/>
      <c r="KEQ346" s="430"/>
      <c r="KER346" s="431"/>
      <c r="KES346" s="429"/>
      <c r="KET346" s="428"/>
      <c r="KEU346" s="430"/>
      <c r="KEV346" s="431"/>
      <c r="KEW346" s="429"/>
      <c r="KEX346" s="428"/>
      <c r="KEY346" s="430"/>
      <c r="KEZ346" s="431"/>
      <c r="KFA346" s="429"/>
      <c r="KFB346" s="428"/>
      <c r="KFC346" s="430"/>
      <c r="KFD346" s="431"/>
      <c r="KFE346" s="429"/>
      <c r="KFF346" s="428"/>
      <c r="KFG346" s="430"/>
      <c r="KFH346" s="431"/>
      <c r="KFI346" s="429"/>
      <c r="KFJ346" s="428"/>
      <c r="KFK346" s="430"/>
      <c r="KFL346" s="431"/>
      <c r="KFM346" s="429"/>
      <c r="KFN346" s="428"/>
      <c r="KFO346" s="430"/>
      <c r="KFP346" s="431"/>
      <c r="KFQ346" s="429"/>
      <c r="KFR346" s="428"/>
      <c r="KFS346" s="430"/>
      <c r="KFT346" s="431"/>
      <c r="KFU346" s="429"/>
      <c r="KFV346" s="428"/>
      <c r="KFW346" s="430"/>
      <c r="KFX346" s="431"/>
      <c r="KFY346" s="429"/>
      <c r="KFZ346" s="428"/>
      <c r="KGA346" s="430"/>
      <c r="KGB346" s="431"/>
      <c r="KGC346" s="429"/>
      <c r="KGD346" s="428"/>
      <c r="KGE346" s="430"/>
      <c r="KGF346" s="431"/>
      <c r="KGG346" s="429"/>
      <c r="KGH346" s="428"/>
      <c r="KGI346" s="430"/>
      <c r="KGJ346" s="431"/>
      <c r="KGK346" s="429"/>
      <c r="KGL346" s="428"/>
      <c r="KGM346" s="430"/>
      <c r="KGN346" s="431"/>
      <c r="KGO346" s="429"/>
      <c r="KGP346" s="428"/>
      <c r="KGQ346" s="430"/>
      <c r="KGR346" s="431"/>
      <c r="KGS346" s="429"/>
      <c r="KGT346" s="428"/>
      <c r="KGU346" s="430"/>
      <c r="KGV346" s="431"/>
      <c r="KGW346" s="429"/>
      <c r="KGX346" s="428"/>
      <c r="KGY346" s="430"/>
      <c r="KGZ346" s="431"/>
      <c r="KHA346" s="429"/>
      <c r="KHB346" s="428"/>
      <c r="KHC346" s="430"/>
      <c r="KHD346" s="431"/>
      <c r="KHE346" s="429"/>
      <c r="KHF346" s="428"/>
      <c r="KHG346" s="430"/>
      <c r="KHH346" s="431"/>
      <c r="KHI346" s="429"/>
      <c r="KHJ346" s="428"/>
      <c r="KHK346" s="430"/>
      <c r="KHL346" s="431"/>
      <c r="KHM346" s="429"/>
      <c r="KHN346" s="428"/>
      <c r="KHO346" s="430"/>
      <c r="KHP346" s="431"/>
      <c r="KHQ346" s="429"/>
      <c r="KHR346" s="428"/>
      <c r="KHS346" s="430"/>
      <c r="KHT346" s="431"/>
      <c r="KHU346" s="429"/>
      <c r="KHV346" s="428"/>
      <c r="KHW346" s="430"/>
      <c r="KHX346" s="431"/>
      <c r="KHY346" s="429"/>
      <c r="KHZ346" s="428"/>
      <c r="KIA346" s="430"/>
      <c r="KIB346" s="431"/>
      <c r="KIC346" s="429"/>
      <c r="KID346" s="428"/>
      <c r="KIE346" s="430"/>
      <c r="KIF346" s="431"/>
      <c r="KIG346" s="429"/>
      <c r="KIH346" s="428"/>
      <c r="KII346" s="430"/>
      <c r="KIJ346" s="431"/>
      <c r="KIK346" s="429"/>
      <c r="KIL346" s="428"/>
      <c r="KIM346" s="430"/>
      <c r="KIN346" s="431"/>
      <c r="KIO346" s="429"/>
      <c r="KIP346" s="428"/>
      <c r="KIQ346" s="430"/>
      <c r="KIR346" s="431"/>
      <c r="KIS346" s="429"/>
      <c r="KIT346" s="428"/>
      <c r="KIU346" s="430"/>
      <c r="KIV346" s="431"/>
      <c r="KIW346" s="429"/>
      <c r="KIX346" s="428"/>
      <c r="KIY346" s="430"/>
      <c r="KIZ346" s="431"/>
      <c r="KJA346" s="429"/>
      <c r="KJB346" s="428"/>
      <c r="KJC346" s="430"/>
      <c r="KJD346" s="431"/>
      <c r="KJE346" s="429"/>
      <c r="KJF346" s="428"/>
      <c r="KJG346" s="430"/>
      <c r="KJH346" s="431"/>
      <c r="KJI346" s="429"/>
      <c r="KJJ346" s="428"/>
      <c r="KJK346" s="430"/>
      <c r="KJL346" s="431"/>
      <c r="KJM346" s="429"/>
      <c r="KJN346" s="428"/>
      <c r="KJO346" s="430"/>
      <c r="KJP346" s="431"/>
      <c r="KJQ346" s="429"/>
      <c r="KJR346" s="428"/>
      <c r="KJS346" s="430"/>
      <c r="KJT346" s="431"/>
      <c r="KJU346" s="429"/>
      <c r="KJV346" s="428"/>
      <c r="KJW346" s="430"/>
      <c r="KJX346" s="431"/>
      <c r="KJY346" s="429"/>
      <c r="KJZ346" s="428"/>
      <c r="KKA346" s="430"/>
      <c r="KKB346" s="431"/>
      <c r="KKC346" s="429"/>
      <c r="KKD346" s="428"/>
      <c r="KKE346" s="430"/>
      <c r="KKF346" s="431"/>
      <c r="KKG346" s="429"/>
      <c r="KKH346" s="428"/>
      <c r="KKI346" s="430"/>
      <c r="KKJ346" s="431"/>
      <c r="KKK346" s="429"/>
      <c r="KKL346" s="428"/>
      <c r="KKM346" s="430"/>
      <c r="KKN346" s="431"/>
      <c r="KKO346" s="429"/>
      <c r="KKP346" s="428"/>
      <c r="KKQ346" s="430"/>
      <c r="KKR346" s="431"/>
      <c r="KKS346" s="429"/>
      <c r="KKT346" s="428"/>
      <c r="KKU346" s="430"/>
      <c r="KKV346" s="431"/>
      <c r="KKW346" s="429"/>
      <c r="KKX346" s="428"/>
      <c r="KKY346" s="430"/>
      <c r="KKZ346" s="431"/>
      <c r="KLA346" s="429"/>
      <c r="KLB346" s="428"/>
      <c r="KLC346" s="430"/>
      <c r="KLD346" s="431"/>
      <c r="KLE346" s="429"/>
      <c r="KLF346" s="428"/>
      <c r="KLG346" s="430"/>
      <c r="KLH346" s="431"/>
      <c r="KLI346" s="429"/>
      <c r="KLJ346" s="428"/>
      <c r="KLK346" s="430"/>
      <c r="KLL346" s="431"/>
      <c r="KLM346" s="429"/>
      <c r="KLN346" s="428"/>
      <c r="KLO346" s="430"/>
      <c r="KLP346" s="431"/>
      <c r="KLQ346" s="429"/>
      <c r="KLR346" s="428"/>
      <c r="KLS346" s="430"/>
      <c r="KLT346" s="431"/>
      <c r="KLU346" s="429"/>
      <c r="KLV346" s="428"/>
      <c r="KLW346" s="430"/>
      <c r="KLX346" s="431"/>
      <c r="KLY346" s="429"/>
      <c r="KLZ346" s="428"/>
      <c r="KMA346" s="430"/>
      <c r="KMB346" s="431"/>
      <c r="KMC346" s="429"/>
      <c r="KMD346" s="428"/>
      <c r="KME346" s="430"/>
      <c r="KMF346" s="431"/>
      <c r="KMG346" s="429"/>
      <c r="KMH346" s="428"/>
      <c r="KMI346" s="430"/>
      <c r="KMJ346" s="431"/>
      <c r="KMK346" s="429"/>
      <c r="KML346" s="428"/>
      <c r="KMM346" s="430"/>
      <c r="KMN346" s="431"/>
      <c r="KMO346" s="429"/>
      <c r="KMP346" s="428"/>
      <c r="KMQ346" s="430"/>
      <c r="KMR346" s="431"/>
      <c r="KMS346" s="429"/>
      <c r="KMT346" s="428"/>
      <c r="KMU346" s="430"/>
      <c r="KMV346" s="431"/>
      <c r="KMW346" s="429"/>
      <c r="KMX346" s="428"/>
      <c r="KMY346" s="430"/>
      <c r="KMZ346" s="431"/>
      <c r="KNA346" s="429"/>
      <c r="KNB346" s="428"/>
      <c r="KNC346" s="430"/>
      <c r="KND346" s="431"/>
      <c r="KNE346" s="429"/>
      <c r="KNF346" s="428"/>
      <c r="KNG346" s="430"/>
      <c r="KNH346" s="431"/>
      <c r="KNI346" s="429"/>
      <c r="KNJ346" s="428"/>
      <c r="KNK346" s="430"/>
      <c r="KNL346" s="431"/>
      <c r="KNM346" s="429"/>
      <c r="KNN346" s="428"/>
      <c r="KNO346" s="430"/>
      <c r="KNP346" s="431"/>
      <c r="KNQ346" s="429"/>
      <c r="KNR346" s="428"/>
      <c r="KNS346" s="430"/>
      <c r="KNT346" s="431"/>
      <c r="KNU346" s="429"/>
      <c r="KNV346" s="428"/>
      <c r="KNW346" s="430"/>
      <c r="KNX346" s="431"/>
      <c r="KNY346" s="429"/>
      <c r="KNZ346" s="428"/>
      <c r="KOA346" s="430"/>
      <c r="KOB346" s="431"/>
      <c r="KOC346" s="429"/>
      <c r="KOD346" s="428"/>
      <c r="KOE346" s="430"/>
      <c r="KOF346" s="431"/>
      <c r="KOG346" s="429"/>
      <c r="KOH346" s="428"/>
      <c r="KOI346" s="430"/>
      <c r="KOJ346" s="431"/>
      <c r="KOK346" s="429"/>
      <c r="KOL346" s="428"/>
      <c r="KOM346" s="430"/>
      <c r="KON346" s="431"/>
      <c r="KOO346" s="429"/>
      <c r="KOP346" s="428"/>
      <c r="KOQ346" s="430"/>
      <c r="KOR346" s="431"/>
      <c r="KOS346" s="429"/>
      <c r="KOT346" s="428"/>
      <c r="KOU346" s="430"/>
      <c r="KOV346" s="431"/>
      <c r="KOW346" s="429"/>
      <c r="KOX346" s="428"/>
      <c r="KOY346" s="430"/>
      <c r="KOZ346" s="431"/>
      <c r="KPA346" s="429"/>
      <c r="KPB346" s="428"/>
      <c r="KPC346" s="430"/>
      <c r="KPD346" s="431"/>
      <c r="KPE346" s="429"/>
      <c r="KPF346" s="428"/>
      <c r="KPG346" s="430"/>
      <c r="KPH346" s="431"/>
      <c r="KPI346" s="429"/>
      <c r="KPJ346" s="428"/>
      <c r="KPK346" s="430"/>
      <c r="KPL346" s="431"/>
      <c r="KPM346" s="429"/>
      <c r="KPN346" s="428"/>
      <c r="KPO346" s="430"/>
      <c r="KPP346" s="431"/>
      <c r="KPQ346" s="429"/>
      <c r="KPR346" s="428"/>
      <c r="KPS346" s="430"/>
      <c r="KPT346" s="431"/>
      <c r="KPU346" s="429"/>
      <c r="KPV346" s="428"/>
      <c r="KPW346" s="430"/>
      <c r="KPX346" s="431"/>
      <c r="KPY346" s="429"/>
      <c r="KPZ346" s="428"/>
      <c r="KQA346" s="430"/>
      <c r="KQB346" s="431"/>
      <c r="KQC346" s="429"/>
      <c r="KQD346" s="428"/>
      <c r="KQE346" s="430"/>
      <c r="KQF346" s="431"/>
      <c r="KQG346" s="429"/>
      <c r="KQH346" s="428"/>
      <c r="KQI346" s="430"/>
      <c r="KQJ346" s="431"/>
      <c r="KQK346" s="429"/>
      <c r="KQL346" s="428"/>
      <c r="KQM346" s="430"/>
      <c r="KQN346" s="431"/>
      <c r="KQO346" s="429"/>
      <c r="KQP346" s="428"/>
      <c r="KQQ346" s="430"/>
      <c r="KQR346" s="431"/>
      <c r="KQS346" s="429"/>
      <c r="KQT346" s="428"/>
      <c r="KQU346" s="430"/>
      <c r="KQV346" s="431"/>
      <c r="KQW346" s="429"/>
      <c r="KQX346" s="428"/>
      <c r="KQY346" s="430"/>
      <c r="KQZ346" s="431"/>
      <c r="KRA346" s="429"/>
      <c r="KRB346" s="428"/>
      <c r="KRC346" s="430"/>
      <c r="KRD346" s="431"/>
      <c r="KRE346" s="429"/>
      <c r="KRF346" s="428"/>
      <c r="KRG346" s="430"/>
      <c r="KRH346" s="431"/>
      <c r="KRI346" s="429"/>
      <c r="KRJ346" s="428"/>
      <c r="KRK346" s="430"/>
      <c r="KRL346" s="431"/>
      <c r="KRM346" s="429"/>
      <c r="KRN346" s="428"/>
      <c r="KRO346" s="430"/>
      <c r="KRP346" s="431"/>
      <c r="KRQ346" s="429"/>
      <c r="KRR346" s="428"/>
      <c r="KRS346" s="430"/>
      <c r="KRT346" s="431"/>
      <c r="KRU346" s="429"/>
      <c r="KRV346" s="428"/>
      <c r="KRW346" s="430"/>
      <c r="KRX346" s="431"/>
      <c r="KRY346" s="429"/>
      <c r="KRZ346" s="428"/>
      <c r="KSA346" s="430"/>
      <c r="KSB346" s="431"/>
      <c r="KSC346" s="429"/>
      <c r="KSD346" s="428"/>
      <c r="KSE346" s="430"/>
      <c r="KSF346" s="431"/>
      <c r="KSG346" s="429"/>
      <c r="KSH346" s="428"/>
      <c r="KSI346" s="430"/>
      <c r="KSJ346" s="431"/>
      <c r="KSK346" s="429"/>
      <c r="KSL346" s="428"/>
      <c r="KSM346" s="430"/>
      <c r="KSN346" s="431"/>
      <c r="KSO346" s="429"/>
      <c r="KSP346" s="428"/>
      <c r="KSQ346" s="430"/>
      <c r="KSR346" s="431"/>
      <c r="KSS346" s="429"/>
      <c r="KST346" s="428"/>
      <c r="KSU346" s="430"/>
      <c r="KSV346" s="431"/>
      <c r="KSW346" s="429"/>
      <c r="KSX346" s="428"/>
      <c r="KSY346" s="430"/>
      <c r="KSZ346" s="431"/>
      <c r="KTA346" s="429"/>
      <c r="KTB346" s="428"/>
      <c r="KTC346" s="430"/>
      <c r="KTD346" s="431"/>
      <c r="KTE346" s="429"/>
      <c r="KTF346" s="428"/>
      <c r="KTG346" s="430"/>
      <c r="KTH346" s="431"/>
      <c r="KTI346" s="429"/>
      <c r="KTJ346" s="428"/>
      <c r="KTK346" s="430"/>
      <c r="KTL346" s="431"/>
      <c r="KTM346" s="429"/>
      <c r="KTN346" s="428"/>
      <c r="KTO346" s="430"/>
      <c r="KTP346" s="431"/>
      <c r="KTQ346" s="429"/>
      <c r="KTR346" s="428"/>
      <c r="KTS346" s="430"/>
      <c r="KTT346" s="431"/>
      <c r="KTU346" s="429"/>
      <c r="KTV346" s="428"/>
      <c r="KTW346" s="430"/>
      <c r="KTX346" s="431"/>
      <c r="KTY346" s="429"/>
      <c r="KTZ346" s="428"/>
      <c r="KUA346" s="430"/>
      <c r="KUB346" s="431"/>
      <c r="KUC346" s="429"/>
      <c r="KUD346" s="428"/>
      <c r="KUE346" s="430"/>
      <c r="KUF346" s="431"/>
      <c r="KUG346" s="429"/>
      <c r="KUH346" s="428"/>
      <c r="KUI346" s="430"/>
      <c r="KUJ346" s="431"/>
      <c r="KUK346" s="429"/>
      <c r="KUL346" s="428"/>
      <c r="KUM346" s="430"/>
      <c r="KUN346" s="431"/>
      <c r="KUO346" s="429"/>
      <c r="KUP346" s="428"/>
      <c r="KUQ346" s="430"/>
      <c r="KUR346" s="431"/>
      <c r="KUS346" s="429"/>
      <c r="KUT346" s="428"/>
      <c r="KUU346" s="430"/>
      <c r="KUV346" s="431"/>
      <c r="KUW346" s="429"/>
      <c r="KUX346" s="428"/>
      <c r="KUY346" s="430"/>
      <c r="KUZ346" s="431"/>
      <c r="KVA346" s="429"/>
      <c r="KVB346" s="428"/>
      <c r="KVC346" s="430"/>
      <c r="KVD346" s="431"/>
      <c r="KVE346" s="429"/>
      <c r="KVF346" s="428"/>
      <c r="KVG346" s="430"/>
      <c r="KVH346" s="431"/>
      <c r="KVI346" s="429"/>
      <c r="KVJ346" s="428"/>
      <c r="KVK346" s="430"/>
      <c r="KVL346" s="431"/>
      <c r="KVM346" s="429"/>
      <c r="KVN346" s="428"/>
      <c r="KVO346" s="430"/>
      <c r="KVP346" s="431"/>
      <c r="KVQ346" s="429"/>
      <c r="KVR346" s="428"/>
      <c r="KVS346" s="430"/>
      <c r="KVT346" s="431"/>
      <c r="KVU346" s="429"/>
      <c r="KVV346" s="428"/>
      <c r="KVW346" s="430"/>
      <c r="KVX346" s="431"/>
      <c r="KVY346" s="429"/>
      <c r="KVZ346" s="428"/>
      <c r="KWA346" s="430"/>
      <c r="KWB346" s="431"/>
      <c r="KWC346" s="429"/>
      <c r="KWD346" s="428"/>
      <c r="KWE346" s="430"/>
      <c r="KWF346" s="431"/>
      <c r="KWG346" s="429"/>
      <c r="KWH346" s="428"/>
      <c r="KWI346" s="430"/>
      <c r="KWJ346" s="431"/>
      <c r="KWK346" s="429"/>
      <c r="KWL346" s="428"/>
      <c r="KWM346" s="430"/>
      <c r="KWN346" s="431"/>
      <c r="KWO346" s="429"/>
      <c r="KWP346" s="428"/>
      <c r="KWQ346" s="430"/>
      <c r="KWR346" s="431"/>
      <c r="KWS346" s="429"/>
      <c r="KWT346" s="428"/>
      <c r="KWU346" s="430"/>
      <c r="KWV346" s="431"/>
      <c r="KWW346" s="429"/>
      <c r="KWX346" s="428"/>
      <c r="KWY346" s="430"/>
      <c r="KWZ346" s="431"/>
      <c r="KXA346" s="429"/>
      <c r="KXB346" s="428"/>
      <c r="KXC346" s="430"/>
      <c r="KXD346" s="431"/>
      <c r="KXE346" s="429"/>
      <c r="KXF346" s="428"/>
      <c r="KXG346" s="430"/>
      <c r="KXH346" s="431"/>
      <c r="KXI346" s="429"/>
      <c r="KXJ346" s="428"/>
      <c r="KXK346" s="430"/>
      <c r="KXL346" s="431"/>
      <c r="KXM346" s="429"/>
      <c r="KXN346" s="428"/>
      <c r="KXO346" s="430"/>
      <c r="KXP346" s="431"/>
      <c r="KXQ346" s="429"/>
      <c r="KXR346" s="428"/>
      <c r="KXS346" s="430"/>
      <c r="KXT346" s="431"/>
      <c r="KXU346" s="429"/>
      <c r="KXV346" s="428"/>
      <c r="KXW346" s="430"/>
      <c r="KXX346" s="431"/>
      <c r="KXY346" s="429"/>
      <c r="KXZ346" s="428"/>
      <c r="KYA346" s="430"/>
      <c r="KYB346" s="431"/>
      <c r="KYC346" s="429"/>
      <c r="KYD346" s="428"/>
      <c r="KYE346" s="430"/>
      <c r="KYF346" s="431"/>
      <c r="KYG346" s="429"/>
      <c r="KYH346" s="428"/>
      <c r="KYI346" s="430"/>
      <c r="KYJ346" s="431"/>
      <c r="KYK346" s="429"/>
      <c r="KYL346" s="428"/>
      <c r="KYM346" s="430"/>
      <c r="KYN346" s="431"/>
      <c r="KYO346" s="429"/>
      <c r="KYP346" s="428"/>
      <c r="KYQ346" s="430"/>
      <c r="KYR346" s="431"/>
      <c r="KYS346" s="429"/>
      <c r="KYT346" s="428"/>
      <c r="KYU346" s="430"/>
      <c r="KYV346" s="431"/>
      <c r="KYW346" s="429"/>
      <c r="KYX346" s="428"/>
      <c r="KYY346" s="430"/>
      <c r="KYZ346" s="431"/>
      <c r="KZA346" s="429"/>
      <c r="KZB346" s="428"/>
      <c r="KZC346" s="430"/>
      <c r="KZD346" s="431"/>
      <c r="KZE346" s="429"/>
      <c r="KZF346" s="428"/>
      <c r="KZG346" s="430"/>
      <c r="KZH346" s="431"/>
      <c r="KZI346" s="429"/>
      <c r="KZJ346" s="428"/>
      <c r="KZK346" s="430"/>
      <c r="KZL346" s="431"/>
      <c r="KZM346" s="429"/>
      <c r="KZN346" s="428"/>
      <c r="KZO346" s="430"/>
      <c r="KZP346" s="431"/>
      <c r="KZQ346" s="429"/>
      <c r="KZR346" s="428"/>
      <c r="KZS346" s="430"/>
      <c r="KZT346" s="431"/>
      <c r="KZU346" s="429"/>
      <c r="KZV346" s="428"/>
      <c r="KZW346" s="430"/>
      <c r="KZX346" s="431"/>
      <c r="KZY346" s="429"/>
      <c r="KZZ346" s="428"/>
      <c r="LAA346" s="430"/>
      <c r="LAB346" s="431"/>
      <c r="LAC346" s="429"/>
      <c r="LAD346" s="428"/>
      <c r="LAE346" s="430"/>
      <c r="LAF346" s="431"/>
      <c r="LAG346" s="429"/>
      <c r="LAH346" s="428"/>
      <c r="LAI346" s="430"/>
      <c r="LAJ346" s="431"/>
      <c r="LAK346" s="429"/>
      <c r="LAL346" s="428"/>
      <c r="LAM346" s="430"/>
      <c r="LAN346" s="431"/>
      <c r="LAO346" s="429"/>
      <c r="LAP346" s="428"/>
      <c r="LAQ346" s="430"/>
      <c r="LAR346" s="431"/>
      <c r="LAS346" s="429"/>
      <c r="LAT346" s="428"/>
      <c r="LAU346" s="430"/>
      <c r="LAV346" s="431"/>
      <c r="LAW346" s="429"/>
      <c r="LAX346" s="428"/>
      <c r="LAY346" s="430"/>
      <c r="LAZ346" s="431"/>
      <c r="LBA346" s="429"/>
      <c r="LBB346" s="428"/>
      <c r="LBC346" s="430"/>
      <c r="LBD346" s="431"/>
      <c r="LBE346" s="429"/>
      <c r="LBF346" s="428"/>
      <c r="LBG346" s="430"/>
      <c r="LBH346" s="431"/>
      <c r="LBI346" s="429"/>
      <c r="LBJ346" s="428"/>
      <c r="LBK346" s="430"/>
      <c r="LBL346" s="431"/>
      <c r="LBM346" s="429"/>
      <c r="LBN346" s="428"/>
      <c r="LBO346" s="430"/>
      <c r="LBP346" s="431"/>
      <c r="LBQ346" s="429"/>
      <c r="LBR346" s="428"/>
      <c r="LBS346" s="430"/>
      <c r="LBT346" s="431"/>
      <c r="LBU346" s="429"/>
      <c r="LBV346" s="428"/>
      <c r="LBW346" s="430"/>
      <c r="LBX346" s="431"/>
      <c r="LBY346" s="429"/>
      <c r="LBZ346" s="428"/>
      <c r="LCA346" s="430"/>
      <c r="LCB346" s="431"/>
      <c r="LCC346" s="429"/>
      <c r="LCD346" s="428"/>
      <c r="LCE346" s="430"/>
      <c r="LCF346" s="431"/>
      <c r="LCG346" s="429"/>
      <c r="LCH346" s="428"/>
      <c r="LCI346" s="430"/>
      <c r="LCJ346" s="431"/>
      <c r="LCK346" s="429"/>
      <c r="LCL346" s="428"/>
      <c r="LCM346" s="430"/>
      <c r="LCN346" s="431"/>
      <c r="LCO346" s="429"/>
      <c r="LCP346" s="428"/>
      <c r="LCQ346" s="430"/>
      <c r="LCR346" s="431"/>
      <c r="LCS346" s="429"/>
      <c r="LCT346" s="428"/>
      <c r="LCU346" s="430"/>
      <c r="LCV346" s="431"/>
      <c r="LCW346" s="429"/>
      <c r="LCX346" s="428"/>
      <c r="LCY346" s="430"/>
      <c r="LCZ346" s="431"/>
      <c r="LDA346" s="429"/>
      <c r="LDB346" s="428"/>
      <c r="LDC346" s="430"/>
      <c r="LDD346" s="431"/>
      <c r="LDE346" s="429"/>
      <c r="LDF346" s="428"/>
      <c r="LDG346" s="430"/>
      <c r="LDH346" s="431"/>
      <c r="LDI346" s="429"/>
      <c r="LDJ346" s="428"/>
      <c r="LDK346" s="430"/>
      <c r="LDL346" s="431"/>
      <c r="LDM346" s="429"/>
      <c r="LDN346" s="428"/>
      <c r="LDO346" s="430"/>
      <c r="LDP346" s="431"/>
      <c r="LDQ346" s="429"/>
      <c r="LDR346" s="428"/>
      <c r="LDS346" s="430"/>
      <c r="LDT346" s="431"/>
      <c r="LDU346" s="429"/>
      <c r="LDV346" s="428"/>
      <c r="LDW346" s="430"/>
      <c r="LDX346" s="431"/>
      <c r="LDY346" s="429"/>
      <c r="LDZ346" s="428"/>
      <c r="LEA346" s="430"/>
      <c r="LEB346" s="431"/>
      <c r="LEC346" s="429"/>
      <c r="LED346" s="428"/>
      <c r="LEE346" s="430"/>
      <c r="LEF346" s="431"/>
      <c r="LEG346" s="429"/>
      <c r="LEH346" s="428"/>
      <c r="LEI346" s="430"/>
      <c r="LEJ346" s="431"/>
      <c r="LEK346" s="429"/>
      <c r="LEL346" s="428"/>
      <c r="LEM346" s="430"/>
      <c r="LEN346" s="431"/>
      <c r="LEO346" s="429"/>
      <c r="LEP346" s="428"/>
      <c r="LEQ346" s="430"/>
      <c r="LER346" s="431"/>
      <c r="LES346" s="429"/>
      <c r="LET346" s="428"/>
      <c r="LEU346" s="430"/>
      <c r="LEV346" s="431"/>
      <c r="LEW346" s="429"/>
      <c r="LEX346" s="428"/>
      <c r="LEY346" s="430"/>
      <c r="LEZ346" s="431"/>
      <c r="LFA346" s="429"/>
      <c r="LFB346" s="428"/>
      <c r="LFC346" s="430"/>
      <c r="LFD346" s="431"/>
      <c r="LFE346" s="429"/>
      <c r="LFF346" s="428"/>
      <c r="LFG346" s="430"/>
      <c r="LFH346" s="431"/>
      <c r="LFI346" s="429"/>
      <c r="LFJ346" s="428"/>
      <c r="LFK346" s="430"/>
      <c r="LFL346" s="431"/>
      <c r="LFM346" s="429"/>
      <c r="LFN346" s="428"/>
      <c r="LFO346" s="430"/>
      <c r="LFP346" s="431"/>
      <c r="LFQ346" s="429"/>
      <c r="LFR346" s="428"/>
      <c r="LFS346" s="430"/>
      <c r="LFT346" s="431"/>
      <c r="LFU346" s="429"/>
      <c r="LFV346" s="428"/>
      <c r="LFW346" s="430"/>
      <c r="LFX346" s="431"/>
      <c r="LFY346" s="429"/>
      <c r="LFZ346" s="428"/>
      <c r="LGA346" s="430"/>
      <c r="LGB346" s="431"/>
      <c r="LGC346" s="429"/>
      <c r="LGD346" s="428"/>
      <c r="LGE346" s="430"/>
      <c r="LGF346" s="431"/>
      <c r="LGG346" s="429"/>
      <c r="LGH346" s="428"/>
      <c r="LGI346" s="430"/>
      <c r="LGJ346" s="431"/>
      <c r="LGK346" s="429"/>
      <c r="LGL346" s="428"/>
      <c r="LGM346" s="430"/>
      <c r="LGN346" s="431"/>
      <c r="LGO346" s="429"/>
      <c r="LGP346" s="428"/>
      <c r="LGQ346" s="430"/>
      <c r="LGR346" s="431"/>
      <c r="LGS346" s="429"/>
      <c r="LGT346" s="428"/>
      <c r="LGU346" s="430"/>
      <c r="LGV346" s="431"/>
      <c r="LGW346" s="429"/>
      <c r="LGX346" s="428"/>
      <c r="LGY346" s="430"/>
      <c r="LGZ346" s="431"/>
      <c r="LHA346" s="429"/>
      <c r="LHB346" s="428"/>
      <c r="LHC346" s="430"/>
      <c r="LHD346" s="431"/>
      <c r="LHE346" s="429"/>
      <c r="LHF346" s="428"/>
      <c r="LHG346" s="430"/>
      <c r="LHH346" s="431"/>
      <c r="LHI346" s="429"/>
      <c r="LHJ346" s="428"/>
      <c r="LHK346" s="430"/>
      <c r="LHL346" s="431"/>
      <c r="LHM346" s="429"/>
      <c r="LHN346" s="428"/>
      <c r="LHO346" s="430"/>
      <c r="LHP346" s="431"/>
      <c r="LHQ346" s="429"/>
      <c r="LHR346" s="428"/>
      <c r="LHS346" s="430"/>
      <c r="LHT346" s="431"/>
      <c r="LHU346" s="429"/>
      <c r="LHV346" s="428"/>
      <c r="LHW346" s="430"/>
      <c r="LHX346" s="431"/>
      <c r="LHY346" s="429"/>
      <c r="LHZ346" s="428"/>
      <c r="LIA346" s="430"/>
      <c r="LIB346" s="431"/>
      <c r="LIC346" s="429"/>
      <c r="LID346" s="428"/>
      <c r="LIE346" s="430"/>
      <c r="LIF346" s="431"/>
      <c r="LIG346" s="429"/>
      <c r="LIH346" s="428"/>
      <c r="LII346" s="430"/>
      <c r="LIJ346" s="431"/>
      <c r="LIK346" s="429"/>
      <c r="LIL346" s="428"/>
      <c r="LIM346" s="430"/>
      <c r="LIN346" s="431"/>
      <c r="LIO346" s="429"/>
      <c r="LIP346" s="428"/>
      <c r="LIQ346" s="430"/>
      <c r="LIR346" s="431"/>
      <c r="LIS346" s="429"/>
      <c r="LIT346" s="428"/>
      <c r="LIU346" s="430"/>
      <c r="LIV346" s="431"/>
      <c r="LIW346" s="429"/>
      <c r="LIX346" s="428"/>
      <c r="LIY346" s="430"/>
      <c r="LIZ346" s="431"/>
      <c r="LJA346" s="429"/>
      <c r="LJB346" s="428"/>
      <c r="LJC346" s="430"/>
      <c r="LJD346" s="431"/>
      <c r="LJE346" s="429"/>
      <c r="LJF346" s="428"/>
      <c r="LJG346" s="430"/>
      <c r="LJH346" s="431"/>
      <c r="LJI346" s="429"/>
      <c r="LJJ346" s="428"/>
      <c r="LJK346" s="430"/>
      <c r="LJL346" s="431"/>
      <c r="LJM346" s="429"/>
      <c r="LJN346" s="428"/>
      <c r="LJO346" s="430"/>
      <c r="LJP346" s="431"/>
      <c r="LJQ346" s="429"/>
      <c r="LJR346" s="428"/>
      <c r="LJS346" s="430"/>
      <c r="LJT346" s="431"/>
      <c r="LJU346" s="429"/>
      <c r="LJV346" s="428"/>
      <c r="LJW346" s="430"/>
      <c r="LJX346" s="431"/>
      <c r="LJY346" s="429"/>
      <c r="LJZ346" s="428"/>
      <c r="LKA346" s="430"/>
      <c r="LKB346" s="431"/>
      <c r="LKC346" s="429"/>
      <c r="LKD346" s="428"/>
      <c r="LKE346" s="430"/>
      <c r="LKF346" s="431"/>
      <c r="LKG346" s="429"/>
      <c r="LKH346" s="428"/>
      <c r="LKI346" s="430"/>
      <c r="LKJ346" s="431"/>
      <c r="LKK346" s="429"/>
      <c r="LKL346" s="428"/>
      <c r="LKM346" s="430"/>
      <c r="LKN346" s="431"/>
      <c r="LKO346" s="429"/>
      <c r="LKP346" s="428"/>
      <c r="LKQ346" s="430"/>
      <c r="LKR346" s="431"/>
      <c r="LKS346" s="429"/>
      <c r="LKT346" s="428"/>
      <c r="LKU346" s="430"/>
      <c r="LKV346" s="431"/>
      <c r="LKW346" s="429"/>
      <c r="LKX346" s="428"/>
      <c r="LKY346" s="430"/>
      <c r="LKZ346" s="431"/>
      <c r="LLA346" s="429"/>
      <c r="LLB346" s="428"/>
      <c r="LLC346" s="430"/>
      <c r="LLD346" s="431"/>
      <c r="LLE346" s="429"/>
      <c r="LLF346" s="428"/>
      <c r="LLG346" s="430"/>
      <c r="LLH346" s="431"/>
      <c r="LLI346" s="429"/>
      <c r="LLJ346" s="428"/>
      <c r="LLK346" s="430"/>
      <c r="LLL346" s="431"/>
      <c r="LLM346" s="429"/>
      <c r="LLN346" s="428"/>
      <c r="LLO346" s="430"/>
      <c r="LLP346" s="431"/>
      <c r="LLQ346" s="429"/>
      <c r="LLR346" s="428"/>
      <c r="LLS346" s="430"/>
      <c r="LLT346" s="431"/>
      <c r="LLU346" s="429"/>
      <c r="LLV346" s="428"/>
      <c r="LLW346" s="430"/>
      <c r="LLX346" s="431"/>
      <c r="LLY346" s="429"/>
      <c r="LLZ346" s="428"/>
      <c r="LMA346" s="430"/>
      <c r="LMB346" s="431"/>
      <c r="LMC346" s="429"/>
      <c r="LMD346" s="428"/>
      <c r="LME346" s="430"/>
      <c r="LMF346" s="431"/>
      <c r="LMG346" s="429"/>
      <c r="LMH346" s="428"/>
      <c r="LMI346" s="430"/>
      <c r="LMJ346" s="431"/>
      <c r="LMK346" s="429"/>
      <c r="LML346" s="428"/>
      <c r="LMM346" s="430"/>
      <c r="LMN346" s="431"/>
      <c r="LMO346" s="429"/>
      <c r="LMP346" s="428"/>
      <c r="LMQ346" s="430"/>
      <c r="LMR346" s="431"/>
      <c r="LMS346" s="429"/>
      <c r="LMT346" s="428"/>
      <c r="LMU346" s="430"/>
      <c r="LMV346" s="431"/>
      <c r="LMW346" s="429"/>
      <c r="LMX346" s="428"/>
      <c r="LMY346" s="430"/>
      <c r="LMZ346" s="431"/>
      <c r="LNA346" s="429"/>
      <c r="LNB346" s="428"/>
      <c r="LNC346" s="430"/>
      <c r="LND346" s="431"/>
      <c r="LNE346" s="429"/>
      <c r="LNF346" s="428"/>
      <c r="LNG346" s="430"/>
      <c r="LNH346" s="431"/>
      <c r="LNI346" s="429"/>
      <c r="LNJ346" s="428"/>
      <c r="LNK346" s="430"/>
      <c r="LNL346" s="431"/>
      <c r="LNM346" s="429"/>
      <c r="LNN346" s="428"/>
      <c r="LNO346" s="430"/>
      <c r="LNP346" s="431"/>
      <c r="LNQ346" s="429"/>
      <c r="LNR346" s="428"/>
      <c r="LNS346" s="430"/>
      <c r="LNT346" s="431"/>
      <c r="LNU346" s="429"/>
      <c r="LNV346" s="428"/>
      <c r="LNW346" s="430"/>
      <c r="LNX346" s="431"/>
      <c r="LNY346" s="429"/>
      <c r="LNZ346" s="428"/>
      <c r="LOA346" s="430"/>
      <c r="LOB346" s="431"/>
      <c r="LOC346" s="429"/>
      <c r="LOD346" s="428"/>
      <c r="LOE346" s="430"/>
      <c r="LOF346" s="431"/>
      <c r="LOG346" s="429"/>
      <c r="LOH346" s="428"/>
      <c r="LOI346" s="430"/>
      <c r="LOJ346" s="431"/>
      <c r="LOK346" s="429"/>
      <c r="LOL346" s="428"/>
      <c r="LOM346" s="430"/>
      <c r="LON346" s="431"/>
      <c r="LOO346" s="429"/>
      <c r="LOP346" s="428"/>
      <c r="LOQ346" s="430"/>
      <c r="LOR346" s="431"/>
      <c r="LOS346" s="429"/>
      <c r="LOT346" s="428"/>
      <c r="LOU346" s="430"/>
      <c r="LOV346" s="431"/>
      <c r="LOW346" s="429"/>
      <c r="LOX346" s="428"/>
      <c r="LOY346" s="430"/>
      <c r="LOZ346" s="431"/>
      <c r="LPA346" s="429"/>
      <c r="LPB346" s="428"/>
      <c r="LPC346" s="430"/>
      <c r="LPD346" s="431"/>
      <c r="LPE346" s="429"/>
      <c r="LPF346" s="428"/>
      <c r="LPG346" s="430"/>
      <c r="LPH346" s="431"/>
      <c r="LPI346" s="429"/>
      <c r="LPJ346" s="428"/>
      <c r="LPK346" s="430"/>
      <c r="LPL346" s="431"/>
      <c r="LPM346" s="429"/>
      <c r="LPN346" s="428"/>
      <c r="LPO346" s="430"/>
      <c r="LPP346" s="431"/>
      <c r="LPQ346" s="429"/>
      <c r="LPR346" s="428"/>
      <c r="LPS346" s="430"/>
      <c r="LPT346" s="431"/>
      <c r="LPU346" s="429"/>
      <c r="LPV346" s="428"/>
      <c r="LPW346" s="430"/>
      <c r="LPX346" s="431"/>
      <c r="LPY346" s="429"/>
      <c r="LPZ346" s="428"/>
      <c r="LQA346" s="430"/>
      <c r="LQB346" s="431"/>
      <c r="LQC346" s="429"/>
      <c r="LQD346" s="428"/>
      <c r="LQE346" s="430"/>
      <c r="LQF346" s="431"/>
      <c r="LQG346" s="429"/>
      <c r="LQH346" s="428"/>
      <c r="LQI346" s="430"/>
      <c r="LQJ346" s="431"/>
      <c r="LQK346" s="429"/>
      <c r="LQL346" s="428"/>
      <c r="LQM346" s="430"/>
      <c r="LQN346" s="431"/>
      <c r="LQO346" s="429"/>
      <c r="LQP346" s="428"/>
      <c r="LQQ346" s="430"/>
      <c r="LQR346" s="431"/>
      <c r="LQS346" s="429"/>
      <c r="LQT346" s="428"/>
      <c r="LQU346" s="430"/>
      <c r="LQV346" s="431"/>
      <c r="LQW346" s="429"/>
      <c r="LQX346" s="428"/>
      <c r="LQY346" s="430"/>
      <c r="LQZ346" s="431"/>
      <c r="LRA346" s="429"/>
      <c r="LRB346" s="428"/>
      <c r="LRC346" s="430"/>
      <c r="LRD346" s="431"/>
      <c r="LRE346" s="429"/>
      <c r="LRF346" s="428"/>
      <c r="LRG346" s="430"/>
      <c r="LRH346" s="431"/>
      <c r="LRI346" s="429"/>
      <c r="LRJ346" s="428"/>
      <c r="LRK346" s="430"/>
      <c r="LRL346" s="431"/>
      <c r="LRM346" s="429"/>
      <c r="LRN346" s="428"/>
      <c r="LRO346" s="430"/>
      <c r="LRP346" s="431"/>
      <c r="LRQ346" s="429"/>
      <c r="LRR346" s="428"/>
      <c r="LRS346" s="430"/>
      <c r="LRT346" s="431"/>
      <c r="LRU346" s="429"/>
      <c r="LRV346" s="428"/>
      <c r="LRW346" s="430"/>
      <c r="LRX346" s="431"/>
      <c r="LRY346" s="429"/>
      <c r="LRZ346" s="428"/>
      <c r="LSA346" s="430"/>
      <c r="LSB346" s="431"/>
      <c r="LSC346" s="429"/>
      <c r="LSD346" s="428"/>
      <c r="LSE346" s="430"/>
      <c r="LSF346" s="431"/>
      <c r="LSG346" s="429"/>
      <c r="LSH346" s="428"/>
      <c r="LSI346" s="430"/>
      <c r="LSJ346" s="431"/>
      <c r="LSK346" s="429"/>
      <c r="LSL346" s="428"/>
      <c r="LSM346" s="430"/>
      <c r="LSN346" s="431"/>
      <c r="LSO346" s="429"/>
      <c r="LSP346" s="428"/>
      <c r="LSQ346" s="430"/>
      <c r="LSR346" s="431"/>
      <c r="LSS346" s="429"/>
      <c r="LST346" s="428"/>
      <c r="LSU346" s="430"/>
      <c r="LSV346" s="431"/>
      <c r="LSW346" s="429"/>
      <c r="LSX346" s="428"/>
      <c r="LSY346" s="430"/>
      <c r="LSZ346" s="431"/>
      <c r="LTA346" s="429"/>
      <c r="LTB346" s="428"/>
      <c r="LTC346" s="430"/>
      <c r="LTD346" s="431"/>
      <c r="LTE346" s="429"/>
      <c r="LTF346" s="428"/>
      <c r="LTG346" s="430"/>
      <c r="LTH346" s="431"/>
      <c r="LTI346" s="429"/>
      <c r="LTJ346" s="428"/>
      <c r="LTK346" s="430"/>
      <c r="LTL346" s="431"/>
      <c r="LTM346" s="429"/>
      <c r="LTN346" s="428"/>
      <c r="LTO346" s="430"/>
      <c r="LTP346" s="431"/>
      <c r="LTQ346" s="429"/>
      <c r="LTR346" s="428"/>
      <c r="LTS346" s="430"/>
      <c r="LTT346" s="431"/>
      <c r="LTU346" s="429"/>
      <c r="LTV346" s="428"/>
      <c r="LTW346" s="430"/>
      <c r="LTX346" s="431"/>
      <c r="LTY346" s="429"/>
      <c r="LTZ346" s="428"/>
      <c r="LUA346" s="430"/>
      <c r="LUB346" s="431"/>
      <c r="LUC346" s="429"/>
      <c r="LUD346" s="428"/>
      <c r="LUE346" s="430"/>
      <c r="LUF346" s="431"/>
      <c r="LUG346" s="429"/>
      <c r="LUH346" s="428"/>
      <c r="LUI346" s="430"/>
      <c r="LUJ346" s="431"/>
      <c r="LUK346" s="429"/>
      <c r="LUL346" s="428"/>
      <c r="LUM346" s="430"/>
      <c r="LUN346" s="431"/>
      <c r="LUO346" s="429"/>
      <c r="LUP346" s="428"/>
      <c r="LUQ346" s="430"/>
      <c r="LUR346" s="431"/>
      <c r="LUS346" s="429"/>
      <c r="LUT346" s="428"/>
      <c r="LUU346" s="430"/>
      <c r="LUV346" s="431"/>
      <c r="LUW346" s="429"/>
      <c r="LUX346" s="428"/>
      <c r="LUY346" s="430"/>
      <c r="LUZ346" s="431"/>
      <c r="LVA346" s="429"/>
      <c r="LVB346" s="428"/>
      <c r="LVC346" s="430"/>
      <c r="LVD346" s="431"/>
      <c r="LVE346" s="429"/>
      <c r="LVF346" s="428"/>
      <c r="LVG346" s="430"/>
      <c r="LVH346" s="431"/>
      <c r="LVI346" s="429"/>
      <c r="LVJ346" s="428"/>
      <c r="LVK346" s="430"/>
      <c r="LVL346" s="431"/>
      <c r="LVM346" s="429"/>
      <c r="LVN346" s="428"/>
      <c r="LVO346" s="430"/>
      <c r="LVP346" s="431"/>
      <c r="LVQ346" s="429"/>
      <c r="LVR346" s="428"/>
      <c r="LVS346" s="430"/>
      <c r="LVT346" s="431"/>
      <c r="LVU346" s="429"/>
      <c r="LVV346" s="428"/>
      <c r="LVW346" s="430"/>
      <c r="LVX346" s="431"/>
      <c r="LVY346" s="429"/>
      <c r="LVZ346" s="428"/>
      <c r="LWA346" s="430"/>
      <c r="LWB346" s="431"/>
      <c r="LWC346" s="429"/>
      <c r="LWD346" s="428"/>
      <c r="LWE346" s="430"/>
      <c r="LWF346" s="431"/>
      <c r="LWG346" s="429"/>
      <c r="LWH346" s="428"/>
      <c r="LWI346" s="430"/>
      <c r="LWJ346" s="431"/>
      <c r="LWK346" s="429"/>
      <c r="LWL346" s="428"/>
      <c r="LWM346" s="430"/>
      <c r="LWN346" s="431"/>
      <c r="LWO346" s="429"/>
      <c r="LWP346" s="428"/>
      <c r="LWQ346" s="430"/>
      <c r="LWR346" s="431"/>
      <c r="LWS346" s="429"/>
      <c r="LWT346" s="428"/>
      <c r="LWU346" s="430"/>
      <c r="LWV346" s="431"/>
      <c r="LWW346" s="429"/>
      <c r="LWX346" s="428"/>
      <c r="LWY346" s="430"/>
      <c r="LWZ346" s="431"/>
      <c r="LXA346" s="429"/>
      <c r="LXB346" s="428"/>
      <c r="LXC346" s="430"/>
      <c r="LXD346" s="431"/>
      <c r="LXE346" s="429"/>
      <c r="LXF346" s="428"/>
      <c r="LXG346" s="430"/>
      <c r="LXH346" s="431"/>
      <c r="LXI346" s="429"/>
      <c r="LXJ346" s="428"/>
      <c r="LXK346" s="430"/>
      <c r="LXL346" s="431"/>
      <c r="LXM346" s="429"/>
      <c r="LXN346" s="428"/>
      <c r="LXO346" s="430"/>
      <c r="LXP346" s="431"/>
      <c r="LXQ346" s="429"/>
      <c r="LXR346" s="428"/>
      <c r="LXS346" s="430"/>
      <c r="LXT346" s="431"/>
      <c r="LXU346" s="429"/>
      <c r="LXV346" s="428"/>
      <c r="LXW346" s="430"/>
      <c r="LXX346" s="431"/>
      <c r="LXY346" s="429"/>
      <c r="LXZ346" s="428"/>
      <c r="LYA346" s="430"/>
      <c r="LYB346" s="431"/>
      <c r="LYC346" s="429"/>
      <c r="LYD346" s="428"/>
      <c r="LYE346" s="430"/>
      <c r="LYF346" s="431"/>
      <c r="LYG346" s="429"/>
      <c r="LYH346" s="428"/>
      <c r="LYI346" s="430"/>
      <c r="LYJ346" s="431"/>
      <c r="LYK346" s="429"/>
      <c r="LYL346" s="428"/>
      <c r="LYM346" s="430"/>
      <c r="LYN346" s="431"/>
      <c r="LYO346" s="429"/>
      <c r="LYP346" s="428"/>
      <c r="LYQ346" s="430"/>
      <c r="LYR346" s="431"/>
      <c r="LYS346" s="429"/>
      <c r="LYT346" s="428"/>
      <c r="LYU346" s="430"/>
      <c r="LYV346" s="431"/>
      <c r="LYW346" s="429"/>
      <c r="LYX346" s="428"/>
      <c r="LYY346" s="430"/>
      <c r="LYZ346" s="431"/>
      <c r="LZA346" s="429"/>
      <c r="LZB346" s="428"/>
      <c r="LZC346" s="430"/>
      <c r="LZD346" s="431"/>
      <c r="LZE346" s="429"/>
      <c r="LZF346" s="428"/>
      <c r="LZG346" s="430"/>
      <c r="LZH346" s="431"/>
      <c r="LZI346" s="429"/>
      <c r="LZJ346" s="428"/>
      <c r="LZK346" s="430"/>
      <c r="LZL346" s="431"/>
      <c r="LZM346" s="429"/>
      <c r="LZN346" s="428"/>
      <c r="LZO346" s="430"/>
      <c r="LZP346" s="431"/>
      <c r="LZQ346" s="429"/>
      <c r="LZR346" s="428"/>
      <c r="LZS346" s="430"/>
      <c r="LZT346" s="431"/>
      <c r="LZU346" s="429"/>
      <c r="LZV346" s="428"/>
      <c r="LZW346" s="430"/>
      <c r="LZX346" s="431"/>
      <c r="LZY346" s="429"/>
      <c r="LZZ346" s="428"/>
      <c r="MAA346" s="430"/>
      <c r="MAB346" s="431"/>
      <c r="MAC346" s="429"/>
      <c r="MAD346" s="428"/>
      <c r="MAE346" s="430"/>
      <c r="MAF346" s="431"/>
      <c r="MAG346" s="429"/>
      <c r="MAH346" s="428"/>
      <c r="MAI346" s="430"/>
      <c r="MAJ346" s="431"/>
      <c r="MAK346" s="429"/>
      <c r="MAL346" s="428"/>
      <c r="MAM346" s="430"/>
      <c r="MAN346" s="431"/>
      <c r="MAO346" s="429"/>
      <c r="MAP346" s="428"/>
      <c r="MAQ346" s="430"/>
      <c r="MAR346" s="431"/>
      <c r="MAS346" s="429"/>
      <c r="MAT346" s="428"/>
      <c r="MAU346" s="430"/>
      <c r="MAV346" s="431"/>
      <c r="MAW346" s="429"/>
      <c r="MAX346" s="428"/>
      <c r="MAY346" s="430"/>
      <c r="MAZ346" s="431"/>
      <c r="MBA346" s="429"/>
      <c r="MBB346" s="428"/>
      <c r="MBC346" s="430"/>
      <c r="MBD346" s="431"/>
      <c r="MBE346" s="429"/>
      <c r="MBF346" s="428"/>
      <c r="MBG346" s="430"/>
      <c r="MBH346" s="431"/>
      <c r="MBI346" s="429"/>
      <c r="MBJ346" s="428"/>
      <c r="MBK346" s="430"/>
      <c r="MBL346" s="431"/>
      <c r="MBM346" s="429"/>
      <c r="MBN346" s="428"/>
      <c r="MBO346" s="430"/>
      <c r="MBP346" s="431"/>
      <c r="MBQ346" s="429"/>
      <c r="MBR346" s="428"/>
      <c r="MBS346" s="430"/>
      <c r="MBT346" s="431"/>
      <c r="MBU346" s="429"/>
      <c r="MBV346" s="428"/>
      <c r="MBW346" s="430"/>
      <c r="MBX346" s="431"/>
      <c r="MBY346" s="429"/>
      <c r="MBZ346" s="428"/>
      <c r="MCA346" s="430"/>
      <c r="MCB346" s="431"/>
      <c r="MCC346" s="429"/>
      <c r="MCD346" s="428"/>
      <c r="MCE346" s="430"/>
      <c r="MCF346" s="431"/>
      <c r="MCG346" s="429"/>
      <c r="MCH346" s="428"/>
      <c r="MCI346" s="430"/>
      <c r="MCJ346" s="431"/>
      <c r="MCK346" s="429"/>
      <c r="MCL346" s="428"/>
      <c r="MCM346" s="430"/>
      <c r="MCN346" s="431"/>
      <c r="MCO346" s="429"/>
      <c r="MCP346" s="428"/>
      <c r="MCQ346" s="430"/>
      <c r="MCR346" s="431"/>
      <c r="MCS346" s="429"/>
      <c r="MCT346" s="428"/>
      <c r="MCU346" s="430"/>
      <c r="MCV346" s="431"/>
      <c r="MCW346" s="429"/>
      <c r="MCX346" s="428"/>
      <c r="MCY346" s="430"/>
      <c r="MCZ346" s="431"/>
      <c r="MDA346" s="429"/>
      <c r="MDB346" s="428"/>
      <c r="MDC346" s="430"/>
      <c r="MDD346" s="431"/>
      <c r="MDE346" s="429"/>
      <c r="MDF346" s="428"/>
      <c r="MDG346" s="430"/>
      <c r="MDH346" s="431"/>
      <c r="MDI346" s="429"/>
      <c r="MDJ346" s="428"/>
      <c r="MDK346" s="430"/>
      <c r="MDL346" s="431"/>
      <c r="MDM346" s="429"/>
      <c r="MDN346" s="428"/>
      <c r="MDO346" s="430"/>
      <c r="MDP346" s="431"/>
      <c r="MDQ346" s="429"/>
      <c r="MDR346" s="428"/>
      <c r="MDS346" s="430"/>
      <c r="MDT346" s="431"/>
      <c r="MDU346" s="429"/>
      <c r="MDV346" s="428"/>
      <c r="MDW346" s="430"/>
      <c r="MDX346" s="431"/>
      <c r="MDY346" s="429"/>
      <c r="MDZ346" s="428"/>
      <c r="MEA346" s="430"/>
      <c r="MEB346" s="431"/>
      <c r="MEC346" s="429"/>
      <c r="MED346" s="428"/>
      <c r="MEE346" s="430"/>
      <c r="MEF346" s="431"/>
      <c r="MEG346" s="429"/>
      <c r="MEH346" s="428"/>
      <c r="MEI346" s="430"/>
      <c r="MEJ346" s="431"/>
      <c r="MEK346" s="429"/>
      <c r="MEL346" s="428"/>
      <c r="MEM346" s="430"/>
      <c r="MEN346" s="431"/>
      <c r="MEO346" s="429"/>
      <c r="MEP346" s="428"/>
      <c r="MEQ346" s="430"/>
      <c r="MER346" s="431"/>
      <c r="MES346" s="429"/>
      <c r="MET346" s="428"/>
      <c r="MEU346" s="430"/>
      <c r="MEV346" s="431"/>
      <c r="MEW346" s="429"/>
      <c r="MEX346" s="428"/>
      <c r="MEY346" s="430"/>
      <c r="MEZ346" s="431"/>
      <c r="MFA346" s="429"/>
      <c r="MFB346" s="428"/>
      <c r="MFC346" s="430"/>
      <c r="MFD346" s="431"/>
      <c r="MFE346" s="429"/>
      <c r="MFF346" s="428"/>
      <c r="MFG346" s="430"/>
      <c r="MFH346" s="431"/>
      <c r="MFI346" s="429"/>
      <c r="MFJ346" s="428"/>
      <c r="MFK346" s="430"/>
      <c r="MFL346" s="431"/>
      <c r="MFM346" s="429"/>
      <c r="MFN346" s="428"/>
      <c r="MFO346" s="430"/>
      <c r="MFP346" s="431"/>
      <c r="MFQ346" s="429"/>
      <c r="MFR346" s="428"/>
      <c r="MFS346" s="430"/>
      <c r="MFT346" s="431"/>
      <c r="MFU346" s="429"/>
      <c r="MFV346" s="428"/>
      <c r="MFW346" s="430"/>
      <c r="MFX346" s="431"/>
      <c r="MFY346" s="429"/>
      <c r="MFZ346" s="428"/>
      <c r="MGA346" s="430"/>
      <c r="MGB346" s="431"/>
      <c r="MGC346" s="429"/>
      <c r="MGD346" s="428"/>
      <c r="MGE346" s="430"/>
      <c r="MGF346" s="431"/>
      <c r="MGG346" s="429"/>
      <c r="MGH346" s="428"/>
      <c r="MGI346" s="430"/>
      <c r="MGJ346" s="431"/>
      <c r="MGK346" s="429"/>
      <c r="MGL346" s="428"/>
      <c r="MGM346" s="430"/>
      <c r="MGN346" s="431"/>
      <c r="MGO346" s="429"/>
      <c r="MGP346" s="428"/>
      <c r="MGQ346" s="430"/>
      <c r="MGR346" s="431"/>
      <c r="MGS346" s="429"/>
      <c r="MGT346" s="428"/>
      <c r="MGU346" s="430"/>
      <c r="MGV346" s="431"/>
      <c r="MGW346" s="429"/>
      <c r="MGX346" s="428"/>
      <c r="MGY346" s="430"/>
      <c r="MGZ346" s="431"/>
      <c r="MHA346" s="429"/>
      <c r="MHB346" s="428"/>
      <c r="MHC346" s="430"/>
      <c r="MHD346" s="431"/>
      <c r="MHE346" s="429"/>
      <c r="MHF346" s="428"/>
      <c r="MHG346" s="430"/>
      <c r="MHH346" s="431"/>
      <c r="MHI346" s="429"/>
      <c r="MHJ346" s="428"/>
      <c r="MHK346" s="430"/>
      <c r="MHL346" s="431"/>
      <c r="MHM346" s="429"/>
      <c r="MHN346" s="428"/>
      <c r="MHO346" s="430"/>
      <c r="MHP346" s="431"/>
      <c r="MHQ346" s="429"/>
      <c r="MHR346" s="428"/>
      <c r="MHS346" s="430"/>
      <c r="MHT346" s="431"/>
      <c r="MHU346" s="429"/>
      <c r="MHV346" s="428"/>
      <c r="MHW346" s="430"/>
      <c r="MHX346" s="431"/>
      <c r="MHY346" s="429"/>
      <c r="MHZ346" s="428"/>
      <c r="MIA346" s="430"/>
      <c r="MIB346" s="431"/>
      <c r="MIC346" s="429"/>
      <c r="MID346" s="428"/>
      <c r="MIE346" s="430"/>
      <c r="MIF346" s="431"/>
      <c r="MIG346" s="429"/>
      <c r="MIH346" s="428"/>
      <c r="MII346" s="430"/>
      <c r="MIJ346" s="431"/>
      <c r="MIK346" s="429"/>
      <c r="MIL346" s="428"/>
      <c r="MIM346" s="430"/>
      <c r="MIN346" s="431"/>
      <c r="MIO346" s="429"/>
      <c r="MIP346" s="428"/>
      <c r="MIQ346" s="430"/>
      <c r="MIR346" s="431"/>
      <c r="MIS346" s="429"/>
      <c r="MIT346" s="428"/>
      <c r="MIU346" s="430"/>
      <c r="MIV346" s="431"/>
      <c r="MIW346" s="429"/>
      <c r="MIX346" s="428"/>
      <c r="MIY346" s="430"/>
      <c r="MIZ346" s="431"/>
      <c r="MJA346" s="429"/>
      <c r="MJB346" s="428"/>
      <c r="MJC346" s="430"/>
      <c r="MJD346" s="431"/>
      <c r="MJE346" s="429"/>
      <c r="MJF346" s="428"/>
      <c r="MJG346" s="430"/>
      <c r="MJH346" s="431"/>
      <c r="MJI346" s="429"/>
      <c r="MJJ346" s="428"/>
      <c r="MJK346" s="430"/>
      <c r="MJL346" s="431"/>
      <c r="MJM346" s="429"/>
      <c r="MJN346" s="428"/>
      <c r="MJO346" s="430"/>
      <c r="MJP346" s="431"/>
      <c r="MJQ346" s="429"/>
      <c r="MJR346" s="428"/>
      <c r="MJS346" s="430"/>
      <c r="MJT346" s="431"/>
      <c r="MJU346" s="429"/>
      <c r="MJV346" s="428"/>
      <c r="MJW346" s="430"/>
      <c r="MJX346" s="431"/>
      <c r="MJY346" s="429"/>
      <c r="MJZ346" s="428"/>
      <c r="MKA346" s="430"/>
      <c r="MKB346" s="431"/>
      <c r="MKC346" s="429"/>
      <c r="MKD346" s="428"/>
      <c r="MKE346" s="430"/>
      <c r="MKF346" s="431"/>
      <c r="MKG346" s="429"/>
      <c r="MKH346" s="428"/>
      <c r="MKI346" s="430"/>
      <c r="MKJ346" s="431"/>
      <c r="MKK346" s="429"/>
      <c r="MKL346" s="428"/>
      <c r="MKM346" s="430"/>
      <c r="MKN346" s="431"/>
      <c r="MKO346" s="429"/>
      <c r="MKP346" s="428"/>
      <c r="MKQ346" s="430"/>
      <c r="MKR346" s="431"/>
      <c r="MKS346" s="429"/>
      <c r="MKT346" s="428"/>
      <c r="MKU346" s="430"/>
      <c r="MKV346" s="431"/>
      <c r="MKW346" s="429"/>
      <c r="MKX346" s="428"/>
      <c r="MKY346" s="430"/>
      <c r="MKZ346" s="431"/>
      <c r="MLA346" s="429"/>
      <c r="MLB346" s="428"/>
      <c r="MLC346" s="430"/>
      <c r="MLD346" s="431"/>
      <c r="MLE346" s="429"/>
      <c r="MLF346" s="428"/>
      <c r="MLG346" s="430"/>
      <c r="MLH346" s="431"/>
      <c r="MLI346" s="429"/>
      <c r="MLJ346" s="428"/>
      <c r="MLK346" s="430"/>
      <c r="MLL346" s="431"/>
      <c r="MLM346" s="429"/>
      <c r="MLN346" s="428"/>
      <c r="MLO346" s="430"/>
      <c r="MLP346" s="431"/>
      <c r="MLQ346" s="429"/>
      <c r="MLR346" s="428"/>
      <c r="MLS346" s="430"/>
      <c r="MLT346" s="431"/>
      <c r="MLU346" s="429"/>
      <c r="MLV346" s="428"/>
      <c r="MLW346" s="430"/>
      <c r="MLX346" s="431"/>
      <c r="MLY346" s="429"/>
      <c r="MLZ346" s="428"/>
      <c r="MMA346" s="430"/>
      <c r="MMB346" s="431"/>
      <c r="MMC346" s="429"/>
      <c r="MMD346" s="428"/>
      <c r="MME346" s="430"/>
      <c r="MMF346" s="431"/>
      <c r="MMG346" s="429"/>
      <c r="MMH346" s="428"/>
      <c r="MMI346" s="430"/>
      <c r="MMJ346" s="431"/>
      <c r="MMK346" s="429"/>
      <c r="MML346" s="428"/>
      <c r="MMM346" s="430"/>
      <c r="MMN346" s="431"/>
      <c r="MMO346" s="429"/>
      <c r="MMP346" s="428"/>
      <c r="MMQ346" s="430"/>
      <c r="MMR346" s="431"/>
      <c r="MMS346" s="429"/>
      <c r="MMT346" s="428"/>
      <c r="MMU346" s="430"/>
      <c r="MMV346" s="431"/>
      <c r="MMW346" s="429"/>
      <c r="MMX346" s="428"/>
      <c r="MMY346" s="430"/>
      <c r="MMZ346" s="431"/>
      <c r="MNA346" s="429"/>
      <c r="MNB346" s="428"/>
      <c r="MNC346" s="430"/>
      <c r="MND346" s="431"/>
      <c r="MNE346" s="429"/>
      <c r="MNF346" s="428"/>
      <c r="MNG346" s="430"/>
      <c r="MNH346" s="431"/>
      <c r="MNI346" s="429"/>
      <c r="MNJ346" s="428"/>
      <c r="MNK346" s="430"/>
      <c r="MNL346" s="431"/>
      <c r="MNM346" s="429"/>
      <c r="MNN346" s="428"/>
      <c r="MNO346" s="430"/>
      <c r="MNP346" s="431"/>
      <c r="MNQ346" s="429"/>
      <c r="MNR346" s="428"/>
      <c r="MNS346" s="430"/>
      <c r="MNT346" s="431"/>
      <c r="MNU346" s="429"/>
      <c r="MNV346" s="428"/>
      <c r="MNW346" s="430"/>
      <c r="MNX346" s="431"/>
      <c r="MNY346" s="429"/>
      <c r="MNZ346" s="428"/>
      <c r="MOA346" s="430"/>
      <c r="MOB346" s="431"/>
      <c r="MOC346" s="429"/>
      <c r="MOD346" s="428"/>
      <c r="MOE346" s="430"/>
      <c r="MOF346" s="431"/>
      <c r="MOG346" s="429"/>
      <c r="MOH346" s="428"/>
      <c r="MOI346" s="430"/>
      <c r="MOJ346" s="431"/>
      <c r="MOK346" s="429"/>
      <c r="MOL346" s="428"/>
      <c r="MOM346" s="430"/>
      <c r="MON346" s="431"/>
      <c r="MOO346" s="429"/>
      <c r="MOP346" s="428"/>
      <c r="MOQ346" s="430"/>
      <c r="MOR346" s="431"/>
      <c r="MOS346" s="429"/>
      <c r="MOT346" s="428"/>
      <c r="MOU346" s="430"/>
      <c r="MOV346" s="431"/>
      <c r="MOW346" s="429"/>
      <c r="MOX346" s="428"/>
      <c r="MOY346" s="430"/>
      <c r="MOZ346" s="431"/>
      <c r="MPA346" s="429"/>
      <c r="MPB346" s="428"/>
      <c r="MPC346" s="430"/>
      <c r="MPD346" s="431"/>
      <c r="MPE346" s="429"/>
      <c r="MPF346" s="428"/>
      <c r="MPG346" s="430"/>
      <c r="MPH346" s="431"/>
      <c r="MPI346" s="429"/>
      <c r="MPJ346" s="428"/>
      <c r="MPK346" s="430"/>
      <c r="MPL346" s="431"/>
      <c r="MPM346" s="429"/>
      <c r="MPN346" s="428"/>
      <c r="MPO346" s="430"/>
      <c r="MPP346" s="431"/>
      <c r="MPQ346" s="429"/>
      <c r="MPR346" s="428"/>
      <c r="MPS346" s="430"/>
      <c r="MPT346" s="431"/>
      <c r="MPU346" s="429"/>
      <c r="MPV346" s="428"/>
      <c r="MPW346" s="430"/>
      <c r="MPX346" s="431"/>
      <c r="MPY346" s="429"/>
      <c r="MPZ346" s="428"/>
      <c r="MQA346" s="430"/>
      <c r="MQB346" s="431"/>
      <c r="MQC346" s="429"/>
      <c r="MQD346" s="428"/>
      <c r="MQE346" s="430"/>
      <c r="MQF346" s="431"/>
      <c r="MQG346" s="429"/>
      <c r="MQH346" s="428"/>
      <c r="MQI346" s="430"/>
      <c r="MQJ346" s="431"/>
      <c r="MQK346" s="429"/>
      <c r="MQL346" s="428"/>
      <c r="MQM346" s="430"/>
      <c r="MQN346" s="431"/>
      <c r="MQO346" s="429"/>
      <c r="MQP346" s="428"/>
      <c r="MQQ346" s="430"/>
      <c r="MQR346" s="431"/>
      <c r="MQS346" s="429"/>
      <c r="MQT346" s="428"/>
      <c r="MQU346" s="430"/>
      <c r="MQV346" s="431"/>
      <c r="MQW346" s="429"/>
      <c r="MQX346" s="428"/>
      <c r="MQY346" s="430"/>
      <c r="MQZ346" s="431"/>
      <c r="MRA346" s="429"/>
      <c r="MRB346" s="428"/>
      <c r="MRC346" s="430"/>
      <c r="MRD346" s="431"/>
      <c r="MRE346" s="429"/>
      <c r="MRF346" s="428"/>
      <c r="MRG346" s="430"/>
      <c r="MRH346" s="431"/>
      <c r="MRI346" s="429"/>
      <c r="MRJ346" s="428"/>
      <c r="MRK346" s="430"/>
      <c r="MRL346" s="431"/>
      <c r="MRM346" s="429"/>
      <c r="MRN346" s="428"/>
      <c r="MRO346" s="430"/>
      <c r="MRP346" s="431"/>
      <c r="MRQ346" s="429"/>
      <c r="MRR346" s="428"/>
      <c r="MRS346" s="430"/>
      <c r="MRT346" s="431"/>
      <c r="MRU346" s="429"/>
      <c r="MRV346" s="428"/>
      <c r="MRW346" s="430"/>
      <c r="MRX346" s="431"/>
      <c r="MRY346" s="429"/>
      <c r="MRZ346" s="428"/>
      <c r="MSA346" s="430"/>
      <c r="MSB346" s="431"/>
      <c r="MSC346" s="429"/>
      <c r="MSD346" s="428"/>
      <c r="MSE346" s="430"/>
      <c r="MSF346" s="431"/>
      <c r="MSG346" s="429"/>
      <c r="MSH346" s="428"/>
      <c r="MSI346" s="430"/>
      <c r="MSJ346" s="431"/>
      <c r="MSK346" s="429"/>
      <c r="MSL346" s="428"/>
      <c r="MSM346" s="430"/>
      <c r="MSN346" s="431"/>
      <c r="MSO346" s="429"/>
      <c r="MSP346" s="428"/>
      <c r="MSQ346" s="430"/>
      <c r="MSR346" s="431"/>
      <c r="MSS346" s="429"/>
      <c r="MST346" s="428"/>
      <c r="MSU346" s="430"/>
      <c r="MSV346" s="431"/>
      <c r="MSW346" s="429"/>
      <c r="MSX346" s="428"/>
      <c r="MSY346" s="430"/>
      <c r="MSZ346" s="431"/>
      <c r="MTA346" s="429"/>
      <c r="MTB346" s="428"/>
      <c r="MTC346" s="430"/>
      <c r="MTD346" s="431"/>
      <c r="MTE346" s="429"/>
      <c r="MTF346" s="428"/>
      <c r="MTG346" s="430"/>
      <c r="MTH346" s="431"/>
      <c r="MTI346" s="429"/>
      <c r="MTJ346" s="428"/>
      <c r="MTK346" s="430"/>
      <c r="MTL346" s="431"/>
      <c r="MTM346" s="429"/>
      <c r="MTN346" s="428"/>
      <c r="MTO346" s="430"/>
      <c r="MTP346" s="431"/>
      <c r="MTQ346" s="429"/>
      <c r="MTR346" s="428"/>
      <c r="MTS346" s="430"/>
      <c r="MTT346" s="431"/>
      <c r="MTU346" s="429"/>
      <c r="MTV346" s="428"/>
      <c r="MTW346" s="430"/>
      <c r="MTX346" s="431"/>
      <c r="MTY346" s="429"/>
      <c r="MTZ346" s="428"/>
      <c r="MUA346" s="430"/>
      <c r="MUB346" s="431"/>
      <c r="MUC346" s="429"/>
      <c r="MUD346" s="428"/>
      <c r="MUE346" s="430"/>
      <c r="MUF346" s="431"/>
      <c r="MUG346" s="429"/>
      <c r="MUH346" s="428"/>
      <c r="MUI346" s="430"/>
      <c r="MUJ346" s="431"/>
      <c r="MUK346" s="429"/>
      <c r="MUL346" s="428"/>
      <c r="MUM346" s="430"/>
      <c r="MUN346" s="431"/>
      <c r="MUO346" s="429"/>
      <c r="MUP346" s="428"/>
      <c r="MUQ346" s="430"/>
      <c r="MUR346" s="431"/>
      <c r="MUS346" s="429"/>
      <c r="MUT346" s="428"/>
      <c r="MUU346" s="430"/>
      <c r="MUV346" s="431"/>
      <c r="MUW346" s="429"/>
      <c r="MUX346" s="428"/>
      <c r="MUY346" s="430"/>
      <c r="MUZ346" s="431"/>
      <c r="MVA346" s="429"/>
      <c r="MVB346" s="428"/>
      <c r="MVC346" s="430"/>
      <c r="MVD346" s="431"/>
      <c r="MVE346" s="429"/>
      <c r="MVF346" s="428"/>
      <c r="MVG346" s="430"/>
      <c r="MVH346" s="431"/>
      <c r="MVI346" s="429"/>
      <c r="MVJ346" s="428"/>
      <c r="MVK346" s="430"/>
      <c r="MVL346" s="431"/>
      <c r="MVM346" s="429"/>
      <c r="MVN346" s="428"/>
      <c r="MVO346" s="430"/>
      <c r="MVP346" s="431"/>
      <c r="MVQ346" s="429"/>
      <c r="MVR346" s="428"/>
      <c r="MVS346" s="430"/>
      <c r="MVT346" s="431"/>
      <c r="MVU346" s="429"/>
      <c r="MVV346" s="428"/>
      <c r="MVW346" s="430"/>
      <c r="MVX346" s="431"/>
      <c r="MVY346" s="429"/>
      <c r="MVZ346" s="428"/>
      <c r="MWA346" s="430"/>
      <c r="MWB346" s="431"/>
      <c r="MWC346" s="429"/>
      <c r="MWD346" s="428"/>
      <c r="MWE346" s="430"/>
      <c r="MWF346" s="431"/>
      <c r="MWG346" s="429"/>
      <c r="MWH346" s="428"/>
      <c r="MWI346" s="430"/>
      <c r="MWJ346" s="431"/>
      <c r="MWK346" s="429"/>
      <c r="MWL346" s="428"/>
      <c r="MWM346" s="430"/>
      <c r="MWN346" s="431"/>
      <c r="MWO346" s="429"/>
      <c r="MWP346" s="428"/>
      <c r="MWQ346" s="430"/>
      <c r="MWR346" s="431"/>
      <c r="MWS346" s="429"/>
      <c r="MWT346" s="428"/>
      <c r="MWU346" s="430"/>
      <c r="MWV346" s="431"/>
      <c r="MWW346" s="429"/>
      <c r="MWX346" s="428"/>
      <c r="MWY346" s="430"/>
      <c r="MWZ346" s="431"/>
      <c r="MXA346" s="429"/>
      <c r="MXB346" s="428"/>
      <c r="MXC346" s="430"/>
      <c r="MXD346" s="431"/>
      <c r="MXE346" s="429"/>
      <c r="MXF346" s="428"/>
      <c r="MXG346" s="430"/>
      <c r="MXH346" s="431"/>
      <c r="MXI346" s="429"/>
      <c r="MXJ346" s="428"/>
      <c r="MXK346" s="430"/>
      <c r="MXL346" s="431"/>
      <c r="MXM346" s="429"/>
      <c r="MXN346" s="428"/>
      <c r="MXO346" s="430"/>
      <c r="MXP346" s="431"/>
      <c r="MXQ346" s="429"/>
      <c r="MXR346" s="428"/>
      <c r="MXS346" s="430"/>
      <c r="MXT346" s="431"/>
      <c r="MXU346" s="429"/>
      <c r="MXV346" s="428"/>
      <c r="MXW346" s="430"/>
      <c r="MXX346" s="431"/>
      <c r="MXY346" s="429"/>
      <c r="MXZ346" s="428"/>
      <c r="MYA346" s="430"/>
      <c r="MYB346" s="431"/>
      <c r="MYC346" s="429"/>
      <c r="MYD346" s="428"/>
      <c r="MYE346" s="430"/>
      <c r="MYF346" s="431"/>
      <c r="MYG346" s="429"/>
      <c r="MYH346" s="428"/>
      <c r="MYI346" s="430"/>
      <c r="MYJ346" s="431"/>
      <c r="MYK346" s="429"/>
      <c r="MYL346" s="428"/>
      <c r="MYM346" s="430"/>
      <c r="MYN346" s="431"/>
      <c r="MYO346" s="429"/>
      <c r="MYP346" s="428"/>
      <c r="MYQ346" s="430"/>
      <c r="MYR346" s="431"/>
      <c r="MYS346" s="429"/>
      <c r="MYT346" s="428"/>
      <c r="MYU346" s="430"/>
      <c r="MYV346" s="431"/>
      <c r="MYW346" s="429"/>
      <c r="MYX346" s="428"/>
      <c r="MYY346" s="430"/>
      <c r="MYZ346" s="431"/>
      <c r="MZA346" s="429"/>
      <c r="MZB346" s="428"/>
      <c r="MZC346" s="430"/>
      <c r="MZD346" s="431"/>
      <c r="MZE346" s="429"/>
      <c r="MZF346" s="428"/>
      <c r="MZG346" s="430"/>
      <c r="MZH346" s="431"/>
      <c r="MZI346" s="429"/>
      <c r="MZJ346" s="428"/>
      <c r="MZK346" s="430"/>
      <c r="MZL346" s="431"/>
      <c r="MZM346" s="429"/>
      <c r="MZN346" s="428"/>
      <c r="MZO346" s="430"/>
      <c r="MZP346" s="431"/>
      <c r="MZQ346" s="429"/>
      <c r="MZR346" s="428"/>
      <c r="MZS346" s="430"/>
      <c r="MZT346" s="431"/>
      <c r="MZU346" s="429"/>
      <c r="MZV346" s="428"/>
      <c r="MZW346" s="430"/>
      <c r="MZX346" s="431"/>
      <c r="MZY346" s="429"/>
      <c r="MZZ346" s="428"/>
      <c r="NAA346" s="430"/>
      <c r="NAB346" s="431"/>
      <c r="NAC346" s="429"/>
      <c r="NAD346" s="428"/>
      <c r="NAE346" s="430"/>
      <c r="NAF346" s="431"/>
      <c r="NAG346" s="429"/>
      <c r="NAH346" s="428"/>
      <c r="NAI346" s="430"/>
      <c r="NAJ346" s="431"/>
      <c r="NAK346" s="429"/>
      <c r="NAL346" s="428"/>
      <c r="NAM346" s="430"/>
      <c r="NAN346" s="431"/>
      <c r="NAO346" s="429"/>
      <c r="NAP346" s="428"/>
      <c r="NAQ346" s="430"/>
      <c r="NAR346" s="431"/>
      <c r="NAS346" s="429"/>
      <c r="NAT346" s="428"/>
      <c r="NAU346" s="430"/>
      <c r="NAV346" s="431"/>
      <c r="NAW346" s="429"/>
      <c r="NAX346" s="428"/>
      <c r="NAY346" s="430"/>
      <c r="NAZ346" s="431"/>
      <c r="NBA346" s="429"/>
      <c r="NBB346" s="428"/>
      <c r="NBC346" s="430"/>
      <c r="NBD346" s="431"/>
      <c r="NBE346" s="429"/>
      <c r="NBF346" s="428"/>
      <c r="NBG346" s="430"/>
      <c r="NBH346" s="431"/>
      <c r="NBI346" s="429"/>
      <c r="NBJ346" s="428"/>
      <c r="NBK346" s="430"/>
      <c r="NBL346" s="431"/>
      <c r="NBM346" s="429"/>
      <c r="NBN346" s="428"/>
      <c r="NBO346" s="430"/>
      <c r="NBP346" s="431"/>
      <c r="NBQ346" s="429"/>
      <c r="NBR346" s="428"/>
      <c r="NBS346" s="430"/>
      <c r="NBT346" s="431"/>
      <c r="NBU346" s="429"/>
      <c r="NBV346" s="428"/>
      <c r="NBW346" s="430"/>
      <c r="NBX346" s="431"/>
      <c r="NBY346" s="429"/>
      <c r="NBZ346" s="428"/>
      <c r="NCA346" s="430"/>
      <c r="NCB346" s="431"/>
      <c r="NCC346" s="429"/>
      <c r="NCD346" s="428"/>
      <c r="NCE346" s="430"/>
      <c r="NCF346" s="431"/>
      <c r="NCG346" s="429"/>
      <c r="NCH346" s="428"/>
      <c r="NCI346" s="430"/>
      <c r="NCJ346" s="431"/>
      <c r="NCK346" s="429"/>
      <c r="NCL346" s="428"/>
      <c r="NCM346" s="430"/>
      <c r="NCN346" s="431"/>
      <c r="NCO346" s="429"/>
      <c r="NCP346" s="428"/>
      <c r="NCQ346" s="430"/>
      <c r="NCR346" s="431"/>
      <c r="NCS346" s="429"/>
      <c r="NCT346" s="428"/>
      <c r="NCU346" s="430"/>
      <c r="NCV346" s="431"/>
      <c r="NCW346" s="429"/>
      <c r="NCX346" s="428"/>
      <c r="NCY346" s="430"/>
      <c r="NCZ346" s="431"/>
      <c r="NDA346" s="429"/>
      <c r="NDB346" s="428"/>
      <c r="NDC346" s="430"/>
      <c r="NDD346" s="431"/>
      <c r="NDE346" s="429"/>
      <c r="NDF346" s="428"/>
      <c r="NDG346" s="430"/>
      <c r="NDH346" s="431"/>
      <c r="NDI346" s="429"/>
      <c r="NDJ346" s="428"/>
      <c r="NDK346" s="430"/>
      <c r="NDL346" s="431"/>
      <c r="NDM346" s="429"/>
      <c r="NDN346" s="428"/>
      <c r="NDO346" s="430"/>
      <c r="NDP346" s="431"/>
      <c r="NDQ346" s="429"/>
      <c r="NDR346" s="428"/>
      <c r="NDS346" s="430"/>
      <c r="NDT346" s="431"/>
      <c r="NDU346" s="429"/>
      <c r="NDV346" s="428"/>
      <c r="NDW346" s="430"/>
      <c r="NDX346" s="431"/>
      <c r="NDY346" s="429"/>
      <c r="NDZ346" s="428"/>
      <c r="NEA346" s="430"/>
      <c r="NEB346" s="431"/>
      <c r="NEC346" s="429"/>
      <c r="NED346" s="428"/>
      <c r="NEE346" s="430"/>
      <c r="NEF346" s="431"/>
      <c r="NEG346" s="429"/>
      <c r="NEH346" s="428"/>
      <c r="NEI346" s="430"/>
      <c r="NEJ346" s="431"/>
      <c r="NEK346" s="429"/>
      <c r="NEL346" s="428"/>
      <c r="NEM346" s="430"/>
      <c r="NEN346" s="431"/>
      <c r="NEO346" s="429"/>
      <c r="NEP346" s="428"/>
      <c r="NEQ346" s="430"/>
      <c r="NER346" s="431"/>
      <c r="NES346" s="429"/>
      <c r="NET346" s="428"/>
      <c r="NEU346" s="430"/>
      <c r="NEV346" s="431"/>
      <c r="NEW346" s="429"/>
      <c r="NEX346" s="428"/>
      <c r="NEY346" s="430"/>
      <c r="NEZ346" s="431"/>
      <c r="NFA346" s="429"/>
      <c r="NFB346" s="428"/>
      <c r="NFC346" s="430"/>
      <c r="NFD346" s="431"/>
      <c r="NFE346" s="429"/>
      <c r="NFF346" s="428"/>
      <c r="NFG346" s="430"/>
      <c r="NFH346" s="431"/>
      <c r="NFI346" s="429"/>
      <c r="NFJ346" s="428"/>
      <c r="NFK346" s="430"/>
      <c r="NFL346" s="431"/>
      <c r="NFM346" s="429"/>
      <c r="NFN346" s="428"/>
      <c r="NFO346" s="430"/>
      <c r="NFP346" s="431"/>
      <c r="NFQ346" s="429"/>
      <c r="NFR346" s="428"/>
      <c r="NFS346" s="430"/>
      <c r="NFT346" s="431"/>
      <c r="NFU346" s="429"/>
      <c r="NFV346" s="428"/>
      <c r="NFW346" s="430"/>
      <c r="NFX346" s="431"/>
      <c r="NFY346" s="429"/>
      <c r="NFZ346" s="428"/>
      <c r="NGA346" s="430"/>
      <c r="NGB346" s="431"/>
      <c r="NGC346" s="429"/>
      <c r="NGD346" s="428"/>
      <c r="NGE346" s="430"/>
      <c r="NGF346" s="431"/>
      <c r="NGG346" s="429"/>
      <c r="NGH346" s="428"/>
      <c r="NGI346" s="430"/>
      <c r="NGJ346" s="431"/>
      <c r="NGK346" s="429"/>
      <c r="NGL346" s="428"/>
      <c r="NGM346" s="430"/>
      <c r="NGN346" s="431"/>
      <c r="NGO346" s="429"/>
      <c r="NGP346" s="428"/>
      <c r="NGQ346" s="430"/>
      <c r="NGR346" s="431"/>
      <c r="NGS346" s="429"/>
      <c r="NGT346" s="428"/>
      <c r="NGU346" s="430"/>
      <c r="NGV346" s="431"/>
      <c r="NGW346" s="429"/>
      <c r="NGX346" s="428"/>
      <c r="NGY346" s="430"/>
      <c r="NGZ346" s="431"/>
      <c r="NHA346" s="429"/>
      <c r="NHB346" s="428"/>
      <c r="NHC346" s="430"/>
      <c r="NHD346" s="431"/>
      <c r="NHE346" s="429"/>
      <c r="NHF346" s="428"/>
      <c r="NHG346" s="430"/>
      <c r="NHH346" s="431"/>
      <c r="NHI346" s="429"/>
      <c r="NHJ346" s="428"/>
      <c r="NHK346" s="430"/>
      <c r="NHL346" s="431"/>
      <c r="NHM346" s="429"/>
      <c r="NHN346" s="428"/>
      <c r="NHO346" s="430"/>
      <c r="NHP346" s="431"/>
      <c r="NHQ346" s="429"/>
      <c r="NHR346" s="428"/>
      <c r="NHS346" s="430"/>
      <c r="NHT346" s="431"/>
      <c r="NHU346" s="429"/>
      <c r="NHV346" s="428"/>
      <c r="NHW346" s="430"/>
      <c r="NHX346" s="431"/>
      <c r="NHY346" s="429"/>
      <c r="NHZ346" s="428"/>
      <c r="NIA346" s="430"/>
      <c r="NIB346" s="431"/>
      <c r="NIC346" s="429"/>
      <c r="NID346" s="428"/>
      <c r="NIE346" s="430"/>
      <c r="NIF346" s="431"/>
      <c r="NIG346" s="429"/>
      <c r="NIH346" s="428"/>
      <c r="NII346" s="430"/>
      <c r="NIJ346" s="431"/>
      <c r="NIK346" s="429"/>
      <c r="NIL346" s="428"/>
      <c r="NIM346" s="430"/>
      <c r="NIN346" s="431"/>
      <c r="NIO346" s="429"/>
      <c r="NIP346" s="428"/>
      <c r="NIQ346" s="430"/>
      <c r="NIR346" s="431"/>
      <c r="NIS346" s="429"/>
      <c r="NIT346" s="428"/>
      <c r="NIU346" s="430"/>
      <c r="NIV346" s="431"/>
      <c r="NIW346" s="429"/>
      <c r="NIX346" s="428"/>
      <c r="NIY346" s="430"/>
      <c r="NIZ346" s="431"/>
      <c r="NJA346" s="429"/>
      <c r="NJB346" s="428"/>
      <c r="NJC346" s="430"/>
      <c r="NJD346" s="431"/>
      <c r="NJE346" s="429"/>
      <c r="NJF346" s="428"/>
      <c r="NJG346" s="430"/>
      <c r="NJH346" s="431"/>
      <c r="NJI346" s="429"/>
      <c r="NJJ346" s="428"/>
      <c r="NJK346" s="430"/>
      <c r="NJL346" s="431"/>
      <c r="NJM346" s="429"/>
      <c r="NJN346" s="428"/>
      <c r="NJO346" s="430"/>
      <c r="NJP346" s="431"/>
      <c r="NJQ346" s="429"/>
      <c r="NJR346" s="428"/>
      <c r="NJS346" s="430"/>
      <c r="NJT346" s="431"/>
      <c r="NJU346" s="429"/>
      <c r="NJV346" s="428"/>
      <c r="NJW346" s="430"/>
      <c r="NJX346" s="431"/>
      <c r="NJY346" s="429"/>
      <c r="NJZ346" s="428"/>
      <c r="NKA346" s="430"/>
      <c r="NKB346" s="431"/>
      <c r="NKC346" s="429"/>
      <c r="NKD346" s="428"/>
      <c r="NKE346" s="430"/>
      <c r="NKF346" s="431"/>
      <c r="NKG346" s="429"/>
      <c r="NKH346" s="428"/>
      <c r="NKI346" s="430"/>
      <c r="NKJ346" s="431"/>
      <c r="NKK346" s="429"/>
      <c r="NKL346" s="428"/>
      <c r="NKM346" s="430"/>
      <c r="NKN346" s="431"/>
      <c r="NKO346" s="429"/>
      <c r="NKP346" s="428"/>
      <c r="NKQ346" s="430"/>
      <c r="NKR346" s="431"/>
      <c r="NKS346" s="429"/>
      <c r="NKT346" s="428"/>
      <c r="NKU346" s="430"/>
      <c r="NKV346" s="431"/>
      <c r="NKW346" s="429"/>
      <c r="NKX346" s="428"/>
      <c r="NKY346" s="430"/>
      <c r="NKZ346" s="431"/>
      <c r="NLA346" s="429"/>
      <c r="NLB346" s="428"/>
      <c r="NLC346" s="430"/>
      <c r="NLD346" s="431"/>
      <c r="NLE346" s="429"/>
      <c r="NLF346" s="428"/>
      <c r="NLG346" s="430"/>
      <c r="NLH346" s="431"/>
      <c r="NLI346" s="429"/>
      <c r="NLJ346" s="428"/>
      <c r="NLK346" s="430"/>
      <c r="NLL346" s="431"/>
      <c r="NLM346" s="429"/>
      <c r="NLN346" s="428"/>
      <c r="NLO346" s="430"/>
      <c r="NLP346" s="431"/>
      <c r="NLQ346" s="429"/>
      <c r="NLR346" s="428"/>
      <c r="NLS346" s="430"/>
      <c r="NLT346" s="431"/>
      <c r="NLU346" s="429"/>
      <c r="NLV346" s="428"/>
      <c r="NLW346" s="430"/>
      <c r="NLX346" s="431"/>
      <c r="NLY346" s="429"/>
      <c r="NLZ346" s="428"/>
      <c r="NMA346" s="430"/>
      <c r="NMB346" s="431"/>
      <c r="NMC346" s="429"/>
      <c r="NMD346" s="428"/>
      <c r="NME346" s="430"/>
      <c r="NMF346" s="431"/>
      <c r="NMG346" s="429"/>
      <c r="NMH346" s="428"/>
      <c r="NMI346" s="430"/>
      <c r="NMJ346" s="431"/>
      <c r="NMK346" s="429"/>
      <c r="NML346" s="428"/>
      <c r="NMM346" s="430"/>
      <c r="NMN346" s="431"/>
      <c r="NMO346" s="429"/>
      <c r="NMP346" s="428"/>
      <c r="NMQ346" s="430"/>
      <c r="NMR346" s="431"/>
      <c r="NMS346" s="429"/>
      <c r="NMT346" s="428"/>
      <c r="NMU346" s="430"/>
      <c r="NMV346" s="431"/>
      <c r="NMW346" s="429"/>
      <c r="NMX346" s="428"/>
      <c r="NMY346" s="430"/>
      <c r="NMZ346" s="431"/>
      <c r="NNA346" s="429"/>
      <c r="NNB346" s="428"/>
      <c r="NNC346" s="430"/>
      <c r="NND346" s="431"/>
      <c r="NNE346" s="429"/>
      <c r="NNF346" s="428"/>
      <c r="NNG346" s="430"/>
      <c r="NNH346" s="431"/>
      <c r="NNI346" s="429"/>
      <c r="NNJ346" s="428"/>
      <c r="NNK346" s="430"/>
      <c r="NNL346" s="431"/>
      <c r="NNM346" s="429"/>
      <c r="NNN346" s="428"/>
      <c r="NNO346" s="430"/>
      <c r="NNP346" s="431"/>
      <c r="NNQ346" s="429"/>
      <c r="NNR346" s="428"/>
      <c r="NNS346" s="430"/>
      <c r="NNT346" s="431"/>
      <c r="NNU346" s="429"/>
      <c r="NNV346" s="428"/>
      <c r="NNW346" s="430"/>
      <c r="NNX346" s="431"/>
      <c r="NNY346" s="429"/>
      <c r="NNZ346" s="428"/>
      <c r="NOA346" s="430"/>
      <c r="NOB346" s="431"/>
      <c r="NOC346" s="429"/>
      <c r="NOD346" s="428"/>
      <c r="NOE346" s="430"/>
      <c r="NOF346" s="431"/>
      <c r="NOG346" s="429"/>
      <c r="NOH346" s="428"/>
      <c r="NOI346" s="430"/>
      <c r="NOJ346" s="431"/>
      <c r="NOK346" s="429"/>
      <c r="NOL346" s="428"/>
      <c r="NOM346" s="430"/>
      <c r="NON346" s="431"/>
      <c r="NOO346" s="429"/>
      <c r="NOP346" s="428"/>
      <c r="NOQ346" s="430"/>
      <c r="NOR346" s="431"/>
      <c r="NOS346" s="429"/>
      <c r="NOT346" s="428"/>
      <c r="NOU346" s="430"/>
      <c r="NOV346" s="431"/>
      <c r="NOW346" s="429"/>
      <c r="NOX346" s="428"/>
      <c r="NOY346" s="430"/>
      <c r="NOZ346" s="431"/>
      <c r="NPA346" s="429"/>
      <c r="NPB346" s="428"/>
      <c r="NPC346" s="430"/>
      <c r="NPD346" s="431"/>
      <c r="NPE346" s="429"/>
      <c r="NPF346" s="428"/>
      <c r="NPG346" s="430"/>
      <c r="NPH346" s="431"/>
      <c r="NPI346" s="429"/>
      <c r="NPJ346" s="428"/>
      <c r="NPK346" s="430"/>
      <c r="NPL346" s="431"/>
      <c r="NPM346" s="429"/>
      <c r="NPN346" s="428"/>
      <c r="NPO346" s="430"/>
      <c r="NPP346" s="431"/>
      <c r="NPQ346" s="429"/>
      <c r="NPR346" s="428"/>
      <c r="NPS346" s="430"/>
      <c r="NPT346" s="431"/>
      <c r="NPU346" s="429"/>
      <c r="NPV346" s="428"/>
      <c r="NPW346" s="430"/>
      <c r="NPX346" s="431"/>
      <c r="NPY346" s="429"/>
      <c r="NPZ346" s="428"/>
      <c r="NQA346" s="430"/>
      <c r="NQB346" s="431"/>
      <c r="NQC346" s="429"/>
      <c r="NQD346" s="428"/>
      <c r="NQE346" s="430"/>
      <c r="NQF346" s="431"/>
      <c r="NQG346" s="429"/>
      <c r="NQH346" s="428"/>
      <c r="NQI346" s="430"/>
      <c r="NQJ346" s="431"/>
      <c r="NQK346" s="429"/>
      <c r="NQL346" s="428"/>
      <c r="NQM346" s="430"/>
      <c r="NQN346" s="431"/>
      <c r="NQO346" s="429"/>
      <c r="NQP346" s="428"/>
      <c r="NQQ346" s="430"/>
      <c r="NQR346" s="431"/>
      <c r="NQS346" s="429"/>
      <c r="NQT346" s="428"/>
      <c r="NQU346" s="430"/>
      <c r="NQV346" s="431"/>
      <c r="NQW346" s="429"/>
      <c r="NQX346" s="428"/>
      <c r="NQY346" s="430"/>
      <c r="NQZ346" s="431"/>
      <c r="NRA346" s="429"/>
      <c r="NRB346" s="428"/>
      <c r="NRC346" s="430"/>
      <c r="NRD346" s="431"/>
      <c r="NRE346" s="429"/>
      <c r="NRF346" s="428"/>
      <c r="NRG346" s="430"/>
      <c r="NRH346" s="431"/>
      <c r="NRI346" s="429"/>
      <c r="NRJ346" s="428"/>
      <c r="NRK346" s="430"/>
      <c r="NRL346" s="431"/>
      <c r="NRM346" s="429"/>
      <c r="NRN346" s="428"/>
      <c r="NRO346" s="430"/>
      <c r="NRP346" s="431"/>
      <c r="NRQ346" s="429"/>
      <c r="NRR346" s="428"/>
      <c r="NRS346" s="430"/>
      <c r="NRT346" s="431"/>
      <c r="NRU346" s="429"/>
      <c r="NRV346" s="428"/>
      <c r="NRW346" s="430"/>
      <c r="NRX346" s="431"/>
      <c r="NRY346" s="429"/>
      <c r="NRZ346" s="428"/>
      <c r="NSA346" s="430"/>
      <c r="NSB346" s="431"/>
      <c r="NSC346" s="429"/>
      <c r="NSD346" s="428"/>
      <c r="NSE346" s="430"/>
      <c r="NSF346" s="431"/>
      <c r="NSG346" s="429"/>
      <c r="NSH346" s="428"/>
      <c r="NSI346" s="430"/>
      <c r="NSJ346" s="431"/>
      <c r="NSK346" s="429"/>
      <c r="NSL346" s="428"/>
      <c r="NSM346" s="430"/>
      <c r="NSN346" s="431"/>
      <c r="NSO346" s="429"/>
      <c r="NSP346" s="428"/>
      <c r="NSQ346" s="430"/>
      <c r="NSR346" s="431"/>
      <c r="NSS346" s="429"/>
      <c r="NST346" s="428"/>
      <c r="NSU346" s="430"/>
      <c r="NSV346" s="431"/>
      <c r="NSW346" s="429"/>
      <c r="NSX346" s="428"/>
      <c r="NSY346" s="430"/>
      <c r="NSZ346" s="431"/>
      <c r="NTA346" s="429"/>
      <c r="NTB346" s="428"/>
      <c r="NTC346" s="430"/>
      <c r="NTD346" s="431"/>
      <c r="NTE346" s="429"/>
      <c r="NTF346" s="428"/>
      <c r="NTG346" s="430"/>
      <c r="NTH346" s="431"/>
      <c r="NTI346" s="429"/>
      <c r="NTJ346" s="428"/>
      <c r="NTK346" s="430"/>
      <c r="NTL346" s="431"/>
      <c r="NTM346" s="429"/>
      <c r="NTN346" s="428"/>
      <c r="NTO346" s="430"/>
      <c r="NTP346" s="431"/>
      <c r="NTQ346" s="429"/>
      <c r="NTR346" s="428"/>
      <c r="NTS346" s="430"/>
      <c r="NTT346" s="431"/>
      <c r="NTU346" s="429"/>
      <c r="NTV346" s="428"/>
      <c r="NTW346" s="430"/>
      <c r="NTX346" s="431"/>
      <c r="NTY346" s="429"/>
      <c r="NTZ346" s="428"/>
      <c r="NUA346" s="430"/>
      <c r="NUB346" s="431"/>
      <c r="NUC346" s="429"/>
      <c r="NUD346" s="428"/>
      <c r="NUE346" s="430"/>
      <c r="NUF346" s="431"/>
      <c r="NUG346" s="429"/>
      <c r="NUH346" s="428"/>
      <c r="NUI346" s="430"/>
      <c r="NUJ346" s="431"/>
      <c r="NUK346" s="429"/>
      <c r="NUL346" s="428"/>
      <c r="NUM346" s="430"/>
      <c r="NUN346" s="431"/>
      <c r="NUO346" s="429"/>
      <c r="NUP346" s="428"/>
      <c r="NUQ346" s="430"/>
      <c r="NUR346" s="431"/>
      <c r="NUS346" s="429"/>
      <c r="NUT346" s="428"/>
      <c r="NUU346" s="430"/>
      <c r="NUV346" s="431"/>
      <c r="NUW346" s="429"/>
      <c r="NUX346" s="428"/>
      <c r="NUY346" s="430"/>
      <c r="NUZ346" s="431"/>
      <c r="NVA346" s="429"/>
      <c r="NVB346" s="428"/>
      <c r="NVC346" s="430"/>
      <c r="NVD346" s="431"/>
      <c r="NVE346" s="429"/>
      <c r="NVF346" s="428"/>
      <c r="NVG346" s="430"/>
      <c r="NVH346" s="431"/>
      <c r="NVI346" s="429"/>
      <c r="NVJ346" s="428"/>
      <c r="NVK346" s="430"/>
      <c r="NVL346" s="431"/>
      <c r="NVM346" s="429"/>
      <c r="NVN346" s="428"/>
      <c r="NVO346" s="430"/>
      <c r="NVP346" s="431"/>
      <c r="NVQ346" s="429"/>
      <c r="NVR346" s="428"/>
      <c r="NVS346" s="430"/>
      <c r="NVT346" s="431"/>
      <c r="NVU346" s="429"/>
      <c r="NVV346" s="428"/>
      <c r="NVW346" s="430"/>
      <c r="NVX346" s="431"/>
      <c r="NVY346" s="429"/>
      <c r="NVZ346" s="428"/>
      <c r="NWA346" s="430"/>
      <c r="NWB346" s="431"/>
      <c r="NWC346" s="429"/>
      <c r="NWD346" s="428"/>
      <c r="NWE346" s="430"/>
      <c r="NWF346" s="431"/>
      <c r="NWG346" s="429"/>
      <c r="NWH346" s="428"/>
      <c r="NWI346" s="430"/>
      <c r="NWJ346" s="431"/>
      <c r="NWK346" s="429"/>
      <c r="NWL346" s="428"/>
      <c r="NWM346" s="430"/>
      <c r="NWN346" s="431"/>
      <c r="NWO346" s="429"/>
      <c r="NWP346" s="428"/>
      <c r="NWQ346" s="430"/>
      <c r="NWR346" s="431"/>
      <c r="NWS346" s="429"/>
      <c r="NWT346" s="428"/>
      <c r="NWU346" s="430"/>
      <c r="NWV346" s="431"/>
      <c r="NWW346" s="429"/>
      <c r="NWX346" s="428"/>
      <c r="NWY346" s="430"/>
      <c r="NWZ346" s="431"/>
      <c r="NXA346" s="429"/>
      <c r="NXB346" s="428"/>
      <c r="NXC346" s="430"/>
      <c r="NXD346" s="431"/>
      <c r="NXE346" s="429"/>
      <c r="NXF346" s="428"/>
      <c r="NXG346" s="430"/>
      <c r="NXH346" s="431"/>
      <c r="NXI346" s="429"/>
      <c r="NXJ346" s="428"/>
      <c r="NXK346" s="430"/>
      <c r="NXL346" s="431"/>
      <c r="NXM346" s="429"/>
      <c r="NXN346" s="428"/>
      <c r="NXO346" s="430"/>
      <c r="NXP346" s="431"/>
      <c r="NXQ346" s="429"/>
      <c r="NXR346" s="428"/>
      <c r="NXS346" s="430"/>
      <c r="NXT346" s="431"/>
      <c r="NXU346" s="429"/>
      <c r="NXV346" s="428"/>
      <c r="NXW346" s="430"/>
      <c r="NXX346" s="431"/>
      <c r="NXY346" s="429"/>
      <c r="NXZ346" s="428"/>
      <c r="NYA346" s="430"/>
      <c r="NYB346" s="431"/>
      <c r="NYC346" s="429"/>
      <c r="NYD346" s="428"/>
      <c r="NYE346" s="430"/>
      <c r="NYF346" s="431"/>
      <c r="NYG346" s="429"/>
      <c r="NYH346" s="428"/>
      <c r="NYI346" s="430"/>
      <c r="NYJ346" s="431"/>
      <c r="NYK346" s="429"/>
      <c r="NYL346" s="428"/>
      <c r="NYM346" s="430"/>
      <c r="NYN346" s="431"/>
      <c r="NYO346" s="429"/>
      <c r="NYP346" s="428"/>
      <c r="NYQ346" s="430"/>
      <c r="NYR346" s="431"/>
      <c r="NYS346" s="429"/>
      <c r="NYT346" s="428"/>
      <c r="NYU346" s="430"/>
      <c r="NYV346" s="431"/>
      <c r="NYW346" s="429"/>
      <c r="NYX346" s="428"/>
      <c r="NYY346" s="430"/>
      <c r="NYZ346" s="431"/>
      <c r="NZA346" s="429"/>
      <c r="NZB346" s="428"/>
      <c r="NZC346" s="430"/>
      <c r="NZD346" s="431"/>
      <c r="NZE346" s="429"/>
      <c r="NZF346" s="428"/>
      <c r="NZG346" s="430"/>
      <c r="NZH346" s="431"/>
      <c r="NZI346" s="429"/>
      <c r="NZJ346" s="428"/>
      <c r="NZK346" s="430"/>
      <c r="NZL346" s="431"/>
      <c r="NZM346" s="429"/>
      <c r="NZN346" s="428"/>
      <c r="NZO346" s="430"/>
      <c r="NZP346" s="431"/>
      <c r="NZQ346" s="429"/>
      <c r="NZR346" s="428"/>
      <c r="NZS346" s="430"/>
      <c r="NZT346" s="431"/>
      <c r="NZU346" s="429"/>
      <c r="NZV346" s="428"/>
      <c r="NZW346" s="430"/>
      <c r="NZX346" s="431"/>
      <c r="NZY346" s="429"/>
      <c r="NZZ346" s="428"/>
      <c r="OAA346" s="430"/>
      <c r="OAB346" s="431"/>
      <c r="OAC346" s="429"/>
      <c r="OAD346" s="428"/>
      <c r="OAE346" s="430"/>
      <c r="OAF346" s="431"/>
      <c r="OAG346" s="429"/>
      <c r="OAH346" s="428"/>
      <c r="OAI346" s="430"/>
      <c r="OAJ346" s="431"/>
      <c r="OAK346" s="429"/>
      <c r="OAL346" s="428"/>
      <c r="OAM346" s="430"/>
      <c r="OAN346" s="431"/>
      <c r="OAO346" s="429"/>
      <c r="OAP346" s="428"/>
      <c r="OAQ346" s="430"/>
      <c r="OAR346" s="431"/>
      <c r="OAS346" s="429"/>
      <c r="OAT346" s="428"/>
      <c r="OAU346" s="430"/>
      <c r="OAV346" s="431"/>
      <c r="OAW346" s="429"/>
      <c r="OAX346" s="428"/>
      <c r="OAY346" s="430"/>
      <c r="OAZ346" s="431"/>
      <c r="OBA346" s="429"/>
      <c r="OBB346" s="428"/>
      <c r="OBC346" s="430"/>
      <c r="OBD346" s="431"/>
      <c r="OBE346" s="429"/>
      <c r="OBF346" s="428"/>
      <c r="OBG346" s="430"/>
      <c r="OBH346" s="431"/>
      <c r="OBI346" s="429"/>
      <c r="OBJ346" s="428"/>
      <c r="OBK346" s="430"/>
      <c r="OBL346" s="431"/>
      <c r="OBM346" s="429"/>
      <c r="OBN346" s="428"/>
      <c r="OBO346" s="430"/>
      <c r="OBP346" s="431"/>
      <c r="OBQ346" s="429"/>
      <c r="OBR346" s="428"/>
      <c r="OBS346" s="430"/>
      <c r="OBT346" s="431"/>
      <c r="OBU346" s="429"/>
      <c r="OBV346" s="428"/>
      <c r="OBW346" s="430"/>
      <c r="OBX346" s="431"/>
      <c r="OBY346" s="429"/>
      <c r="OBZ346" s="428"/>
      <c r="OCA346" s="430"/>
      <c r="OCB346" s="431"/>
      <c r="OCC346" s="429"/>
      <c r="OCD346" s="428"/>
      <c r="OCE346" s="430"/>
      <c r="OCF346" s="431"/>
      <c r="OCG346" s="429"/>
      <c r="OCH346" s="428"/>
      <c r="OCI346" s="430"/>
      <c r="OCJ346" s="431"/>
      <c r="OCK346" s="429"/>
      <c r="OCL346" s="428"/>
      <c r="OCM346" s="430"/>
      <c r="OCN346" s="431"/>
      <c r="OCO346" s="429"/>
      <c r="OCP346" s="428"/>
      <c r="OCQ346" s="430"/>
      <c r="OCR346" s="431"/>
      <c r="OCS346" s="429"/>
      <c r="OCT346" s="428"/>
      <c r="OCU346" s="430"/>
      <c r="OCV346" s="431"/>
      <c r="OCW346" s="429"/>
      <c r="OCX346" s="428"/>
      <c r="OCY346" s="430"/>
      <c r="OCZ346" s="431"/>
      <c r="ODA346" s="429"/>
      <c r="ODB346" s="428"/>
      <c r="ODC346" s="430"/>
      <c r="ODD346" s="431"/>
      <c r="ODE346" s="429"/>
      <c r="ODF346" s="428"/>
      <c r="ODG346" s="430"/>
      <c r="ODH346" s="431"/>
      <c r="ODI346" s="429"/>
      <c r="ODJ346" s="428"/>
      <c r="ODK346" s="430"/>
      <c r="ODL346" s="431"/>
      <c r="ODM346" s="429"/>
      <c r="ODN346" s="428"/>
      <c r="ODO346" s="430"/>
      <c r="ODP346" s="431"/>
      <c r="ODQ346" s="429"/>
      <c r="ODR346" s="428"/>
      <c r="ODS346" s="430"/>
      <c r="ODT346" s="431"/>
      <c r="ODU346" s="429"/>
      <c r="ODV346" s="428"/>
      <c r="ODW346" s="430"/>
      <c r="ODX346" s="431"/>
      <c r="ODY346" s="429"/>
      <c r="ODZ346" s="428"/>
      <c r="OEA346" s="430"/>
      <c r="OEB346" s="431"/>
      <c r="OEC346" s="429"/>
      <c r="OED346" s="428"/>
      <c r="OEE346" s="430"/>
      <c r="OEF346" s="431"/>
      <c r="OEG346" s="429"/>
      <c r="OEH346" s="428"/>
      <c r="OEI346" s="430"/>
      <c r="OEJ346" s="431"/>
      <c r="OEK346" s="429"/>
      <c r="OEL346" s="428"/>
      <c r="OEM346" s="430"/>
      <c r="OEN346" s="431"/>
      <c r="OEO346" s="429"/>
      <c r="OEP346" s="428"/>
      <c r="OEQ346" s="430"/>
      <c r="OER346" s="431"/>
      <c r="OES346" s="429"/>
      <c r="OET346" s="428"/>
      <c r="OEU346" s="430"/>
      <c r="OEV346" s="431"/>
      <c r="OEW346" s="429"/>
      <c r="OEX346" s="428"/>
      <c r="OEY346" s="430"/>
      <c r="OEZ346" s="431"/>
      <c r="OFA346" s="429"/>
      <c r="OFB346" s="428"/>
      <c r="OFC346" s="430"/>
      <c r="OFD346" s="431"/>
      <c r="OFE346" s="429"/>
      <c r="OFF346" s="428"/>
      <c r="OFG346" s="430"/>
      <c r="OFH346" s="431"/>
      <c r="OFI346" s="429"/>
      <c r="OFJ346" s="428"/>
      <c r="OFK346" s="430"/>
      <c r="OFL346" s="431"/>
      <c r="OFM346" s="429"/>
      <c r="OFN346" s="428"/>
      <c r="OFO346" s="430"/>
      <c r="OFP346" s="431"/>
      <c r="OFQ346" s="429"/>
      <c r="OFR346" s="428"/>
      <c r="OFS346" s="430"/>
      <c r="OFT346" s="431"/>
      <c r="OFU346" s="429"/>
      <c r="OFV346" s="428"/>
      <c r="OFW346" s="430"/>
      <c r="OFX346" s="431"/>
      <c r="OFY346" s="429"/>
      <c r="OFZ346" s="428"/>
      <c r="OGA346" s="430"/>
      <c r="OGB346" s="431"/>
      <c r="OGC346" s="429"/>
      <c r="OGD346" s="428"/>
      <c r="OGE346" s="430"/>
      <c r="OGF346" s="431"/>
      <c r="OGG346" s="429"/>
      <c r="OGH346" s="428"/>
      <c r="OGI346" s="430"/>
      <c r="OGJ346" s="431"/>
      <c r="OGK346" s="429"/>
      <c r="OGL346" s="428"/>
      <c r="OGM346" s="430"/>
      <c r="OGN346" s="431"/>
      <c r="OGO346" s="429"/>
      <c r="OGP346" s="428"/>
      <c r="OGQ346" s="430"/>
      <c r="OGR346" s="431"/>
      <c r="OGS346" s="429"/>
      <c r="OGT346" s="428"/>
      <c r="OGU346" s="430"/>
      <c r="OGV346" s="431"/>
      <c r="OGW346" s="429"/>
      <c r="OGX346" s="428"/>
      <c r="OGY346" s="430"/>
      <c r="OGZ346" s="431"/>
      <c r="OHA346" s="429"/>
      <c r="OHB346" s="428"/>
      <c r="OHC346" s="430"/>
      <c r="OHD346" s="431"/>
      <c r="OHE346" s="429"/>
      <c r="OHF346" s="428"/>
      <c r="OHG346" s="430"/>
      <c r="OHH346" s="431"/>
      <c r="OHI346" s="429"/>
      <c r="OHJ346" s="428"/>
      <c r="OHK346" s="430"/>
      <c r="OHL346" s="431"/>
      <c r="OHM346" s="429"/>
      <c r="OHN346" s="428"/>
      <c r="OHO346" s="430"/>
      <c r="OHP346" s="431"/>
      <c r="OHQ346" s="429"/>
      <c r="OHR346" s="428"/>
      <c r="OHS346" s="430"/>
      <c r="OHT346" s="431"/>
      <c r="OHU346" s="429"/>
      <c r="OHV346" s="428"/>
      <c r="OHW346" s="430"/>
      <c r="OHX346" s="431"/>
      <c r="OHY346" s="429"/>
      <c r="OHZ346" s="428"/>
      <c r="OIA346" s="430"/>
      <c r="OIB346" s="431"/>
      <c r="OIC346" s="429"/>
      <c r="OID346" s="428"/>
      <c r="OIE346" s="430"/>
      <c r="OIF346" s="431"/>
      <c r="OIG346" s="429"/>
      <c r="OIH346" s="428"/>
      <c r="OII346" s="430"/>
      <c r="OIJ346" s="431"/>
      <c r="OIK346" s="429"/>
      <c r="OIL346" s="428"/>
      <c r="OIM346" s="430"/>
      <c r="OIN346" s="431"/>
      <c r="OIO346" s="429"/>
      <c r="OIP346" s="428"/>
      <c r="OIQ346" s="430"/>
      <c r="OIR346" s="431"/>
      <c r="OIS346" s="429"/>
      <c r="OIT346" s="428"/>
      <c r="OIU346" s="430"/>
      <c r="OIV346" s="431"/>
      <c r="OIW346" s="429"/>
      <c r="OIX346" s="428"/>
      <c r="OIY346" s="430"/>
      <c r="OIZ346" s="431"/>
      <c r="OJA346" s="429"/>
      <c r="OJB346" s="428"/>
      <c r="OJC346" s="430"/>
      <c r="OJD346" s="431"/>
      <c r="OJE346" s="429"/>
      <c r="OJF346" s="428"/>
      <c r="OJG346" s="430"/>
      <c r="OJH346" s="431"/>
      <c r="OJI346" s="429"/>
      <c r="OJJ346" s="428"/>
      <c r="OJK346" s="430"/>
      <c r="OJL346" s="431"/>
      <c r="OJM346" s="429"/>
      <c r="OJN346" s="428"/>
      <c r="OJO346" s="430"/>
      <c r="OJP346" s="431"/>
      <c r="OJQ346" s="429"/>
      <c r="OJR346" s="428"/>
      <c r="OJS346" s="430"/>
      <c r="OJT346" s="431"/>
      <c r="OJU346" s="429"/>
      <c r="OJV346" s="428"/>
      <c r="OJW346" s="430"/>
      <c r="OJX346" s="431"/>
      <c r="OJY346" s="429"/>
      <c r="OJZ346" s="428"/>
      <c r="OKA346" s="430"/>
      <c r="OKB346" s="431"/>
      <c r="OKC346" s="429"/>
      <c r="OKD346" s="428"/>
      <c r="OKE346" s="430"/>
      <c r="OKF346" s="431"/>
      <c r="OKG346" s="429"/>
      <c r="OKH346" s="428"/>
      <c r="OKI346" s="430"/>
      <c r="OKJ346" s="431"/>
      <c r="OKK346" s="429"/>
      <c r="OKL346" s="428"/>
      <c r="OKM346" s="430"/>
      <c r="OKN346" s="431"/>
      <c r="OKO346" s="429"/>
      <c r="OKP346" s="428"/>
      <c r="OKQ346" s="430"/>
      <c r="OKR346" s="431"/>
      <c r="OKS346" s="429"/>
      <c r="OKT346" s="428"/>
      <c r="OKU346" s="430"/>
      <c r="OKV346" s="431"/>
      <c r="OKW346" s="429"/>
      <c r="OKX346" s="428"/>
      <c r="OKY346" s="430"/>
      <c r="OKZ346" s="431"/>
      <c r="OLA346" s="429"/>
      <c r="OLB346" s="428"/>
      <c r="OLC346" s="430"/>
      <c r="OLD346" s="431"/>
      <c r="OLE346" s="429"/>
      <c r="OLF346" s="428"/>
      <c r="OLG346" s="430"/>
      <c r="OLH346" s="431"/>
      <c r="OLI346" s="429"/>
      <c r="OLJ346" s="428"/>
      <c r="OLK346" s="430"/>
      <c r="OLL346" s="431"/>
      <c r="OLM346" s="429"/>
      <c r="OLN346" s="428"/>
      <c r="OLO346" s="430"/>
      <c r="OLP346" s="431"/>
      <c r="OLQ346" s="429"/>
      <c r="OLR346" s="428"/>
      <c r="OLS346" s="430"/>
      <c r="OLT346" s="431"/>
      <c r="OLU346" s="429"/>
      <c r="OLV346" s="428"/>
      <c r="OLW346" s="430"/>
      <c r="OLX346" s="431"/>
      <c r="OLY346" s="429"/>
      <c r="OLZ346" s="428"/>
      <c r="OMA346" s="430"/>
      <c r="OMB346" s="431"/>
      <c r="OMC346" s="429"/>
      <c r="OMD346" s="428"/>
      <c r="OME346" s="430"/>
      <c r="OMF346" s="431"/>
      <c r="OMG346" s="429"/>
      <c r="OMH346" s="428"/>
      <c r="OMI346" s="430"/>
      <c r="OMJ346" s="431"/>
      <c r="OMK346" s="429"/>
      <c r="OML346" s="428"/>
      <c r="OMM346" s="430"/>
      <c r="OMN346" s="431"/>
      <c r="OMO346" s="429"/>
      <c r="OMP346" s="428"/>
      <c r="OMQ346" s="430"/>
      <c r="OMR346" s="431"/>
      <c r="OMS346" s="429"/>
      <c r="OMT346" s="428"/>
      <c r="OMU346" s="430"/>
      <c r="OMV346" s="431"/>
      <c r="OMW346" s="429"/>
      <c r="OMX346" s="428"/>
      <c r="OMY346" s="430"/>
      <c r="OMZ346" s="431"/>
      <c r="ONA346" s="429"/>
      <c r="ONB346" s="428"/>
      <c r="ONC346" s="430"/>
      <c r="OND346" s="431"/>
      <c r="ONE346" s="429"/>
      <c r="ONF346" s="428"/>
      <c r="ONG346" s="430"/>
      <c r="ONH346" s="431"/>
      <c r="ONI346" s="429"/>
      <c r="ONJ346" s="428"/>
      <c r="ONK346" s="430"/>
      <c r="ONL346" s="431"/>
      <c r="ONM346" s="429"/>
      <c r="ONN346" s="428"/>
      <c r="ONO346" s="430"/>
      <c r="ONP346" s="431"/>
      <c r="ONQ346" s="429"/>
      <c r="ONR346" s="428"/>
      <c r="ONS346" s="430"/>
      <c r="ONT346" s="431"/>
      <c r="ONU346" s="429"/>
      <c r="ONV346" s="428"/>
      <c r="ONW346" s="430"/>
      <c r="ONX346" s="431"/>
      <c r="ONY346" s="429"/>
      <c r="ONZ346" s="428"/>
      <c r="OOA346" s="430"/>
      <c r="OOB346" s="431"/>
      <c r="OOC346" s="429"/>
      <c r="OOD346" s="428"/>
      <c r="OOE346" s="430"/>
      <c r="OOF346" s="431"/>
      <c r="OOG346" s="429"/>
      <c r="OOH346" s="428"/>
      <c r="OOI346" s="430"/>
      <c r="OOJ346" s="431"/>
      <c r="OOK346" s="429"/>
      <c r="OOL346" s="428"/>
      <c r="OOM346" s="430"/>
      <c r="OON346" s="431"/>
      <c r="OOO346" s="429"/>
      <c r="OOP346" s="428"/>
      <c r="OOQ346" s="430"/>
      <c r="OOR346" s="431"/>
      <c r="OOS346" s="429"/>
      <c r="OOT346" s="428"/>
      <c r="OOU346" s="430"/>
      <c r="OOV346" s="431"/>
      <c r="OOW346" s="429"/>
      <c r="OOX346" s="428"/>
      <c r="OOY346" s="430"/>
      <c r="OOZ346" s="431"/>
      <c r="OPA346" s="429"/>
      <c r="OPB346" s="428"/>
      <c r="OPC346" s="430"/>
      <c r="OPD346" s="431"/>
      <c r="OPE346" s="429"/>
      <c r="OPF346" s="428"/>
      <c r="OPG346" s="430"/>
      <c r="OPH346" s="431"/>
      <c r="OPI346" s="429"/>
      <c r="OPJ346" s="428"/>
      <c r="OPK346" s="430"/>
      <c r="OPL346" s="431"/>
      <c r="OPM346" s="429"/>
      <c r="OPN346" s="428"/>
      <c r="OPO346" s="430"/>
      <c r="OPP346" s="431"/>
      <c r="OPQ346" s="429"/>
      <c r="OPR346" s="428"/>
      <c r="OPS346" s="430"/>
      <c r="OPT346" s="431"/>
      <c r="OPU346" s="429"/>
      <c r="OPV346" s="428"/>
      <c r="OPW346" s="430"/>
      <c r="OPX346" s="431"/>
      <c r="OPY346" s="429"/>
      <c r="OPZ346" s="428"/>
      <c r="OQA346" s="430"/>
      <c r="OQB346" s="431"/>
      <c r="OQC346" s="429"/>
      <c r="OQD346" s="428"/>
      <c r="OQE346" s="430"/>
      <c r="OQF346" s="431"/>
      <c r="OQG346" s="429"/>
      <c r="OQH346" s="428"/>
      <c r="OQI346" s="430"/>
      <c r="OQJ346" s="431"/>
      <c r="OQK346" s="429"/>
      <c r="OQL346" s="428"/>
      <c r="OQM346" s="430"/>
      <c r="OQN346" s="431"/>
      <c r="OQO346" s="429"/>
      <c r="OQP346" s="428"/>
      <c r="OQQ346" s="430"/>
      <c r="OQR346" s="431"/>
      <c r="OQS346" s="429"/>
      <c r="OQT346" s="428"/>
      <c r="OQU346" s="430"/>
      <c r="OQV346" s="431"/>
      <c r="OQW346" s="429"/>
      <c r="OQX346" s="428"/>
      <c r="OQY346" s="430"/>
      <c r="OQZ346" s="431"/>
      <c r="ORA346" s="429"/>
      <c r="ORB346" s="428"/>
      <c r="ORC346" s="430"/>
      <c r="ORD346" s="431"/>
      <c r="ORE346" s="429"/>
      <c r="ORF346" s="428"/>
      <c r="ORG346" s="430"/>
      <c r="ORH346" s="431"/>
      <c r="ORI346" s="429"/>
      <c r="ORJ346" s="428"/>
      <c r="ORK346" s="430"/>
      <c r="ORL346" s="431"/>
      <c r="ORM346" s="429"/>
      <c r="ORN346" s="428"/>
      <c r="ORO346" s="430"/>
      <c r="ORP346" s="431"/>
      <c r="ORQ346" s="429"/>
      <c r="ORR346" s="428"/>
      <c r="ORS346" s="430"/>
      <c r="ORT346" s="431"/>
      <c r="ORU346" s="429"/>
      <c r="ORV346" s="428"/>
      <c r="ORW346" s="430"/>
      <c r="ORX346" s="431"/>
      <c r="ORY346" s="429"/>
      <c r="ORZ346" s="428"/>
      <c r="OSA346" s="430"/>
      <c r="OSB346" s="431"/>
      <c r="OSC346" s="429"/>
      <c r="OSD346" s="428"/>
      <c r="OSE346" s="430"/>
      <c r="OSF346" s="431"/>
      <c r="OSG346" s="429"/>
      <c r="OSH346" s="428"/>
      <c r="OSI346" s="430"/>
      <c r="OSJ346" s="431"/>
      <c r="OSK346" s="429"/>
      <c r="OSL346" s="428"/>
      <c r="OSM346" s="430"/>
      <c r="OSN346" s="431"/>
      <c r="OSO346" s="429"/>
      <c r="OSP346" s="428"/>
      <c r="OSQ346" s="430"/>
      <c r="OSR346" s="431"/>
      <c r="OSS346" s="429"/>
      <c r="OST346" s="428"/>
      <c r="OSU346" s="430"/>
      <c r="OSV346" s="431"/>
      <c r="OSW346" s="429"/>
      <c r="OSX346" s="428"/>
      <c r="OSY346" s="430"/>
      <c r="OSZ346" s="431"/>
      <c r="OTA346" s="429"/>
      <c r="OTB346" s="428"/>
      <c r="OTC346" s="430"/>
      <c r="OTD346" s="431"/>
      <c r="OTE346" s="429"/>
      <c r="OTF346" s="428"/>
      <c r="OTG346" s="430"/>
      <c r="OTH346" s="431"/>
      <c r="OTI346" s="429"/>
      <c r="OTJ346" s="428"/>
      <c r="OTK346" s="430"/>
      <c r="OTL346" s="431"/>
      <c r="OTM346" s="429"/>
      <c r="OTN346" s="428"/>
      <c r="OTO346" s="430"/>
      <c r="OTP346" s="431"/>
      <c r="OTQ346" s="429"/>
      <c r="OTR346" s="428"/>
      <c r="OTS346" s="430"/>
      <c r="OTT346" s="431"/>
      <c r="OTU346" s="429"/>
      <c r="OTV346" s="428"/>
      <c r="OTW346" s="430"/>
      <c r="OTX346" s="431"/>
      <c r="OTY346" s="429"/>
      <c r="OTZ346" s="428"/>
      <c r="OUA346" s="430"/>
      <c r="OUB346" s="431"/>
      <c r="OUC346" s="429"/>
      <c r="OUD346" s="428"/>
      <c r="OUE346" s="430"/>
      <c r="OUF346" s="431"/>
      <c r="OUG346" s="429"/>
      <c r="OUH346" s="428"/>
      <c r="OUI346" s="430"/>
      <c r="OUJ346" s="431"/>
      <c r="OUK346" s="429"/>
      <c r="OUL346" s="428"/>
      <c r="OUM346" s="430"/>
      <c r="OUN346" s="431"/>
      <c r="OUO346" s="429"/>
      <c r="OUP346" s="428"/>
      <c r="OUQ346" s="430"/>
      <c r="OUR346" s="431"/>
      <c r="OUS346" s="429"/>
      <c r="OUT346" s="428"/>
      <c r="OUU346" s="430"/>
      <c r="OUV346" s="431"/>
      <c r="OUW346" s="429"/>
      <c r="OUX346" s="428"/>
      <c r="OUY346" s="430"/>
      <c r="OUZ346" s="431"/>
      <c r="OVA346" s="429"/>
      <c r="OVB346" s="428"/>
      <c r="OVC346" s="430"/>
      <c r="OVD346" s="431"/>
      <c r="OVE346" s="429"/>
      <c r="OVF346" s="428"/>
      <c r="OVG346" s="430"/>
      <c r="OVH346" s="431"/>
      <c r="OVI346" s="429"/>
      <c r="OVJ346" s="428"/>
      <c r="OVK346" s="430"/>
      <c r="OVL346" s="431"/>
      <c r="OVM346" s="429"/>
      <c r="OVN346" s="428"/>
      <c r="OVO346" s="430"/>
      <c r="OVP346" s="431"/>
      <c r="OVQ346" s="429"/>
      <c r="OVR346" s="428"/>
      <c r="OVS346" s="430"/>
      <c r="OVT346" s="431"/>
      <c r="OVU346" s="429"/>
      <c r="OVV346" s="428"/>
      <c r="OVW346" s="430"/>
      <c r="OVX346" s="431"/>
      <c r="OVY346" s="429"/>
      <c r="OVZ346" s="428"/>
      <c r="OWA346" s="430"/>
      <c r="OWB346" s="431"/>
      <c r="OWC346" s="429"/>
      <c r="OWD346" s="428"/>
      <c r="OWE346" s="430"/>
      <c r="OWF346" s="431"/>
      <c r="OWG346" s="429"/>
      <c r="OWH346" s="428"/>
      <c r="OWI346" s="430"/>
      <c r="OWJ346" s="431"/>
      <c r="OWK346" s="429"/>
      <c r="OWL346" s="428"/>
      <c r="OWM346" s="430"/>
      <c r="OWN346" s="431"/>
      <c r="OWO346" s="429"/>
      <c r="OWP346" s="428"/>
      <c r="OWQ346" s="430"/>
      <c r="OWR346" s="431"/>
      <c r="OWS346" s="429"/>
      <c r="OWT346" s="428"/>
      <c r="OWU346" s="430"/>
      <c r="OWV346" s="431"/>
      <c r="OWW346" s="429"/>
      <c r="OWX346" s="428"/>
      <c r="OWY346" s="430"/>
      <c r="OWZ346" s="431"/>
      <c r="OXA346" s="429"/>
      <c r="OXB346" s="428"/>
      <c r="OXC346" s="430"/>
      <c r="OXD346" s="431"/>
      <c r="OXE346" s="429"/>
      <c r="OXF346" s="428"/>
      <c r="OXG346" s="430"/>
      <c r="OXH346" s="431"/>
      <c r="OXI346" s="429"/>
      <c r="OXJ346" s="428"/>
      <c r="OXK346" s="430"/>
      <c r="OXL346" s="431"/>
      <c r="OXM346" s="429"/>
      <c r="OXN346" s="428"/>
      <c r="OXO346" s="430"/>
      <c r="OXP346" s="431"/>
      <c r="OXQ346" s="429"/>
      <c r="OXR346" s="428"/>
      <c r="OXS346" s="430"/>
      <c r="OXT346" s="431"/>
      <c r="OXU346" s="429"/>
      <c r="OXV346" s="428"/>
      <c r="OXW346" s="430"/>
      <c r="OXX346" s="431"/>
      <c r="OXY346" s="429"/>
      <c r="OXZ346" s="428"/>
      <c r="OYA346" s="430"/>
      <c r="OYB346" s="431"/>
      <c r="OYC346" s="429"/>
      <c r="OYD346" s="428"/>
      <c r="OYE346" s="430"/>
      <c r="OYF346" s="431"/>
      <c r="OYG346" s="429"/>
      <c r="OYH346" s="428"/>
      <c r="OYI346" s="430"/>
      <c r="OYJ346" s="431"/>
      <c r="OYK346" s="429"/>
      <c r="OYL346" s="428"/>
      <c r="OYM346" s="430"/>
      <c r="OYN346" s="431"/>
      <c r="OYO346" s="429"/>
      <c r="OYP346" s="428"/>
      <c r="OYQ346" s="430"/>
      <c r="OYR346" s="431"/>
      <c r="OYS346" s="429"/>
      <c r="OYT346" s="428"/>
      <c r="OYU346" s="430"/>
      <c r="OYV346" s="431"/>
      <c r="OYW346" s="429"/>
      <c r="OYX346" s="428"/>
      <c r="OYY346" s="430"/>
      <c r="OYZ346" s="431"/>
      <c r="OZA346" s="429"/>
      <c r="OZB346" s="428"/>
      <c r="OZC346" s="430"/>
      <c r="OZD346" s="431"/>
      <c r="OZE346" s="429"/>
      <c r="OZF346" s="428"/>
      <c r="OZG346" s="430"/>
      <c r="OZH346" s="431"/>
      <c r="OZI346" s="429"/>
      <c r="OZJ346" s="428"/>
      <c r="OZK346" s="430"/>
      <c r="OZL346" s="431"/>
      <c r="OZM346" s="429"/>
      <c r="OZN346" s="428"/>
      <c r="OZO346" s="430"/>
      <c r="OZP346" s="431"/>
      <c r="OZQ346" s="429"/>
      <c r="OZR346" s="428"/>
      <c r="OZS346" s="430"/>
      <c r="OZT346" s="431"/>
      <c r="OZU346" s="429"/>
      <c r="OZV346" s="428"/>
      <c r="OZW346" s="430"/>
      <c r="OZX346" s="431"/>
      <c r="OZY346" s="429"/>
      <c r="OZZ346" s="428"/>
      <c r="PAA346" s="430"/>
      <c r="PAB346" s="431"/>
      <c r="PAC346" s="429"/>
      <c r="PAD346" s="428"/>
      <c r="PAE346" s="430"/>
      <c r="PAF346" s="431"/>
      <c r="PAG346" s="429"/>
      <c r="PAH346" s="428"/>
      <c r="PAI346" s="430"/>
      <c r="PAJ346" s="431"/>
      <c r="PAK346" s="429"/>
      <c r="PAL346" s="428"/>
      <c r="PAM346" s="430"/>
      <c r="PAN346" s="431"/>
      <c r="PAO346" s="429"/>
      <c r="PAP346" s="428"/>
      <c r="PAQ346" s="430"/>
      <c r="PAR346" s="431"/>
      <c r="PAS346" s="429"/>
      <c r="PAT346" s="428"/>
      <c r="PAU346" s="430"/>
      <c r="PAV346" s="431"/>
      <c r="PAW346" s="429"/>
      <c r="PAX346" s="428"/>
      <c r="PAY346" s="430"/>
      <c r="PAZ346" s="431"/>
      <c r="PBA346" s="429"/>
      <c r="PBB346" s="428"/>
      <c r="PBC346" s="430"/>
      <c r="PBD346" s="431"/>
      <c r="PBE346" s="429"/>
      <c r="PBF346" s="428"/>
      <c r="PBG346" s="430"/>
      <c r="PBH346" s="431"/>
      <c r="PBI346" s="429"/>
      <c r="PBJ346" s="428"/>
      <c r="PBK346" s="430"/>
      <c r="PBL346" s="431"/>
      <c r="PBM346" s="429"/>
      <c r="PBN346" s="428"/>
      <c r="PBO346" s="430"/>
      <c r="PBP346" s="431"/>
      <c r="PBQ346" s="429"/>
      <c r="PBR346" s="428"/>
      <c r="PBS346" s="430"/>
      <c r="PBT346" s="431"/>
      <c r="PBU346" s="429"/>
      <c r="PBV346" s="428"/>
      <c r="PBW346" s="430"/>
      <c r="PBX346" s="431"/>
      <c r="PBY346" s="429"/>
      <c r="PBZ346" s="428"/>
      <c r="PCA346" s="430"/>
      <c r="PCB346" s="431"/>
      <c r="PCC346" s="429"/>
      <c r="PCD346" s="428"/>
      <c r="PCE346" s="430"/>
      <c r="PCF346" s="431"/>
      <c r="PCG346" s="429"/>
      <c r="PCH346" s="428"/>
      <c r="PCI346" s="430"/>
      <c r="PCJ346" s="431"/>
      <c r="PCK346" s="429"/>
      <c r="PCL346" s="428"/>
      <c r="PCM346" s="430"/>
      <c r="PCN346" s="431"/>
      <c r="PCO346" s="429"/>
      <c r="PCP346" s="428"/>
      <c r="PCQ346" s="430"/>
      <c r="PCR346" s="431"/>
      <c r="PCS346" s="429"/>
      <c r="PCT346" s="428"/>
      <c r="PCU346" s="430"/>
      <c r="PCV346" s="431"/>
      <c r="PCW346" s="429"/>
      <c r="PCX346" s="428"/>
      <c r="PCY346" s="430"/>
      <c r="PCZ346" s="431"/>
      <c r="PDA346" s="429"/>
      <c r="PDB346" s="428"/>
      <c r="PDC346" s="430"/>
      <c r="PDD346" s="431"/>
      <c r="PDE346" s="429"/>
      <c r="PDF346" s="428"/>
      <c r="PDG346" s="430"/>
      <c r="PDH346" s="431"/>
      <c r="PDI346" s="429"/>
      <c r="PDJ346" s="428"/>
      <c r="PDK346" s="430"/>
      <c r="PDL346" s="431"/>
      <c r="PDM346" s="429"/>
      <c r="PDN346" s="428"/>
      <c r="PDO346" s="430"/>
      <c r="PDP346" s="431"/>
      <c r="PDQ346" s="429"/>
      <c r="PDR346" s="428"/>
      <c r="PDS346" s="430"/>
      <c r="PDT346" s="431"/>
      <c r="PDU346" s="429"/>
      <c r="PDV346" s="428"/>
      <c r="PDW346" s="430"/>
      <c r="PDX346" s="431"/>
      <c r="PDY346" s="429"/>
      <c r="PDZ346" s="428"/>
      <c r="PEA346" s="430"/>
      <c r="PEB346" s="431"/>
      <c r="PEC346" s="429"/>
      <c r="PED346" s="428"/>
      <c r="PEE346" s="430"/>
      <c r="PEF346" s="431"/>
      <c r="PEG346" s="429"/>
      <c r="PEH346" s="428"/>
      <c r="PEI346" s="430"/>
      <c r="PEJ346" s="431"/>
      <c r="PEK346" s="429"/>
      <c r="PEL346" s="428"/>
      <c r="PEM346" s="430"/>
      <c r="PEN346" s="431"/>
      <c r="PEO346" s="429"/>
      <c r="PEP346" s="428"/>
      <c r="PEQ346" s="430"/>
      <c r="PER346" s="431"/>
      <c r="PES346" s="429"/>
      <c r="PET346" s="428"/>
      <c r="PEU346" s="430"/>
      <c r="PEV346" s="431"/>
      <c r="PEW346" s="429"/>
      <c r="PEX346" s="428"/>
      <c r="PEY346" s="430"/>
      <c r="PEZ346" s="431"/>
      <c r="PFA346" s="429"/>
      <c r="PFB346" s="428"/>
      <c r="PFC346" s="430"/>
      <c r="PFD346" s="431"/>
      <c r="PFE346" s="429"/>
      <c r="PFF346" s="428"/>
      <c r="PFG346" s="430"/>
      <c r="PFH346" s="431"/>
      <c r="PFI346" s="429"/>
      <c r="PFJ346" s="428"/>
      <c r="PFK346" s="430"/>
      <c r="PFL346" s="431"/>
      <c r="PFM346" s="429"/>
      <c r="PFN346" s="428"/>
      <c r="PFO346" s="430"/>
      <c r="PFP346" s="431"/>
      <c r="PFQ346" s="429"/>
      <c r="PFR346" s="428"/>
      <c r="PFS346" s="430"/>
      <c r="PFT346" s="431"/>
      <c r="PFU346" s="429"/>
      <c r="PFV346" s="428"/>
      <c r="PFW346" s="430"/>
      <c r="PFX346" s="431"/>
      <c r="PFY346" s="429"/>
      <c r="PFZ346" s="428"/>
      <c r="PGA346" s="430"/>
      <c r="PGB346" s="431"/>
      <c r="PGC346" s="429"/>
      <c r="PGD346" s="428"/>
      <c r="PGE346" s="430"/>
      <c r="PGF346" s="431"/>
      <c r="PGG346" s="429"/>
      <c r="PGH346" s="428"/>
      <c r="PGI346" s="430"/>
      <c r="PGJ346" s="431"/>
      <c r="PGK346" s="429"/>
      <c r="PGL346" s="428"/>
      <c r="PGM346" s="430"/>
      <c r="PGN346" s="431"/>
      <c r="PGO346" s="429"/>
      <c r="PGP346" s="428"/>
      <c r="PGQ346" s="430"/>
      <c r="PGR346" s="431"/>
      <c r="PGS346" s="429"/>
      <c r="PGT346" s="428"/>
      <c r="PGU346" s="430"/>
      <c r="PGV346" s="431"/>
      <c r="PGW346" s="429"/>
      <c r="PGX346" s="428"/>
      <c r="PGY346" s="430"/>
      <c r="PGZ346" s="431"/>
      <c r="PHA346" s="429"/>
      <c r="PHB346" s="428"/>
      <c r="PHC346" s="430"/>
      <c r="PHD346" s="431"/>
      <c r="PHE346" s="429"/>
      <c r="PHF346" s="428"/>
      <c r="PHG346" s="430"/>
      <c r="PHH346" s="431"/>
      <c r="PHI346" s="429"/>
      <c r="PHJ346" s="428"/>
      <c r="PHK346" s="430"/>
      <c r="PHL346" s="431"/>
      <c r="PHM346" s="429"/>
      <c r="PHN346" s="428"/>
      <c r="PHO346" s="430"/>
      <c r="PHP346" s="431"/>
      <c r="PHQ346" s="429"/>
      <c r="PHR346" s="428"/>
      <c r="PHS346" s="430"/>
      <c r="PHT346" s="431"/>
      <c r="PHU346" s="429"/>
      <c r="PHV346" s="428"/>
      <c r="PHW346" s="430"/>
      <c r="PHX346" s="431"/>
      <c r="PHY346" s="429"/>
      <c r="PHZ346" s="428"/>
      <c r="PIA346" s="430"/>
      <c r="PIB346" s="431"/>
      <c r="PIC346" s="429"/>
      <c r="PID346" s="428"/>
      <c r="PIE346" s="430"/>
      <c r="PIF346" s="431"/>
      <c r="PIG346" s="429"/>
      <c r="PIH346" s="428"/>
      <c r="PII346" s="430"/>
      <c r="PIJ346" s="431"/>
      <c r="PIK346" s="429"/>
      <c r="PIL346" s="428"/>
      <c r="PIM346" s="430"/>
      <c r="PIN346" s="431"/>
      <c r="PIO346" s="429"/>
      <c r="PIP346" s="428"/>
      <c r="PIQ346" s="430"/>
      <c r="PIR346" s="431"/>
      <c r="PIS346" s="429"/>
      <c r="PIT346" s="428"/>
      <c r="PIU346" s="430"/>
      <c r="PIV346" s="431"/>
      <c r="PIW346" s="429"/>
      <c r="PIX346" s="428"/>
      <c r="PIY346" s="430"/>
      <c r="PIZ346" s="431"/>
      <c r="PJA346" s="429"/>
      <c r="PJB346" s="428"/>
      <c r="PJC346" s="430"/>
      <c r="PJD346" s="431"/>
      <c r="PJE346" s="429"/>
      <c r="PJF346" s="428"/>
      <c r="PJG346" s="430"/>
      <c r="PJH346" s="431"/>
      <c r="PJI346" s="429"/>
      <c r="PJJ346" s="428"/>
      <c r="PJK346" s="430"/>
      <c r="PJL346" s="431"/>
      <c r="PJM346" s="429"/>
      <c r="PJN346" s="428"/>
      <c r="PJO346" s="430"/>
      <c r="PJP346" s="431"/>
      <c r="PJQ346" s="429"/>
      <c r="PJR346" s="428"/>
      <c r="PJS346" s="430"/>
      <c r="PJT346" s="431"/>
      <c r="PJU346" s="429"/>
      <c r="PJV346" s="428"/>
      <c r="PJW346" s="430"/>
      <c r="PJX346" s="431"/>
      <c r="PJY346" s="429"/>
      <c r="PJZ346" s="428"/>
      <c r="PKA346" s="430"/>
      <c r="PKB346" s="431"/>
      <c r="PKC346" s="429"/>
      <c r="PKD346" s="428"/>
      <c r="PKE346" s="430"/>
      <c r="PKF346" s="431"/>
      <c r="PKG346" s="429"/>
      <c r="PKH346" s="428"/>
      <c r="PKI346" s="430"/>
      <c r="PKJ346" s="431"/>
      <c r="PKK346" s="429"/>
      <c r="PKL346" s="428"/>
      <c r="PKM346" s="430"/>
      <c r="PKN346" s="431"/>
      <c r="PKO346" s="429"/>
      <c r="PKP346" s="428"/>
      <c r="PKQ346" s="430"/>
      <c r="PKR346" s="431"/>
      <c r="PKS346" s="429"/>
      <c r="PKT346" s="428"/>
      <c r="PKU346" s="430"/>
      <c r="PKV346" s="431"/>
      <c r="PKW346" s="429"/>
      <c r="PKX346" s="428"/>
      <c r="PKY346" s="430"/>
      <c r="PKZ346" s="431"/>
      <c r="PLA346" s="429"/>
      <c r="PLB346" s="428"/>
      <c r="PLC346" s="430"/>
      <c r="PLD346" s="431"/>
      <c r="PLE346" s="429"/>
      <c r="PLF346" s="428"/>
      <c r="PLG346" s="430"/>
      <c r="PLH346" s="431"/>
      <c r="PLI346" s="429"/>
      <c r="PLJ346" s="428"/>
      <c r="PLK346" s="430"/>
      <c r="PLL346" s="431"/>
      <c r="PLM346" s="429"/>
      <c r="PLN346" s="428"/>
      <c r="PLO346" s="430"/>
      <c r="PLP346" s="431"/>
      <c r="PLQ346" s="429"/>
      <c r="PLR346" s="428"/>
      <c r="PLS346" s="430"/>
      <c r="PLT346" s="431"/>
      <c r="PLU346" s="429"/>
      <c r="PLV346" s="428"/>
      <c r="PLW346" s="430"/>
      <c r="PLX346" s="431"/>
      <c r="PLY346" s="429"/>
      <c r="PLZ346" s="428"/>
      <c r="PMA346" s="430"/>
      <c r="PMB346" s="431"/>
      <c r="PMC346" s="429"/>
      <c r="PMD346" s="428"/>
      <c r="PME346" s="430"/>
      <c r="PMF346" s="431"/>
      <c r="PMG346" s="429"/>
      <c r="PMH346" s="428"/>
      <c r="PMI346" s="430"/>
      <c r="PMJ346" s="431"/>
      <c r="PMK346" s="429"/>
      <c r="PML346" s="428"/>
      <c r="PMM346" s="430"/>
      <c r="PMN346" s="431"/>
      <c r="PMO346" s="429"/>
      <c r="PMP346" s="428"/>
      <c r="PMQ346" s="430"/>
      <c r="PMR346" s="431"/>
      <c r="PMS346" s="429"/>
      <c r="PMT346" s="428"/>
      <c r="PMU346" s="430"/>
      <c r="PMV346" s="431"/>
      <c r="PMW346" s="429"/>
      <c r="PMX346" s="428"/>
      <c r="PMY346" s="430"/>
      <c r="PMZ346" s="431"/>
      <c r="PNA346" s="429"/>
      <c r="PNB346" s="428"/>
      <c r="PNC346" s="430"/>
      <c r="PND346" s="431"/>
      <c r="PNE346" s="429"/>
      <c r="PNF346" s="428"/>
      <c r="PNG346" s="430"/>
      <c r="PNH346" s="431"/>
      <c r="PNI346" s="429"/>
      <c r="PNJ346" s="428"/>
      <c r="PNK346" s="430"/>
      <c r="PNL346" s="431"/>
      <c r="PNM346" s="429"/>
      <c r="PNN346" s="428"/>
      <c r="PNO346" s="430"/>
      <c r="PNP346" s="431"/>
      <c r="PNQ346" s="429"/>
      <c r="PNR346" s="428"/>
      <c r="PNS346" s="430"/>
      <c r="PNT346" s="431"/>
      <c r="PNU346" s="429"/>
      <c r="PNV346" s="428"/>
      <c r="PNW346" s="430"/>
      <c r="PNX346" s="431"/>
      <c r="PNY346" s="429"/>
      <c r="PNZ346" s="428"/>
      <c r="POA346" s="430"/>
      <c r="POB346" s="431"/>
      <c r="POC346" s="429"/>
      <c r="POD346" s="428"/>
      <c r="POE346" s="430"/>
      <c r="POF346" s="431"/>
      <c r="POG346" s="429"/>
      <c r="POH346" s="428"/>
      <c r="POI346" s="430"/>
      <c r="POJ346" s="431"/>
      <c r="POK346" s="429"/>
      <c r="POL346" s="428"/>
      <c r="POM346" s="430"/>
      <c r="PON346" s="431"/>
      <c r="POO346" s="429"/>
      <c r="POP346" s="428"/>
      <c r="POQ346" s="430"/>
      <c r="POR346" s="431"/>
      <c r="POS346" s="429"/>
      <c r="POT346" s="428"/>
      <c r="POU346" s="430"/>
      <c r="POV346" s="431"/>
      <c r="POW346" s="429"/>
      <c r="POX346" s="428"/>
      <c r="POY346" s="430"/>
      <c r="POZ346" s="431"/>
      <c r="PPA346" s="429"/>
      <c r="PPB346" s="428"/>
      <c r="PPC346" s="430"/>
      <c r="PPD346" s="431"/>
      <c r="PPE346" s="429"/>
      <c r="PPF346" s="428"/>
      <c r="PPG346" s="430"/>
      <c r="PPH346" s="431"/>
      <c r="PPI346" s="429"/>
      <c r="PPJ346" s="428"/>
      <c r="PPK346" s="430"/>
      <c r="PPL346" s="431"/>
      <c r="PPM346" s="429"/>
      <c r="PPN346" s="428"/>
      <c r="PPO346" s="430"/>
      <c r="PPP346" s="431"/>
      <c r="PPQ346" s="429"/>
      <c r="PPR346" s="428"/>
      <c r="PPS346" s="430"/>
      <c r="PPT346" s="431"/>
      <c r="PPU346" s="429"/>
      <c r="PPV346" s="428"/>
      <c r="PPW346" s="430"/>
      <c r="PPX346" s="431"/>
      <c r="PPY346" s="429"/>
      <c r="PPZ346" s="428"/>
      <c r="PQA346" s="430"/>
      <c r="PQB346" s="431"/>
      <c r="PQC346" s="429"/>
      <c r="PQD346" s="428"/>
      <c r="PQE346" s="430"/>
      <c r="PQF346" s="431"/>
      <c r="PQG346" s="429"/>
      <c r="PQH346" s="428"/>
      <c r="PQI346" s="430"/>
      <c r="PQJ346" s="431"/>
      <c r="PQK346" s="429"/>
      <c r="PQL346" s="428"/>
      <c r="PQM346" s="430"/>
      <c r="PQN346" s="431"/>
      <c r="PQO346" s="429"/>
      <c r="PQP346" s="428"/>
      <c r="PQQ346" s="430"/>
      <c r="PQR346" s="431"/>
      <c r="PQS346" s="429"/>
      <c r="PQT346" s="428"/>
      <c r="PQU346" s="430"/>
      <c r="PQV346" s="431"/>
      <c r="PQW346" s="429"/>
      <c r="PQX346" s="428"/>
      <c r="PQY346" s="430"/>
      <c r="PQZ346" s="431"/>
      <c r="PRA346" s="429"/>
      <c r="PRB346" s="428"/>
      <c r="PRC346" s="430"/>
      <c r="PRD346" s="431"/>
      <c r="PRE346" s="429"/>
      <c r="PRF346" s="428"/>
      <c r="PRG346" s="430"/>
      <c r="PRH346" s="431"/>
      <c r="PRI346" s="429"/>
      <c r="PRJ346" s="428"/>
      <c r="PRK346" s="430"/>
      <c r="PRL346" s="431"/>
      <c r="PRM346" s="429"/>
      <c r="PRN346" s="428"/>
      <c r="PRO346" s="430"/>
      <c r="PRP346" s="431"/>
      <c r="PRQ346" s="429"/>
      <c r="PRR346" s="428"/>
      <c r="PRS346" s="430"/>
      <c r="PRT346" s="431"/>
      <c r="PRU346" s="429"/>
      <c r="PRV346" s="428"/>
      <c r="PRW346" s="430"/>
      <c r="PRX346" s="431"/>
      <c r="PRY346" s="429"/>
      <c r="PRZ346" s="428"/>
      <c r="PSA346" s="430"/>
      <c r="PSB346" s="431"/>
      <c r="PSC346" s="429"/>
      <c r="PSD346" s="428"/>
      <c r="PSE346" s="430"/>
      <c r="PSF346" s="431"/>
      <c r="PSG346" s="429"/>
      <c r="PSH346" s="428"/>
      <c r="PSI346" s="430"/>
      <c r="PSJ346" s="431"/>
      <c r="PSK346" s="429"/>
      <c r="PSL346" s="428"/>
      <c r="PSM346" s="430"/>
      <c r="PSN346" s="431"/>
      <c r="PSO346" s="429"/>
      <c r="PSP346" s="428"/>
      <c r="PSQ346" s="430"/>
      <c r="PSR346" s="431"/>
      <c r="PSS346" s="429"/>
      <c r="PST346" s="428"/>
      <c r="PSU346" s="430"/>
      <c r="PSV346" s="431"/>
      <c r="PSW346" s="429"/>
      <c r="PSX346" s="428"/>
      <c r="PSY346" s="430"/>
      <c r="PSZ346" s="431"/>
      <c r="PTA346" s="429"/>
      <c r="PTB346" s="428"/>
      <c r="PTC346" s="430"/>
      <c r="PTD346" s="431"/>
      <c r="PTE346" s="429"/>
      <c r="PTF346" s="428"/>
      <c r="PTG346" s="430"/>
      <c r="PTH346" s="431"/>
      <c r="PTI346" s="429"/>
      <c r="PTJ346" s="428"/>
      <c r="PTK346" s="430"/>
      <c r="PTL346" s="431"/>
      <c r="PTM346" s="429"/>
      <c r="PTN346" s="428"/>
      <c r="PTO346" s="430"/>
      <c r="PTP346" s="431"/>
      <c r="PTQ346" s="429"/>
      <c r="PTR346" s="428"/>
      <c r="PTS346" s="430"/>
      <c r="PTT346" s="431"/>
      <c r="PTU346" s="429"/>
      <c r="PTV346" s="428"/>
      <c r="PTW346" s="430"/>
      <c r="PTX346" s="431"/>
      <c r="PTY346" s="429"/>
      <c r="PTZ346" s="428"/>
      <c r="PUA346" s="430"/>
      <c r="PUB346" s="431"/>
      <c r="PUC346" s="429"/>
      <c r="PUD346" s="428"/>
      <c r="PUE346" s="430"/>
      <c r="PUF346" s="431"/>
      <c r="PUG346" s="429"/>
      <c r="PUH346" s="428"/>
      <c r="PUI346" s="430"/>
      <c r="PUJ346" s="431"/>
      <c r="PUK346" s="429"/>
      <c r="PUL346" s="428"/>
      <c r="PUM346" s="430"/>
      <c r="PUN346" s="431"/>
      <c r="PUO346" s="429"/>
      <c r="PUP346" s="428"/>
      <c r="PUQ346" s="430"/>
      <c r="PUR346" s="431"/>
      <c r="PUS346" s="429"/>
      <c r="PUT346" s="428"/>
      <c r="PUU346" s="430"/>
      <c r="PUV346" s="431"/>
      <c r="PUW346" s="429"/>
      <c r="PUX346" s="428"/>
      <c r="PUY346" s="430"/>
      <c r="PUZ346" s="431"/>
      <c r="PVA346" s="429"/>
      <c r="PVB346" s="428"/>
      <c r="PVC346" s="430"/>
      <c r="PVD346" s="431"/>
      <c r="PVE346" s="429"/>
      <c r="PVF346" s="428"/>
      <c r="PVG346" s="430"/>
      <c r="PVH346" s="431"/>
      <c r="PVI346" s="429"/>
      <c r="PVJ346" s="428"/>
      <c r="PVK346" s="430"/>
      <c r="PVL346" s="431"/>
      <c r="PVM346" s="429"/>
      <c r="PVN346" s="428"/>
      <c r="PVO346" s="430"/>
      <c r="PVP346" s="431"/>
      <c r="PVQ346" s="429"/>
      <c r="PVR346" s="428"/>
      <c r="PVS346" s="430"/>
      <c r="PVT346" s="431"/>
      <c r="PVU346" s="429"/>
      <c r="PVV346" s="428"/>
      <c r="PVW346" s="430"/>
      <c r="PVX346" s="431"/>
      <c r="PVY346" s="429"/>
      <c r="PVZ346" s="428"/>
      <c r="PWA346" s="430"/>
      <c r="PWB346" s="431"/>
      <c r="PWC346" s="429"/>
      <c r="PWD346" s="428"/>
      <c r="PWE346" s="430"/>
      <c r="PWF346" s="431"/>
      <c r="PWG346" s="429"/>
      <c r="PWH346" s="428"/>
      <c r="PWI346" s="430"/>
      <c r="PWJ346" s="431"/>
      <c r="PWK346" s="429"/>
      <c r="PWL346" s="428"/>
      <c r="PWM346" s="430"/>
      <c r="PWN346" s="431"/>
      <c r="PWO346" s="429"/>
      <c r="PWP346" s="428"/>
      <c r="PWQ346" s="430"/>
      <c r="PWR346" s="431"/>
      <c r="PWS346" s="429"/>
      <c r="PWT346" s="428"/>
      <c r="PWU346" s="430"/>
      <c r="PWV346" s="431"/>
      <c r="PWW346" s="429"/>
      <c r="PWX346" s="428"/>
      <c r="PWY346" s="430"/>
      <c r="PWZ346" s="431"/>
      <c r="PXA346" s="429"/>
      <c r="PXB346" s="428"/>
      <c r="PXC346" s="430"/>
      <c r="PXD346" s="431"/>
      <c r="PXE346" s="429"/>
      <c r="PXF346" s="428"/>
      <c r="PXG346" s="430"/>
      <c r="PXH346" s="431"/>
      <c r="PXI346" s="429"/>
      <c r="PXJ346" s="428"/>
      <c r="PXK346" s="430"/>
      <c r="PXL346" s="431"/>
      <c r="PXM346" s="429"/>
      <c r="PXN346" s="428"/>
      <c r="PXO346" s="430"/>
      <c r="PXP346" s="431"/>
      <c r="PXQ346" s="429"/>
      <c r="PXR346" s="428"/>
      <c r="PXS346" s="430"/>
      <c r="PXT346" s="431"/>
      <c r="PXU346" s="429"/>
      <c r="PXV346" s="428"/>
      <c r="PXW346" s="430"/>
      <c r="PXX346" s="431"/>
      <c r="PXY346" s="429"/>
      <c r="PXZ346" s="428"/>
      <c r="PYA346" s="430"/>
      <c r="PYB346" s="431"/>
      <c r="PYC346" s="429"/>
      <c r="PYD346" s="428"/>
      <c r="PYE346" s="430"/>
      <c r="PYF346" s="431"/>
      <c r="PYG346" s="429"/>
      <c r="PYH346" s="428"/>
      <c r="PYI346" s="430"/>
      <c r="PYJ346" s="431"/>
      <c r="PYK346" s="429"/>
      <c r="PYL346" s="428"/>
      <c r="PYM346" s="430"/>
      <c r="PYN346" s="431"/>
      <c r="PYO346" s="429"/>
      <c r="PYP346" s="428"/>
      <c r="PYQ346" s="430"/>
      <c r="PYR346" s="431"/>
      <c r="PYS346" s="429"/>
      <c r="PYT346" s="428"/>
      <c r="PYU346" s="430"/>
      <c r="PYV346" s="431"/>
      <c r="PYW346" s="429"/>
      <c r="PYX346" s="428"/>
      <c r="PYY346" s="430"/>
      <c r="PYZ346" s="431"/>
      <c r="PZA346" s="429"/>
      <c r="PZB346" s="428"/>
      <c r="PZC346" s="430"/>
      <c r="PZD346" s="431"/>
      <c r="PZE346" s="429"/>
      <c r="PZF346" s="428"/>
      <c r="PZG346" s="430"/>
      <c r="PZH346" s="431"/>
      <c r="PZI346" s="429"/>
      <c r="PZJ346" s="428"/>
      <c r="PZK346" s="430"/>
      <c r="PZL346" s="431"/>
      <c r="PZM346" s="429"/>
      <c r="PZN346" s="428"/>
      <c r="PZO346" s="430"/>
      <c r="PZP346" s="431"/>
      <c r="PZQ346" s="429"/>
      <c r="PZR346" s="428"/>
      <c r="PZS346" s="430"/>
      <c r="PZT346" s="431"/>
      <c r="PZU346" s="429"/>
      <c r="PZV346" s="428"/>
      <c r="PZW346" s="430"/>
      <c r="PZX346" s="431"/>
      <c r="PZY346" s="429"/>
      <c r="PZZ346" s="428"/>
      <c r="QAA346" s="430"/>
      <c r="QAB346" s="431"/>
      <c r="QAC346" s="429"/>
      <c r="QAD346" s="428"/>
      <c r="QAE346" s="430"/>
      <c r="QAF346" s="431"/>
      <c r="QAG346" s="429"/>
      <c r="QAH346" s="428"/>
      <c r="QAI346" s="430"/>
      <c r="QAJ346" s="431"/>
      <c r="QAK346" s="429"/>
      <c r="QAL346" s="428"/>
      <c r="QAM346" s="430"/>
      <c r="QAN346" s="431"/>
      <c r="QAO346" s="429"/>
      <c r="QAP346" s="428"/>
      <c r="QAQ346" s="430"/>
      <c r="QAR346" s="431"/>
      <c r="QAS346" s="429"/>
      <c r="QAT346" s="428"/>
      <c r="QAU346" s="430"/>
      <c r="QAV346" s="431"/>
      <c r="QAW346" s="429"/>
      <c r="QAX346" s="428"/>
      <c r="QAY346" s="430"/>
      <c r="QAZ346" s="431"/>
      <c r="QBA346" s="429"/>
      <c r="QBB346" s="428"/>
      <c r="QBC346" s="430"/>
      <c r="QBD346" s="431"/>
      <c r="QBE346" s="429"/>
      <c r="QBF346" s="428"/>
      <c r="QBG346" s="430"/>
      <c r="QBH346" s="431"/>
      <c r="QBI346" s="429"/>
      <c r="QBJ346" s="428"/>
      <c r="QBK346" s="430"/>
      <c r="QBL346" s="431"/>
      <c r="QBM346" s="429"/>
      <c r="QBN346" s="428"/>
      <c r="QBO346" s="430"/>
      <c r="QBP346" s="431"/>
      <c r="QBQ346" s="429"/>
      <c r="QBR346" s="428"/>
      <c r="QBS346" s="430"/>
      <c r="QBT346" s="431"/>
      <c r="QBU346" s="429"/>
      <c r="QBV346" s="428"/>
      <c r="QBW346" s="430"/>
      <c r="QBX346" s="431"/>
      <c r="QBY346" s="429"/>
      <c r="QBZ346" s="428"/>
      <c r="QCA346" s="430"/>
      <c r="QCB346" s="431"/>
      <c r="QCC346" s="429"/>
      <c r="QCD346" s="428"/>
      <c r="QCE346" s="430"/>
      <c r="QCF346" s="431"/>
      <c r="QCG346" s="429"/>
      <c r="QCH346" s="428"/>
      <c r="QCI346" s="430"/>
      <c r="QCJ346" s="431"/>
      <c r="QCK346" s="429"/>
      <c r="QCL346" s="428"/>
      <c r="QCM346" s="430"/>
      <c r="QCN346" s="431"/>
      <c r="QCO346" s="429"/>
      <c r="QCP346" s="428"/>
      <c r="QCQ346" s="430"/>
      <c r="QCR346" s="431"/>
      <c r="QCS346" s="429"/>
      <c r="QCT346" s="428"/>
      <c r="QCU346" s="430"/>
      <c r="QCV346" s="431"/>
      <c r="QCW346" s="429"/>
      <c r="QCX346" s="428"/>
      <c r="QCY346" s="430"/>
      <c r="QCZ346" s="431"/>
      <c r="QDA346" s="429"/>
      <c r="QDB346" s="428"/>
      <c r="QDC346" s="430"/>
      <c r="QDD346" s="431"/>
      <c r="QDE346" s="429"/>
      <c r="QDF346" s="428"/>
      <c r="QDG346" s="430"/>
      <c r="QDH346" s="431"/>
      <c r="QDI346" s="429"/>
      <c r="QDJ346" s="428"/>
      <c r="QDK346" s="430"/>
      <c r="QDL346" s="431"/>
      <c r="QDM346" s="429"/>
      <c r="QDN346" s="428"/>
      <c r="QDO346" s="430"/>
      <c r="QDP346" s="431"/>
      <c r="QDQ346" s="429"/>
      <c r="QDR346" s="428"/>
      <c r="QDS346" s="430"/>
      <c r="QDT346" s="431"/>
      <c r="QDU346" s="429"/>
      <c r="QDV346" s="428"/>
      <c r="QDW346" s="430"/>
      <c r="QDX346" s="431"/>
      <c r="QDY346" s="429"/>
      <c r="QDZ346" s="428"/>
      <c r="QEA346" s="430"/>
      <c r="QEB346" s="431"/>
      <c r="QEC346" s="429"/>
      <c r="QED346" s="428"/>
      <c r="QEE346" s="430"/>
      <c r="QEF346" s="431"/>
      <c r="QEG346" s="429"/>
      <c r="QEH346" s="428"/>
      <c r="QEI346" s="430"/>
      <c r="QEJ346" s="431"/>
      <c r="QEK346" s="429"/>
      <c r="QEL346" s="428"/>
      <c r="QEM346" s="430"/>
      <c r="QEN346" s="431"/>
      <c r="QEO346" s="429"/>
      <c r="QEP346" s="428"/>
      <c r="QEQ346" s="430"/>
      <c r="QER346" s="431"/>
      <c r="QES346" s="429"/>
      <c r="QET346" s="428"/>
      <c r="QEU346" s="430"/>
      <c r="QEV346" s="431"/>
      <c r="QEW346" s="429"/>
      <c r="QEX346" s="428"/>
      <c r="QEY346" s="430"/>
      <c r="QEZ346" s="431"/>
      <c r="QFA346" s="429"/>
      <c r="QFB346" s="428"/>
      <c r="QFC346" s="430"/>
      <c r="QFD346" s="431"/>
      <c r="QFE346" s="429"/>
      <c r="QFF346" s="428"/>
      <c r="QFG346" s="430"/>
      <c r="QFH346" s="431"/>
      <c r="QFI346" s="429"/>
      <c r="QFJ346" s="428"/>
      <c r="QFK346" s="430"/>
      <c r="QFL346" s="431"/>
      <c r="QFM346" s="429"/>
      <c r="QFN346" s="428"/>
      <c r="QFO346" s="430"/>
      <c r="QFP346" s="431"/>
      <c r="QFQ346" s="429"/>
      <c r="QFR346" s="428"/>
      <c r="QFS346" s="430"/>
      <c r="QFT346" s="431"/>
      <c r="QFU346" s="429"/>
      <c r="QFV346" s="428"/>
      <c r="QFW346" s="430"/>
      <c r="QFX346" s="431"/>
      <c r="QFY346" s="429"/>
      <c r="QFZ346" s="428"/>
      <c r="QGA346" s="430"/>
      <c r="QGB346" s="431"/>
      <c r="QGC346" s="429"/>
      <c r="QGD346" s="428"/>
      <c r="QGE346" s="430"/>
      <c r="QGF346" s="431"/>
      <c r="QGG346" s="429"/>
      <c r="QGH346" s="428"/>
      <c r="QGI346" s="430"/>
      <c r="QGJ346" s="431"/>
      <c r="QGK346" s="429"/>
      <c r="QGL346" s="428"/>
      <c r="QGM346" s="430"/>
      <c r="QGN346" s="431"/>
      <c r="QGO346" s="429"/>
      <c r="QGP346" s="428"/>
      <c r="QGQ346" s="430"/>
      <c r="QGR346" s="431"/>
      <c r="QGS346" s="429"/>
      <c r="QGT346" s="428"/>
      <c r="QGU346" s="430"/>
      <c r="QGV346" s="431"/>
      <c r="QGW346" s="429"/>
      <c r="QGX346" s="428"/>
      <c r="QGY346" s="430"/>
      <c r="QGZ346" s="431"/>
      <c r="QHA346" s="429"/>
      <c r="QHB346" s="428"/>
      <c r="QHC346" s="430"/>
      <c r="QHD346" s="431"/>
      <c r="QHE346" s="429"/>
      <c r="QHF346" s="428"/>
      <c r="QHG346" s="430"/>
      <c r="QHH346" s="431"/>
      <c r="QHI346" s="429"/>
      <c r="QHJ346" s="428"/>
      <c r="QHK346" s="430"/>
      <c r="QHL346" s="431"/>
      <c r="QHM346" s="429"/>
      <c r="QHN346" s="428"/>
      <c r="QHO346" s="430"/>
      <c r="QHP346" s="431"/>
      <c r="QHQ346" s="429"/>
      <c r="QHR346" s="428"/>
      <c r="QHS346" s="430"/>
      <c r="QHT346" s="431"/>
      <c r="QHU346" s="429"/>
      <c r="QHV346" s="428"/>
      <c r="QHW346" s="430"/>
      <c r="QHX346" s="431"/>
      <c r="QHY346" s="429"/>
      <c r="QHZ346" s="428"/>
      <c r="QIA346" s="430"/>
      <c r="QIB346" s="431"/>
      <c r="QIC346" s="429"/>
      <c r="QID346" s="428"/>
      <c r="QIE346" s="430"/>
      <c r="QIF346" s="431"/>
      <c r="QIG346" s="429"/>
      <c r="QIH346" s="428"/>
      <c r="QII346" s="430"/>
      <c r="QIJ346" s="431"/>
      <c r="QIK346" s="429"/>
      <c r="QIL346" s="428"/>
      <c r="QIM346" s="430"/>
      <c r="QIN346" s="431"/>
      <c r="QIO346" s="429"/>
      <c r="QIP346" s="428"/>
      <c r="QIQ346" s="430"/>
      <c r="QIR346" s="431"/>
      <c r="QIS346" s="429"/>
      <c r="QIT346" s="428"/>
      <c r="QIU346" s="430"/>
      <c r="QIV346" s="431"/>
      <c r="QIW346" s="429"/>
      <c r="QIX346" s="428"/>
      <c r="QIY346" s="430"/>
      <c r="QIZ346" s="431"/>
      <c r="QJA346" s="429"/>
      <c r="QJB346" s="428"/>
      <c r="QJC346" s="430"/>
      <c r="QJD346" s="431"/>
      <c r="QJE346" s="429"/>
      <c r="QJF346" s="428"/>
      <c r="QJG346" s="430"/>
      <c r="QJH346" s="431"/>
      <c r="QJI346" s="429"/>
      <c r="QJJ346" s="428"/>
      <c r="QJK346" s="430"/>
      <c r="QJL346" s="431"/>
      <c r="QJM346" s="429"/>
      <c r="QJN346" s="428"/>
      <c r="QJO346" s="430"/>
      <c r="QJP346" s="431"/>
      <c r="QJQ346" s="429"/>
      <c r="QJR346" s="428"/>
      <c r="QJS346" s="430"/>
      <c r="QJT346" s="431"/>
      <c r="QJU346" s="429"/>
      <c r="QJV346" s="428"/>
      <c r="QJW346" s="430"/>
      <c r="QJX346" s="431"/>
      <c r="QJY346" s="429"/>
      <c r="QJZ346" s="428"/>
      <c r="QKA346" s="430"/>
      <c r="QKB346" s="431"/>
      <c r="QKC346" s="429"/>
      <c r="QKD346" s="428"/>
      <c r="QKE346" s="430"/>
      <c r="QKF346" s="431"/>
      <c r="QKG346" s="429"/>
      <c r="QKH346" s="428"/>
      <c r="QKI346" s="430"/>
      <c r="QKJ346" s="431"/>
      <c r="QKK346" s="429"/>
      <c r="QKL346" s="428"/>
      <c r="QKM346" s="430"/>
      <c r="QKN346" s="431"/>
      <c r="QKO346" s="429"/>
      <c r="QKP346" s="428"/>
      <c r="QKQ346" s="430"/>
      <c r="QKR346" s="431"/>
      <c r="QKS346" s="429"/>
      <c r="QKT346" s="428"/>
      <c r="QKU346" s="430"/>
      <c r="QKV346" s="431"/>
      <c r="QKW346" s="429"/>
      <c r="QKX346" s="428"/>
      <c r="QKY346" s="430"/>
      <c r="QKZ346" s="431"/>
      <c r="QLA346" s="429"/>
      <c r="QLB346" s="428"/>
      <c r="QLC346" s="430"/>
      <c r="QLD346" s="431"/>
      <c r="QLE346" s="429"/>
      <c r="QLF346" s="428"/>
      <c r="QLG346" s="430"/>
      <c r="QLH346" s="431"/>
      <c r="QLI346" s="429"/>
      <c r="QLJ346" s="428"/>
      <c r="QLK346" s="430"/>
      <c r="QLL346" s="431"/>
      <c r="QLM346" s="429"/>
      <c r="QLN346" s="428"/>
      <c r="QLO346" s="430"/>
      <c r="QLP346" s="431"/>
      <c r="QLQ346" s="429"/>
      <c r="QLR346" s="428"/>
      <c r="QLS346" s="430"/>
      <c r="QLT346" s="431"/>
      <c r="QLU346" s="429"/>
      <c r="QLV346" s="428"/>
      <c r="QLW346" s="430"/>
      <c r="QLX346" s="431"/>
      <c r="QLY346" s="429"/>
      <c r="QLZ346" s="428"/>
      <c r="QMA346" s="430"/>
      <c r="QMB346" s="431"/>
      <c r="QMC346" s="429"/>
      <c r="QMD346" s="428"/>
      <c r="QME346" s="430"/>
      <c r="QMF346" s="431"/>
      <c r="QMG346" s="429"/>
      <c r="QMH346" s="428"/>
      <c r="QMI346" s="430"/>
      <c r="QMJ346" s="431"/>
      <c r="QMK346" s="429"/>
      <c r="QML346" s="428"/>
      <c r="QMM346" s="430"/>
      <c r="QMN346" s="431"/>
      <c r="QMO346" s="429"/>
      <c r="QMP346" s="428"/>
      <c r="QMQ346" s="430"/>
      <c r="QMR346" s="431"/>
      <c r="QMS346" s="429"/>
      <c r="QMT346" s="428"/>
      <c r="QMU346" s="430"/>
      <c r="QMV346" s="431"/>
      <c r="QMW346" s="429"/>
      <c r="QMX346" s="428"/>
      <c r="QMY346" s="430"/>
      <c r="QMZ346" s="431"/>
      <c r="QNA346" s="429"/>
      <c r="QNB346" s="428"/>
      <c r="QNC346" s="430"/>
      <c r="QND346" s="431"/>
      <c r="QNE346" s="429"/>
      <c r="QNF346" s="428"/>
      <c r="QNG346" s="430"/>
      <c r="QNH346" s="431"/>
      <c r="QNI346" s="429"/>
      <c r="QNJ346" s="428"/>
      <c r="QNK346" s="430"/>
      <c r="QNL346" s="431"/>
      <c r="QNM346" s="429"/>
      <c r="QNN346" s="428"/>
      <c r="QNO346" s="430"/>
      <c r="QNP346" s="431"/>
      <c r="QNQ346" s="429"/>
      <c r="QNR346" s="428"/>
      <c r="QNS346" s="430"/>
      <c r="QNT346" s="431"/>
      <c r="QNU346" s="429"/>
      <c r="QNV346" s="428"/>
      <c r="QNW346" s="430"/>
      <c r="QNX346" s="431"/>
      <c r="QNY346" s="429"/>
      <c r="QNZ346" s="428"/>
      <c r="QOA346" s="430"/>
      <c r="QOB346" s="431"/>
      <c r="QOC346" s="429"/>
      <c r="QOD346" s="428"/>
      <c r="QOE346" s="430"/>
      <c r="QOF346" s="431"/>
      <c r="QOG346" s="429"/>
      <c r="QOH346" s="428"/>
      <c r="QOI346" s="430"/>
      <c r="QOJ346" s="431"/>
      <c r="QOK346" s="429"/>
      <c r="QOL346" s="428"/>
      <c r="QOM346" s="430"/>
      <c r="QON346" s="431"/>
      <c r="QOO346" s="429"/>
      <c r="QOP346" s="428"/>
      <c r="QOQ346" s="430"/>
      <c r="QOR346" s="431"/>
      <c r="QOS346" s="429"/>
      <c r="QOT346" s="428"/>
      <c r="QOU346" s="430"/>
      <c r="QOV346" s="431"/>
      <c r="QOW346" s="429"/>
      <c r="QOX346" s="428"/>
      <c r="QOY346" s="430"/>
      <c r="QOZ346" s="431"/>
      <c r="QPA346" s="429"/>
      <c r="QPB346" s="428"/>
      <c r="QPC346" s="430"/>
      <c r="QPD346" s="431"/>
      <c r="QPE346" s="429"/>
      <c r="QPF346" s="428"/>
      <c r="QPG346" s="430"/>
      <c r="QPH346" s="431"/>
      <c r="QPI346" s="429"/>
      <c r="QPJ346" s="428"/>
      <c r="QPK346" s="430"/>
      <c r="QPL346" s="431"/>
      <c r="QPM346" s="429"/>
      <c r="QPN346" s="428"/>
      <c r="QPO346" s="430"/>
      <c r="QPP346" s="431"/>
      <c r="QPQ346" s="429"/>
      <c r="QPR346" s="428"/>
      <c r="QPS346" s="430"/>
      <c r="QPT346" s="431"/>
      <c r="QPU346" s="429"/>
      <c r="QPV346" s="428"/>
      <c r="QPW346" s="430"/>
      <c r="QPX346" s="431"/>
      <c r="QPY346" s="429"/>
      <c r="QPZ346" s="428"/>
      <c r="QQA346" s="430"/>
      <c r="QQB346" s="431"/>
      <c r="QQC346" s="429"/>
      <c r="QQD346" s="428"/>
      <c r="QQE346" s="430"/>
      <c r="QQF346" s="431"/>
      <c r="QQG346" s="429"/>
      <c r="QQH346" s="428"/>
      <c r="QQI346" s="430"/>
      <c r="QQJ346" s="431"/>
      <c r="QQK346" s="429"/>
      <c r="QQL346" s="428"/>
      <c r="QQM346" s="430"/>
      <c r="QQN346" s="431"/>
      <c r="QQO346" s="429"/>
      <c r="QQP346" s="428"/>
      <c r="QQQ346" s="430"/>
      <c r="QQR346" s="431"/>
      <c r="QQS346" s="429"/>
      <c r="QQT346" s="428"/>
      <c r="QQU346" s="430"/>
      <c r="QQV346" s="431"/>
      <c r="QQW346" s="429"/>
      <c r="QQX346" s="428"/>
      <c r="QQY346" s="430"/>
      <c r="QQZ346" s="431"/>
      <c r="QRA346" s="429"/>
      <c r="QRB346" s="428"/>
      <c r="QRC346" s="430"/>
      <c r="QRD346" s="431"/>
      <c r="QRE346" s="429"/>
      <c r="QRF346" s="428"/>
      <c r="QRG346" s="430"/>
      <c r="QRH346" s="431"/>
      <c r="QRI346" s="429"/>
      <c r="QRJ346" s="428"/>
      <c r="QRK346" s="430"/>
      <c r="QRL346" s="431"/>
      <c r="QRM346" s="429"/>
      <c r="QRN346" s="428"/>
      <c r="QRO346" s="430"/>
      <c r="QRP346" s="431"/>
      <c r="QRQ346" s="429"/>
      <c r="QRR346" s="428"/>
      <c r="QRS346" s="430"/>
      <c r="QRT346" s="431"/>
      <c r="QRU346" s="429"/>
      <c r="QRV346" s="428"/>
      <c r="QRW346" s="430"/>
      <c r="QRX346" s="431"/>
      <c r="QRY346" s="429"/>
      <c r="QRZ346" s="428"/>
      <c r="QSA346" s="430"/>
      <c r="QSB346" s="431"/>
      <c r="QSC346" s="429"/>
      <c r="QSD346" s="428"/>
      <c r="QSE346" s="430"/>
      <c r="QSF346" s="431"/>
      <c r="QSG346" s="429"/>
      <c r="QSH346" s="428"/>
      <c r="QSI346" s="430"/>
      <c r="QSJ346" s="431"/>
      <c r="QSK346" s="429"/>
      <c r="QSL346" s="428"/>
      <c r="QSM346" s="430"/>
      <c r="QSN346" s="431"/>
      <c r="QSO346" s="429"/>
      <c r="QSP346" s="428"/>
      <c r="QSQ346" s="430"/>
      <c r="QSR346" s="431"/>
      <c r="QSS346" s="429"/>
      <c r="QST346" s="428"/>
      <c r="QSU346" s="430"/>
      <c r="QSV346" s="431"/>
      <c r="QSW346" s="429"/>
      <c r="QSX346" s="428"/>
      <c r="QSY346" s="430"/>
      <c r="QSZ346" s="431"/>
      <c r="QTA346" s="429"/>
      <c r="QTB346" s="428"/>
      <c r="QTC346" s="430"/>
      <c r="QTD346" s="431"/>
      <c r="QTE346" s="429"/>
      <c r="QTF346" s="428"/>
      <c r="QTG346" s="430"/>
      <c r="QTH346" s="431"/>
      <c r="QTI346" s="429"/>
      <c r="QTJ346" s="428"/>
      <c r="QTK346" s="430"/>
      <c r="QTL346" s="431"/>
      <c r="QTM346" s="429"/>
      <c r="QTN346" s="428"/>
      <c r="QTO346" s="430"/>
      <c r="QTP346" s="431"/>
      <c r="QTQ346" s="429"/>
      <c r="QTR346" s="428"/>
      <c r="QTS346" s="430"/>
      <c r="QTT346" s="431"/>
      <c r="QTU346" s="429"/>
      <c r="QTV346" s="428"/>
      <c r="QTW346" s="430"/>
      <c r="QTX346" s="431"/>
      <c r="QTY346" s="429"/>
      <c r="QTZ346" s="428"/>
      <c r="QUA346" s="430"/>
      <c r="QUB346" s="431"/>
      <c r="QUC346" s="429"/>
      <c r="QUD346" s="428"/>
      <c r="QUE346" s="430"/>
      <c r="QUF346" s="431"/>
      <c r="QUG346" s="429"/>
      <c r="QUH346" s="428"/>
      <c r="QUI346" s="430"/>
      <c r="QUJ346" s="431"/>
      <c r="QUK346" s="429"/>
      <c r="QUL346" s="428"/>
      <c r="QUM346" s="430"/>
      <c r="QUN346" s="431"/>
      <c r="QUO346" s="429"/>
      <c r="QUP346" s="428"/>
      <c r="QUQ346" s="430"/>
      <c r="QUR346" s="431"/>
      <c r="QUS346" s="429"/>
      <c r="QUT346" s="428"/>
      <c r="QUU346" s="430"/>
      <c r="QUV346" s="431"/>
      <c r="QUW346" s="429"/>
      <c r="QUX346" s="428"/>
      <c r="QUY346" s="430"/>
      <c r="QUZ346" s="431"/>
      <c r="QVA346" s="429"/>
      <c r="QVB346" s="428"/>
      <c r="QVC346" s="430"/>
      <c r="QVD346" s="431"/>
      <c r="QVE346" s="429"/>
      <c r="QVF346" s="428"/>
      <c r="QVG346" s="430"/>
      <c r="QVH346" s="431"/>
      <c r="QVI346" s="429"/>
      <c r="QVJ346" s="428"/>
      <c r="QVK346" s="430"/>
      <c r="QVL346" s="431"/>
      <c r="QVM346" s="429"/>
      <c r="QVN346" s="428"/>
      <c r="QVO346" s="430"/>
      <c r="QVP346" s="431"/>
      <c r="QVQ346" s="429"/>
      <c r="QVR346" s="428"/>
      <c r="QVS346" s="430"/>
      <c r="QVT346" s="431"/>
      <c r="QVU346" s="429"/>
      <c r="QVV346" s="428"/>
      <c r="QVW346" s="430"/>
      <c r="QVX346" s="431"/>
      <c r="QVY346" s="429"/>
      <c r="QVZ346" s="428"/>
      <c r="QWA346" s="430"/>
      <c r="QWB346" s="431"/>
      <c r="QWC346" s="429"/>
      <c r="QWD346" s="428"/>
      <c r="QWE346" s="430"/>
      <c r="QWF346" s="431"/>
      <c r="QWG346" s="429"/>
      <c r="QWH346" s="428"/>
      <c r="QWI346" s="430"/>
      <c r="QWJ346" s="431"/>
      <c r="QWK346" s="429"/>
      <c r="QWL346" s="428"/>
      <c r="QWM346" s="430"/>
      <c r="QWN346" s="431"/>
      <c r="QWO346" s="429"/>
      <c r="QWP346" s="428"/>
      <c r="QWQ346" s="430"/>
      <c r="QWR346" s="431"/>
      <c r="QWS346" s="429"/>
      <c r="QWT346" s="428"/>
      <c r="QWU346" s="430"/>
      <c r="QWV346" s="431"/>
      <c r="QWW346" s="429"/>
      <c r="QWX346" s="428"/>
      <c r="QWY346" s="430"/>
      <c r="QWZ346" s="431"/>
      <c r="QXA346" s="429"/>
      <c r="QXB346" s="428"/>
      <c r="QXC346" s="430"/>
      <c r="QXD346" s="431"/>
      <c r="QXE346" s="429"/>
      <c r="QXF346" s="428"/>
      <c r="QXG346" s="430"/>
      <c r="QXH346" s="431"/>
      <c r="QXI346" s="429"/>
      <c r="QXJ346" s="428"/>
      <c r="QXK346" s="430"/>
      <c r="QXL346" s="431"/>
      <c r="QXM346" s="429"/>
      <c r="QXN346" s="428"/>
      <c r="QXO346" s="430"/>
      <c r="QXP346" s="431"/>
      <c r="QXQ346" s="429"/>
      <c r="QXR346" s="428"/>
      <c r="QXS346" s="430"/>
      <c r="QXT346" s="431"/>
      <c r="QXU346" s="429"/>
      <c r="QXV346" s="428"/>
      <c r="QXW346" s="430"/>
      <c r="QXX346" s="431"/>
      <c r="QXY346" s="429"/>
      <c r="QXZ346" s="428"/>
      <c r="QYA346" s="430"/>
      <c r="QYB346" s="431"/>
      <c r="QYC346" s="429"/>
      <c r="QYD346" s="428"/>
      <c r="QYE346" s="430"/>
      <c r="QYF346" s="431"/>
      <c r="QYG346" s="429"/>
      <c r="QYH346" s="428"/>
      <c r="QYI346" s="430"/>
      <c r="QYJ346" s="431"/>
      <c r="QYK346" s="429"/>
      <c r="QYL346" s="428"/>
      <c r="QYM346" s="430"/>
      <c r="QYN346" s="431"/>
      <c r="QYO346" s="429"/>
      <c r="QYP346" s="428"/>
      <c r="QYQ346" s="430"/>
      <c r="QYR346" s="431"/>
      <c r="QYS346" s="429"/>
      <c r="QYT346" s="428"/>
      <c r="QYU346" s="430"/>
      <c r="QYV346" s="431"/>
      <c r="QYW346" s="429"/>
      <c r="QYX346" s="428"/>
      <c r="QYY346" s="430"/>
      <c r="QYZ346" s="431"/>
      <c r="QZA346" s="429"/>
      <c r="QZB346" s="428"/>
      <c r="QZC346" s="430"/>
      <c r="QZD346" s="431"/>
      <c r="QZE346" s="429"/>
      <c r="QZF346" s="428"/>
      <c r="QZG346" s="430"/>
      <c r="QZH346" s="431"/>
      <c r="QZI346" s="429"/>
      <c r="QZJ346" s="428"/>
      <c r="QZK346" s="430"/>
      <c r="QZL346" s="431"/>
      <c r="QZM346" s="429"/>
      <c r="QZN346" s="428"/>
      <c r="QZO346" s="430"/>
      <c r="QZP346" s="431"/>
      <c r="QZQ346" s="429"/>
      <c r="QZR346" s="428"/>
      <c r="QZS346" s="430"/>
      <c r="QZT346" s="431"/>
      <c r="QZU346" s="429"/>
      <c r="QZV346" s="428"/>
      <c r="QZW346" s="430"/>
      <c r="QZX346" s="431"/>
      <c r="QZY346" s="429"/>
      <c r="QZZ346" s="428"/>
      <c r="RAA346" s="430"/>
      <c r="RAB346" s="431"/>
      <c r="RAC346" s="429"/>
      <c r="RAD346" s="428"/>
      <c r="RAE346" s="430"/>
      <c r="RAF346" s="431"/>
      <c r="RAG346" s="429"/>
      <c r="RAH346" s="428"/>
      <c r="RAI346" s="430"/>
      <c r="RAJ346" s="431"/>
      <c r="RAK346" s="429"/>
      <c r="RAL346" s="428"/>
      <c r="RAM346" s="430"/>
      <c r="RAN346" s="431"/>
      <c r="RAO346" s="429"/>
      <c r="RAP346" s="428"/>
      <c r="RAQ346" s="430"/>
      <c r="RAR346" s="431"/>
      <c r="RAS346" s="429"/>
      <c r="RAT346" s="428"/>
      <c r="RAU346" s="430"/>
      <c r="RAV346" s="431"/>
      <c r="RAW346" s="429"/>
      <c r="RAX346" s="428"/>
      <c r="RAY346" s="430"/>
      <c r="RAZ346" s="431"/>
      <c r="RBA346" s="429"/>
      <c r="RBB346" s="428"/>
      <c r="RBC346" s="430"/>
      <c r="RBD346" s="431"/>
      <c r="RBE346" s="429"/>
      <c r="RBF346" s="428"/>
      <c r="RBG346" s="430"/>
      <c r="RBH346" s="431"/>
      <c r="RBI346" s="429"/>
      <c r="RBJ346" s="428"/>
      <c r="RBK346" s="430"/>
      <c r="RBL346" s="431"/>
      <c r="RBM346" s="429"/>
      <c r="RBN346" s="428"/>
      <c r="RBO346" s="430"/>
      <c r="RBP346" s="431"/>
      <c r="RBQ346" s="429"/>
      <c r="RBR346" s="428"/>
      <c r="RBS346" s="430"/>
      <c r="RBT346" s="431"/>
      <c r="RBU346" s="429"/>
      <c r="RBV346" s="428"/>
      <c r="RBW346" s="430"/>
      <c r="RBX346" s="431"/>
      <c r="RBY346" s="429"/>
      <c r="RBZ346" s="428"/>
      <c r="RCA346" s="430"/>
      <c r="RCB346" s="431"/>
      <c r="RCC346" s="429"/>
      <c r="RCD346" s="428"/>
      <c r="RCE346" s="430"/>
      <c r="RCF346" s="431"/>
      <c r="RCG346" s="429"/>
      <c r="RCH346" s="428"/>
      <c r="RCI346" s="430"/>
      <c r="RCJ346" s="431"/>
      <c r="RCK346" s="429"/>
      <c r="RCL346" s="428"/>
      <c r="RCM346" s="430"/>
      <c r="RCN346" s="431"/>
      <c r="RCO346" s="429"/>
      <c r="RCP346" s="428"/>
      <c r="RCQ346" s="430"/>
      <c r="RCR346" s="431"/>
      <c r="RCS346" s="429"/>
      <c r="RCT346" s="428"/>
      <c r="RCU346" s="430"/>
      <c r="RCV346" s="431"/>
      <c r="RCW346" s="429"/>
      <c r="RCX346" s="428"/>
      <c r="RCY346" s="430"/>
      <c r="RCZ346" s="431"/>
      <c r="RDA346" s="429"/>
      <c r="RDB346" s="428"/>
      <c r="RDC346" s="430"/>
      <c r="RDD346" s="431"/>
      <c r="RDE346" s="429"/>
      <c r="RDF346" s="428"/>
      <c r="RDG346" s="430"/>
      <c r="RDH346" s="431"/>
      <c r="RDI346" s="429"/>
      <c r="RDJ346" s="428"/>
      <c r="RDK346" s="430"/>
      <c r="RDL346" s="431"/>
      <c r="RDM346" s="429"/>
      <c r="RDN346" s="428"/>
      <c r="RDO346" s="430"/>
      <c r="RDP346" s="431"/>
      <c r="RDQ346" s="429"/>
      <c r="RDR346" s="428"/>
      <c r="RDS346" s="430"/>
      <c r="RDT346" s="431"/>
      <c r="RDU346" s="429"/>
      <c r="RDV346" s="428"/>
      <c r="RDW346" s="430"/>
      <c r="RDX346" s="431"/>
      <c r="RDY346" s="429"/>
      <c r="RDZ346" s="428"/>
      <c r="REA346" s="430"/>
      <c r="REB346" s="431"/>
      <c r="REC346" s="429"/>
      <c r="RED346" s="428"/>
      <c r="REE346" s="430"/>
      <c r="REF346" s="431"/>
      <c r="REG346" s="429"/>
      <c r="REH346" s="428"/>
      <c r="REI346" s="430"/>
      <c r="REJ346" s="431"/>
      <c r="REK346" s="429"/>
      <c r="REL346" s="428"/>
      <c r="REM346" s="430"/>
      <c r="REN346" s="431"/>
      <c r="REO346" s="429"/>
      <c r="REP346" s="428"/>
      <c r="REQ346" s="430"/>
      <c r="RER346" s="431"/>
      <c r="RES346" s="429"/>
      <c r="RET346" s="428"/>
      <c r="REU346" s="430"/>
      <c r="REV346" s="431"/>
      <c r="REW346" s="429"/>
      <c r="REX346" s="428"/>
      <c r="REY346" s="430"/>
      <c r="REZ346" s="431"/>
      <c r="RFA346" s="429"/>
      <c r="RFB346" s="428"/>
      <c r="RFC346" s="430"/>
      <c r="RFD346" s="431"/>
      <c r="RFE346" s="429"/>
      <c r="RFF346" s="428"/>
      <c r="RFG346" s="430"/>
      <c r="RFH346" s="431"/>
      <c r="RFI346" s="429"/>
      <c r="RFJ346" s="428"/>
      <c r="RFK346" s="430"/>
      <c r="RFL346" s="431"/>
      <c r="RFM346" s="429"/>
      <c r="RFN346" s="428"/>
      <c r="RFO346" s="430"/>
      <c r="RFP346" s="431"/>
      <c r="RFQ346" s="429"/>
      <c r="RFR346" s="428"/>
      <c r="RFS346" s="430"/>
      <c r="RFT346" s="431"/>
      <c r="RFU346" s="429"/>
      <c r="RFV346" s="428"/>
      <c r="RFW346" s="430"/>
      <c r="RFX346" s="431"/>
      <c r="RFY346" s="429"/>
      <c r="RFZ346" s="428"/>
      <c r="RGA346" s="430"/>
      <c r="RGB346" s="431"/>
      <c r="RGC346" s="429"/>
      <c r="RGD346" s="428"/>
      <c r="RGE346" s="430"/>
      <c r="RGF346" s="431"/>
      <c r="RGG346" s="429"/>
      <c r="RGH346" s="428"/>
      <c r="RGI346" s="430"/>
      <c r="RGJ346" s="431"/>
      <c r="RGK346" s="429"/>
      <c r="RGL346" s="428"/>
      <c r="RGM346" s="430"/>
      <c r="RGN346" s="431"/>
      <c r="RGO346" s="429"/>
      <c r="RGP346" s="428"/>
      <c r="RGQ346" s="430"/>
      <c r="RGR346" s="431"/>
      <c r="RGS346" s="429"/>
      <c r="RGT346" s="428"/>
      <c r="RGU346" s="430"/>
      <c r="RGV346" s="431"/>
      <c r="RGW346" s="429"/>
      <c r="RGX346" s="428"/>
      <c r="RGY346" s="430"/>
      <c r="RGZ346" s="431"/>
      <c r="RHA346" s="429"/>
      <c r="RHB346" s="428"/>
      <c r="RHC346" s="430"/>
      <c r="RHD346" s="431"/>
      <c r="RHE346" s="429"/>
      <c r="RHF346" s="428"/>
      <c r="RHG346" s="430"/>
      <c r="RHH346" s="431"/>
      <c r="RHI346" s="429"/>
      <c r="RHJ346" s="428"/>
      <c r="RHK346" s="430"/>
      <c r="RHL346" s="431"/>
      <c r="RHM346" s="429"/>
      <c r="RHN346" s="428"/>
      <c r="RHO346" s="430"/>
      <c r="RHP346" s="431"/>
      <c r="RHQ346" s="429"/>
      <c r="RHR346" s="428"/>
      <c r="RHS346" s="430"/>
      <c r="RHT346" s="431"/>
      <c r="RHU346" s="429"/>
      <c r="RHV346" s="428"/>
      <c r="RHW346" s="430"/>
      <c r="RHX346" s="431"/>
      <c r="RHY346" s="429"/>
      <c r="RHZ346" s="428"/>
      <c r="RIA346" s="430"/>
      <c r="RIB346" s="431"/>
      <c r="RIC346" s="429"/>
      <c r="RID346" s="428"/>
      <c r="RIE346" s="430"/>
      <c r="RIF346" s="431"/>
      <c r="RIG346" s="429"/>
      <c r="RIH346" s="428"/>
      <c r="RII346" s="430"/>
      <c r="RIJ346" s="431"/>
      <c r="RIK346" s="429"/>
      <c r="RIL346" s="428"/>
      <c r="RIM346" s="430"/>
      <c r="RIN346" s="431"/>
      <c r="RIO346" s="429"/>
      <c r="RIP346" s="428"/>
      <c r="RIQ346" s="430"/>
      <c r="RIR346" s="431"/>
      <c r="RIS346" s="429"/>
      <c r="RIT346" s="428"/>
      <c r="RIU346" s="430"/>
      <c r="RIV346" s="431"/>
      <c r="RIW346" s="429"/>
      <c r="RIX346" s="428"/>
      <c r="RIY346" s="430"/>
      <c r="RIZ346" s="431"/>
      <c r="RJA346" s="429"/>
      <c r="RJB346" s="428"/>
      <c r="RJC346" s="430"/>
      <c r="RJD346" s="431"/>
      <c r="RJE346" s="429"/>
      <c r="RJF346" s="428"/>
      <c r="RJG346" s="430"/>
      <c r="RJH346" s="431"/>
      <c r="RJI346" s="429"/>
      <c r="RJJ346" s="428"/>
      <c r="RJK346" s="430"/>
      <c r="RJL346" s="431"/>
      <c r="RJM346" s="429"/>
      <c r="RJN346" s="428"/>
      <c r="RJO346" s="430"/>
      <c r="RJP346" s="431"/>
      <c r="RJQ346" s="429"/>
      <c r="RJR346" s="428"/>
      <c r="RJS346" s="430"/>
      <c r="RJT346" s="431"/>
      <c r="RJU346" s="429"/>
      <c r="RJV346" s="428"/>
      <c r="RJW346" s="430"/>
      <c r="RJX346" s="431"/>
      <c r="RJY346" s="429"/>
      <c r="RJZ346" s="428"/>
      <c r="RKA346" s="430"/>
      <c r="RKB346" s="431"/>
      <c r="RKC346" s="429"/>
      <c r="RKD346" s="428"/>
      <c r="RKE346" s="430"/>
      <c r="RKF346" s="431"/>
      <c r="RKG346" s="429"/>
      <c r="RKH346" s="428"/>
      <c r="RKI346" s="430"/>
      <c r="RKJ346" s="431"/>
      <c r="RKK346" s="429"/>
      <c r="RKL346" s="428"/>
      <c r="RKM346" s="430"/>
      <c r="RKN346" s="431"/>
      <c r="RKO346" s="429"/>
      <c r="RKP346" s="428"/>
      <c r="RKQ346" s="430"/>
      <c r="RKR346" s="431"/>
      <c r="RKS346" s="429"/>
      <c r="RKT346" s="428"/>
      <c r="RKU346" s="430"/>
      <c r="RKV346" s="431"/>
      <c r="RKW346" s="429"/>
      <c r="RKX346" s="428"/>
      <c r="RKY346" s="430"/>
      <c r="RKZ346" s="431"/>
      <c r="RLA346" s="429"/>
      <c r="RLB346" s="428"/>
      <c r="RLC346" s="430"/>
      <c r="RLD346" s="431"/>
      <c r="RLE346" s="429"/>
      <c r="RLF346" s="428"/>
      <c r="RLG346" s="430"/>
      <c r="RLH346" s="431"/>
      <c r="RLI346" s="429"/>
      <c r="RLJ346" s="428"/>
      <c r="RLK346" s="430"/>
      <c r="RLL346" s="431"/>
      <c r="RLM346" s="429"/>
      <c r="RLN346" s="428"/>
      <c r="RLO346" s="430"/>
      <c r="RLP346" s="431"/>
      <c r="RLQ346" s="429"/>
      <c r="RLR346" s="428"/>
      <c r="RLS346" s="430"/>
      <c r="RLT346" s="431"/>
      <c r="RLU346" s="429"/>
      <c r="RLV346" s="428"/>
      <c r="RLW346" s="430"/>
      <c r="RLX346" s="431"/>
      <c r="RLY346" s="429"/>
      <c r="RLZ346" s="428"/>
      <c r="RMA346" s="430"/>
      <c r="RMB346" s="431"/>
      <c r="RMC346" s="429"/>
      <c r="RMD346" s="428"/>
      <c r="RME346" s="430"/>
      <c r="RMF346" s="431"/>
      <c r="RMG346" s="429"/>
      <c r="RMH346" s="428"/>
      <c r="RMI346" s="430"/>
      <c r="RMJ346" s="431"/>
      <c r="RMK346" s="429"/>
      <c r="RML346" s="428"/>
      <c r="RMM346" s="430"/>
      <c r="RMN346" s="431"/>
      <c r="RMO346" s="429"/>
      <c r="RMP346" s="428"/>
      <c r="RMQ346" s="430"/>
      <c r="RMR346" s="431"/>
      <c r="RMS346" s="429"/>
      <c r="RMT346" s="428"/>
      <c r="RMU346" s="430"/>
      <c r="RMV346" s="431"/>
      <c r="RMW346" s="429"/>
      <c r="RMX346" s="428"/>
      <c r="RMY346" s="430"/>
      <c r="RMZ346" s="431"/>
      <c r="RNA346" s="429"/>
      <c r="RNB346" s="428"/>
      <c r="RNC346" s="430"/>
      <c r="RND346" s="431"/>
      <c r="RNE346" s="429"/>
      <c r="RNF346" s="428"/>
      <c r="RNG346" s="430"/>
      <c r="RNH346" s="431"/>
      <c r="RNI346" s="429"/>
      <c r="RNJ346" s="428"/>
      <c r="RNK346" s="430"/>
      <c r="RNL346" s="431"/>
      <c r="RNM346" s="429"/>
      <c r="RNN346" s="428"/>
      <c r="RNO346" s="430"/>
      <c r="RNP346" s="431"/>
      <c r="RNQ346" s="429"/>
      <c r="RNR346" s="428"/>
      <c r="RNS346" s="430"/>
      <c r="RNT346" s="431"/>
      <c r="RNU346" s="429"/>
      <c r="RNV346" s="428"/>
      <c r="RNW346" s="430"/>
      <c r="RNX346" s="431"/>
      <c r="RNY346" s="429"/>
      <c r="RNZ346" s="428"/>
      <c r="ROA346" s="430"/>
      <c r="ROB346" s="431"/>
      <c r="ROC346" s="429"/>
      <c r="ROD346" s="428"/>
      <c r="ROE346" s="430"/>
      <c r="ROF346" s="431"/>
      <c r="ROG346" s="429"/>
      <c r="ROH346" s="428"/>
      <c r="ROI346" s="430"/>
      <c r="ROJ346" s="431"/>
      <c r="ROK346" s="429"/>
      <c r="ROL346" s="428"/>
      <c r="ROM346" s="430"/>
      <c r="RON346" s="431"/>
      <c r="ROO346" s="429"/>
      <c r="ROP346" s="428"/>
      <c r="ROQ346" s="430"/>
      <c r="ROR346" s="431"/>
      <c r="ROS346" s="429"/>
      <c r="ROT346" s="428"/>
      <c r="ROU346" s="430"/>
      <c r="ROV346" s="431"/>
      <c r="ROW346" s="429"/>
      <c r="ROX346" s="428"/>
      <c r="ROY346" s="430"/>
      <c r="ROZ346" s="431"/>
      <c r="RPA346" s="429"/>
      <c r="RPB346" s="428"/>
      <c r="RPC346" s="430"/>
      <c r="RPD346" s="431"/>
      <c r="RPE346" s="429"/>
      <c r="RPF346" s="428"/>
      <c r="RPG346" s="430"/>
      <c r="RPH346" s="431"/>
      <c r="RPI346" s="429"/>
      <c r="RPJ346" s="428"/>
      <c r="RPK346" s="430"/>
      <c r="RPL346" s="431"/>
      <c r="RPM346" s="429"/>
      <c r="RPN346" s="428"/>
      <c r="RPO346" s="430"/>
      <c r="RPP346" s="431"/>
      <c r="RPQ346" s="429"/>
      <c r="RPR346" s="428"/>
      <c r="RPS346" s="430"/>
      <c r="RPT346" s="431"/>
      <c r="RPU346" s="429"/>
      <c r="RPV346" s="428"/>
      <c r="RPW346" s="430"/>
      <c r="RPX346" s="431"/>
      <c r="RPY346" s="429"/>
      <c r="RPZ346" s="428"/>
      <c r="RQA346" s="430"/>
      <c r="RQB346" s="431"/>
      <c r="RQC346" s="429"/>
      <c r="RQD346" s="428"/>
      <c r="RQE346" s="430"/>
      <c r="RQF346" s="431"/>
      <c r="RQG346" s="429"/>
      <c r="RQH346" s="428"/>
      <c r="RQI346" s="430"/>
      <c r="RQJ346" s="431"/>
      <c r="RQK346" s="429"/>
      <c r="RQL346" s="428"/>
      <c r="RQM346" s="430"/>
      <c r="RQN346" s="431"/>
      <c r="RQO346" s="429"/>
      <c r="RQP346" s="428"/>
      <c r="RQQ346" s="430"/>
      <c r="RQR346" s="431"/>
      <c r="RQS346" s="429"/>
      <c r="RQT346" s="428"/>
      <c r="RQU346" s="430"/>
      <c r="RQV346" s="431"/>
      <c r="RQW346" s="429"/>
      <c r="RQX346" s="428"/>
      <c r="RQY346" s="430"/>
      <c r="RQZ346" s="431"/>
      <c r="RRA346" s="429"/>
      <c r="RRB346" s="428"/>
      <c r="RRC346" s="430"/>
      <c r="RRD346" s="431"/>
      <c r="RRE346" s="429"/>
      <c r="RRF346" s="428"/>
      <c r="RRG346" s="430"/>
      <c r="RRH346" s="431"/>
      <c r="RRI346" s="429"/>
      <c r="RRJ346" s="428"/>
      <c r="RRK346" s="430"/>
      <c r="RRL346" s="431"/>
      <c r="RRM346" s="429"/>
      <c r="RRN346" s="428"/>
      <c r="RRO346" s="430"/>
      <c r="RRP346" s="431"/>
      <c r="RRQ346" s="429"/>
      <c r="RRR346" s="428"/>
      <c r="RRS346" s="430"/>
      <c r="RRT346" s="431"/>
      <c r="RRU346" s="429"/>
      <c r="RRV346" s="428"/>
      <c r="RRW346" s="430"/>
      <c r="RRX346" s="431"/>
      <c r="RRY346" s="429"/>
      <c r="RRZ346" s="428"/>
      <c r="RSA346" s="430"/>
      <c r="RSB346" s="431"/>
      <c r="RSC346" s="429"/>
      <c r="RSD346" s="428"/>
      <c r="RSE346" s="430"/>
      <c r="RSF346" s="431"/>
      <c r="RSG346" s="429"/>
      <c r="RSH346" s="428"/>
      <c r="RSI346" s="430"/>
      <c r="RSJ346" s="431"/>
      <c r="RSK346" s="429"/>
      <c r="RSL346" s="428"/>
      <c r="RSM346" s="430"/>
      <c r="RSN346" s="431"/>
      <c r="RSO346" s="429"/>
      <c r="RSP346" s="428"/>
      <c r="RSQ346" s="430"/>
      <c r="RSR346" s="431"/>
      <c r="RSS346" s="429"/>
      <c r="RST346" s="428"/>
      <c r="RSU346" s="430"/>
      <c r="RSV346" s="431"/>
      <c r="RSW346" s="429"/>
      <c r="RSX346" s="428"/>
      <c r="RSY346" s="430"/>
      <c r="RSZ346" s="431"/>
      <c r="RTA346" s="429"/>
      <c r="RTB346" s="428"/>
      <c r="RTC346" s="430"/>
      <c r="RTD346" s="431"/>
      <c r="RTE346" s="429"/>
      <c r="RTF346" s="428"/>
      <c r="RTG346" s="430"/>
      <c r="RTH346" s="431"/>
      <c r="RTI346" s="429"/>
      <c r="RTJ346" s="428"/>
      <c r="RTK346" s="430"/>
      <c r="RTL346" s="431"/>
      <c r="RTM346" s="429"/>
      <c r="RTN346" s="428"/>
      <c r="RTO346" s="430"/>
      <c r="RTP346" s="431"/>
      <c r="RTQ346" s="429"/>
      <c r="RTR346" s="428"/>
      <c r="RTS346" s="430"/>
      <c r="RTT346" s="431"/>
      <c r="RTU346" s="429"/>
      <c r="RTV346" s="428"/>
      <c r="RTW346" s="430"/>
      <c r="RTX346" s="431"/>
      <c r="RTY346" s="429"/>
      <c r="RTZ346" s="428"/>
      <c r="RUA346" s="430"/>
      <c r="RUB346" s="431"/>
      <c r="RUC346" s="429"/>
      <c r="RUD346" s="428"/>
      <c r="RUE346" s="430"/>
      <c r="RUF346" s="431"/>
      <c r="RUG346" s="429"/>
      <c r="RUH346" s="428"/>
      <c r="RUI346" s="430"/>
      <c r="RUJ346" s="431"/>
      <c r="RUK346" s="429"/>
      <c r="RUL346" s="428"/>
      <c r="RUM346" s="430"/>
      <c r="RUN346" s="431"/>
      <c r="RUO346" s="429"/>
      <c r="RUP346" s="428"/>
      <c r="RUQ346" s="430"/>
      <c r="RUR346" s="431"/>
      <c r="RUS346" s="429"/>
      <c r="RUT346" s="428"/>
      <c r="RUU346" s="430"/>
      <c r="RUV346" s="431"/>
      <c r="RUW346" s="429"/>
      <c r="RUX346" s="428"/>
      <c r="RUY346" s="430"/>
      <c r="RUZ346" s="431"/>
      <c r="RVA346" s="429"/>
      <c r="RVB346" s="428"/>
      <c r="RVC346" s="430"/>
      <c r="RVD346" s="431"/>
      <c r="RVE346" s="429"/>
      <c r="RVF346" s="428"/>
      <c r="RVG346" s="430"/>
      <c r="RVH346" s="431"/>
      <c r="RVI346" s="429"/>
      <c r="RVJ346" s="428"/>
      <c r="RVK346" s="430"/>
      <c r="RVL346" s="431"/>
      <c r="RVM346" s="429"/>
      <c r="RVN346" s="428"/>
      <c r="RVO346" s="430"/>
      <c r="RVP346" s="431"/>
      <c r="RVQ346" s="429"/>
      <c r="RVR346" s="428"/>
      <c r="RVS346" s="430"/>
      <c r="RVT346" s="431"/>
      <c r="RVU346" s="429"/>
      <c r="RVV346" s="428"/>
      <c r="RVW346" s="430"/>
      <c r="RVX346" s="431"/>
      <c r="RVY346" s="429"/>
      <c r="RVZ346" s="428"/>
      <c r="RWA346" s="430"/>
      <c r="RWB346" s="431"/>
      <c r="RWC346" s="429"/>
      <c r="RWD346" s="428"/>
      <c r="RWE346" s="430"/>
      <c r="RWF346" s="431"/>
      <c r="RWG346" s="429"/>
      <c r="RWH346" s="428"/>
      <c r="RWI346" s="430"/>
      <c r="RWJ346" s="431"/>
      <c r="RWK346" s="429"/>
      <c r="RWL346" s="428"/>
      <c r="RWM346" s="430"/>
      <c r="RWN346" s="431"/>
      <c r="RWO346" s="429"/>
      <c r="RWP346" s="428"/>
      <c r="RWQ346" s="430"/>
      <c r="RWR346" s="431"/>
      <c r="RWS346" s="429"/>
      <c r="RWT346" s="428"/>
      <c r="RWU346" s="430"/>
      <c r="RWV346" s="431"/>
      <c r="RWW346" s="429"/>
      <c r="RWX346" s="428"/>
      <c r="RWY346" s="430"/>
      <c r="RWZ346" s="431"/>
      <c r="RXA346" s="429"/>
      <c r="RXB346" s="428"/>
      <c r="RXC346" s="430"/>
      <c r="RXD346" s="431"/>
      <c r="RXE346" s="429"/>
      <c r="RXF346" s="428"/>
      <c r="RXG346" s="430"/>
      <c r="RXH346" s="431"/>
      <c r="RXI346" s="429"/>
      <c r="RXJ346" s="428"/>
      <c r="RXK346" s="430"/>
      <c r="RXL346" s="431"/>
      <c r="RXM346" s="429"/>
      <c r="RXN346" s="428"/>
      <c r="RXO346" s="430"/>
      <c r="RXP346" s="431"/>
      <c r="RXQ346" s="429"/>
      <c r="RXR346" s="428"/>
      <c r="RXS346" s="430"/>
      <c r="RXT346" s="431"/>
      <c r="RXU346" s="429"/>
      <c r="RXV346" s="428"/>
      <c r="RXW346" s="430"/>
      <c r="RXX346" s="431"/>
      <c r="RXY346" s="429"/>
      <c r="RXZ346" s="428"/>
      <c r="RYA346" s="430"/>
      <c r="RYB346" s="431"/>
      <c r="RYC346" s="429"/>
      <c r="RYD346" s="428"/>
      <c r="RYE346" s="430"/>
      <c r="RYF346" s="431"/>
      <c r="RYG346" s="429"/>
      <c r="RYH346" s="428"/>
      <c r="RYI346" s="430"/>
      <c r="RYJ346" s="431"/>
      <c r="RYK346" s="429"/>
      <c r="RYL346" s="428"/>
      <c r="RYM346" s="430"/>
      <c r="RYN346" s="431"/>
      <c r="RYO346" s="429"/>
      <c r="RYP346" s="428"/>
      <c r="RYQ346" s="430"/>
      <c r="RYR346" s="431"/>
      <c r="RYS346" s="429"/>
      <c r="RYT346" s="428"/>
      <c r="RYU346" s="430"/>
      <c r="RYV346" s="431"/>
      <c r="RYW346" s="429"/>
      <c r="RYX346" s="428"/>
      <c r="RYY346" s="430"/>
      <c r="RYZ346" s="431"/>
      <c r="RZA346" s="429"/>
      <c r="RZB346" s="428"/>
      <c r="RZC346" s="430"/>
      <c r="RZD346" s="431"/>
      <c r="RZE346" s="429"/>
      <c r="RZF346" s="428"/>
      <c r="RZG346" s="430"/>
      <c r="RZH346" s="431"/>
      <c r="RZI346" s="429"/>
      <c r="RZJ346" s="428"/>
      <c r="RZK346" s="430"/>
      <c r="RZL346" s="431"/>
      <c r="RZM346" s="429"/>
      <c r="RZN346" s="428"/>
      <c r="RZO346" s="430"/>
      <c r="RZP346" s="431"/>
      <c r="RZQ346" s="429"/>
      <c r="RZR346" s="428"/>
      <c r="RZS346" s="430"/>
      <c r="RZT346" s="431"/>
      <c r="RZU346" s="429"/>
      <c r="RZV346" s="428"/>
      <c r="RZW346" s="430"/>
      <c r="RZX346" s="431"/>
      <c r="RZY346" s="429"/>
      <c r="RZZ346" s="428"/>
      <c r="SAA346" s="430"/>
      <c r="SAB346" s="431"/>
      <c r="SAC346" s="429"/>
      <c r="SAD346" s="428"/>
      <c r="SAE346" s="430"/>
      <c r="SAF346" s="431"/>
      <c r="SAG346" s="429"/>
      <c r="SAH346" s="428"/>
      <c r="SAI346" s="430"/>
      <c r="SAJ346" s="431"/>
      <c r="SAK346" s="429"/>
      <c r="SAL346" s="428"/>
      <c r="SAM346" s="430"/>
      <c r="SAN346" s="431"/>
      <c r="SAO346" s="429"/>
      <c r="SAP346" s="428"/>
      <c r="SAQ346" s="430"/>
      <c r="SAR346" s="431"/>
      <c r="SAS346" s="429"/>
      <c r="SAT346" s="428"/>
      <c r="SAU346" s="430"/>
      <c r="SAV346" s="431"/>
      <c r="SAW346" s="429"/>
      <c r="SAX346" s="428"/>
      <c r="SAY346" s="430"/>
      <c r="SAZ346" s="431"/>
      <c r="SBA346" s="429"/>
      <c r="SBB346" s="428"/>
      <c r="SBC346" s="430"/>
      <c r="SBD346" s="431"/>
      <c r="SBE346" s="429"/>
      <c r="SBF346" s="428"/>
      <c r="SBG346" s="430"/>
      <c r="SBH346" s="431"/>
      <c r="SBI346" s="429"/>
      <c r="SBJ346" s="428"/>
      <c r="SBK346" s="430"/>
      <c r="SBL346" s="431"/>
      <c r="SBM346" s="429"/>
      <c r="SBN346" s="428"/>
      <c r="SBO346" s="430"/>
      <c r="SBP346" s="431"/>
      <c r="SBQ346" s="429"/>
      <c r="SBR346" s="428"/>
      <c r="SBS346" s="430"/>
      <c r="SBT346" s="431"/>
      <c r="SBU346" s="429"/>
      <c r="SBV346" s="428"/>
      <c r="SBW346" s="430"/>
      <c r="SBX346" s="431"/>
      <c r="SBY346" s="429"/>
      <c r="SBZ346" s="428"/>
      <c r="SCA346" s="430"/>
      <c r="SCB346" s="431"/>
      <c r="SCC346" s="429"/>
      <c r="SCD346" s="428"/>
      <c r="SCE346" s="430"/>
      <c r="SCF346" s="431"/>
      <c r="SCG346" s="429"/>
      <c r="SCH346" s="428"/>
      <c r="SCI346" s="430"/>
      <c r="SCJ346" s="431"/>
      <c r="SCK346" s="429"/>
      <c r="SCL346" s="428"/>
      <c r="SCM346" s="430"/>
      <c r="SCN346" s="431"/>
      <c r="SCO346" s="429"/>
      <c r="SCP346" s="428"/>
      <c r="SCQ346" s="430"/>
      <c r="SCR346" s="431"/>
      <c r="SCS346" s="429"/>
      <c r="SCT346" s="428"/>
      <c r="SCU346" s="430"/>
      <c r="SCV346" s="431"/>
      <c r="SCW346" s="429"/>
      <c r="SCX346" s="428"/>
      <c r="SCY346" s="430"/>
      <c r="SCZ346" s="431"/>
      <c r="SDA346" s="429"/>
      <c r="SDB346" s="428"/>
      <c r="SDC346" s="430"/>
      <c r="SDD346" s="431"/>
      <c r="SDE346" s="429"/>
      <c r="SDF346" s="428"/>
      <c r="SDG346" s="430"/>
      <c r="SDH346" s="431"/>
      <c r="SDI346" s="429"/>
      <c r="SDJ346" s="428"/>
      <c r="SDK346" s="430"/>
      <c r="SDL346" s="431"/>
      <c r="SDM346" s="429"/>
      <c r="SDN346" s="428"/>
      <c r="SDO346" s="430"/>
      <c r="SDP346" s="431"/>
      <c r="SDQ346" s="429"/>
      <c r="SDR346" s="428"/>
      <c r="SDS346" s="430"/>
      <c r="SDT346" s="431"/>
      <c r="SDU346" s="429"/>
      <c r="SDV346" s="428"/>
      <c r="SDW346" s="430"/>
      <c r="SDX346" s="431"/>
      <c r="SDY346" s="429"/>
      <c r="SDZ346" s="428"/>
      <c r="SEA346" s="430"/>
      <c r="SEB346" s="431"/>
      <c r="SEC346" s="429"/>
      <c r="SED346" s="428"/>
      <c r="SEE346" s="430"/>
      <c r="SEF346" s="431"/>
      <c r="SEG346" s="429"/>
      <c r="SEH346" s="428"/>
      <c r="SEI346" s="430"/>
      <c r="SEJ346" s="431"/>
      <c r="SEK346" s="429"/>
      <c r="SEL346" s="428"/>
      <c r="SEM346" s="430"/>
      <c r="SEN346" s="431"/>
      <c r="SEO346" s="429"/>
      <c r="SEP346" s="428"/>
      <c r="SEQ346" s="430"/>
      <c r="SER346" s="431"/>
      <c r="SES346" s="429"/>
      <c r="SET346" s="428"/>
      <c r="SEU346" s="430"/>
      <c r="SEV346" s="431"/>
      <c r="SEW346" s="429"/>
      <c r="SEX346" s="428"/>
      <c r="SEY346" s="430"/>
      <c r="SEZ346" s="431"/>
      <c r="SFA346" s="429"/>
      <c r="SFB346" s="428"/>
      <c r="SFC346" s="430"/>
      <c r="SFD346" s="431"/>
      <c r="SFE346" s="429"/>
      <c r="SFF346" s="428"/>
      <c r="SFG346" s="430"/>
      <c r="SFH346" s="431"/>
      <c r="SFI346" s="429"/>
      <c r="SFJ346" s="428"/>
      <c r="SFK346" s="430"/>
      <c r="SFL346" s="431"/>
      <c r="SFM346" s="429"/>
      <c r="SFN346" s="428"/>
      <c r="SFO346" s="430"/>
      <c r="SFP346" s="431"/>
      <c r="SFQ346" s="429"/>
      <c r="SFR346" s="428"/>
      <c r="SFS346" s="430"/>
      <c r="SFT346" s="431"/>
      <c r="SFU346" s="429"/>
      <c r="SFV346" s="428"/>
      <c r="SFW346" s="430"/>
      <c r="SFX346" s="431"/>
      <c r="SFY346" s="429"/>
      <c r="SFZ346" s="428"/>
      <c r="SGA346" s="430"/>
      <c r="SGB346" s="431"/>
      <c r="SGC346" s="429"/>
      <c r="SGD346" s="428"/>
      <c r="SGE346" s="430"/>
      <c r="SGF346" s="431"/>
      <c r="SGG346" s="429"/>
      <c r="SGH346" s="428"/>
      <c r="SGI346" s="430"/>
      <c r="SGJ346" s="431"/>
      <c r="SGK346" s="429"/>
      <c r="SGL346" s="428"/>
      <c r="SGM346" s="430"/>
      <c r="SGN346" s="431"/>
      <c r="SGO346" s="429"/>
      <c r="SGP346" s="428"/>
      <c r="SGQ346" s="430"/>
      <c r="SGR346" s="431"/>
      <c r="SGS346" s="429"/>
      <c r="SGT346" s="428"/>
      <c r="SGU346" s="430"/>
      <c r="SGV346" s="431"/>
      <c r="SGW346" s="429"/>
      <c r="SGX346" s="428"/>
      <c r="SGY346" s="430"/>
      <c r="SGZ346" s="431"/>
      <c r="SHA346" s="429"/>
      <c r="SHB346" s="428"/>
      <c r="SHC346" s="430"/>
      <c r="SHD346" s="431"/>
      <c r="SHE346" s="429"/>
      <c r="SHF346" s="428"/>
      <c r="SHG346" s="430"/>
      <c r="SHH346" s="431"/>
      <c r="SHI346" s="429"/>
      <c r="SHJ346" s="428"/>
      <c r="SHK346" s="430"/>
      <c r="SHL346" s="431"/>
      <c r="SHM346" s="429"/>
      <c r="SHN346" s="428"/>
      <c r="SHO346" s="430"/>
      <c r="SHP346" s="431"/>
      <c r="SHQ346" s="429"/>
      <c r="SHR346" s="428"/>
      <c r="SHS346" s="430"/>
      <c r="SHT346" s="431"/>
      <c r="SHU346" s="429"/>
      <c r="SHV346" s="428"/>
      <c r="SHW346" s="430"/>
      <c r="SHX346" s="431"/>
      <c r="SHY346" s="429"/>
      <c r="SHZ346" s="428"/>
      <c r="SIA346" s="430"/>
      <c r="SIB346" s="431"/>
      <c r="SIC346" s="429"/>
      <c r="SID346" s="428"/>
      <c r="SIE346" s="430"/>
      <c r="SIF346" s="431"/>
      <c r="SIG346" s="429"/>
      <c r="SIH346" s="428"/>
      <c r="SII346" s="430"/>
      <c r="SIJ346" s="431"/>
      <c r="SIK346" s="429"/>
      <c r="SIL346" s="428"/>
      <c r="SIM346" s="430"/>
      <c r="SIN346" s="431"/>
      <c r="SIO346" s="429"/>
      <c r="SIP346" s="428"/>
      <c r="SIQ346" s="430"/>
      <c r="SIR346" s="431"/>
      <c r="SIS346" s="429"/>
      <c r="SIT346" s="428"/>
      <c r="SIU346" s="430"/>
      <c r="SIV346" s="431"/>
      <c r="SIW346" s="429"/>
      <c r="SIX346" s="428"/>
      <c r="SIY346" s="430"/>
      <c r="SIZ346" s="431"/>
      <c r="SJA346" s="429"/>
      <c r="SJB346" s="428"/>
      <c r="SJC346" s="430"/>
      <c r="SJD346" s="431"/>
      <c r="SJE346" s="429"/>
      <c r="SJF346" s="428"/>
      <c r="SJG346" s="430"/>
      <c r="SJH346" s="431"/>
      <c r="SJI346" s="429"/>
      <c r="SJJ346" s="428"/>
      <c r="SJK346" s="430"/>
      <c r="SJL346" s="431"/>
      <c r="SJM346" s="429"/>
      <c r="SJN346" s="428"/>
      <c r="SJO346" s="430"/>
      <c r="SJP346" s="431"/>
      <c r="SJQ346" s="429"/>
      <c r="SJR346" s="428"/>
      <c r="SJS346" s="430"/>
      <c r="SJT346" s="431"/>
      <c r="SJU346" s="429"/>
      <c r="SJV346" s="428"/>
      <c r="SJW346" s="430"/>
      <c r="SJX346" s="431"/>
      <c r="SJY346" s="429"/>
      <c r="SJZ346" s="428"/>
      <c r="SKA346" s="430"/>
      <c r="SKB346" s="431"/>
      <c r="SKC346" s="429"/>
      <c r="SKD346" s="428"/>
      <c r="SKE346" s="430"/>
      <c r="SKF346" s="431"/>
      <c r="SKG346" s="429"/>
      <c r="SKH346" s="428"/>
      <c r="SKI346" s="430"/>
      <c r="SKJ346" s="431"/>
      <c r="SKK346" s="429"/>
      <c r="SKL346" s="428"/>
      <c r="SKM346" s="430"/>
      <c r="SKN346" s="431"/>
      <c r="SKO346" s="429"/>
      <c r="SKP346" s="428"/>
      <c r="SKQ346" s="430"/>
      <c r="SKR346" s="431"/>
      <c r="SKS346" s="429"/>
      <c r="SKT346" s="428"/>
      <c r="SKU346" s="430"/>
      <c r="SKV346" s="431"/>
      <c r="SKW346" s="429"/>
      <c r="SKX346" s="428"/>
      <c r="SKY346" s="430"/>
      <c r="SKZ346" s="431"/>
      <c r="SLA346" s="429"/>
      <c r="SLB346" s="428"/>
      <c r="SLC346" s="430"/>
      <c r="SLD346" s="431"/>
      <c r="SLE346" s="429"/>
      <c r="SLF346" s="428"/>
      <c r="SLG346" s="430"/>
      <c r="SLH346" s="431"/>
      <c r="SLI346" s="429"/>
      <c r="SLJ346" s="428"/>
      <c r="SLK346" s="430"/>
      <c r="SLL346" s="431"/>
      <c r="SLM346" s="429"/>
      <c r="SLN346" s="428"/>
      <c r="SLO346" s="430"/>
      <c r="SLP346" s="431"/>
      <c r="SLQ346" s="429"/>
      <c r="SLR346" s="428"/>
      <c r="SLS346" s="430"/>
      <c r="SLT346" s="431"/>
      <c r="SLU346" s="429"/>
      <c r="SLV346" s="428"/>
      <c r="SLW346" s="430"/>
      <c r="SLX346" s="431"/>
      <c r="SLY346" s="429"/>
      <c r="SLZ346" s="428"/>
      <c r="SMA346" s="430"/>
      <c r="SMB346" s="431"/>
      <c r="SMC346" s="429"/>
      <c r="SMD346" s="428"/>
      <c r="SME346" s="430"/>
      <c r="SMF346" s="431"/>
      <c r="SMG346" s="429"/>
      <c r="SMH346" s="428"/>
      <c r="SMI346" s="430"/>
      <c r="SMJ346" s="431"/>
      <c r="SMK346" s="429"/>
      <c r="SML346" s="428"/>
      <c r="SMM346" s="430"/>
      <c r="SMN346" s="431"/>
      <c r="SMO346" s="429"/>
      <c r="SMP346" s="428"/>
      <c r="SMQ346" s="430"/>
      <c r="SMR346" s="431"/>
      <c r="SMS346" s="429"/>
      <c r="SMT346" s="428"/>
      <c r="SMU346" s="430"/>
      <c r="SMV346" s="431"/>
      <c r="SMW346" s="429"/>
      <c r="SMX346" s="428"/>
      <c r="SMY346" s="430"/>
      <c r="SMZ346" s="431"/>
      <c r="SNA346" s="429"/>
      <c r="SNB346" s="428"/>
      <c r="SNC346" s="430"/>
      <c r="SND346" s="431"/>
      <c r="SNE346" s="429"/>
      <c r="SNF346" s="428"/>
      <c r="SNG346" s="430"/>
      <c r="SNH346" s="431"/>
      <c r="SNI346" s="429"/>
      <c r="SNJ346" s="428"/>
      <c r="SNK346" s="430"/>
      <c r="SNL346" s="431"/>
      <c r="SNM346" s="429"/>
      <c r="SNN346" s="428"/>
      <c r="SNO346" s="430"/>
      <c r="SNP346" s="431"/>
      <c r="SNQ346" s="429"/>
      <c r="SNR346" s="428"/>
      <c r="SNS346" s="430"/>
      <c r="SNT346" s="431"/>
      <c r="SNU346" s="429"/>
      <c r="SNV346" s="428"/>
      <c r="SNW346" s="430"/>
      <c r="SNX346" s="431"/>
      <c r="SNY346" s="429"/>
      <c r="SNZ346" s="428"/>
      <c r="SOA346" s="430"/>
      <c r="SOB346" s="431"/>
      <c r="SOC346" s="429"/>
      <c r="SOD346" s="428"/>
      <c r="SOE346" s="430"/>
      <c r="SOF346" s="431"/>
      <c r="SOG346" s="429"/>
      <c r="SOH346" s="428"/>
      <c r="SOI346" s="430"/>
      <c r="SOJ346" s="431"/>
      <c r="SOK346" s="429"/>
      <c r="SOL346" s="428"/>
      <c r="SOM346" s="430"/>
      <c r="SON346" s="431"/>
      <c r="SOO346" s="429"/>
      <c r="SOP346" s="428"/>
      <c r="SOQ346" s="430"/>
      <c r="SOR346" s="431"/>
      <c r="SOS346" s="429"/>
      <c r="SOT346" s="428"/>
      <c r="SOU346" s="430"/>
      <c r="SOV346" s="431"/>
      <c r="SOW346" s="429"/>
      <c r="SOX346" s="428"/>
      <c r="SOY346" s="430"/>
      <c r="SOZ346" s="431"/>
      <c r="SPA346" s="429"/>
      <c r="SPB346" s="428"/>
      <c r="SPC346" s="430"/>
      <c r="SPD346" s="431"/>
      <c r="SPE346" s="429"/>
      <c r="SPF346" s="428"/>
      <c r="SPG346" s="430"/>
      <c r="SPH346" s="431"/>
      <c r="SPI346" s="429"/>
      <c r="SPJ346" s="428"/>
      <c r="SPK346" s="430"/>
      <c r="SPL346" s="431"/>
      <c r="SPM346" s="429"/>
      <c r="SPN346" s="428"/>
      <c r="SPO346" s="430"/>
      <c r="SPP346" s="431"/>
      <c r="SPQ346" s="429"/>
      <c r="SPR346" s="428"/>
      <c r="SPS346" s="430"/>
      <c r="SPT346" s="431"/>
      <c r="SPU346" s="429"/>
      <c r="SPV346" s="428"/>
      <c r="SPW346" s="430"/>
      <c r="SPX346" s="431"/>
      <c r="SPY346" s="429"/>
      <c r="SPZ346" s="428"/>
      <c r="SQA346" s="430"/>
      <c r="SQB346" s="431"/>
      <c r="SQC346" s="429"/>
      <c r="SQD346" s="428"/>
      <c r="SQE346" s="430"/>
      <c r="SQF346" s="431"/>
      <c r="SQG346" s="429"/>
      <c r="SQH346" s="428"/>
      <c r="SQI346" s="430"/>
      <c r="SQJ346" s="431"/>
      <c r="SQK346" s="429"/>
      <c r="SQL346" s="428"/>
      <c r="SQM346" s="430"/>
      <c r="SQN346" s="431"/>
      <c r="SQO346" s="429"/>
      <c r="SQP346" s="428"/>
      <c r="SQQ346" s="430"/>
      <c r="SQR346" s="431"/>
      <c r="SQS346" s="429"/>
      <c r="SQT346" s="428"/>
      <c r="SQU346" s="430"/>
      <c r="SQV346" s="431"/>
      <c r="SQW346" s="429"/>
      <c r="SQX346" s="428"/>
      <c r="SQY346" s="430"/>
      <c r="SQZ346" s="431"/>
      <c r="SRA346" s="429"/>
      <c r="SRB346" s="428"/>
      <c r="SRC346" s="430"/>
      <c r="SRD346" s="431"/>
      <c r="SRE346" s="429"/>
      <c r="SRF346" s="428"/>
      <c r="SRG346" s="430"/>
      <c r="SRH346" s="431"/>
      <c r="SRI346" s="429"/>
      <c r="SRJ346" s="428"/>
      <c r="SRK346" s="430"/>
      <c r="SRL346" s="431"/>
      <c r="SRM346" s="429"/>
      <c r="SRN346" s="428"/>
      <c r="SRO346" s="430"/>
      <c r="SRP346" s="431"/>
      <c r="SRQ346" s="429"/>
      <c r="SRR346" s="428"/>
      <c r="SRS346" s="430"/>
      <c r="SRT346" s="431"/>
      <c r="SRU346" s="429"/>
      <c r="SRV346" s="428"/>
      <c r="SRW346" s="430"/>
      <c r="SRX346" s="431"/>
      <c r="SRY346" s="429"/>
      <c r="SRZ346" s="428"/>
      <c r="SSA346" s="430"/>
      <c r="SSB346" s="431"/>
      <c r="SSC346" s="429"/>
      <c r="SSD346" s="428"/>
      <c r="SSE346" s="430"/>
      <c r="SSF346" s="431"/>
      <c r="SSG346" s="429"/>
      <c r="SSH346" s="428"/>
      <c r="SSI346" s="430"/>
      <c r="SSJ346" s="431"/>
      <c r="SSK346" s="429"/>
      <c r="SSL346" s="428"/>
      <c r="SSM346" s="430"/>
      <c r="SSN346" s="431"/>
      <c r="SSO346" s="429"/>
      <c r="SSP346" s="428"/>
      <c r="SSQ346" s="430"/>
      <c r="SSR346" s="431"/>
      <c r="SSS346" s="429"/>
      <c r="SST346" s="428"/>
      <c r="SSU346" s="430"/>
      <c r="SSV346" s="431"/>
      <c r="SSW346" s="429"/>
      <c r="SSX346" s="428"/>
      <c r="SSY346" s="430"/>
      <c r="SSZ346" s="431"/>
      <c r="STA346" s="429"/>
      <c r="STB346" s="428"/>
      <c r="STC346" s="430"/>
      <c r="STD346" s="431"/>
      <c r="STE346" s="429"/>
      <c r="STF346" s="428"/>
      <c r="STG346" s="430"/>
      <c r="STH346" s="431"/>
      <c r="STI346" s="429"/>
      <c r="STJ346" s="428"/>
      <c r="STK346" s="430"/>
      <c r="STL346" s="431"/>
      <c r="STM346" s="429"/>
      <c r="STN346" s="428"/>
      <c r="STO346" s="430"/>
      <c r="STP346" s="431"/>
      <c r="STQ346" s="429"/>
      <c r="STR346" s="428"/>
      <c r="STS346" s="430"/>
      <c r="STT346" s="431"/>
      <c r="STU346" s="429"/>
      <c r="STV346" s="428"/>
      <c r="STW346" s="430"/>
      <c r="STX346" s="431"/>
      <c r="STY346" s="429"/>
      <c r="STZ346" s="428"/>
      <c r="SUA346" s="430"/>
      <c r="SUB346" s="431"/>
      <c r="SUC346" s="429"/>
      <c r="SUD346" s="428"/>
      <c r="SUE346" s="430"/>
      <c r="SUF346" s="431"/>
      <c r="SUG346" s="429"/>
      <c r="SUH346" s="428"/>
      <c r="SUI346" s="430"/>
      <c r="SUJ346" s="431"/>
      <c r="SUK346" s="429"/>
      <c r="SUL346" s="428"/>
      <c r="SUM346" s="430"/>
      <c r="SUN346" s="431"/>
      <c r="SUO346" s="429"/>
      <c r="SUP346" s="428"/>
      <c r="SUQ346" s="430"/>
      <c r="SUR346" s="431"/>
      <c r="SUS346" s="429"/>
      <c r="SUT346" s="428"/>
      <c r="SUU346" s="430"/>
      <c r="SUV346" s="431"/>
      <c r="SUW346" s="429"/>
      <c r="SUX346" s="428"/>
      <c r="SUY346" s="430"/>
      <c r="SUZ346" s="431"/>
      <c r="SVA346" s="429"/>
      <c r="SVB346" s="428"/>
      <c r="SVC346" s="430"/>
      <c r="SVD346" s="431"/>
      <c r="SVE346" s="429"/>
      <c r="SVF346" s="428"/>
      <c r="SVG346" s="430"/>
      <c r="SVH346" s="431"/>
      <c r="SVI346" s="429"/>
      <c r="SVJ346" s="428"/>
      <c r="SVK346" s="430"/>
      <c r="SVL346" s="431"/>
      <c r="SVM346" s="429"/>
      <c r="SVN346" s="428"/>
      <c r="SVO346" s="430"/>
      <c r="SVP346" s="431"/>
      <c r="SVQ346" s="429"/>
      <c r="SVR346" s="428"/>
      <c r="SVS346" s="430"/>
      <c r="SVT346" s="431"/>
      <c r="SVU346" s="429"/>
      <c r="SVV346" s="428"/>
      <c r="SVW346" s="430"/>
      <c r="SVX346" s="431"/>
      <c r="SVY346" s="429"/>
      <c r="SVZ346" s="428"/>
      <c r="SWA346" s="430"/>
      <c r="SWB346" s="431"/>
      <c r="SWC346" s="429"/>
      <c r="SWD346" s="428"/>
      <c r="SWE346" s="430"/>
      <c r="SWF346" s="431"/>
      <c r="SWG346" s="429"/>
      <c r="SWH346" s="428"/>
      <c r="SWI346" s="430"/>
      <c r="SWJ346" s="431"/>
      <c r="SWK346" s="429"/>
      <c r="SWL346" s="428"/>
      <c r="SWM346" s="430"/>
      <c r="SWN346" s="431"/>
      <c r="SWO346" s="429"/>
      <c r="SWP346" s="428"/>
      <c r="SWQ346" s="430"/>
      <c r="SWR346" s="431"/>
      <c r="SWS346" s="429"/>
      <c r="SWT346" s="428"/>
      <c r="SWU346" s="430"/>
      <c r="SWV346" s="431"/>
      <c r="SWW346" s="429"/>
      <c r="SWX346" s="428"/>
      <c r="SWY346" s="430"/>
      <c r="SWZ346" s="431"/>
      <c r="SXA346" s="429"/>
      <c r="SXB346" s="428"/>
      <c r="SXC346" s="430"/>
      <c r="SXD346" s="431"/>
      <c r="SXE346" s="429"/>
      <c r="SXF346" s="428"/>
      <c r="SXG346" s="430"/>
      <c r="SXH346" s="431"/>
      <c r="SXI346" s="429"/>
      <c r="SXJ346" s="428"/>
      <c r="SXK346" s="430"/>
      <c r="SXL346" s="431"/>
      <c r="SXM346" s="429"/>
      <c r="SXN346" s="428"/>
      <c r="SXO346" s="430"/>
      <c r="SXP346" s="431"/>
      <c r="SXQ346" s="429"/>
      <c r="SXR346" s="428"/>
      <c r="SXS346" s="430"/>
      <c r="SXT346" s="431"/>
      <c r="SXU346" s="429"/>
      <c r="SXV346" s="428"/>
      <c r="SXW346" s="430"/>
      <c r="SXX346" s="431"/>
      <c r="SXY346" s="429"/>
      <c r="SXZ346" s="428"/>
      <c r="SYA346" s="430"/>
      <c r="SYB346" s="431"/>
      <c r="SYC346" s="429"/>
      <c r="SYD346" s="428"/>
      <c r="SYE346" s="430"/>
      <c r="SYF346" s="431"/>
      <c r="SYG346" s="429"/>
      <c r="SYH346" s="428"/>
      <c r="SYI346" s="430"/>
      <c r="SYJ346" s="431"/>
      <c r="SYK346" s="429"/>
      <c r="SYL346" s="428"/>
      <c r="SYM346" s="430"/>
      <c r="SYN346" s="431"/>
      <c r="SYO346" s="429"/>
      <c r="SYP346" s="428"/>
      <c r="SYQ346" s="430"/>
      <c r="SYR346" s="431"/>
      <c r="SYS346" s="429"/>
      <c r="SYT346" s="428"/>
      <c r="SYU346" s="430"/>
      <c r="SYV346" s="431"/>
      <c r="SYW346" s="429"/>
      <c r="SYX346" s="428"/>
      <c r="SYY346" s="430"/>
      <c r="SYZ346" s="431"/>
      <c r="SZA346" s="429"/>
      <c r="SZB346" s="428"/>
      <c r="SZC346" s="430"/>
      <c r="SZD346" s="431"/>
      <c r="SZE346" s="429"/>
      <c r="SZF346" s="428"/>
      <c r="SZG346" s="430"/>
      <c r="SZH346" s="431"/>
      <c r="SZI346" s="429"/>
      <c r="SZJ346" s="428"/>
      <c r="SZK346" s="430"/>
      <c r="SZL346" s="431"/>
      <c r="SZM346" s="429"/>
      <c r="SZN346" s="428"/>
      <c r="SZO346" s="430"/>
      <c r="SZP346" s="431"/>
      <c r="SZQ346" s="429"/>
      <c r="SZR346" s="428"/>
      <c r="SZS346" s="430"/>
      <c r="SZT346" s="431"/>
      <c r="SZU346" s="429"/>
      <c r="SZV346" s="428"/>
      <c r="SZW346" s="430"/>
      <c r="SZX346" s="431"/>
      <c r="SZY346" s="429"/>
      <c r="SZZ346" s="428"/>
      <c r="TAA346" s="430"/>
      <c r="TAB346" s="431"/>
      <c r="TAC346" s="429"/>
      <c r="TAD346" s="428"/>
      <c r="TAE346" s="430"/>
      <c r="TAF346" s="431"/>
      <c r="TAG346" s="429"/>
      <c r="TAH346" s="428"/>
      <c r="TAI346" s="430"/>
      <c r="TAJ346" s="431"/>
      <c r="TAK346" s="429"/>
      <c r="TAL346" s="428"/>
      <c r="TAM346" s="430"/>
      <c r="TAN346" s="431"/>
      <c r="TAO346" s="429"/>
      <c r="TAP346" s="428"/>
      <c r="TAQ346" s="430"/>
      <c r="TAR346" s="431"/>
      <c r="TAS346" s="429"/>
      <c r="TAT346" s="428"/>
      <c r="TAU346" s="430"/>
      <c r="TAV346" s="431"/>
      <c r="TAW346" s="429"/>
      <c r="TAX346" s="428"/>
      <c r="TAY346" s="430"/>
      <c r="TAZ346" s="431"/>
      <c r="TBA346" s="429"/>
      <c r="TBB346" s="428"/>
      <c r="TBC346" s="430"/>
      <c r="TBD346" s="431"/>
      <c r="TBE346" s="429"/>
      <c r="TBF346" s="428"/>
      <c r="TBG346" s="430"/>
      <c r="TBH346" s="431"/>
      <c r="TBI346" s="429"/>
      <c r="TBJ346" s="428"/>
      <c r="TBK346" s="430"/>
      <c r="TBL346" s="431"/>
      <c r="TBM346" s="429"/>
      <c r="TBN346" s="428"/>
      <c r="TBO346" s="430"/>
      <c r="TBP346" s="431"/>
      <c r="TBQ346" s="429"/>
      <c r="TBR346" s="428"/>
      <c r="TBS346" s="430"/>
      <c r="TBT346" s="431"/>
      <c r="TBU346" s="429"/>
      <c r="TBV346" s="428"/>
      <c r="TBW346" s="430"/>
      <c r="TBX346" s="431"/>
      <c r="TBY346" s="429"/>
      <c r="TBZ346" s="428"/>
      <c r="TCA346" s="430"/>
      <c r="TCB346" s="431"/>
      <c r="TCC346" s="429"/>
      <c r="TCD346" s="428"/>
      <c r="TCE346" s="430"/>
      <c r="TCF346" s="431"/>
      <c r="TCG346" s="429"/>
      <c r="TCH346" s="428"/>
      <c r="TCI346" s="430"/>
      <c r="TCJ346" s="431"/>
      <c r="TCK346" s="429"/>
      <c r="TCL346" s="428"/>
      <c r="TCM346" s="430"/>
      <c r="TCN346" s="431"/>
      <c r="TCO346" s="429"/>
      <c r="TCP346" s="428"/>
      <c r="TCQ346" s="430"/>
      <c r="TCR346" s="431"/>
      <c r="TCS346" s="429"/>
      <c r="TCT346" s="428"/>
      <c r="TCU346" s="430"/>
      <c r="TCV346" s="431"/>
      <c r="TCW346" s="429"/>
      <c r="TCX346" s="428"/>
      <c r="TCY346" s="430"/>
      <c r="TCZ346" s="431"/>
      <c r="TDA346" s="429"/>
      <c r="TDB346" s="428"/>
      <c r="TDC346" s="430"/>
      <c r="TDD346" s="431"/>
      <c r="TDE346" s="429"/>
      <c r="TDF346" s="428"/>
      <c r="TDG346" s="430"/>
      <c r="TDH346" s="431"/>
      <c r="TDI346" s="429"/>
      <c r="TDJ346" s="428"/>
      <c r="TDK346" s="430"/>
      <c r="TDL346" s="431"/>
      <c r="TDM346" s="429"/>
      <c r="TDN346" s="428"/>
      <c r="TDO346" s="430"/>
      <c r="TDP346" s="431"/>
      <c r="TDQ346" s="429"/>
      <c r="TDR346" s="428"/>
      <c r="TDS346" s="430"/>
      <c r="TDT346" s="431"/>
      <c r="TDU346" s="429"/>
      <c r="TDV346" s="428"/>
      <c r="TDW346" s="430"/>
      <c r="TDX346" s="431"/>
      <c r="TDY346" s="429"/>
      <c r="TDZ346" s="428"/>
      <c r="TEA346" s="430"/>
      <c r="TEB346" s="431"/>
      <c r="TEC346" s="429"/>
      <c r="TED346" s="428"/>
      <c r="TEE346" s="430"/>
      <c r="TEF346" s="431"/>
      <c r="TEG346" s="429"/>
      <c r="TEH346" s="428"/>
      <c r="TEI346" s="430"/>
      <c r="TEJ346" s="431"/>
      <c r="TEK346" s="429"/>
      <c r="TEL346" s="428"/>
      <c r="TEM346" s="430"/>
      <c r="TEN346" s="431"/>
      <c r="TEO346" s="429"/>
      <c r="TEP346" s="428"/>
      <c r="TEQ346" s="430"/>
      <c r="TER346" s="431"/>
      <c r="TES346" s="429"/>
      <c r="TET346" s="428"/>
      <c r="TEU346" s="430"/>
      <c r="TEV346" s="431"/>
      <c r="TEW346" s="429"/>
      <c r="TEX346" s="428"/>
      <c r="TEY346" s="430"/>
      <c r="TEZ346" s="431"/>
      <c r="TFA346" s="429"/>
      <c r="TFB346" s="428"/>
      <c r="TFC346" s="430"/>
      <c r="TFD346" s="431"/>
      <c r="TFE346" s="429"/>
      <c r="TFF346" s="428"/>
      <c r="TFG346" s="430"/>
      <c r="TFH346" s="431"/>
      <c r="TFI346" s="429"/>
      <c r="TFJ346" s="428"/>
      <c r="TFK346" s="430"/>
      <c r="TFL346" s="431"/>
      <c r="TFM346" s="429"/>
      <c r="TFN346" s="428"/>
      <c r="TFO346" s="430"/>
      <c r="TFP346" s="431"/>
      <c r="TFQ346" s="429"/>
      <c r="TFR346" s="428"/>
      <c r="TFS346" s="430"/>
      <c r="TFT346" s="431"/>
      <c r="TFU346" s="429"/>
      <c r="TFV346" s="428"/>
      <c r="TFW346" s="430"/>
      <c r="TFX346" s="431"/>
      <c r="TFY346" s="429"/>
      <c r="TFZ346" s="428"/>
      <c r="TGA346" s="430"/>
      <c r="TGB346" s="431"/>
      <c r="TGC346" s="429"/>
      <c r="TGD346" s="428"/>
      <c r="TGE346" s="430"/>
      <c r="TGF346" s="431"/>
      <c r="TGG346" s="429"/>
      <c r="TGH346" s="428"/>
      <c r="TGI346" s="430"/>
      <c r="TGJ346" s="431"/>
      <c r="TGK346" s="429"/>
      <c r="TGL346" s="428"/>
      <c r="TGM346" s="430"/>
      <c r="TGN346" s="431"/>
      <c r="TGO346" s="429"/>
      <c r="TGP346" s="428"/>
      <c r="TGQ346" s="430"/>
      <c r="TGR346" s="431"/>
      <c r="TGS346" s="429"/>
      <c r="TGT346" s="428"/>
      <c r="TGU346" s="430"/>
      <c r="TGV346" s="431"/>
      <c r="TGW346" s="429"/>
      <c r="TGX346" s="428"/>
      <c r="TGY346" s="430"/>
      <c r="TGZ346" s="431"/>
      <c r="THA346" s="429"/>
      <c r="THB346" s="428"/>
      <c r="THC346" s="430"/>
      <c r="THD346" s="431"/>
      <c r="THE346" s="429"/>
      <c r="THF346" s="428"/>
      <c r="THG346" s="430"/>
      <c r="THH346" s="431"/>
      <c r="THI346" s="429"/>
      <c r="THJ346" s="428"/>
      <c r="THK346" s="430"/>
      <c r="THL346" s="431"/>
      <c r="THM346" s="429"/>
      <c r="THN346" s="428"/>
      <c r="THO346" s="430"/>
      <c r="THP346" s="431"/>
      <c r="THQ346" s="429"/>
      <c r="THR346" s="428"/>
      <c r="THS346" s="430"/>
      <c r="THT346" s="431"/>
      <c r="THU346" s="429"/>
      <c r="THV346" s="428"/>
      <c r="THW346" s="430"/>
      <c r="THX346" s="431"/>
      <c r="THY346" s="429"/>
      <c r="THZ346" s="428"/>
      <c r="TIA346" s="430"/>
      <c r="TIB346" s="431"/>
      <c r="TIC346" s="429"/>
      <c r="TID346" s="428"/>
      <c r="TIE346" s="430"/>
      <c r="TIF346" s="431"/>
      <c r="TIG346" s="429"/>
      <c r="TIH346" s="428"/>
      <c r="TII346" s="430"/>
      <c r="TIJ346" s="431"/>
      <c r="TIK346" s="429"/>
      <c r="TIL346" s="428"/>
      <c r="TIM346" s="430"/>
      <c r="TIN346" s="431"/>
      <c r="TIO346" s="429"/>
      <c r="TIP346" s="428"/>
      <c r="TIQ346" s="430"/>
      <c r="TIR346" s="431"/>
      <c r="TIS346" s="429"/>
      <c r="TIT346" s="428"/>
      <c r="TIU346" s="430"/>
      <c r="TIV346" s="431"/>
      <c r="TIW346" s="429"/>
      <c r="TIX346" s="428"/>
      <c r="TIY346" s="430"/>
      <c r="TIZ346" s="431"/>
      <c r="TJA346" s="429"/>
      <c r="TJB346" s="428"/>
      <c r="TJC346" s="430"/>
      <c r="TJD346" s="431"/>
      <c r="TJE346" s="429"/>
      <c r="TJF346" s="428"/>
      <c r="TJG346" s="430"/>
      <c r="TJH346" s="431"/>
      <c r="TJI346" s="429"/>
      <c r="TJJ346" s="428"/>
      <c r="TJK346" s="430"/>
      <c r="TJL346" s="431"/>
      <c r="TJM346" s="429"/>
      <c r="TJN346" s="428"/>
      <c r="TJO346" s="430"/>
      <c r="TJP346" s="431"/>
      <c r="TJQ346" s="429"/>
      <c r="TJR346" s="428"/>
      <c r="TJS346" s="430"/>
      <c r="TJT346" s="431"/>
      <c r="TJU346" s="429"/>
      <c r="TJV346" s="428"/>
      <c r="TJW346" s="430"/>
      <c r="TJX346" s="431"/>
      <c r="TJY346" s="429"/>
      <c r="TJZ346" s="428"/>
      <c r="TKA346" s="430"/>
      <c r="TKB346" s="431"/>
      <c r="TKC346" s="429"/>
      <c r="TKD346" s="428"/>
      <c r="TKE346" s="430"/>
      <c r="TKF346" s="431"/>
      <c r="TKG346" s="429"/>
      <c r="TKH346" s="428"/>
      <c r="TKI346" s="430"/>
      <c r="TKJ346" s="431"/>
      <c r="TKK346" s="429"/>
      <c r="TKL346" s="428"/>
      <c r="TKM346" s="430"/>
      <c r="TKN346" s="431"/>
      <c r="TKO346" s="429"/>
      <c r="TKP346" s="428"/>
      <c r="TKQ346" s="430"/>
      <c r="TKR346" s="431"/>
      <c r="TKS346" s="429"/>
      <c r="TKT346" s="428"/>
      <c r="TKU346" s="430"/>
      <c r="TKV346" s="431"/>
      <c r="TKW346" s="429"/>
      <c r="TKX346" s="428"/>
      <c r="TKY346" s="430"/>
      <c r="TKZ346" s="431"/>
      <c r="TLA346" s="429"/>
      <c r="TLB346" s="428"/>
      <c r="TLC346" s="430"/>
      <c r="TLD346" s="431"/>
      <c r="TLE346" s="429"/>
      <c r="TLF346" s="428"/>
      <c r="TLG346" s="430"/>
      <c r="TLH346" s="431"/>
      <c r="TLI346" s="429"/>
      <c r="TLJ346" s="428"/>
      <c r="TLK346" s="430"/>
      <c r="TLL346" s="431"/>
      <c r="TLM346" s="429"/>
      <c r="TLN346" s="428"/>
      <c r="TLO346" s="430"/>
      <c r="TLP346" s="431"/>
      <c r="TLQ346" s="429"/>
      <c r="TLR346" s="428"/>
      <c r="TLS346" s="430"/>
      <c r="TLT346" s="431"/>
      <c r="TLU346" s="429"/>
      <c r="TLV346" s="428"/>
      <c r="TLW346" s="430"/>
      <c r="TLX346" s="431"/>
      <c r="TLY346" s="429"/>
      <c r="TLZ346" s="428"/>
      <c r="TMA346" s="430"/>
      <c r="TMB346" s="431"/>
      <c r="TMC346" s="429"/>
      <c r="TMD346" s="428"/>
      <c r="TME346" s="430"/>
      <c r="TMF346" s="431"/>
      <c r="TMG346" s="429"/>
      <c r="TMH346" s="428"/>
      <c r="TMI346" s="430"/>
      <c r="TMJ346" s="431"/>
      <c r="TMK346" s="429"/>
      <c r="TML346" s="428"/>
      <c r="TMM346" s="430"/>
      <c r="TMN346" s="431"/>
      <c r="TMO346" s="429"/>
      <c r="TMP346" s="428"/>
      <c r="TMQ346" s="430"/>
      <c r="TMR346" s="431"/>
      <c r="TMS346" s="429"/>
      <c r="TMT346" s="428"/>
      <c r="TMU346" s="430"/>
      <c r="TMV346" s="431"/>
      <c r="TMW346" s="429"/>
      <c r="TMX346" s="428"/>
      <c r="TMY346" s="430"/>
      <c r="TMZ346" s="431"/>
      <c r="TNA346" s="429"/>
      <c r="TNB346" s="428"/>
      <c r="TNC346" s="430"/>
      <c r="TND346" s="431"/>
      <c r="TNE346" s="429"/>
      <c r="TNF346" s="428"/>
      <c r="TNG346" s="430"/>
      <c r="TNH346" s="431"/>
      <c r="TNI346" s="429"/>
      <c r="TNJ346" s="428"/>
      <c r="TNK346" s="430"/>
      <c r="TNL346" s="431"/>
      <c r="TNM346" s="429"/>
      <c r="TNN346" s="428"/>
      <c r="TNO346" s="430"/>
      <c r="TNP346" s="431"/>
      <c r="TNQ346" s="429"/>
      <c r="TNR346" s="428"/>
      <c r="TNS346" s="430"/>
      <c r="TNT346" s="431"/>
      <c r="TNU346" s="429"/>
      <c r="TNV346" s="428"/>
      <c r="TNW346" s="430"/>
      <c r="TNX346" s="431"/>
      <c r="TNY346" s="429"/>
      <c r="TNZ346" s="428"/>
      <c r="TOA346" s="430"/>
      <c r="TOB346" s="431"/>
      <c r="TOC346" s="429"/>
      <c r="TOD346" s="428"/>
      <c r="TOE346" s="430"/>
      <c r="TOF346" s="431"/>
      <c r="TOG346" s="429"/>
      <c r="TOH346" s="428"/>
      <c r="TOI346" s="430"/>
      <c r="TOJ346" s="431"/>
      <c r="TOK346" s="429"/>
      <c r="TOL346" s="428"/>
      <c r="TOM346" s="430"/>
      <c r="TON346" s="431"/>
      <c r="TOO346" s="429"/>
      <c r="TOP346" s="428"/>
      <c r="TOQ346" s="430"/>
      <c r="TOR346" s="431"/>
      <c r="TOS346" s="429"/>
      <c r="TOT346" s="428"/>
      <c r="TOU346" s="430"/>
      <c r="TOV346" s="431"/>
      <c r="TOW346" s="429"/>
      <c r="TOX346" s="428"/>
      <c r="TOY346" s="430"/>
      <c r="TOZ346" s="431"/>
      <c r="TPA346" s="429"/>
      <c r="TPB346" s="428"/>
      <c r="TPC346" s="430"/>
      <c r="TPD346" s="431"/>
      <c r="TPE346" s="429"/>
      <c r="TPF346" s="428"/>
      <c r="TPG346" s="430"/>
      <c r="TPH346" s="431"/>
      <c r="TPI346" s="429"/>
      <c r="TPJ346" s="428"/>
      <c r="TPK346" s="430"/>
      <c r="TPL346" s="431"/>
      <c r="TPM346" s="429"/>
      <c r="TPN346" s="428"/>
      <c r="TPO346" s="430"/>
      <c r="TPP346" s="431"/>
      <c r="TPQ346" s="429"/>
      <c r="TPR346" s="428"/>
      <c r="TPS346" s="430"/>
      <c r="TPT346" s="431"/>
      <c r="TPU346" s="429"/>
      <c r="TPV346" s="428"/>
      <c r="TPW346" s="430"/>
      <c r="TPX346" s="431"/>
      <c r="TPY346" s="429"/>
      <c r="TPZ346" s="428"/>
      <c r="TQA346" s="430"/>
      <c r="TQB346" s="431"/>
      <c r="TQC346" s="429"/>
      <c r="TQD346" s="428"/>
      <c r="TQE346" s="430"/>
      <c r="TQF346" s="431"/>
      <c r="TQG346" s="429"/>
      <c r="TQH346" s="428"/>
      <c r="TQI346" s="430"/>
      <c r="TQJ346" s="431"/>
      <c r="TQK346" s="429"/>
      <c r="TQL346" s="428"/>
      <c r="TQM346" s="430"/>
      <c r="TQN346" s="431"/>
      <c r="TQO346" s="429"/>
      <c r="TQP346" s="428"/>
      <c r="TQQ346" s="430"/>
      <c r="TQR346" s="431"/>
      <c r="TQS346" s="429"/>
      <c r="TQT346" s="428"/>
      <c r="TQU346" s="430"/>
      <c r="TQV346" s="431"/>
      <c r="TQW346" s="429"/>
      <c r="TQX346" s="428"/>
      <c r="TQY346" s="430"/>
      <c r="TQZ346" s="431"/>
      <c r="TRA346" s="429"/>
      <c r="TRB346" s="428"/>
      <c r="TRC346" s="430"/>
      <c r="TRD346" s="431"/>
      <c r="TRE346" s="429"/>
      <c r="TRF346" s="428"/>
      <c r="TRG346" s="430"/>
      <c r="TRH346" s="431"/>
      <c r="TRI346" s="429"/>
      <c r="TRJ346" s="428"/>
      <c r="TRK346" s="430"/>
      <c r="TRL346" s="431"/>
      <c r="TRM346" s="429"/>
      <c r="TRN346" s="428"/>
      <c r="TRO346" s="430"/>
      <c r="TRP346" s="431"/>
      <c r="TRQ346" s="429"/>
      <c r="TRR346" s="428"/>
      <c r="TRS346" s="430"/>
      <c r="TRT346" s="431"/>
      <c r="TRU346" s="429"/>
      <c r="TRV346" s="428"/>
      <c r="TRW346" s="430"/>
      <c r="TRX346" s="431"/>
      <c r="TRY346" s="429"/>
      <c r="TRZ346" s="428"/>
      <c r="TSA346" s="430"/>
      <c r="TSB346" s="431"/>
      <c r="TSC346" s="429"/>
      <c r="TSD346" s="428"/>
      <c r="TSE346" s="430"/>
      <c r="TSF346" s="431"/>
      <c r="TSG346" s="429"/>
      <c r="TSH346" s="428"/>
      <c r="TSI346" s="430"/>
      <c r="TSJ346" s="431"/>
      <c r="TSK346" s="429"/>
      <c r="TSL346" s="428"/>
      <c r="TSM346" s="430"/>
      <c r="TSN346" s="431"/>
      <c r="TSO346" s="429"/>
      <c r="TSP346" s="428"/>
      <c r="TSQ346" s="430"/>
      <c r="TSR346" s="431"/>
      <c r="TSS346" s="429"/>
      <c r="TST346" s="428"/>
      <c r="TSU346" s="430"/>
      <c r="TSV346" s="431"/>
      <c r="TSW346" s="429"/>
      <c r="TSX346" s="428"/>
      <c r="TSY346" s="430"/>
      <c r="TSZ346" s="431"/>
      <c r="TTA346" s="429"/>
      <c r="TTB346" s="428"/>
      <c r="TTC346" s="430"/>
      <c r="TTD346" s="431"/>
      <c r="TTE346" s="429"/>
      <c r="TTF346" s="428"/>
      <c r="TTG346" s="430"/>
      <c r="TTH346" s="431"/>
      <c r="TTI346" s="429"/>
      <c r="TTJ346" s="428"/>
      <c r="TTK346" s="430"/>
      <c r="TTL346" s="431"/>
      <c r="TTM346" s="429"/>
      <c r="TTN346" s="428"/>
      <c r="TTO346" s="430"/>
      <c r="TTP346" s="431"/>
      <c r="TTQ346" s="429"/>
      <c r="TTR346" s="428"/>
      <c r="TTS346" s="430"/>
      <c r="TTT346" s="431"/>
      <c r="TTU346" s="429"/>
      <c r="TTV346" s="428"/>
      <c r="TTW346" s="430"/>
      <c r="TTX346" s="431"/>
      <c r="TTY346" s="429"/>
      <c r="TTZ346" s="428"/>
      <c r="TUA346" s="430"/>
      <c r="TUB346" s="431"/>
      <c r="TUC346" s="429"/>
      <c r="TUD346" s="428"/>
      <c r="TUE346" s="430"/>
      <c r="TUF346" s="431"/>
      <c r="TUG346" s="429"/>
      <c r="TUH346" s="428"/>
      <c r="TUI346" s="430"/>
      <c r="TUJ346" s="431"/>
      <c r="TUK346" s="429"/>
      <c r="TUL346" s="428"/>
      <c r="TUM346" s="430"/>
      <c r="TUN346" s="431"/>
      <c r="TUO346" s="429"/>
      <c r="TUP346" s="428"/>
      <c r="TUQ346" s="430"/>
      <c r="TUR346" s="431"/>
      <c r="TUS346" s="429"/>
      <c r="TUT346" s="428"/>
      <c r="TUU346" s="430"/>
      <c r="TUV346" s="431"/>
      <c r="TUW346" s="429"/>
      <c r="TUX346" s="428"/>
      <c r="TUY346" s="430"/>
      <c r="TUZ346" s="431"/>
      <c r="TVA346" s="429"/>
      <c r="TVB346" s="428"/>
      <c r="TVC346" s="430"/>
      <c r="TVD346" s="431"/>
      <c r="TVE346" s="429"/>
      <c r="TVF346" s="428"/>
      <c r="TVG346" s="430"/>
      <c r="TVH346" s="431"/>
      <c r="TVI346" s="429"/>
      <c r="TVJ346" s="428"/>
      <c r="TVK346" s="430"/>
      <c r="TVL346" s="431"/>
      <c r="TVM346" s="429"/>
      <c r="TVN346" s="428"/>
      <c r="TVO346" s="430"/>
      <c r="TVP346" s="431"/>
      <c r="TVQ346" s="429"/>
      <c r="TVR346" s="428"/>
      <c r="TVS346" s="430"/>
      <c r="TVT346" s="431"/>
      <c r="TVU346" s="429"/>
      <c r="TVV346" s="428"/>
      <c r="TVW346" s="430"/>
      <c r="TVX346" s="431"/>
      <c r="TVY346" s="429"/>
      <c r="TVZ346" s="428"/>
      <c r="TWA346" s="430"/>
      <c r="TWB346" s="431"/>
      <c r="TWC346" s="429"/>
      <c r="TWD346" s="428"/>
      <c r="TWE346" s="430"/>
      <c r="TWF346" s="431"/>
      <c r="TWG346" s="429"/>
      <c r="TWH346" s="428"/>
      <c r="TWI346" s="430"/>
      <c r="TWJ346" s="431"/>
      <c r="TWK346" s="429"/>
      <c r="TWL346" s="428"/>
      <c r="TWM346" s="430"/>
      <c r="TWN346" s="431"/>
      <c r="TWO346" s="429"/>
      <c r="TWP346" s="428"/>
      <c r="TWQ346" s="430"/>
      <c r="TWR346" s="431"/>
      <c r="TWS346" s="429"/>
      <c r="TWT346" s="428"/>
      <c r="TWU346" s="430"/>
      <c r="TWV346" s="431"/>
      <c r="TWW346" s="429"/>
      <c r="TWX346" s="428"/>
      <c r="TWY346" s="430"/>
      <c r="TWZ346" s="431"/>
      <c r="TXA346" s="429"/>
      <c r="TXB346" s="428"/>
      <c r="TXC346" s="430"/>
      <c r="TXD346" s="431"/>
      <c r="TXE346" s="429"/>
      <c r="TXF346" s="428"/>
      <c r="TXG346" s="430"/>
      <c r="TXH346" s="431"/>
      <c r="TXI346" s="429"/>
      <c r="TXJ346" s="428"/>
      <c r="TXK346" s="430"/>
      <c r="TXL346" s="431"/>
      <c r="TXM346" s="429"/>
      <c r="TXN346" s="428"/>
      <c r="TXO346" s="430"/>
      <c r="TXP346" s="431"/>
      <c r="TXQ346" s="429"/>
      <c r="TXR346" s="428"/>
      <c r="TXS346" s="430"/>
      <c r="TXT346" s="431"/>
      <c r="TXU346" s="429"/>
      <c r="TXV346" s="428"/>
      <c r="TXW346" s="430"/>
      <c r="TXX346" s="431"/>
      <c r="TXY346" s="429"/>
      <c r="TXZ346" s="428"/>
      <c r="TYA346" s="430"/>
      <c r="TYB346" s="431"/>
      <c r="TYC346" s="429"/>
      <c r="TYD346" s="428"/>
      <c r="TYE346" s="430"/>
      <c r="TYF346" s="431"/>
      <c r="TYG346" s="429"/>
      <c r="TYH346" s="428"/>
      <c r="TYI346" s="430"/>
      <c r="TYJ346" s="431"/>
      <c r="TYK346" s="429"/>
      <c r="TYL346" s="428"/>
      <c r="TYM346" s="430"/>
      <c r="TYN346" s="431"/>
      <c r="TYO346" s="429"/>
      <c r="TYP346" s="428"/>
      <c r="TYQ346" s="430"/>
      <c r="TYR346" s="431"/>
      <c r="TYS346" s="429"/>
      <c r="TYT346" s="428"/>
      <c r="TYU346" s="430"/>
      <c r="TYV346" s="431"/>
      <c r="TYW346" s="429"/>
      <c r="TYX346" s="428"/>
      <c r="TYY346" s="430"/>
      <c r="TYZ346" s="431"/>
      <c r="TZA346" s="429"/>
      <c r="TZB346" s="428"/>
      <c r="TZC346" s="430"/>
      <c r="TZD346" s="431"/>
      <c r="TZE346" s="429"/>
      <c r="TZF346" s="428"/>
      <c r="TZG346" s="430"/>
      <c r="TZH346" s="431"/>
      <c r="TZI346" s="429"/>
      <c r="TZJ346" s="428"/>
      <c r="TZK346" s="430"/>
      <c r="TZL346" s="431"/>
      <c r="TZM346" s="429"/>
      <c r="TZN346" s="428"/>
      <c r="TZO346" s="430"/>
      <c r="TZP346" s="431"/>
      <c r="TZQ346" s="429"/>
      <c r="TZR346" s="428"/>
      <c r="TZS346" s="430"/>
      <c r="TZT346" s="431"/>
      <c r="TZU346" s="429"/>
      <c r="TZV346" s="428"/>
      <c r="TZW346" s="430"/>
      <c r="TZX346" s="431"/>
      <c r="TZY346" s="429"/>
      <c r="TZZ346" s="428"/>
      <c r="UAA346" s="430"/>
      <c r="UAB346" s="431"/>
      <c r="UAC346" s="429"/>
      <c r="UAD346" s="428"/>
      <c r="UAE346" s="430"/>
      <c r="UAF346" s="431"/>
      <c r="UAG346" s="429"/>
      <c r="UAH346" s="428"/>
      <c r="UAI346" s="430"/>
      <c r="UAJ346" s="431"/>
      <c r="UAK346" s="429"/>
      <c r="UAL346" s="428"/>
      <c r="UAM346" s="430"/>
      <c r="UAN346" s="431"/>
      <c r="UAO346" s="429"/>
      <c r="UAP346" s="428"/>
      <c r="UAQ346" s="430"/>
      <c r="UAR346" s="431"/>
      <c r="UAS346" s="429"/>
      <c r="UAT346" s="428"/>
      <c r="UAU346" s="430"/>
      <c r="UAV346" s="431"/>
      <c r="UAW346" s="429"/>
      <c r="UAX346" s="428"/>
      <c r="UAY346" s="430"/>
      <c r="UAZ346" s="431"/>
      <c r="UBA346" s="429"/>
      <c r="UBB346" s="428"/>
      <c r="UBC346" s="430"/>
      <c r="UBD346" s="431"/>
      <c r="UBE346" s="429"/>
      <c r="UBF346" s="428"/>
      <c r="UBG346" s="430"/>
      <c r="UBH346" s="431"/>
      <c r="UBI346" s="429"/>
      <c r="UBJ346" s="428"/>
      <c r="UBK346" s="430"/>
      <c r="UBL346" s="431"/>
      <c r="UBM346" s="429"/>
      <c r="UBN346" s="428"/>
      <c r="UBO346" s="430"/>
      <c r="UBP346" s="431"/>
      <c r="UBQ346" s="429"/>
      <c r="UBR346" s="428"/>
      <c r="UBS346" s="430"/>
      <c r="UBT346" s="431"/>
      <c r="UBU346" s="429"/>
      <c r="UBV346" s="428"/>
      <c r="UBW346" s="430"/>
      <c r="UBX346" s="431"/>
      <c r="UBY346" s="429"/>
      <c r="UBZ346" s="428"/>
      <c r="UCA346" s="430"/>
      <c r="UCB346" s="431"/>
      <c r="UCC346" s="429"/>
      <c r="UCD346" s="428"/>
      <c r="UCE346" s="430"/>
      <c r="UCF346" s="431"/>
      <c r="UCG346" s="429"/>
      <c r="UCH346" s="428"/>
      <c r="UCI346" s="430"/>
      <c r="UCJ346" s="431"/>
      <c r="UCK346" s="429"/>
      <c r="UCL346" s="428"/>
      <c r="UCM346" s="430"/>
      <c r="UCN346" s="431"/>
      <c r="UCO346" s="429"/>
      <c r="UCP346" s="428"/>
      <c r="UCQ346" s="430"/>
      <c r="UCR346" s="431"/>
      <c r="UCS346" s="429"/>
      <c r="UCT346" s="428"/>
      <c r="UCU346" s="430"/>
      <c r="UCV346" s="431"/>
      <c r="UCW346" s="429"/>
      <c r="UCX346" s="428"/>
      <c r="UCY346" s="430"/>
      <c r="UCZ346" s="431"/>
      <c r="UDA346" s="429"/>
      <c r="UDB346" s="428"/>
      <c r="UDC346" s="430"/>
      <c r="UDD346" s="431"/>
      <c r="UDE346" s="429"/>
      <c r="UDF346" s="428"/>
      <c r="UDG346" s="430"/>
      <c r="UDH346" s="431"/>
      <c r="UDI346" s="429"/>
      <c r="UDJ346" s="428"/>
      <c r="UDK346" s="430"/>
      <c r="UDL346" s="431"/>
      <c r="UDM346" s="429"/>
      <c r="UDN346" s="428"/>
      <c r="UDO346" s="430"/>
      <c r="UDP346" s="431"/>
      <c r="UDQ346" s="429"/>
      <c r="UDR346" s="428"/>
      <c r="UDS346" s="430"/>
      <c r="UDT346" s="431"/>
      <c r="UDU346" s="429"/>
      <c r="UDV346" s="428"/>
      <c r="UDW346" s="430"/>
      <c r="UDX346" s="431"/>
      <c r="UDY346" s="429"/>
      <c r="UDZ346" s="428"/>
      <c r="UEA346" s="430"/>
      <c r="UEB346" s="431"/>
      <c r="UEC346" s="429"/>
      <c r="UED346" s="428"/>
      <c r="UEE346" s="430"/>
      <c r="UEF346" s="431"/>
      <c r="UEG346" s="429"/>
      <c r="UEH346" s="428"/>
      <c r="UEI346" s="430"/>
      <c r="UEJ346" s="431"/>
      <c r="UEK346" s="429"/>
      <c r="UEL346" s="428"/>
      <c r="UEM346" s="430"/>
      <c r="UEN346" s="431"/>
      <c r="UEO346" s="429"/>
      <c r="UEP346" s="428"/>
      <c r="UEQ346" s="430"/>
      <c r="UER346" s="431"/>
      <c r="UES346" s="429"/>
      <c r="UET346" s="428"/>
      <c r="UEU346" s="430"/>
      <c r="UEV346" s="431"/>
      <c r="UEW346" s="429"/>
      <c r="UEX346" s="428"/>
      <c r="UEY346" s="430"/>
      <c r="UEZ346" s="431"/>
      <c r="UFA346" s="429"/>
      <c r="UFB346" s="428"/>
      <c r="UFC346" s="430"/>
      <c r="UFD346" s="431"/>
      <c r="UFE346" s="429"/>
      <c r="UFF346" s="428"/>
      <c r="UFG346" s="430"/>
      <c r="UFH346" s="431"/>
      <c r="UFI346" s="429"/>
      <c r="UFJ346" s="428"/>
      <c r="UFK346" s="430"/>
      <c r="UFL346" s="431"/>
      <c r="UFM346" s="429"/>
      <c r="UFN346" s="428"/>
      <c r="UFO346" s="430"/>
      <c r="UFP346" s="431"/>
      <c r="UFQ346" s="429"/>
      <c r="UFR346" s="428"/>
      <c r="UFS346" s="430"/>
      <c r="UFT346" s="431"/>
      <c r="UFU346" s="429"/>
      <c r="UFV346" s="428"/>
      <c r="UFW346" s="430"/>
      <c r="UFX346" s="431"/>
      <c r="UFY346" s="429"/>
      <c r="UFZ346" s="428"/>
      <c r="UGA346" s="430"/>
      <c r="UGB346" s="431"/>
      <c r="UGC346" s="429"/>
      <c r="UGD346" s="428"/>
      <c r="UGE346" s="430"/>
      <c r="UGF346" s="431"/>
      <c r="UGG346" s="429"/>
      <c r="UGH346" s="428"/>
      <c r="UGI346" s="430"/>
      <c r="UGJ346" s="431"/>
      <c r="UGK346" s="429"/>
      <c r="UGL346" s="428"/>
      <c r="UGM346" s="430"/>
      <c r="UGN346" s="431"/>
      <c r="UGO346" s="429"/>
      <c r="UGP346" s="428"/>
      <c r="UGQ346" s="430"/>
      <c r="UGR346" s="431"/>
      <c r="UGS346" s="429"/>
      <c r="UGT346" s="428"/>
      <c r="UGU346" s="430"/>
      <c r="UGV346" s="431"/>
      <c r="UGW346" s="429"/>
      <c r="UGX346" s="428"/>
      <c r="UGY346" s="430"/>
      <c r="UGZ346" s="431"/>
      <c r="UHA346" s="429"/>
      <c r="UHB346" s="428"/>
      <c r="UHC346" s="430"/>
      <c r="UHD346" s="431"/>
      <c r="UHE346" s="429"/>
      <c r="UHF346" s="428"/>
      <c r="UHG346" s="430"/>
      <c r="UHH346" s="431"/>
      <c r="UHI346" s="429"/>
      <c r="UHJ346" s="428"/>
      <c r="UHK346" s="430"/>
      <c r="UHL346" s="431"/>
      <c r="UHM346" s="429"/>
      <c r="UHN346" s="428"/>
      <c r="UHO346" s="430"/>
      <c r="UHP346" s="431"/>
      <c r="UHQ346" s="429"/>
      <c r="UHR346" s="428"/>
      <c r="UHS346" s="430"/>
      <c r="UHT346" s="431"/>
      <c r="UHU346" s="429"/>
      <c r="UHV346" s="428"/>
      <c r="UHW346" s="430"/>
      <c r="UHX346" s="431"/>
      <c r="UHY346" s="429"/>
      <c r="UHZ346" s="428"/>
      <c r="UIA346" s="430"/>
      <c r="UIB346" s="431"/>
      <c r="UIC346" s="429"/>
      <c r="UID346" s="428"/>
      <c r="UIE346" s="430"/>
      <c r="UIF346" s="431"/>
      <c r="UIG346" s="429"/>
      <c r="UIH346" s="428"/>
      <c r="UII346" s="430"/>
      <c r="UIJ346" s="431"/>
      <c r="UIK346" s="429"/>
      <c r="UIL346" s="428"/>
      <c r="UIM346" s="430"/>
      <c r="UIN346" s="431"/>
      <c r="UIO346" s="429"/>
      <c r="UIP346" s="428"/>
      <c r="UIQ346" s="430"/>
      <c r="UIR346" s="431"/>
      <c r="UIS346" s="429"/>
      <c r="UIT346" s="428"/>
      <c r="UIU346" s="430"/>
      <c r="UIV346" s="431"/>
      <c r="UIW346" s="429"/>
      <c r="UIX346" s="428"/>
      <c r="UIY346" s="430"/>
      <c r="UIZ346" s="431"/>
      <c r="UJA346" s="429"/>
      <c r="UJB346" s="428"/>
      <c r="UJC346" s="430"/>
      <c r="UJD346" s="431"/>
      <c r="UJE346" s="429"/>
      <c r="UJF346" s="428"/>
      <c r="UJG346" s="430"/>
      <c r="UJH346" s="431"/>
      <c r="UJI346" s="429"/>
      <c r="UJJ346" s="428"/>
      <c r="UJK346" s="430"/>
      <c r="UJL346" s="431"/>
      <c r="UJM346" s="429"/>
      <c r="UJN346" s="428"/>
      <c r="UJO346" s="430"/>
      <c r="UJP346" s="431"/>
      <c r="UJQ346" s="429"/>
      <c r="UJR346" s="428"/>
      <c r="UJS346" s="430"/>
      <c r="UJT346" s="431"/>
      <c r="UJU346" s="429"/>
      <c r="UJV346" s="428"/>
      <c r="UJW346" s="430"/>
      <c r="UJX346" s="431"/>
      <c r="UJY346" s="429"/>
      <c r="UJZ346" s="428"/>
      <c r="UKA346" s="430"/>
      <c r="UKB346" s="431"/>
      <c r="UKC346" s="429"/>
      <c r="UKD346" s="428"/>
      <c r="UKE346" s="430"/>
      <c r="UKF346" s="431"/>
      <c r="UKG346" s="429"/>
      <c r="UKH346" s="428"/>
      <c r="UKI346" s="430"/>
      <c r="UKJ346" s="431"/>
      <c r="UKK346" s="429"/>
      <c r="UKL346" s="428"/>
      <c r="UKM346" s="430"/>
      <c r="UKN346" s="431"/>
      <c r="UKO346" s="429"/>
      <c r="UKP346" s="428"/>
      <c r="UKQ346" s="430"/>
      <c r="UKR346" s="431"/>
      <c r="UKS346" s="429"/>
      <c r="UKT346" s="428"/>
      <c r="UKU346" s="430"/>
      <c r="UKV346" s="431"/>
      <c r="UKW346" s="429"/>
      <c r="UKX346" s="428"/>
      <c r="UKY346" s="430"/>
      <c r="UKZ346" s="431"/>
      <c r="ULA346" s="429"/>
      <c r="ULB346" s="428"/>
      <c r="ULC346" s="430"/>
      <c r="ULD346" s="431"/>
      <c r="ULE346" s="429"/>
      <c r="ULF346" s="428"/>
      <c r="ULG346" s="430"/>
      <c r="ULH346" s="431"/>
      <c r="ULI346" s="429"/>
      <c r="ULJ346" s="428"/>
      <c r="ULK346" s="430"/>
      <c r="ULL346" s="431"/>
      <c r="ULM346" s="429"/>
      <c r="ULN346" s="428"/>
      <c r="ULO346" s="430"/>
      <c r="ULP346" s="431"/>
      <c r="ULQ346" s="429"/>
      <c r="ULR346" s="428"/>
      <c r="ULS346" s="430"/>
      <c r="ULT346" s="431"/>
      <c r="ULU346" s="429"/>
      <c r="ULV346" s="428"/>
      <c r="ULW346" s="430"/>
      <c r="ULX346" s="431"/>
      <c r="ULY346" s="429"/>
      <c r="ULZ346" s="428"/>
      <c r="UMA346" s="430"/>
      <c r="UMB346" s="431"/>
      <c r="UMC346" s="429"/>
      <c r="UMD346" s="428"/>
      <c r="UME346" s="430"/>
      <c r="UMF346" s="431"/>
      <c r="UMG346" s="429"/>
      <c r="UMH346" s="428"/>
      <c r="UMI346" s="430"/>
      <c r="UMJ346" s="431"/>
      <c r="UMK346" s="429"/>
      <c r="UML346" s="428"/>
      <c r="UMM346" s="430"/>
      <c r="UMN346" s="431"/>
      <c r="UMO346" s="429"/>
      <c r="UMP346" s="428"/>
      <c r="UMQ346" s="430"/>
      <c r="UMR346" s="431"/>
      <c r="UMS346" s="429"/>
      <c r="UMT346" s="428"/>
      <c r="UMU346" s="430"/>
      <c r="UMV346" s="431"/>
      <c r="UMW346" s="429"/>
      <c r="UMX346" s="428"/>
      <c r="UMY346" s="430"/>
      <c r="UMZ346" s="431"/>
      <c r="UNA346" s="429"/>
      <c r="UNB346" s="428"/>
      <c r="UNC346" s="430"/>
      <c r="UND346" s="431"/>
      <c r="UNE346" s="429"/>
      <c r="UNF346" s="428"/>
      <c r="UNG346" s="430"/>
      <c r="UNH346" s="431"/>
      <c r="UNI346" s="429"/>
      <c r="UNJ346" s="428"/>
      <c r="UNK346" s="430"/>
      <c r="UNL346" s="431"/>
      <c r="UNM346" s="429"/>
      <c r="UNN346" s="428"/>
      <c r="UNO346" s="430"/>
      <c r="UNP346" s="431"/>
      <c r="UNQ346" s="429"/>
      <c r="UNR346" s="428"/>
      <c r="UNS346" s="430"/>
      <c r="UNT346" s="431"/>
      <c r="UNU346" s="429"/>
      <c r="UNV346" s="428"/>
      <c r="UNW346" s="430"/>
      <c r="UNX346" s="431"/>
      <c r="UNY346" s="429"/>
      <c r="UNZ346" s="428"/>
      <c r="UOA346" s="430"/>
      <c r="UOB346" s="431"/>
      <c r="UOC346" s="429"/>
      <c r="UOD346" s="428"/>
      <c r="UOE346" s="430"/>
      <c r="UOF346" s="431"/>
      <c r="UOG346" s="429"/>
      <c r="UOH346" s="428"/>
      <c r="UOI346" s="430"/>
      <c r="UOJ346" s="431"/>
      <c r="UOK346" s="429"/>
      <c r="UOL346" s="428"/>
      <c r="UOM346" s="430"/>
      <c r="UON346" s="431"/>
      <c r="UOO346" s="429"/>
      <c r="UOP346" s="428"/>
      <c r="UOQ346" s="430"/>
      <c r="UOR346" s="431"/>
      <c r="UOS346" s="429"/>
      <c r="UOT346" s="428"/>
      <c r="UOU346" s="430"/>
      <c r="UOV346" s="431"/>
      <c r="UOW346" s="429"/>
      <c r="UOX346" s="428"/>
      <c r="UOY346" s="430"/>
      <c r="UOZ346" s="431"/>
      <c r="UPA346" s="429"/>
      <c r="UPB346" s="428"/>
      <c r="UPC346" s="430"/>
      <c r="UPD346" s="431"/>
      <c r="UPE346" s="429"/>
      <c r="UPF346" s="428"/>
      <c r="UPG346" s="430"/>
      <c r="UPH346" s="431"/>
      <c r="UPI346" s="429"/>
      <c r="UPJ346" s="428"/>
      <c r="UPK346" s="430"/>
      <c r="UPL346" s="431"/>
      <c r="UPM346" s="429"/>
      <c r="UPN346" s="428"/>
      <c r="UPO346" s="430"/>
      <c r="UPP346" s="431"/>
      <c r="UPQ346" s="429"/>
      <c r="UPR346" s="428"/>
      <c r="UPS346" s="430"/>
      <c r="UPT346" s="431"/>
      <c r="UPU346" s="429"/>
      <c r="UPV346" s="428"/>
      <c r="UPW346" s="430"/>
      <c r="UPX346" s="431"/>
      <c r="UPY346" s="429"/>
      <c r="UPZ346" s="428"/>
      <c r="UQA346" s="430"/>
      <c r="UQB346" s="431"/>
      <c r="UQC346" s="429"/>
      <c r="UQD346" s="428"/>
      <c r="UQE346" s="430"/>
      <c r="UQF346" s="431"/>
      <c r="UQG346" s="429"/>
      <c r="UQH346" s="428"/>
      <c r="UQI346" s="430"/>
      <c r="UQJ346" s="431"/>
      <c r="UQK346" s="429"/>
      <c r="UQL346" s="428"/>
      <c r="UQM346" s="430"/>
      <c r="UQN346" s="431"/>
      <c r="UQO346" s="429"/>
      <c r="UQP346" s="428"/>
      <c r="UQQ346" s="430"/>
      <c r="UQR346" s="431"/>
      <c r="UQS346" s="429"/>
      <c r="UQT346" s="428"/>
      <c r="UQU346" s="430"/>
      <c r="UQV346" s="431"/>
      <c r="UQW346" s="429"/>
      <c r="UQX346" s="428"/>
      <c r="UQY346" s="430"/>
      <c r="UQZ346" s="431"/>
      <c r="URA346" s="429"/>
      <c r="URB346" s="428"/>
      <c r="URC346" s="430"/>
      <c r="URD346" s="431"/>
      <c r="URE346" s="429"/>
      <c r="URF346" s="428"/>
      <c r="URG346" s="430"/>
      <c r="URH346" s="431"/>
      <c r="URI346" s="429"/>
      <c r="URJ346" s="428"/>
      <c r="URK346" s="430"/>
      <c r="URL346" s="431"/>
      <c r="URM346" s="429"/>
      <c r="URN346" s="428"/>
      <c r="URO346" s="430"/>
      <c r="URP346" s="431"/>
      <c r="URQ346" s="429"/>
      <c r="URR346" s="428"/>
      <c r="URS346" s="430"/>
      <c r="URT346" s="431"/>
      <c r="URU346" s="429"/>
      <c r="URV346" s="428"/>
      <c r="URW346" s="430"/>
      <c r="URX346" s="431"/>
      <c r="URY346" s="429"/>
      <c r="URZ346" s="428"/>
      <c r="USA346" s="430"/>
      <c r="USB346" s="431"/>
      <c r="USC346" s="429"/>
      <c r="USD346" s="428"/>
      <c r="USE346" s="430"/>
      <c r="USF346" s="431"/>
      <c r="USG346" s="429"/>
      <c r="USH346" s="428"/>
      <c r="USI346" s="430"/>
      <c r="USJ346" s="431"/>
      <c r="USK346" s="429"/>
      <c r="USL346" s="428"/>
      <c r="USM346" s="430"/>
      <c r="USN346" s="431"/>
      <c r="USO346" s="429"/>
      <c r="USP346" s="428"/>
      <c r="USQ346" s="430"/>
      <c r="USR346" s="431"/>
      <c r="USS346" s="429"/>
      <c r="UST346" s="428"/>
      <c r="USU346" s="430"/>
      <c r="USV346" s="431"/>
      <c r="USW346" s="429"/>
      <c r="USX346" s="428"/>
      <c r="USY346" s="430"/>
      <c r="USZ346" s="431"/>
      <c r="UTA346" s="429"/>
      <c r="UTB346" s="428"/>
      <c r="UTC346" s="430"/>
      <c r="UTD346" s="431"/>
      <c r="UTE346" s="429"/>
      <c r="UTF346" s="428"/>
      <c r="UTG346" s="430"/>
      <c r="UTH346" s="431"/>
      <c r="UTI346" s="429"/>
      <c r="UTJ346" s="428"/>
      <c r="UTK346" s="430"/>
      <c r="UTL346" s="431"/>
      <c r="UTM346" s="429"/>
      <c r="UTN346" s="428"/>
      <c r="UTO346" s="430"/>
      <c r="UTP346" s="431"/>
      <c r="UTQ346" s="429"/>
      <c r="UTR346" s="428"/>
      <c r="UTS346" s="430"/>
      <c r="UTT346" s="431"/>
      <c r="UTU346" s="429"/>
      <c r="UTV346" s="428"/>
      <c r="UTW346" s="430"/>
      <c r="UTX346" s="431"/>
      <c r="UTY346" s="429"/>
      <c r="UTZ346" s="428"/>
      <c r="UUA346" s="430"/>
      <c r="UUB346" s="431"/>
      <c r="UUC346" s="429"/>
      <c r="UUD346" s="428"/>
      <c r="UUE346" s="430"/>
      <c r="UUF346" s="431"/>
      <c r="UUG346" s="429"/>
      <c r="UUH346" s="428"/>
      <c r="UUI346" s="430"/>
      <c r="UUJ346" s="431"/>
      <c r="UUK346" s="429"/>
      <c r="UUL346" s="428"/>
      <c r="UUM346" s="430"/>
      <c r="UUN346" s="431"/>
      <c r="UUO346" s="429"/>
      <c r="UUP346" s="428"/>
      <c r="UUQ346" s="430"/>
      <c r="UUR346" s="431"/>
      <c r="UUS346" s="429"/>
      <c r="UUT346" s="428"/>
      <c r="UUU346" s="430"/>
      <c r="UUV346" s="431"/>
      <c r="UUW346" s="429"/>
      <c r="UUX346" s="428"/>
      <c r="UUY346" s="430"/>
      <c r="UUZ346" s="431"/>
      <c r="UVA346" s="429"/>
      <c r="UVB346" s="428"/>
      <c r="UVC346" s="430"/>
      <c r="UVD346" s="431"/>
      <c r="UVE346" s="429"/>
      <c r="UVF346" s="428"/>
      <c r="UVG346" s="430"/>
      <c r="UVH346" s="431"/>
      <c r="UVI346" s="429"/>
      <c r="UVJ346" s="428"/>
      <c r="UVK346" s="430"/>
      <c r="UVL346" s="431"/>
      <c r="UVM346" s="429"/>
      <c r="UVN346" s="428"/>
      <c r="UVO346" s="430"/>
      <c r="UVP346" s="431"/>
      <c r="UVQ346" s="429"/>
      <c r="UVR346" s="428"/>
      <c r="UVS346" s="430"/>
      <c r="UVT346" s="431"/>
      <c r="UVU346" s="429"/>
      <c r="UVV346" s="428"/>
      <c r="UVW346" s="430"/>
      <c r="UVX346" s="431"/>
      <c r="UVY346" s="429"/>
      <c r="UVZ346" s="428"/>
      <c r="UWA346" s="430"/>
      <c r="UWB346" s="431"/>
      <c r="UWC346" s="429"/>
      <c r="UWD346" s="428"/>
      <c r="UWE346" s="430"/>
      <c r="UWF346" s="431"/>
      <c r="UWG346" s="429"/>
      <c r="UWH346" s="428"/>
      <c r="UWI346" s="430"/>
      <c r="UWJ346" s="431"/>
      <c r="UWK346" s="429"/>
      <c r="UWL346" s="428"/>
      <c r="UWM346" s="430"/>
      <c r="UWN346" s="431"/>
      <c r="UWO346" s="429"/>
      <c r="UWP346" s="428"/>
      <c r="UWQ346" s="430"/>
      <c r="UWR346" s="431"/>
      <c r="UWS346" s="429"/>
      <c r="UWT346" s="428"/>
      <c r="UWU346" s="430"/>
      <c r="UWV346" s="431"/>
      <c r="UWW346" s="429"/>
      <c r="UWX346" s="428"/>
      <c r="UWY346" s="430"/>
      <c r="UWZ346" s="431"/>
      <c r="UXA346" s="429"/>
      <c r="UXB346" s="428"/>
      <c r="UXC346" s="430"/>
      <c r="UXD346" s="431"/>
      <c r="UXE346" s="429"/>
      <c r="UXF346" s="428"/>
      <c r="UXG346" s="430"/>
      <c r="UXH346" s="431"/>
      <c r="UXI346" s="429"/>
      <c r="UXJ346" s="428"/>
      <c r="UXK346" s="430"/>
      <c r="UXL346" s="431"/>
      <c r="UXM346" s="429"/>
      <c r="UXN346" s="428"/>
      <c r="UXO346" s="430"/>
      <c r="UXP346" s="431"/>
      <c r="UXQ346" s="429"/>
      <c r="UXR346" s="428"/>
      <c r="UXS346" s="430"/>
      <c r="UXT346" s="431"/>
      <c r="UXU346" s="429"/>
      <c r="UXV346" s="428"/>
      <c r="UXW346" s="430"/>
      <c r="UXX346" s="431"/>
      <c r="UXY346" s="429"/>
      <c r="UXZ346" s="428"/>
      <c r="UYA346" s="430"/>
      <c r="UYB346" s="431"/>
      <c r="UYC346" s="429"/>
      <c r="UYD346" s="428"/>
      <c r="UYE346" s="430"/>
      <c r="UYF346" s="431"/>
      <c r="UYG346" s="429"/>
      <c r="UYH346" s="428"/>
      <c r="UYI346" s="430"/>
      <c r="UYJ346" s="431"/>
      <c r="UYK346" s="429"/>
      <c r="UYL346" s="428"/>
      <c r="UYM346" s="430"/>
      <c r="UYN346" s="431"/>
      <c r="UYO346" s="429"/>
      <c r="UYP346" s="428"/>
      <c r="UYQ346" s="430"/>
      <c r="UYR346" s="431"/>
      <c r="UYS346" s="429"/>
      <c r="UYT346" s="428"/>
      <c r="UYU346" s="430"/>
      <c r="UYV346" s="431"/>
      <c r="UYW346" s="429"/>
      <c r="UYX346" s="428"/>
      <c r="UYY346" s="430"/>
      <c r="UYZ346" s="431"/>
      <c r="UZA346" s="429"/>
      <c r="UZB346" s="428"/>
      <c r="UZC346" s="430"/>
      <c r="UZD346" s="431"/>
      <c r="UZE346" s="429"/>
      <c r="UZF346" s="428"/>
      <c r="UZG346" s="430"/>
      <c r="UZH346" s="431"/>
      <c r="UZI346" s="429"/>
      <c r="UZJ346" s="428"/>
      <c r="UZK346" s="430"/>
      <c r="UZL346" s="431"/>
      <c r="UZM346" s="429"/>
      <c r="UZN346" s="428"/>
      <c r="UZO346" s="430"/>
      <c r="UZP346" s="431"/>
      <c r="UZQ346" s="429"/>
      <c r="UZR346" s="428"/>
      <c r="UZS346" s="430"/>
      <c r="UZT346" s="431"/>
      <c r="UZU346" s="429"/>
      <c r="UZV346" s="428"/>
      <c r="UZW346" s="430"/>
      <c r="UZX346" s="431"/>
      <c r="UZY346" s="429"/>
      <c r="UZZ346" s="428"/>
      <c r="VAA346" s="430"/>
      <c r="VAB346" s="431"/>
      <c r="VAC346" s="429"/>
      <c r="VAD346" s="428"/>
      <c r="VAE346" s="430"/>
      <c r="VAF346" s="431"/>
      <c r="VAG346" s="429"/>
      <c r="VAH346" s="428"/>
      <c r="VAI346" s="430"/>
      <c r="VAJ346" s="431"/>
      <c r="VAK346" s="429"/>
      <c r="VAL346" s="428"/>
      <c r="VAM346" s="430"/>
      <c r="VAN346" s="431"/>
      <c r="VAO346" s="429"/>
      <c r="VAP346" s="428"/>
      <c r="VAQ346" s="430"/>
      <c r="VAR346" s="431"/>
      <c r="VAS346" s="429"/>
      <c r="VAT346" s="428"/>
      <c r="VAU346" s="430"/>
      <c r="VAV346" s="431"/>
      <c r="VAW346" s="429"/>
      <c r="VAX346" s="428"/>
      <c r="VAY346" s="430"/>
      <c r="VAZ346" s="431"/>
      <c r="VBA346" s="429"/>
      <c r="VBB346" s="428"/>
      <c r="VBC346" s="430"/>
      <c r="VBD346" s="431"/>
      <c r="VBE346" s="429"/>
      <c r="VBF346" s="428"/>
      <c r="VBG346" s="430"/>
      <c r="VBH346" s="431"/>
      <c r="VBI346" s="429"/>
      <c r="VBJ346" s="428"/>
      <c r="VBK346" s="430"/>
      <c r="VBL346" s="431"/>
      <c r="VBM346" s="429"/>
      <c r="VBN346" s="428"/>
      <c r="VBO346" s="430"/>
      <c r="VBP346" s="431"/>
      <c r="VBQ346" s="429"/>
      <c r="VBR346" s="428"/>
      <c r="VBS346" s="430"/>
      <c r="VBT346" s="431"/>
      <c r="VBU346" s="429"/>
      <c r="VBV346" s="428"/>
      <c r="VBW346" s="430"/>
      <c r="VBX346" s="431"/>
      <c r="VBY346" s="429"/>
      <c r="VBZ346" s="428"/>
      <c r="VCA346" s="430"/>
      <c r="VCB346" s="431"/>
      <c r="VCC346" s="429"/>
      <c r="VCD346" s="428"/>
      <c r="VCE346" s="430"/>
      <c r="VCF346" s="431"/>
      <c r="VCG346" s="429"/>
      <c r="VCH346" s="428"/>
      <c r="VCI346" s="430"/>
      <c r="VCJ346" s="431"/>
      <c r="VCK346" s="429"/>
      <c r="VCL346" s="428"/>
      <c r="VCM346" s="430"/>
      <c r="VCN346" s="431"/>
      <c r="VCO346" s="429"/>
      <c r="VCP346" s="428"/>
      <c r="VCQ346" s="430"/>
      <c r="VCR346" s="431"/>
      <c r="VCS346" s="429"/>
      <c r="VCT346" s="428"/>
      <c r="VCU346" s="430"/>
      <c r="VCV346" s="431"/>
      <c r="VCW346" s="429"/>
      <c r="VCX346" s="428"/>
      <c r="VCY346" s="430"/>
      <c r="VCZ346" s="431"/>
      <c r="VDA346" s="429"/>
      <c r="VDB346" s="428"/>
      <c r="VDC346" s="430"/>
      <c r="VDD346" s="431"/>
      <c r="VDE346" s="429"/>
      <c r="VDF346" s="428"/>
      <c r="VDG346" s="430"/>
      <c r="VDH346" s="431"/>
      <c r="VDI346" s="429"/>
      <c r="VDJ346" s="428"/>
      <c r="VDK346" s="430"/>
      <c r="VDL346" s="431"/>
      <c r="VDM346" s="429"/>
      <c r="VDN346" s="428"/>
      <c r="VDO346" s="430"/>
      <c r="VDP346" s="431"/>
      <c r="VDQ346" s="429"/>
      <c r="VDR346" s="428"/>
      <c r="VDS346" s="430"/>
      <c r="VDT346" s="431"/>
      <c r="VDU346" s="429"/>
      <c r="VDV346" s="428"/>
      <c r="VDW346" s="430"/>
      <c r="VDX346" s="431"/>
      <c r="VDY346" s="429"/>
      <c r="VDZ346" s="428"/>
      <c r="VEA346" s="430"/>
      <c r="VEB346" s="431"/>
      <c r="VEC346" s="429"/>
      <c r="VED346" s="428"/>
      <c r="VEE346" s="430"/>
      <c r="VEF346" s="431"/>
      <c r="VEG346" s="429"/>
      <c r="VEH346" s="428"/>
      <c r="VEI346" s="430"/>
      <c r="VEJ346" s="431"/>
      <c r="VEK346" s="429"/>
      <c r="VEL346" s="428"/>
      <c r="VEM346" s="430"/>
      <c r="VEN346" s="431"/>
      <c r="VEO346" s="429"/>
      <c r="VEP346" s="428"/>
      <c r="VEQ346" s="430"/>
      <c r="VER346" s="431"/>
      <c r="VES346" s="429"/>
      <c r="VET346" s="428"/>
      <c r="VEU346" s="430"/>
      <c r="VEV346" s="431"/>
      <c r="VEW346" s="429"/>
      <c r="VEX346" s="428"/>
      <c r="VEY346" s="430"/>
      <c r="VEZ346" s="431"/>
      <c r="VFA346" s="429"/>
      <c r="VFB346" s="428"/>
      <c r="VFC346" s="430"/>
      <c r="VFD346" s="431"/>
      <c r="VFE346" s="429"/>
      <c r="VFF346" s="428"/>
      <c r="VFG346" s="430"/>
      <c r="VFH346" s="431"/>
      <c r="VFI346" s="429"/>
      <c r="VFJ346" s="428"/>
      <c r="VFK346" s="430"/>
      <c r="VFL346" s="431"/>
      <c r="VFM346" s="429"/>
      <c r="VFN346" s="428"/>
      <c r="VFO346" s="430"/>
      <c r="VFP346" s="431"/>
      <c r="VFQ346" s="429"/>
      <c r="VFR346" s="428"/>
      <c r="VFS346" s="430"/>
      <c r="VFT346" s="431"/>
      <c r="VFU346" s="429"/>
      <c r="VFV346" s="428"/>
      <c r="VFW346" s="430"/>
      <c r="VFX346" s="431"/>
      <c r="VFY346" s="429"/>
      <c r="VFZ346" s="428"/>
      <c r="VGA346" s="430"/>
      <c r="VGB346" s="431"/>
      <c r="VGC346" s="429"/>
      <c r="VGD346" s="428"/>
      <c r="VGE346" s="430"/>
      <c r="VGF346" s="431"/>
      <c r="VGG346" s="429"/>
      <c r="VGH346" s="428"/>
      <c r="VGI346" s="430"/>
      <c r="VGJ346" s="431"/>
      <c r="VGK346" s="429"/>
      <c r="VGL346" s="428"/>
      <c r="VGM346" s="430"/>
      <c r="VGN346" s="431"/>
      <c r="VGO346" s="429"/>
      <c r="VGP346" s="428"/>
      <c r="VGQ346" s="430"/>
      <c r="VGR346" s="431"/>
      <c r="VGS346" s="429"/>
      <c r="VGT346" s="428"/>
      <c r="VGU346" s="430"/>
      <c r="VGV346" s="431"/>
      <c r="VGW346" s="429"/>
      <c r="VGX346" s="428"/>
      <c r="VGY346" s="430"/>
      <c r="VGZ346" s="431"/>
      <c r="VHA346" s="429"/>
      <c r="VHB346" s="428"/>
      <c r="VHC346" s="430"/>
      <c r="VHD346" s="431"/>
      <c r="VHE346" s="429"/>
      <c r="VHF346" s="428"/>
      <c r="VHG346" s="430"/>
      <c r="VHH346" s="431"/>
      <c r="VHI346" s="429"/>
      <c r="VHJ346" s="428"/>
      <c r="VHK346" s="430"/>
      <c r="VHL346" s="431"/>
      <c r="VHM346" s="429"/>
      <c r="VHN346" s="428"/>
      <c r="VHO346" s="430"/>
      <c r="VHP346" s="431"/>
      <c r="VHQ346" s="429"/>
      <c r="VHR346" s="428"/>
      <c r="VHS346" s="430"/>
      <c r="VHT346" s="431"/>
      <c r="VHU346" s="429"/>
      <c r="VHV346" s="428"/>
      <c r="VHW346" s="430"/>
      <c r="VHX346" s="431"/>
      <c r="VHY346" s="429"/>
      <c r="VHZ346" s="428"/>
      <c r="VIA346" s="430"/>
      <c r="VIB346" s="431"/>
      <c r="VIC346" s="429"/>
      <c r="VID346" s="428"/>
      <c r="VIE346" s="430"/>
      <c r="VIF346" s="431"/>
      <c r="VIG346" s="429"/>
      <c r="VIH346" s="428"/>
      <c r="VII346" s="430"/>
      <c r="VIJ346" s="431"/>
      <c r="VIK346" s="429"/>
      <c r="VIL346" s="428"/>
      <c r="VIM346" s="430"/>
      <c r="VIN346" s="431"/>
      <c r="VIO346" s="429"/>
      <c r="VIP346" s="428"/>
      <c r="VIQ346" s="430"/>
      <c r="VIR346" s="431"/>
      <c r="VIS346" s="429"/>
      <c r="VIT346" s="428"/>
      <c r="VIU346" s="430"/>
      <c r="VIV346" s="431"/>
      <c r="VIW346" s="429"/>
      <c r="VIX346" s="428"/>
      <c r="VIY346" s="430"/>
      <c r="VIZ346" s="431"/>
      <c r="VJA346" s="429"/>
      <c r="VJB346" s="428"/>
      <c r="VJC346" s="430"/>
      <c r="VJD346" s="431"/>
      <c r="VJE346" s="429"/>
      <c r="VJF346" s="428"/>
      <c r="VJG346" s="430"/>
      <c r="VJH346" s="431"/>
      <c r="VJI346" s="429"/>
      <c r="VJJ346" s="428"/>
      <c r="VJK346" s="430"/>
      <c r="VJL346" s="431"/>
      <c r="VJM346" s="429"/>
      <c r="VJN346" s="428"/>
      <c r="VJO346" s="430"/>
      <c r="VJP346" s="431"/>
      <c r="VJQ346" s="429"/>
      <c r="VJR346" s="428"/>
      <c r="VJS346" s="430"/>
      <c r="VJT346" s="431"/>
      <c r="VJU346" s="429"/>
      <c r="VJV346" s="428"/>
      <c r="VJW346" s="430"/>
      <c r="VJX346" s="431"/>
      <c r="VJY346" s="429"/>
      <c r="VJZ346" s="428"/>
      <c r="VKA346" s="430"/>
      <c r="VKB346" s="431"/>
      <c r="VKC346" s="429"/>
      <c r="VKD346" s="428"/>
      <c r="VKE346" s="430"/>
      <c r="VKF346" s="431"/>
      <c r="VKG346" s="429"/>
      <c r="VKH346" s="428"/>
      <c r="VKI346" s="430"/>
      <c r="VKJ346" s="431"/>
      <c r="VKK346" s="429"/>
      <c r="VKL346" s="428"/>
      <c r="VKM346" s="430"/>
      <c r="VKN346" s="431"/>
      <c r="VKO346" s="429"/>
      <c r="VKP346" s="428"/>
      <c r="VKQ346" s="430"/>
      <c r="VKR346" s="431"/>
      <c r="VKS346" s="429"/>
      <c r="VKT346" s="428"/>
      <c r="VKU346" s="430"/>
      <c r="VKV346" s="431"/>
      <c r="VKW346" s="429"/>
      <c r="VKX346" s="428"/>
      <c r="VKY346" s="430"/>
      <c r="VKZ346" s="431"/>
      <c r="VLA346" s="429"/>
      <c r="VLB346" s="428"/>
      <c r="VLC346" s="430"/>
      <c r="VLD346" s="431"/>
      <c r="VLE346" s="429"/>
      <c r="VLF346" s="428"/>
      <c r="VLG346" s="430"/>
      <c r="VLH346" s="431"/>
      <c r="VLI346" s="429"/>
      <c r="VLJ346" s="428"/>
      <c r="VLK346" s="430"/>
      <c r="VLL346" s="431"/>
      <c r="VLM346" s="429"/>
      <c r="VLN346" s="428"/>
      <c r="VLO346" s="430"/>
      <c r="VLP346" s="431"/>
      <c r="VLQ346" s="429"/>
      <c r="VLR346" s="428"/>
      <c r="VLS346" s="430"/>
      <c r="VLT346" s="431"/>
      <c r="VLU346" s="429"/>
      <c r="VLV346" s="428"/>
      <c r="VLW346" s="430"/>
      <c r="VLX346" s="431"/>
      <c r="VLY346" s="429"/>
      <c r="VLZ346" s="428"/>
      <c r="VMA346" s="430"/>
      <c r="VMB346" s="431"/>
      <c r="VMC346" s="429"/>
      <c r="VMD346" s="428"/>
      <c r="VME346" s="430"/>
      <c r="VMF346" s="431"/>
      <c r="VMG346" s="429"/>
      <c r="VMH346" s="428"/>
      <c r="VMI346" s="430"/>
      <c r="VMJ346" s="431"/>
      <c r="VMK346" s="429"/>
      <c r="VML346" s="428"/>
      <c r="VMM346" s="430"/>
      <c r="VMN346" s="431"/>
      <c r="VMO346" s="429"/>
      <c r="VMP346" s="428"/>
      <c r="VMQ346" s="430"/>
      <c r="VMR346" s="431"/>
      <c r="VMS346" s="429"/>
      <c r="VMT346" s="428"/>
      <c r="VMU346" s="430"/>
      <c r="VMV346" s="431"/>
      <c r="VMW346" s="429"/>
      <c r="VMX346" s="428"/>
      <c r="VMY346" s="430"/>
      <c r="VMZ346" s="431"/>
      <c r="VNA346" s="429"/>
      <c r="VNB346" s="428"/>
      <c r="VNC346" s="430"/>
      <c r="VND346" s="431"/>
      <c r="VNE346" s="429"/>
      <c r="VNF346" s="428"/>
      <c r="VNG346" s="430"/>
      <c r="VNH346" s="431"/>
      <c r="VNI346" s="429"/>
      <c r="VNJ346" s="428"/>
      <c r="VNK346" s="430"/>
      <c r="VNL346" s="431"/>
      <c r="VNM346" s="429"/>
      <c r="VNN346" s="428"/>
      <c r="VNO346" s="430"/>
      <c r="VNP346" s="431"/>
      <c r="VNQ346" s="429"/>
      <c r="VNR346" s="428"/>
      <c r="VNS346" s="430"/>
      <c r="VNT346" s="431"/>
      <c r="VNU346" s="429"/>
      <c r="VNV346" s="428"/>
      <c r="VNW346" s="430"/>
      <c r="VNX346" s="431"/>
      <c r="VNY346" s="429"/>
      <c r="VNZ346" s="428"/>
      <c r="VOA346" s="430"/>
      <c r="VOB346" s="431"/>
      <c r="VOC346" s="429"/>
      <c r="VOD346" s="428"/>
      <c r="VOE346" s="430"/>
      <c r="VOF346" s="431"/>
      <c r="VOG346" s="429"/>
      <c r="VOH346" s="428"/>
      <c r="VOI346" s="430"/>
      <c r="VOJ346" s="431"/>
      <c r="VOK346" s="429"/>
      <c r="VOL346" s="428"/>
      <c r="VOM346" s="430"/>
      <c r="VON346" s="431"/>
      <c r="VOO346" s="429"/>
      <c r="VOP346" s="428"/>
      <c r="VOQ346" s="430"/>
      <c r="VOR346" s="431"/>
      <c r="VOS346" s="429"/>
      <c r="VOT346" s="428"/>
      <c r="VOU346" s="430"/>
      <c r="VOV346" s="431"/>
      <c r="VOW346" s="429"/>
      <c r="VOX346" s="428"/>
      <c r="VOY346" s="430"/>
      <c r="VOZ346" s="431"/>
      <c r="VPA346" s="429"/>
      <c r="VPB346" s="428"/>
      <c r="VPC346" s="430"/>
      <c r="VPD346" s="431"/>
      <c r="VPE346" s="429"/>
      <c r="VPF346" s="428"/>
      <c r="VPG346" s="430"/>
      <c r="VPH346" s="431"/>
      <c r="VPI346" s="429"/>
      <c r="VPJ346" s="428"/>
      <c r="VPK346" s="430"/>
      <c r="VPL346" s="431"/>
      <c r="VPM346" s="429"/>
      <c r="VPN346" s="428"/>
      <c r="VPO346" s="430"/>
      <c r="VPP346" s="431"/>
      <c r="VPQ346" s="429"/>
      <c r="VPR346" s="428"/>
      <c r="VPS346" s="430"/>
      <c r="VPT346" s="431"/>
      <c r="VPU346" s="429"/>
      <c r="VPV346" s="428"/>
      <c r="VPW346" s="430"/>
      <c r="VPX346" s="431"/>
      <c r="VPY346" s="429"/>
      <c r="VPZ346" s="428"/>
      <c r="VQA346" s="430"/>
      <c r="VQB346" s="431"/>
      <c r="VQC346" s="429"/>
      <c r="VQD346" s="428"/>
      <c r="VQE346" s="430"/>
      <c r="VQF346" s="431"/>
      <c r="VQG346" s="429"/>
      <c r="VQH346" s="428"/>
      <c r="VQI346" s="430"/>
      <c r="VQJ346" s="431"/>
      <c r="VQK346" s="429"/>
      <c r="VQL346" s="428"/>
      <c r="VQM346" s="430"/>
      <c r="VQN346" s="431"/>
      <c r="VQO346" s="429"/>
      <c r="VQP346" s="428"/>
      <c r="VQQ346" s="430"/>
      <c r="VQR346" s="431"/>
      <c r="VQS346" s="429"/>
      <c r="VQT346" s="428"/>
      <c r="VQU346" s="430"/>
      <c r="VQV346" s="431"/>
      <c r="VQW346" s="429"/>
      <c r="VQX346" s="428"/>
      <c r="VQY346" s="430"/>
      <c r="VQZ346" s="431"/>
      <c r="VRA346" s="429"/>
      <c r="VRB346" s="428"/>
      <c r="VRC346" s="430"/>
      <c r="VRD346" s="431"/>
      <c r="VRE346" s="429"/>
      <c r="VRF346" s="428"/>
      <c r="VRG346" s="430"/>
      <c r="VRH346" s="431"/>
      <c r="VRI346" s="429"/>
      <c r="VRJ346" s="428"/>
      <c r="VRK346" s="430"/>
      <c r="VRL346" s="431"/>
      <c r="VRM346" s="429"/>
      <c r="VRN346" s="428"/>
      <c r="VRO346" s="430"/>
      <c r="VRP346" s="431"/>
      <c r="VRQ346" s="429"/>
      <c r="VRR346" s="428"/>
      <c r="VRS346" s="430"/>
      <c r="VRT346" s="431"/>
      <c r="VRU346" s="429"/>
      <c r="VRV346" s="428"/>
      <c r="VRW346" s="430"/>
      <c r="VRX346" s="431"/>
      <c r="VRY346" s="429"/>
      <c r="VRZ346" s="428"/>
      <c r="VSA346" s="430"/>
      <c r="VSB346" s="431"/>
      <c r="VSC346" s="429"/>
      <c r="VSD346" s="428"/>
      <c r="VSE346" s="430"/>
      <c r="VSF346" s="431"/>
      <c r="VSG346" s="429"/>
      <c r="VSH346" s="428"/>
      <c r="VSI346" s="430"/>
      <c r="VSJ346" s="431"/>
      <c r="VSK346" s="429"/>
      <c r="VSL346" s="428"/>
      <c r="VSM346" s="430"/>
      <c r="VSN346" s="431"/>
      <c r="VSO346" s="429"/>
      <c r="VSP346" s="428"/>
      <c r="VSQ346" s="430"/>
      <c r="VSR346" s="431"/>
      <c r="VSS346" s="429"/>
      <c r="VST346" s="428"/>
      <c r="VSU346" s="430"/>
      <c r="VSV346" s="431"/>
      <c r="VSW346" s="429"/>
      <c r="VSX346" s="428"/>
      <c r="VSY346" s="430"/>
      <c r="VSZ346" s="431"/>
      <c r="VTA346" s="429"/>
      <c r="VTB346" s="428"/>
      <c r="VTC346" s="430"/>
      <c r="VTD346" s="431"/>
      <c r="VTE346" s="429"/>
      <c r="VTF346" s="428"/>
      <c r="VTG346" s="430"/>
      <c r="VTH346" s="431"/>
      <c r="VTI346" s="429"/>
      <c r="VTJ346" s="428"/>
      <c r="VTK346" s="430"/>
      <c r="VTL346" s="431"/>
      <c r="VTM346" s="429"/>
      <c r="VTN346" s="428"/>
      <c r="VTO346" s="430"/>
      <c r="VTP346" s="431"/>
      <c r="VTQ346" s="429"/>
      <c r="VTR346" s="428"/>
      <c r="VTS346" s="430"/>
      <c r="VTT346" s="431"/>
      <c r="VTU346" s="429"/>
      <c r="VTV346" s="428"/>
      <c r="VTW346" s="430"/>
      <c r="VTX346" s="431"/>
      <c r="VTY346" s="429"/>
      <c r="VTZ346" s="428"/>
      <c r="VUA346" s="430"/>
      <c r="VUB346" s="431"/>
      <c r="VUC346" s="429"/>
      <c r="VUD346" s="428"/>
      <c r="VUE346" s="430"/>
      <c r="VUF346" s="431"/>
      <c r="VUG346" s="429"/>
      <c r="VUH346" s="428"/>
      <c r="VUI346" s="430"/>
      <c r="VUJ346" s="431"/>
      <c r="VUK346" s="429"/>
      <c r="VUL346" s="428"/>
      <c r="VUM346" s="430"/>
      <c r="VUN346" s="431"/>
      <c r="VUO346" s="429"/>
      <c r="VUP346" s="428"/>
      <c r="VUQ346" s="430"/>
      <c r="VUR346" s="431"/>
      <c r="VUS346" s="429"/>
      <c r="VUT346" s="428"/>
      <c r="VUU346" s="430"/>
      <c r="VUV346" s="431"/>
      <c r="VUW346" s="429"/>
      <c r="VUX346" s="428"/>
      <c r="VUY346" s="430"/>
      <c r="VUZ346" s="431"/>
      <c r="VVA346" s="429"/>
      <c r="VVB346" s="428"/>
      <c r="VVC346" s="430"/>
      <c r="VVD346" s="431"/>
      <c r="VVE346" s="429"/>
      <c r="VVF346" s="428"/>
      <c r="VVG346" s="430"/>
      <c r="VVH346" s="431"/>
      <c r="VVI346" s="429"/>
      <c r="VVJ346" s="428"/>
      <c r="VVK346" s="430"/>
      <c r="VVL346" s="431"/>
      <c r="VVM346" s="429"/>
      <c r="VVN346" s="428"/>
      <c r="VVO346" s="430"/>
      <c r="VVP346" s="431"/>
      <c r="VVQ346" s="429"/>
      <c r="VVR346" s="428"/>
      <c r="VVS346" s="430"/>
      <c r="VVT346" s="431"/>
      <c r="VVU346" s="429"/>
      <c r="VVV346" s="428"/>
      <c r="VVW346" s="430"/>
      <c r="VVX346" s="431"/>
      <c r="VVY346" s="429"/>
      <c r="VVZ346" s="428"/>
      <c r="VWA346" s="430"/>
      <c r="VWB346" s="431"/>
      <c r="VWC346" s="429"/>
      <c r="VWD346" s="428"/>
      <c r="VWE346" s="430"/>
      <c r="VWF346" s="431"/>
      <c r="VWG346" s="429"/>
      <c r="VWH346" s="428"/>
      <c r="VWI346" s="430"/>
      <c r="VWJ346" s="431"/>
      <c r="VWK346" s="429"/>
      <c r="VWL346" s="428"/>
      <c r="VWM346" s="430"/>
      <c r="VWN346" s="431"/>
      <c r="VWO346" s="429"/>
      <c r="VWP346" s="428"/>
      <c r="VWQ346" s="430"/>
      <c r="VWR346" s="431"/>
      <c r="VWS346" s="429"/>
      <c r="VWT346" s="428"/>
      <c r="VWU346" s="430"/>
      <c r="VWV346" s="431"/>
      <c r="VWW346" s="429"/>
      <c r="VWX346" s="428"/>
      <c r="VWY346" s="430"/>
      <c r="VWZ346" s="431"/>
      <c r="VXA346" s="429"/>
      <c r="VXB346" s="428"/>
      <c r="VXC346" s="430"/>
      <c r="VXD346" s="431"/>
      <c r="VXE346" s="429"/>
      <c r="VXF346" s="428"/>
      <c r="VXG346" s="430"/>
      <c r="VXH346" s="431"/>
      <c r="VXI346" s="429"/>
      <c r="VXJ346" s="428"/>
      <c r="VXK346" s="430"/>
      <c r="VXL346" s="431"/>
      <c r="VXM346" s="429"/>
      <c r="VXN346" s="428"/>
      <c r="VXO346" s="430"/>
      <c r="VXP346" s="431"/>
      <c r="VXQ346" s="429"/>
      <c r="VXR346" s="428"/>
      <c r="VXS346" s="430"/>
      <c r="VXT346" s="431"/>
      <c r="VXU346" s="429"/>
      <c r="VXV346" s="428"/>
      <c r="VXW346" s="430"/>
      <c r="VXX346" s="431"/>
      <c r="VXY346" s="429"/>
      <c r="VXZ346" s="428"/>
      <c r="VYA346" s="430"/>
      <c r="VYB346" s="431"/>
      <c r="VYC346" s="429"/>
      <c r="VYD346" s="428"/>
      <c r="VYE346" s="430"/>
      <c r="VYF346" s="431"/>
      <c r="VYG346" s="429"/>
      <c r="VYH346" s="428"/>
      <c r="VYI346" s="430"/>
      <c r="VYJ346" s="431"/>
      <c r="VYK346" s="429"/>
      <c r="VYL346" s="428"/>
      <c r="VYM346" s="430"/>
      <c r="VYN346" s="431"/>
      <c r="VYO346" s="429"/>
      <c r="VYP346" s="428"/>
      <c r="VYQ346" s="430"/>
      <c r="VYR346" s="431"/>
      <c r="VYS346" s="429"/>
      <c r="VYT346" s="428"/>
      <c r="VYU346" s="430"/>
      <c r="VYV346" s="431"/>
      <c r="VYW346" s="429"/>
      <c r="VYX346" s="428"/>
      <c r="VYY346" s="430"/>
      <c r="VYZ346" s="431"/>
      <c r="VZA346" s="429"/>
      <c r="VZB346" s="428"/>
      <c r="VZC346" s="430"/>
      <c r="VZD346" s="431"/>
      <c r="VZE346" s="429"/>
      <c r="VZF346" s="428"/>
      <c r="VZG346" s="430"/>
      <c r="VZH346" s="431"/>
      <c r="VZI346" s="429"/>
      <c r="VZJ346" s="428"/>
      <c r="VZK346" s="430"/>
      <c r="VZL346" s="431"/>
      <c r="VZM346" s="429"/>
      <c r="VZN346" s="428"/>
      <c r="VZO346" s="430"/>
      <c r="VZP346" s="431"/>
      <c r="VZQ346" s="429"/>
      <c r="VZR346" s="428"/>
      <c r="VZS346" s="430"/>
      <c r="VZT346" s="431"/>
      <c r="VZU346" s="429"/>
      <c r="VZV346" s="428"/>
      <c r="VZW346" s="430"/>
      <c r="VZX346" s="431"/>
      <c r="VZY346" s="429"/>
      <c r="VZZ346" s="428"/>
      <c r="WAA346" s="430"/>
      <c r="WAB346" s="431"/>
      <c r="WAC346" s="429"/>
      <c r="WAD346" s="428"/>
      <c r="WAE346" s="430"/>
      <c r="WAF346" s="431"/>
      <c r="WAG346" s="429"/>
      <c r="WAH346" s="428"/>
      <c r="WAI346" s="430"/>
      <c r="WAJ346" s="431"/>
      <c r="WAK346" s="429"/>
      <c r="WAL346" s="428"/>
      <c r="WAM346" s="430"/>
      <c r="WAN346" s="431"/>
      <c r="WAO346" s="429"/>
      <c r="WAP346" s="428"/>
      <c r="WAQ346" s="430"/>
      <c r="WAR346" s="431"/>
      <c r="WAS346" s="429"/>
      <c r="WAT346" s="428"/>
      <c r="WAU346" s="430"/>
      <c r="WAV346" s="431"/>
      <c r="WAW346" s="429"/>
      <c r="WAX346" s="428"/>
      <c r="WAY346" s="430"/>
      <c r="WAZ346" s="431"/>
      <c r="WBA346" s="429"/>
      <c r="WBB346" s="428"/>
      <c r="WBC346" s="430"/>
      <c r="WBD346" s="431"/>
      <c r="WBE346" s="429"/>
      <c r="WBF346" s="428"/>
      <c r="WBG346" s="430"/>
      <c r="WBH346" s="431"/>
      <c r="WBI346" s="429"/>
      <c r="WBJ346" s="428"/>
      <c r="WBK346" s="430"/>
      <c r="WBL346" s="431"/>
      <c r="WBM346" s="429"/>
      <c r="WBN346" s="428"/>
      <c r="WBO346" s="430"/>
      <c r="WBP346" s="431"/>
      <c r="WBQ346" s="429"/>
      <c r="WBR346" s="428"/>
      <c r="WBS346" s="430"/>
      <c r="WBT346" s="431"/>
      <c r="WBU346" s="429"/>
      <c r="WBV346" s="428"/>
      <c r="WBW346" s="430"/>
      <c r="WBX346" s="431"/>
      <c r="WBY346" s="429"/>
      <c r="WBZ346" s="428"/>
      <c r="WCA346" s="430"/>
      <c r="WCB346" s="431"/>
      <c r="WCC346" s="429"/>
      <c r="WCD346" s="428"/>
      <c r="WCE346" s="430"/>
      <c r="WCF346" s="431"/>
      <c r="WCG346" s="429"/>
      <c r="WCH346" s="428"/>
      <c r="WCI346" s="430"/>
      <c r="WCJ346" s="431"/>
      <c r="WCK346" s="429"/>
      <c r="WCL346" s="428"/>
      <c r="WCM346" s="430"/>
      <c r="WCN346" s="431"/>
      <c r="WCO346" s="429"/>
      <c r="WCP346" s="428"/>
      <c r="WCQ346" s="430"/>
      <c r="WCR346" s="431"/>
      <c r="WCS346" s="429"/>
      <c r="WCT346" s="428"/>
      <c r="WCU346" s="430"/>
      <c r="WCV346" s="431"/>
      <c r="WCW346" s="429"/>
      <c r="WCX346" s="428"/>
      <c r="WCY346" s="430"/>
      <c r="WCZ346" s="431"/>
      <c r="WDA346" s="429"/>
      <c r="WDB346" s="428"/>
      <c r="WDC346" s="430"/>
      <c r="WDD346" s="431"/>
      <c r="WDE346" s="429"/>
      <c r="WDF346" s="428"/>
      <c r="WDG346" s="430"/>
      <c r="WDH346" s="431"/>
      <c r="WDI346" s="429"/>
      <c r="WDJ346" s="428"/>
      <c r="WDK346" s="430"/>
      <c r="WDL346" s="431"/>
      <c r="WDM346" s="429"/>
      <c r="WDN346" s="428"/>
      <c r="WDO346" s="430"/>
      <c r="WDP346" s="431"/>
      <c r="WDQ346" s="429"/>
      <c r="WDR346" s="428"/>
      <c r="WDS346" s="430"/>
      <c r="WDT346" s="431"/>
      <c r="WDU346" s="429"/>
      <c r="WDV346" s="428"/>
      <c r="WDW346" s="430"/>
      <c r="WDX346" s="431"/>
      <c r="WDY346" s="429"/>
      <c r="WDZ346" s="428"/>
      <c r="WEA346" s="430"/>
      <c r="WEB346" s="431"/>
      <c r="WEC346" s="429"/>
      <c r="WED346" s="428"/>
      <c r="WEE346" s="430"/>
      <c r="WEF346" s="431"/>
      <c r="WEG346" s="429"/>
      <c r="WEH346" s="428"/>
      <c r="WEI346" s="430"/>
      <c r="WEJ346" s="431"/>
      <c r="WEK346" s="429"/>
      <c r="WEL346" s="428"/>
      <c r="WEM346" s="430"/>
      <c r="WEN346" s="431"/>
      <c r="WEO346" s="429"/>
      <c r="WEP346" s="428"/>
      <c r="WEQ346" s="430"/>
      <c r="WER346" s="431"/>
      <c r="WES346" s="429"/>
      <c r="WET346" s="428"/>
      <c r="WEU346" s="430"/>
      <c r="WEV346" s="431"/>
      <c r="WEW346" s="429"/>
      <c r="WEX346" s="428"/>
      <c r="WEY346" s="430"/>
      <c r="WEZ346" s="431"/>
      <c r="WFA346" s="429"/>
      <c r="WFB346" s="428"/>
      <c r="WFC346" s="430"/>
      <c r="WFD346" s="431"/>
      <c r="WFE346" s="429"/>
      <c r="WFF346" s="428"/>
      <c r="WFG346" s="430"/>
      <c r="WFH346" s="431"/>
      <c r="WFI346" s="429"/>
      <c r="WFJ346" s="428"/>
      <c r="WFK346" s="430"/>
      <c r="WFL346" s="431"/>
      <c r="WFM346" s="429"/>
      <c r="WFN346" s="428"/>
      <c r="WFO346" s="430"/>
      <c r="WFP346" s="431"/>
      <c r="WFQ346" s="429"/>
      <c r="WFR346" s="428"/>
      <c r="WFS346" s="430"/>
      <c r="WFT346" s="431"/>
      <c r="WFU346" s="429"/>
      <c r="WFV346" s="428"/>
      <c r="WFW346" s="430"/>
      <c r="WFX346" s="431"/>
      <c r="WFY346" s="429"/>
      <c r="WFZ346" s="428"/>
      <c r="WGA346" s="430"/>
      <c r="WGB346" s="431"/>
      <c r="WGC346" s="429"/>
      <c r="WGD346" s="428"/>
      <c r="WGE346" s="430"/>
      <c r="WGF346" s="431"/>
      <c r="WGG346" s="429"/>
      <c r="WGH346" s="428"/>
      <c r="WGI346" s="430"/>
      <c r="WGJ346" s="431"/>
      <c r="WGK346" s="429"/>
      <c r="WGL346" s="428"/>
      <c r="WGM346" s="430"/>
      <c r="WGN346" s="431"/>
      <c r="WGO346" s="429"/>
      <c r="WGP346" s="428"/>
      <c r="WGQ346" s="430"/>
      <c r="WGR346" s="431"/>
      <c r="WGS346" s="429"/>
      <c r="WGT346" s="428"/>
      <c r="WGU346" s="430"/>
      <c r="WGV346" s="431"/>
      <c r="WGW346" s="429"/>
      <c r="WGX346" s="428"/>
      <c r="WGY346" s="430"/>
      <c r="WGZ346" s="431"/>
      <c r="WHA346" s="429"/>
      <c r="WHB346" s="428"/>
      <c r="WHC346" s="430"/>
      <c r="WHD346" s="431"/>
      <c r="WHE346" s="429"/>
      <c r="WHF346" s="428"/>
      <c r="WHG346" s="430"/>
      <c r="WHH346" s="431"/>
      <c r="WHI346" s="429"/>
      <c r="WHJ346" s="428"/>
      <c r="WHK346" s="430"/>
      <c r="WHL346" s="431"/>
      <c r="WHM346" s="429"/>
      <c r="WHN346" s="428"/>
      <c r="WHO346" s="430"/>
      <c r="WHP346" s="431"/>
      <c r="WHQ346" s="429"/>
      <c r="WHR346" s="428"/>
      <c r="WHS346" s="430"/>
      <c r="WHT346" s="431"/>
      <c r="WHU346" s="429"/>
      <c r="WHV346" s="428"/>
      <c r="WHW346" s="430"/>
      <c r="WHX346" s="431"/>
      <c r="WHY346" s="429"/>
      <c r="WHZ346" s="428"/>
      <c r="WIA346" s="430"/>
      <c r="WIB346" s="431"/>
      <c r="WIC346" s="429"/>
      <c r="WID346" s="428"/>
      <c r="WIE346" s="430"/>
      <c r="WIF346" s="431"/>
      <c r="WIG346" s="429"/>
      <c r="WIH346" s="428"/>
      <c r="WII346" s="430"/>
      <c r="WIJ346" s="431"/>
      <c r="WIK346" s="429"/>
      <c r="WIL346" s="428"/>
      <c r="WIM346" s="430"/>
      <c r="WIN346" s="431"/>
      <c r="WIO346" s="429"/>
      <c r="WIP346" s="428"/>
      <c r="WIQ346" s="430"/>
      <c r="WIR346" s="431"/>
      <c r="WIS346" s="429"/>
      <c r="WIT346" s="428"/>
      <c r="WIU346" s="430"/>
      <c r="WIV346" s="431"/>
      <c r="WIW346" s="429"/>
      <c r="WIX346" s="428"/>
      <c r="WIY346" s="430"/>
      <c r="WIZ346" s="431"/>
      <c r="WJA346" s="429"/>
      <c r="WJB346" s="428"/>
      <c r="WJC346" s="430"/>
      <c r="WJD346" s="431"/>
      <c r="WJE346" s="429"/>
      <c r="WJF346" s="428"/>
      <c r="WJG346" s="430"/>
      <c r="WJH346" s="431"/>
      <c r="WJI346" s="429"/>
      <c r="WJJ346" s="428"/>
      <c r="WJK346" s="430"/>
      <c r="WJL346" s="431"/>
      <c r="WJM346" s="429"/>
      <c r="WJN346" s="428"/>
      <c r="WJO346" s="430"/>
      <c r="WJP346" s="431"/>
      <c r="WJQ346" s="429"/>
      <c r="WJR346" s="428"/>
      <c r="WJS346" s="430"/>
      <c r="WJT346" s="431"/>
      <c r="WJU346" s="429"/>
      <c r="WJV346" s="428"/>
      <c r="WJW346" s="430"/>
      <c r="WJX346" s="431"/>
      <c r="WJY346" s="429"/>
      <c r="WJZ346" s="428"/>
      <c r="WKA346" s="430"/>
      <c r="WKB346" s="431"/>
      <c r="WKC346" s="429"/>
      <c r="WKD346" s="428"/>
      <c r="WKE346" s="430"/>
      <c r="WKF346" s="431"/>
      <c r="WKG346" s="429"/>
      <c r="WKH346" s="428"/>
      <c r="WKI346" s="430"/>
      <c r="WKJ346" s="431"/>
      <c r="WKK346" s="429"/>
      <c r="WKL346" s="428"/>
      <c r="WKM346" s="430"/>
      <c r="WKN346" s="431"/>
      <c r="WKO346" s="429"/>
      <c r="WKP346" s="428"/>
      <c r="WKQ346" s="430"/>
      <c r="WKR346" s="431"/>
      <c r="WKS346" s="429"/>
      <c r="WKT346" s="428"/>
      <c r="WKU346" s="430"/>
      <c r="WKV346" s="431"/>
      <c r="WKW346" s="429"/>
      <c r="WKX346" s="428"/>
      <c r="WKY346" s="430"/>
      <c r="WKZ346" s="431"/>
      <c r="WLA346" s="429"/>
      <c r="WLB346" s="428"/>
      <c r="WLC346" s="430"/>
      <c r="WLD346" s="431"/>
      <c r="WLE346" s="429"/>
      <c r="WLF346" s="428"/>
      <c r="WLG346" s="430"/>
      <c r="WLH346" s="431"/>
      <c r="WLI346" s="429"/>
      <c r="WLJ346" s="428"/>
      <c r="WLK346" s="430"/>
      <c r="WLL346" s="431"/>
      <c r="WLM346" s="429"/>
      <c r="WLN346" s="428"/>
      <c r="WLO346" s="430"/>
      <c r="WLP346" s="431"/>
      <c r="WLQ346" s="429"/>
      <c r="WLR346" s="428"/>
      <c r="WLS346" s="430"/>
      <c r="WLT346" s="431"/>
      <c r="WLU346" s="429"/>
      <c r="WLV346" s="428"/>
      <c r="WLW346" s="430"/>
      <c r="WLX346" s="431"/>
      <c r="WLY346" s="429"/>
      <c r="WLZ346" s="428"/>
      <c r="WMA346" s="430"/>
      <c r="WMB346" s="431"/>
      <c r="WMC346" s="429"/>
      <c r="WMD346" s="428"/>
      <c r="WME346" s="430"/>
      <c r="WMF346" s="431"/>
      <c r="WMG346" s="429"/>
      <c r="WMH346" s="428"/>
      <c r="WMI346" s="430"/>
      <c r="WMJ346" s="431"/>
      <c r="WMK346" s="429"/>
      <c r="WML346" s="428"/>
      <c r="WMM346" s="430"/>
      <c r="WMN346" s="431"/>
      <c r="WMO346" s="429"/>
      <c r="WMP346" s="428"/>
      <c r="WMQ346" s="430"/>
      <c r="WMR346" s="431"/>
      <c r="WMS346" s="429"/>
      <c r="WMT346" s="428"/>
      <c r="WMU346" s="430"/>
      <c r="WMV346" s="431"/>
      <c r="WMW346" s="429"/>
      <c r="WMX346" s="428"/>
      <c r="WMY346" s="430"/>
      <c r="WMZ346" s="431"/>
      <c r="WNA346" s="429"/>
      <c r="WNB346" s="428"/>
      <c r="WNC346" s="430"/>
      <c r="WND346" s="431"/>
      <c r="WNE346" s="429"/>
      <c r="WNF346" s="428"/>
      <c r="WNG346" s="430"/>
      <c r="WNH346" s="431"/>
      <c r="WNI346" s="429"/>
      <c r="WNJ346" s="428"/>
      <c r="WNK346" s="430"/>
      <c r="WNL346" s="431"/>
      <c r="WNM346" s="429"/>
      <c r="WNN346" s="428"/>
      <c r="WNO346" s="430"/>
      <c r="WNP346" s="431"/>
      <c r="WNQ346" s="429"/>
      <c r="WNR346" s="428"/>
      <c r="WNS346" s="430"/>
      <c r="WNT346" s="431"/>
      <c r="WNU346" s="429"/>
      <c r="WNV346" s="428"/>
      <c r="WNW346" s="430"/>
      <c r="WNX346" s="431"/>
      <c r="WNY346" s="429"/>
      <c r="WNZ346" s="428"/>
      <c r="WOA346" s="430"/>
      <c r="WOB346" s="431"/>
      <c r="WOC346" s="429"/>
      <c r="WOD346" s="428"/>
      <c r="WOE346" s="430"/>
      <c r="WOF346" s="431"/>
      <c r="WOG346" s="429"/>
      <c r="WOH346" s="428"/>
      <c r="WOI346" s="430"/>
      <c r="WOJ346" s="431"/>
      <c r="WOK346" s="429"/>
      <c r="WOL346" s="428"/>
      <c r="WOM346" s="430"/>
      <c r="WON346" s="431"/>
      <c r="WOO346" s="429"/>
      <c r="WOP346" s="428"/>
      <c r="WOQ346" s="430"/>
      <c r="WOR346" s="431"/>
      <c r="WOS346" s="429"/>
      <c r="WOT346" s="428"/>
      <c r="WOU346" s="430"/>
      <c r="WOV346" s="431"/>
      <c r="WOW346" s="429"/>
      <c r="WOX346" s="428"/>
      <c r="WOY346" s="430"/>
      <c r="WOZ346" s="431"/>
      <c r="WPA346" s="429"/>
      <c r="WPB346" s="428"/>
      <c r="WPC346" s="430"/>
      <c r="WPD346" s="431"/>
      <c r="WPE346" s="429"/>
      <c r="WPF346" s="428"/>
      <c r="WPG346" s="430"/>
      <c r="WPH346" s="431"/>
      <c r="WPI346" s="429"/>
      <c r="WPJ346" s="428"/>
      <c r="WPK346" s="430"/>
      <c r="WPL346" s="431"/>
      <c r="WPM346" s="429"/>
      <c r="WPN346" s="428"/>
      <c r="WPO346" s="430"/>
      <c r="WPP346" s="431"/>
      <c r="WPQ346" s="429"/>
      <c r="WPR346" s="428"/>
      <c r="WPS346" s="430"/>
      <c r="WPT346" s="431"/>
      <c r="WPU346" s="429"/>
      <c r="WPV346" s="428"/>
      <c r="WPW346" s="430"/>
      <c r="WPX346" s="431"/>
      <c r="WPY346" s="429"/>
      <c r="WPZ346" s="428"/>
      <c r="WQA346" s="430"/>
      <c r="WQB346" s="431"/>
      <c r="WQC346" s="429"/>
      <c r="WQD346" s="428"/>
      <c r="WQE346" s="430"/>
      <c r="WQF346" s="431"/>
      <c r="WQG346" s="429"/>
      <c r="WQH346" s="428"/>
      <c r="WQI346" s="430"/>
      <c r="WQJ346" s="431"/>
      <c r="WQK346" s="429"/>
      <c r="WQL346" s="428"/>
      <c r="WQM346" s="430"/>
      <c r="WQN346" s="431"/>
      <c r="WQO346" s="429"/>
      <c r="WQP346" s="428"/>
      <c r="WQQ346" s="430"/>
      <c r="WQR346" s="431"/>
      <c r="WQS346" s="429"/>
      <c r="WQT346" s="428"/>
      <c r="WQU346" s="430"/>
      <c r="WQV346" s="431"/>
      <c r="WQW346" s="429"/>
      <c r="WQX346" s="428"/>
      <c r="WQY346" s="430"/>
      <c r="WQZ346" s="431"/>
      <c r="WRA346" s="429"/>
      <c r="WRB346" s="428"/>
      <c r="WRC346" s="430"/>
      <c r="WRD346" s="431"/>
      <c r="WRE346" s="429"/>
      <c r="WRF346" s="428"/>
      <c r="WRG346" s="430"/>
      <c r="WRH346" s="431"/>
      <c r="WRI346" s="429"/>
      <c r="WRJ346" s="428"/>
      <c r="WRK346" s="430"/>
      <c r="WRL346" s="431"/>
      <c r="WRM346" s="429"/>
      <c r="WRN346" s="428"/>
      <c r="WRO346" s="430"/>
      <c r="WRP346" s="431"/>
      <c r="WRQ346" s="429"/>
      <c r="WRR346" s="428"/>
      <c r="WRS346" s="430"/>
      <c r="WRT346" s="431"/>
      <c r="WRU346" s="429"/>
      <c r="WRV346" s="428"/>
      <c r="WRW346" s="430"/>
      <c r="WRX346" s="431"/>
      <c r="WRY346" s="429"/>
      <c r="WRZ346" s="428"/>
      <c r="WSA346" s="430"/>
      <c r="WSB346" s="431"/>
      <c r="WSC346" s="429"/>
      <c r="WSD346" s="428"/>
      <c r="WSE346" s="430"/>
      <c r="WSF346" s="431"/>
      <c r="WSG346" s="429"/>
      <c r="WSH346" s="428"/>
      <c r="WSI346" s="430"/>
      <c r="WSJ346" s="431"/>
      <c r="WSK346" s="429"/>
      <c r="WSL346" s="428"/>
      <c r="WSM346" s="430"/>
      <c r="WSN346" s="431"/>
      <c r="WSO346" s="429"/>
      <c r="WSP346" s="428"/>
      <c r="WSQ346" s="430"/>
      <c r="WSR346" s="431"/>
      <c r="WSS346" s="429"/>
      <c r="WST346" s="428"/>
      <c r="WSU346" s="430"/>
      <c r="WSV346" s="431"/>
      <c r="WSW346" s="429"/>
      <c r="WSX346" s="428"/>
      <c r="WSY346" s="430"/>
      <c r="WSZ346" s="431"/>
      <c r="WTA346" s="429"/>
      <c r="WTB346" s="428"/>
      <c r="WTC346" s="430"/>
      <c r="WTD346" s="431"/>
      <c r="WTE346" s="429"/>
      <c r="WTF346" s="428"/>
      <c r="WTG346" s="430"/>
      <c r="WTH346" s="431"/>
      <c r="WTI346" s="429"/>
      <c r="WTJ346" s="428"/>
      <c r="WTK346" s="430"/>
      <c r="WTL346" s="431"/>
      <c r="WTM346" s="429"/>
      <c r="WTN346" s="428"/>
      <c r="WTO346" s="430"/>
      <c r="WTP346" s="431"/>
      <c r="WTQ346" s="429"/>
      <c r="WTR346" s="428"/>
      <c r="WTS346" s="430"/>
      <c r="WTT346" s="431"/>
      <c r="WTU346" s="429"/>
      <c r="WTV346" s="428"/>
      <c r="WTW346" s="430"/>
      <c r="WTX346" s="431"/>
      <c r="WTY346" s="429"/>
      <c r="WTZ346" s="428"/>
      <c r="WUA346" s="430"/>
      <c r="WUB346" s="431"/>
      <c r="WUC346" s="429"/>
      <c r="WUD346" s="428"/>
      <c r="WUE346" s="430"/>
      <c r="WUF346" s="431"/>
      <c r="WUG346" s="429"/>
      <c r="WUH346" s="428"/>
      <c r="WUI346" s="430"/>
      <c r="WUJ346" s="431"/>
      <c r="WUK346" s="429"/>
      <c r="WUL346" s="428"/>
      <c r="WUM346" s="430"/>
      <c r="WUN346" s="431"/>
      <c r="WUO346" s="429"/>
      <c r="WUP346" s="428"/>
      <c r="WUQ346" s="430"/>
      <c r="WUR346" s="431"/>
      <c r="WUS346" s="429"/>
      <c r="WUT346" s="428"/>
      <c r="WUU346" s="430"/>
      <c r="WUV346" s="431"/>
      <c r="WUW346" s="429"/>
      <c r="WUX346" s="428"/>
      <c r="WUY346" s="430"/>
      <c r="WUZ346" s="431"/>
      <c r="WVA346" s="429"/>
      <c r="WVB346" s="428"/>
      <c r="WVC346" s="430"/>
      <c r="WVD346" s="431"/>
      <c r="WVE346" s="429"/>
      <c r="WVF346" s="428"/>
      <c r="WVG346" s="430"/>
      <c r="WVH346" s="431"/>
      <c r="WVI346" s="429"/>
      <c r="WVJ346" s="428"/>
      <c r="WVK346" s="430"/>
      <c r="WVL346" s="431"/>
      <c r="WVM346" s="429"/>
      <c r="WVN346" s="428"/>
      <c r="WVO346" s="430"/>
      <c r="WVP346" s="431"/>
      <c r="WVQ346" s="429"/>
      <c r="WVR346" s="428"/>
      <c r="WVS346" s="430"/>
      <c r="WVT346" s="431"/>
      <c r="WVU346" s="429"/>
      <c r="WVV346" s="428"/>
      <c r="WVW346" s="430"/>
      <c r="WVX346" s="431"/>
      <c r="WVY346" s="429"/>
      <c r="WVZ346" s="428"/>
      <c r="WWA346" s="430"/>
      <c r="WWB346" s="431"/>
      <c r="WWC346" s="429"/>
      <c r="WWD346" s="428"/>
      <c r="WWE346" s="430"/>
      <c r="WWF346" s="431"/>
      <c r="WWG346" s="429"/>
      <c r="WWH346" s="428"/>
      <c r="WWI346" s="430"/>
      <c r="WWJ346" s="431"/>
      <c r="WWK346" s="429"/>
      <c r="WWL346" s="428"/>
      <c r="WWM346" s="430"/>
      <c r="WWN346" s="431"/>
      <c r="WWO346" s="429"/>
      <c r="WWP346" s="428"/>
      <c r="WWQ346" s="430"/>
      <c r="WWR346" s="431"/>
      <c r="WWS346" s="429"/>
      <c r="WWT346" s="428"/>
      <c r="WWU346" s="430"/>
      <c r="WWV346" s="431"/>
      <c r="WWW346" s="429"/>
      <c r="WWX346" s="428"/>
      <c r="WWY346" s="430"/>
      <c r="WWZ346" s="431"/>
      <c r="WXA346" s="429"/>
      <c r="WXB346" s="428"/>
      <c r="WXC346" s="430"/>
      <c r="WXD346" s="431"/>
      <c r="WXE346" s="429"/>
      <c r="WXF346" s="428"/>
      <c r="WXG346" s="430"/>
      <c r="WXH346" s="431"/>
      <c r="WXI346" s="429"/>
      <c r="WXJ346" s="428"/>
      <c r="WXK346" s="430"/>
      <c r="WXL346" s="431"/>
      <c r="WXM346" s="429"/>
      <c r="WXN346" s="428"/>
      <c r="WXO346" s="430"/>
      <c r="WXP346" s="431"/>
      <c r="WXQ346" s="429"/>
      <c r="WXR346" s="428"/>
      <c r="WXS346" s="430"/>
      <c r="WXT346" s="431"/>
      <c r="WXU346" s="429"/>
      <c r="WXV346" s="428"/>
      <c r="WXW346" s="430"/>
      <c r="WXX346" s="431"/>
      <c r="WXY346" s="429"/>
      <c r="WXZ346" s="428"/>
      <c r="WYA346" s="430"/>
      <c r="WYB346" s="431"/>
      <c r="WYC346" s="429"/>
      <c r="WYD346" s="428"/>
      <c r="WYE346" s="430"/>
      <c r="WYF346" s="431"/>
      <c r="WYG346" s="429"/>
      <c r="WYH346" s="428"/>
      <c r="WYI346" s="430"/>
      <c r="WYJ346" s="431"/>
      <c r="WYK346" s="429"/>
      <c r="WYL346" s="428"/>
      <c r="WYM346" s="430"/>
      <c r="WYN346" s="431"/>
      <c r="WYO346" s="429"/>
      <c r="WYP346" s="428"/>
      <c r="WYQ346" s="430"/>
      <c r="WYR346" s="431"/>
      <c r="WYS346" s="429"/>
      <c r="WYT346" s="428"/>
      <c r="WYU346" s="430"/>
      <c r="WYV346" s="431"/>
      <c r="WYW346" s="429"/>
      <c r="WYX346" s="428"/>
      <c r="WYY346" s="430"/>
      <c r="WYZ346" s="431"/>
      <c r="WZA346" s="429"/>
      <c r="WZB346" s="428"/>
      <c r="WZC346" s="430"/>
      <c r="WZD346" s="431"/>
      <c r="WZE346" s="429"/>
      <c r="WZF346" s="428"/>
      <c r="WZG346" s="430"/>
      <c r="WZH346" s="431"/>
      <c r="WZI346" s="429"/>
      <c r="WZJ346" s="428"/>
      <c r="WZK346" s="430"/>
      <c r="WZL346" s="431"/>
      <c r="WZM346" s="429"/>
      <c r="WZN346" s="428"/>
      <c r="WZO346" s="430"/>
      <c r="WZP346" s="431"/>
      <c r="WZQ346" s="429"/>
      <c r="WZR346" s="428"/>
      <c r="WZS346" s="430"/>
      <c r="WZT346" s="431"/>
      <c r="WZU346" s="429"/>
      <c r="WZV346" s="428"/>
      <c r="WZW346" s="430"/>
      <c r="WZX346" s="431"/>
      <c r="WZY346" s="429"/>
      <c r="WZZ346" s="428"/>
      <c r="XAA346" s="430"/>
      <c r="XAB346" s="431"/>
      <c r="XAC346" s="429"/>
      <c r="XAD346" s="428"/>
      <c r="XAE346" s="430"/>
      <c r="XAF346" s="431"/>
      <c r="XAG346" s="429"/>
      <c r="XAH346" s="428"/>
      <c r="XAI346" s="430"/>
      <c r="XAJ346" s="431"/>
      <c r="XAK346" s="429"/>
      <c r="XAL346" s="428"/>
      <c r="XAM346" s="430"/>
      <c r="XAN346" s="431"/>
      <c r="XAO346" s="429"/>
      <c r="XAP346" s="428"/>
      <c r="XAQ346" s="430"/>
      <c r="XAR346" s="431"/>
      <c r="XAS346" s="429"/>
      <c r="XAT346" s="428"/>
      <c r="XAU346" s="430"/>
      <c r="XAV346" s="431"/>
      <c r="XAW346" s="429"/>
      <c r="XAX346" s="428"/>
      <c r="XAY346" s="430"/>
      <c r="XAZ346" s="431"/>
      <c r="XBA346" s="429"/>
      <c r="XBB346" s="428"/>
      <c r="XBC346" s="430"/>
      <c r="XBD346" s="431"/>
      <c r="XBE346" s="429"/>
      <c r="XBF346" s="428"/>
      <c r="XBG346" s="430"/>
      <c r="XBH346" s="431"/>
      <c r="XBI346" s="429"/>
      <c r="XBJ346" s="428"/>
      <c r="XBK346" s="430"/>
      <c r="XBL346" s="431"/>
      <c r="XBM346" s="429"/>
      <c r="XBN346" s="428"/>
      <c r="XBO346" s="430"/>
      <c r="XBP346" s="431"/>
      <c r="XBQ346" s="429"/>
      <c r="XBR346" s="428"/>
      <c r="XBS346" s="430"/>
      <c r="XBT346" s="431"/>
      <c r="XBU346" s="429"/>
      <c r="XBV346" s="428"/>
      <c r="XBW346" s="430"/>
      <c r="XBX346" s="431"/>
      <c r="XBY346" s="429"/>
      <c r="XBZ346" s="428"/>
      <c r="XCA346" s="430"/>
      <c r="XCB346" s="431"/>
      <c r="XCC346" s="429"/>
      <c r="XCD346" s="428"/>
      <c r="XCE346" s="430"/>
      <c r="XCF346" s="431"/>
      <c r="XCG346" s="429"/>
      <c r="XCH346" s="428"/>
      <c r="XCI346" s="430"/>
      <c r="XCJ346" s="431"/>
      <c r="XCK346" s="429"/>
      <c r="XCL346" s="428"/>
      <c r="XCM346" s="430"/>
      <c r="XCN346" s="431"/>
      <c r="XCO346" s="429"/>
      <c r="XCP346" s="428"/>
      <c r="XCQ346" s="430"/>
      <c r="XCR346" s="431"/>
      <c r="XCS346" s="429"/>
      <c r="XCT346" s="428"/>
      <c r="XCU346" s="430"/>
      <c r="XCV346" s="431"/>
      <c r="XCW346" s="429"/>
      <c r="XCX346" s="428"/>
      <c r="XCY346" s="430"/>
      <c r="XCZ346" s="431"/>
      <c r="XDA346" s="429"/>
      <c r="XDB346" s="428"/>
      <c r="XDC346" s="430"/>
      <c r="XDD346" s="431"/>
      <c r="XDE346" s="429"/>
      <c r="XDF346" s="428"/>
      <c r="XDG346" s="430"/>
      <c r="XDH346" s="431"/>
      <c r="XDI346" s="429"/>
      <c r="XDJ346" s="428"/>
      <c r="XDK346" s="430"/>
      <c r="XDL346" s="431"/>
      <c r="XDM346" s="429"/>
      <c r="XDN346" s="428"/>
      <c r="XDO346" s="430"/>
      <c r="XDP346" s="431"/>
      <c r="XDQ346" s="429"/>
      <c r="XDR346" s="428"/>
      <c r="XDS346" s="430"/>
      <c r="XDT346" s="431"/>
      <c r="XDU346" s="429"/>
      <c r="XDV346" s="428"/>
      <c r="XDW346" s="430"/>
      <c r="XDX346" s="431"/>
      <c r="XDY346" s="429"/>
      <c r="XDZ346" s="428"/>
      <c r="XEA346" s="430"/>
      <c r="XEB346" s="431"/>
      <c r="XEC346" s="429"/>
      <c r="XED346" s="428"/>
      <c r="XEE346" s="430"/>
      <c r="XEF346" s="431"/>
      <c r="XEG346" s="429"/>
      <c r="XEH346" s="428"/>
      <c r="XEI346" s="430"/>
      <c r="XEJ346" s="431"/>
      <c r="XEK346" s="429"/>
      <c r="XEL346" s="428"/>
      <c r="XEM346" s="430"/>
      <c r="XEN346" s="431"/>
      <c r="XEO346" s="429"/>
      <c r="XEP346" s="428"/>
      <c r="XEQ346" s="430"/>
      <c r="XER346" s="431"/>
      <c r="XES346" s="429"/>
      <c r="XET346" s="428"/>
      <c r="XEU346" s="430"/>
      <c r="XEV346" s="431"/>
      <c r="XEW346" s="429"/>
      <c r="XEX346" s="428"/>
      <c r="XEY346" s="430"/>
      <c r="XEZ346" s="431"/>
      <c r="XFA346" s="429"/>
      <c r="XFB346" s="428"/>
      <c r="XFC346" s="430"/>
      <c r="XFD346" s="431"/>
    </row>
    <row r="347" spans="1:16384">
      <c r="A347" s="164" t="s">
        <v>842</v>
      </c>
      <c r="B347" s="165">
        <v>6901393</v>
      </c>
      <c r="C347" s="164" t="s">
        <v>842</v>
      </c>
      <c r="D347" s="166" t="s">
        <v>350</v>
      </c>
      <c r="E347" s="431"/>
      <c r="F347" s="428"/>
      <c r="G347" s="430"/>
      <c r="H347" s="431"/>
      <c r="I347" s="429"/>
      <c r="J347" s="428"/>
      <c r="K347" s="430"/>
      <c r="L347" s="431"/>
      <c r="M347" s="429"/>
      <c r="N347" s="428"/>
      <c r="O347" s="430"/>
      <c r="P347" s="431"/>
      <c r="Q347" s="429"/>
      <c r="R347" s="428"/>
      <c r="S347" s="430"/>
      <c r="T347" s="431"/>
      <c r="U347" s="429"/>
      <c r="V347" s="428"/>
      <c r="W347" s="430"/>
      <c r="X347" s="431"/>
      <c r="Y347" s="429"/>
      <c r="Z347" s="428"/>
      <c r="AA347" s="430"/>
      <c r="AB347" s="431"/>
      <c r="AC347" s="429"/>
      <c r="AD347" s="428"/>
      <c r="AE347" s="430"/>
      <c r="AF347" s="431"/>
      <c r="AG347" s="429"/>
      <c r="AH347" s="428"/>
      <c r="AI347" s="430"/>
      <c r="AJ347" s="431"/>
      <c r="AK347" s="429"/>
      <c r="AL347" s="428"/>
      <c r="AM347" s="430"/>
      <c r="AN347" s="431"/>
      <c r="AO347" s="429"/>
      <c r="AP347" s="428"/>
      <c r="AQ347" s="430"/>
      <c r="AR347" s="431"/>
      <c r="AS347" s="429"/>
      <c r="AT347" s="428"/>
      <c r="AU347" s="430"/>
      <c r="AV347" s="431"/>
      <c r="AW347" s="429"/>
      <c r="AX347" s="428"/>
      <c r="AY347" s="430"/>
      <c r="AZ347" s="431"/>
      <c r="BA347" s="429"/>
      <c r="BB347" s="428"/>
      <c r="BC347" s="430"/>
      <c r="BD347" s="431"/>
      <c r="BE347" s="429"/>
      <c r="BF347" s="428"/>
      <c r="BG347" s="430"/>
      <c r="BH347" s="431"/>
      <c r="BI347" s="429"/>
      <c r="BJ347" s="428"/>
      <c r="BK347" s="430"/>
      <c r="BL347" s="431"/>
      <c r="BM347" s="429"/>
      <c r="BN347" s="428"/>
      <c r="BO347" s="430"/>
      <c r="BP347" s="431"/>
      <c r="BQ347" s="429"/>
      <c r="BR347" s="428"/>
      <c r="BS347" s="430"/>
      <c r="BT347" s="431"/>
      <c r="BU347" s="429"/>
      <c r="BV347" s="428"/>
      <c r="BW347" s="430"/>
      <c r="BX347" s="431"/>
      <c r="BY347" s="429"/>
      <c r="BZ347" s="428"/>
      <c r="CA347" s="430"/>
      <c r="CB347" s="431"/>
      <c r="CC347" s="429"/>
      <c r="CD347" s="428"/>
      <c r="CE347" s="430"/>
      <c r="CF347" s="431"/>
      <c r="CG347" s="429"/>
      <c r="CH347" s="428"/>
      <c r="CI347" s="430"/>
      <c r="CJ347" s="431"/>
      <c r="CK347" s="429"/>
      <c r="CL347" s="428"/>
      <c r="CM347" s="430"/>
      <c r="CN347" s="431"/>
      <c r="CO347" s="429"/>
      <c r="CP347" s="428"/>
      <c r="CQ347" s="430"/>
      <c r="CR347" s="431"/>
      <c r="CS347" s="429"/>
      <c r="CT347" s="428"/>
      <c r="CU347" s="430"/>
      <c r="CV347" s="431"/>
      <c r="CW347" s="429"/>
      <c r="CX347" s="428"/>
      <c r="CY347" s="430"/>
      <c r="CZ347" s="431"/>
      <c r="DA347" s="429"/>
      <c r="DB347" s="428"/>
      <c r="DC347" s="430"/>
      <c r="DD347" s="431"/>
      <c r="DE347" s="429"/>
      <c r="DF347" s="428"/>
      <c r="DG347" s="430"/>
      <c r="DH347" s="431"/>
      <c r="DI347" s="429"/>
      <c r="DJ347" s="428"/>
      <c r="DK347" s="430"/>
      <c r="DL347" s="431"/>
      <c r="DM347" s="429"/>
      <c r="DN347" s="428"/>
      <c r="DO347" s="430"/>
      <c r="DP347" s="431"/>
      <c r="DQ347" s="429"/>
      <c r="DR347" s="428"/>
      <c r="DS347" s="430"/>
      <c r="DT347" s="431"/>
      <c r="DU347" s="429"/>
      <c r="DV347" s="428"/>
      <c r="DW347" s="430"/>
      <c r="DX347" s="431"/>
      <c r="DY347" s="429"/>
      <c r="DZ347" s="428"/>
      <c r="EA347" s="430"/>
      <c r="EB347" s="431"/>
      <c r="EC347" s="429"/>
      <c r="ED347" s="428"/>
      <c r="EE347" s="430"/>
      <c r="EF347" s="431"/>
      <c r="EG347" s="429"/>
      <c r="EH347" s="428"/>
      <c r="EI347" s="430"/>
      <c r="EJ347" s="431"/>
      <c r="EK347" s="429"/>
      <c r="EL347" s="428"/>
      <c r="EM347" s="430"/>
      <c r="EN347" s="431"/>
      <c r="EO347" s="429"/>
      <c r="EP347" s="428"/>
      <c r="EQ347" s="430"/>
      <c r="ER347" s="431"/>
      <c r="ES347" s="429"/>
      <c r="ET347" s="428"/>
      <c r="EU347" s="430"/>
      <c r="EV347" s="431"/>
      <c r="EW347" s="429"/>
      <c r="EX347" s="428"/>
      <c r="EY347" s="430"/>
      <c r="EZ347" s="431"/>
      <c r="FA347" s="429"/>
      <c r="FB347" s="428"/>
      <c r="FC347" s="430"/>
      <c r="FD347" s="431"/>
      <c r="FE347" s="429"/>
      <c r="FF347" s="428"/>
      <c r="FG347" s="430"/>
      <c r="FH347" s="431"/>
      <c r="FI347" s="429"/>
      <c r="FJ347" s="428"/>
      <c r="FK347" s="430"/>
      <c r="FL347" s="431"/>
      <c r="FM347" s="429"/>
      <c r="FN347" s="428"/>
      <c r="FO347" s="430"/>
      <c r="FP347" s="431"/>
      <c r="FQ347" s="429"/>
      <c r="FR347" s="428"/>
      <c r="FS347" s="430"/>
      <c r="FT347" s="431"/>
      <c r="FU347" s="429"/>
      <c r="FV347" s="428"/>
      <c r="FW347" s="430"/>
      <c r="FX347" s="431"/>
      <c r="FY347" s="429"/>
      <c r="FZ347" s="428"/>
      <c r="GA347" s="430"/>
      <c r="GB347" s="431"/>
      <c r="GC347" s="429"/>
      <c r="GD347" s="428"/>
      <c r="GE347" s="430"/>
      <c r="GF347" s="431"/>
      <c r="GG347" s="429"/>
      <c r="GH347" s="428"/>
      <c r="GI347" s="430"/>
      <c r="GJ347" s="431"/>
      <c r="GK347" s="429"/>
      <c r="GL347" s="428"/>
      <c r="GM347" s="430"/>
      <c r="GN347" s="431"/>
      <c r="GO347" s="429"/>
      <c r="GP347" s="428"/>
      <c r="GQ347" s="430"/>
      <c r="GR347" s="431"/>
      <c r="GS347" s="429"/>
      <c r="GT347" s="428"/>
      <c r="GU347" s="430"/>
      <c r="GV347" s="431"/>
      <c r="GW347" s="429"/>
      <c r="GX347" s="428"/>
      <c r="GY347" s="430"/>
      <c r="GZ347" s="431"/>
      <c r="HA347" s="429"/>
      <c r="HB347" s="428"/>
      <c r="HC347" s="430"/>
      <c r="HD347" s="431"/>
      <c r="HE347" s="429"/>
      <c r="HF347" s="428"/>
      <c r="HG347" s="430"/>
      <c r="HH347" s="431"/>
      <c r="HI347" s="429"/>
      <c r="HJ347" s="428"/>
      <c r="HK347" s="430"/>
      <c r="HL347" s="431"/>
      <c r="HM347" s="429"/>
      <c r="HN347" s="428"/>
      <c r="HO347" s="430"/>
      <c r="HP347" s="431"/>
      <c r="HQ347" s="429"/>
      <c r="HR347" s="428"/>
      <c r="HS347" s="430"/>
      <c r="HT347" s="431"/>
      <c r="HU347" s="429"/>
      <c r="HV347" s="428"/>
      <c r="HW347" s="430"/>
      <c r="HX347" s="431"/>
      <c r="HY347" s="429"/>
      <c r="HZ347" s="428"/>
      <c r="IA347" s="430"/>
      <c r="IB347" s="431"/>
      <c r="IC347" s="429"/>
      <c r="ID347" s="428"/>
      <c r="IE347" s="430"/>
      <c r="IF347" s="431"/>
      <c r="IG347" s="429"/>
      <c r="IH347" s="428"/>
      <c r="II347" s="430"/>
      <c r="IJ347" s="431"/>
      <c r="IK347" s="429"/>
      <c r="IL347" s="428"/>
      <c r="IM347" s="430"/>
      <c r="IN347" s="431"/>
      <c r="IO347" s="429"/>
      <c r="IP347" s="428"/>
      <c r="IQ347" s="430"/>
      <c r="IR347" s="431"/>
      <c r="IS347" s="429"/>
      <c r="IT347" s="428"/>
      <c r="IU347" s="430"/>
      <c r="IV347" s="431"/>
      <c r="IW347" s="429"/>
      <c r="IX347" s="428"/>
      <c r="IY347" s="430"/>
      <c r="IZ347" s="431"/>
      <c r="JA347" s="429"/>
      <c r="JB347" s="428"/>
      <c r="JC347" s="430"/>
      <c r="JD347" s="431"/>
      <c r="JE347" s="429"/>
      <c r="JF347" s="428"/>
      <c r="JG347" s="430"/>
      <c r="JH347" s="431"/>
      <c r="JI347" s="429"/>
      <c r="JJ347" s="428"/>
      <c r="JK347" s="430"/>
      <c r="JL347" s="431"/>
      <c r="JM347" s="429"/>
      <c r="JN347" s="428"/>
      <c r="JO347" s="430"/>
      <c r="JP347" s="431"/>
      <c r="JQ347" s="429"/>
      <c r="JR347" s="428"/>
      <c r="JS347" s="430"/>
      <c r="JT347" s="431"/>
      <c r="JU347" s="429"/>
      <c r="JV347" s="428"/>
      <c r="JW347" s="430"/>
      <c r="JX347" s="431"/>
      <c r="JY347" s="429"/>
      <c r="JZ347" s="428"/>
      <c r="KA347" s="430"/>
      <c r="KB347" s="431"/>
      <c r="KC347" s="429"/>
      <c r="KD347" s="428"/>
      <c r="KE347" s="430"/>
      <c r="KF347" s="431"/>
      <c r="KG347" s="429"/>
      <c r="KH347" s="428"/>
      <c r="KI347" s="430"/>
      <c r="KJ347" s="431"/>
      <c r="KK347" s="429"/>
      <c r="KL347" s="428"/>
      <c r="KM347" s="430"/>
      <c r="KN347" s="431"/>
      <c r="KO347" s="429"/>
      <c r="KP347" s="428"/>
      <c r="KQ347" s="430"/>
      <c r="KR347" s="431"/>
      <c r="KS347" s="429"/>
      <c r="KT347" s="428"/>
      <c r="KU347" s="430"/>
      <c r="KV347" s="431"/>
      <c r="KW347" s="429"/>
      <c r="KX347" s="428"/>
      <c r="KY347" s="430"/>
      <c r="KZ347" s="431"/>
      <c r="LA347" s="429"/>
      <c r="LB347" s="428"/>
      <c r="LC347" s="430"/>
      <c r="LD347" s="431"/>
      <c r="LE347" s="429"/>
      <c r="LF347" s="428"/>
      <c r="LG347" s="430"/>
      <c r="LH347" s="431"/>
      <c r="LI347" s="429"/>
      <c r="LJ347" s="428"/>
      <c r="LK347" s="430"/>
      <c r="LL347" s="431"/>
      <c r="LM347" s="429"/>
      <c r="LN347" s="428"/>
      <c r="LO347" s="430"/>
      <c r="LP347" s="431"/>
      <c r="LQ347" s="429"/>
      <c r="LR347" s="428"/>
      <c r="LS347" s="430"/>
      <c r="LT347" s="431"/>
      <c r="LU347" s="429"/>
      <c r="LV347" s="428"/>
      <c r="LW347" s="430"/>
      <c r="LX347" s="431"/>
      <c r="LY347" s="429"/>
      <c r="LZ347" s="428"/>
      <c r="MA347" s="430"/>
      <c r="MB347" s="431"/>
      <c r="MC347" s="429"/>
      <c r="MD347" s="428"/>
      <c r="ME347" s="430"/>
      <c r="MF347" s="431"/>
      <c r="MG347" s="429"/>
      <c r="MH347" s="428"/>
      <c r="MI347" s="430"/>
      <c r="MJ347" s="431"/>
      <c r="MK347" s="429"/>
      <c r="ML347" s="428"/>
      <c r="MM347" s="430"/>
      <c r="MN347" s="431"/>
      <c r="MO347" s="429"/>
      <c r="MP347" s="428"/>
      <c r="MQ347" s="430"/>
      <c r="MR347" s="431"/>
      <c r="MS347" s="429"/>
      <c r="MT347" s="428"/>
      <c r="MU347" s="430"/>
      <c r="MV347" s="431"/>
      <c r="MW347" s="429"/>
      <c r="MX347" s="428"/>
      <c r="MY347" s="430"/>
      <c r="MZ347" s="431"/>
      <c r="NA347" s="429"/>
      <c r="NB347" s="428"/>
      <c r="NC347" s="430"/>
      <c r="ND347" s="431"/>
      <c r="NE347" s="429"/>
      <c r="NF347" s="428"/>
      <c r="NG347" s="430"/>
      <c r="NH347" s="431"/>
      <c r="NI347" s="429"/>
      <c r="NJ347" s="428"/>
      <c r="NK347" s="430"/>
      <c r="NL347" s="431"/>
      <c r="NM347" s="429"/>
      <c r="NN347" s="428"/>
      <c r="NO347" s="430"/>
      <c r="NP347" s="431"/>
      <c r="NQ347" s="429"/>
      <c r="NR347" s="428"/>
      <c r="NS347" s="430"/>
      <c r="NT347" s="431"/>
      <c r="NU347" s="429"/>
      <c r="NV347" s="428"/>
      <c r="NW347" s="430"/>
      <c r="NX347" s="431"/>
      <c r="NY347" s="429"/>
      <c r="NZ347" s="428"/>
      <c r="OA347" s="430"/>
      <c r="OB347" s="431"/>
      <c r="OC347" s="429"/>
      <c r="OD347" s="428"/>
      <c r="OE347" s="430"/>
      <c r="OF347" s="431"/>
      <c r="OG347" s="429"/>
      <c r="OH347" s="428"/>
      <c r="OI347" s="430"/>
      <c r="OJ347" s="431"/>
      <c r="OK347" s="429"/>
      <c r="OL347" s="428"/>
      <c r="OM347" s="430"/>
      <c r="ON347" s="431"/>
      <c r="OO347" s="429"/>
      <c r="OP347" s="428"/>
      <c r="OQ347" s="430"/>
      <c r="OR347" s="431"/>
      <c r="OS347" s="429"/>
      <c r="OT347" s="428"/>
      <c r="OU347" s="430"/>
      <c r="OV347" s="431"/>
      <c r="OW347" s="429"/>
      <c r="OX347" s="428"/>
      <c r="OY347" s="430"/>
      <c r="OZ347" s="431"/>
      <c r="PA347" s="429"/>
      <c r="PB347" s="428"/>
      <c r="PC347" s="430"/>
      <c r="PD347" s="431"/>
      <c r="PE347" s="429"/>
      <c r="PF347" s="428"/>
      <c r="PG347" s="430"/>
      <c r="PH347" s="431"/>
      <c r="PI347" s="429"/>
      <c r="PJ347" s="428"/>
      <c r="PK347" s="430"/>
      <c r="PL347" s="431"/>
      <c r="PM347" s="429"/>
      <c r="PN347" s="428"/>
      <c r="PO347" s="430"/>
      <c r="PP347" s="431"/>
      <c r="PQ347" s="429"/>
      <c r="PR347" s="428"/>
      <c r="PS347" s="430"/>
      <c r="PT347" s="431"/>
      <c r="PU347" s="429"/>
      <c r="PV347" s="428"/>
      <c r="PW347" s="430"/>
      <c r="PX347" s="431"/>
      <c r="PY347" s="429"/>
      <c r="PZ347" s="428"/>
      <c r="QA347" s="430"/>
      <c r="QB347" s="431"/>
      <c r="QC347" s="429"/>
      <c r="QD347" s="428"/>
      <c r="QE347" s="430"/>
      <c r="QF347" s="431"/>
      <c r="QG347" s="429"/>
      <c r="QH347" s="428"/>
      <c r="QI347" s="430"/>
      <c r="QJ347" s="431"/>
      <c r="QK347" s="429"/>
      <c r="QL347" s="428"/>
      <c r="QM347" s="430"/>
      <c r="QN347" s="431"/>
      <c r="QO347" s="429"/>
      <c r="QP347" s="428"/>
      <c r="QQ347" s="430"/>
      <c r="QR347" s="431"/>
      <c r="QS347" s="429"/>
      <c r="QT347" s="428"/>
      <c r="QU347" s="430"/>
      <c r="QV347" s="431"/>
      <c r="QW347" s="429"/>
      <c r="QX347" s="428"/>
      <c r="QY347" s="430"/>
      <c r="QZ347" s="431"/>
      <c r="RA347" s="429"/>
      <c r="RB347" s="428"/>
      <c r="RC347" s="430"/>
      <c r="RD347" s="431"/>
      <c r="RE347" s="429"/>
      <c r="RF347" s="428"/>
      <c r="RG347" s="430"/>
      <c r="RH347" s="431"/>
      <c r="RI347" s="429"/>
      <c r="RJ347" s="428"/>
      <c r="RK347" s="430"/>
      <c r="RL347" s="431"/>
      <c r="RM347" s="429"/>
      <c r="RN347" s="428"/>
      <c r="RO347" s="430"/>
      <c r="RP347" s="431"/>
      <c r="RQ347" s="429"/>
      <c r="RR347" s="428"/>
      <c r="RS347" s="430"/>
      <c r="RT347" s="431"/>
      <c r="RU347" s="429"/>
      <c r="RV347" s="428"/>
      <c r="RW347" s="430"/>
      <c r="RX347" s="431"/>
      <c r="RY347" s="429"/>
      <c r="RZ347" s="428"/>
      <c r="SA347" s="430"/>
      <c r="SB347" s="431"/>
      <c r="SC347" s="429"/>
      <c r="SD347" s="428"/>
      <c r="SE347" s="430"/>
      <c r="SF347" s="431"/>
      <c r="SG347" s="429"/>
      <c r="SH347" s="428"/>
      <c r="SI347" s="430"/>
      <c r="SJ347" s="431"/>
      <c r="SK347" s="429"/>
      <c r="SL347" s="428"/>
      <c r="SM347" s="430"/>
      <c r="SN347" s="431"/>
      <c r="SO347" s="429"/>
      <c r="SP347" s="428"/>
      <c r="SQ347" s="430"/>
      <c r="SR347" s="431"/>
      <c r="SS347" s="429"/>
      <c r="ST347" s="428"/>
      <c r="SU347" s="430"/>
      <c r="SV347" s="431"/>
      <c r="SW347" s="429"/>
      <c r="SX347" s="428"/>
      <c r="SY347" s="430"/>
      <c r="SZ347" s="431"/>
      <c r="TA347" s="429"/>
      <c r="TB347" s="428"/>
      <c r="TC347" s="430"/>
      <c r="TD347" s="431"/>
      <c r="TE347" s="429"/>
      <c r="TF347" s="428"/>
      <c r="TG347" s="430"/>
      <c r="TH347" s="431"/>
      <c r="TI347" s="429"/>
      <c r="TJ347" s="428"/>
      <c r="TK347" s="430"/>
      <c r="TL347" s="431"/>
      <c r="TM347" s="429"/>
      <c r="TN347" s="428"/>
      <c r="TO347" s="430"/>
      <c r="TP347" s="431"/>
      <c r="TQ347" s="429"/>
      <c r="TR347" s="428"/>
      <c r="TS347" s="430"/>
      <c r="TT347" s="431"/>
      <c r="TU347" s="429"/>
      <c r="TV347" s="428"/>
      <c r="TW347" s="430"/>
      <c r="TX347" s="431"/>
      <c r="TY347" s="429"/>
      <c r="TZ347" s="428"/>
      <c r="UA347" s="430"/>
      <c r="UB347" s="431"/>
      <c r="UC347" s="429"/>
      <c r="UD347" s="428"/>
      <c r="UE347" s="430"/>
      <c r="UF347" s="431"/>
      <c r="UG347" s="429"/>
      <c r="UH347" s="428"/>
      <c r="UI347" s="430"/>
      <c r="UJ347" s="431"/>
      <c r="UK347" s="429"/>
      <c r="UL347" s="428"/>
      <c r="UM347" s="430"/>
      <c r="UN347" s="431"/>
      <c r="UO347" s="429"/>
      <c r="UP347" s="428"/>
      <c r="UQ347" s="430"/>
      <c r="UR347" s="431"/>
      <c r="US347" s="429"/>
      <c r="UT347" s="428"/>
      <c r="UU347" s="430"/>
      <c r="UV347" s="431"/>
      <c r="UW347" s="429"/>
      <c r="UX347" s="428"/>
      <c r="UY347" s="430"/>
      <c r="UZ347" s="431"/>
      <c r="VA347" s="429"/>
      <c r="VB347" s="428"/>
      <c r="VC347" s="430"/>
      <c r="VD347" s="431"/>
      <c r="VE347" s="429"/>
      <c r="VF347" s="428"/>
      <c r="VG347" s="430"/>
      <c r="VH347" s="431"/>
      <c r="VI347" s="429"/>
      <c r="VJ347" s="428"/>
      <c r="VK347" s="430"/>
      <c r="VL347" s="431"/>
      <c r="VM347" s="429"/>
      <c r="VN347" s="428"/>
      <c r="VO347" s="430"/>
      <c r="VP347" s="431"/>
      <c r="VQ347" s="429"/>
      <c r="VR347" s="428"/>
      <c r="VS347" s="430"/>
      <c r="VT347" s="431"/>
      <c r="VU347" s="429"/>
      <c r="VV347" s="428"/>
      <c r="VW347" s="430"/>
      <c r="VX347" s="431"/>
      <c r="VY347" s="429"/>
      <c r="VZ347" s="428"/>
      <c r="WA347" s="430"/>
      <c r="WB347" s="431"/>
      <c r="WC347" s="429"/>
      <c r="WD347" s="428"/>
      <c r="WE347" s="430"/>
      <c r="WF347" s="431"/>
      <c r="WG347" s="429"/>
      <c r="WH347" s="428"/>
      <c r="WI347" s="430"/>
      <c r="WJ347" s="431"/>
      <c r="WK347" s="429"/>
      <c r="WL347" s="428"/>
      <c r="WM347" s="430"/>
      <c r="WN347" s="431"/>
      <c r="WO347" s="429"/>
      <c r="WP347" s="428"/>
      <c r="WQ347" s="430"/>
      <c r="WR347" s="431"/>
      <c r="WS347" s="429"/>
      <c r="WT347" s="428"/>
      <c r="WU347" s="430"/>
      <c r="WV347" s="431"/>
      <c r="WW347" s="429"/>
      <c r="WX347" s="428"/>
      <c r="WY347" s="430"/>
      <c r="WZ347" s="431"/>
      <c r="XA347" s="429"/>
      <c r="XB347" s="428"/>
      <c r="XC347" s="430"/>
      <c r="XD347" s="431"/>
      <c r="XE347" s="429"/>
      <c r="XF347" s="428"/>
      <c r="XG347" s="430"/>
      <c r="XH347" s="431"/>
      <c r="XI347" s="429"/>
      <c r="XJ347" s="428"/>
      <c r="XK347" s="430"/>
      <c r="XL347" s="431"/>
      <c r="XM347" s="429"/>
      <c r="XN347" s="428"/>
      <c r="XO347" s="430"/>
      <c r="XP347" s="431"/>
      <c r="XQ347" s="429"/>
      <c r="XR347" s="428"/>
      <c r="XS347" s="430"/>
      <c r="XT347" s="431"/>
      <c r="XU347" s="429"/>
      <c r="XV347" s="428"/>
      <c r="XW347" s="430"/>
      <c r="XX347" s="431"/>
      <c r="XY347" s="429"/>
      <c r="XZ347" s="428"/>
      <c r="YA347" s="430"/>
      <c r="YB347" s="431"/>
      <c r="YC347" s="429"/>
      <c r="YD347" s="428"/>
      <c r="YE347" s="430"/>
      <c r="YF347" s="431"/>
      <c r="YG347" s="429"/>
      <c r="YH347" s="428"/>
      <c r="YI347" s="430"/>
      <c r="YJ347" s="431"/>
      <c r="YK347" s="429"/>
      <c r="YL347" s="428"/>
      <c r="YM347" s="430"/>
      <c r="YN347" s="431"/>
      <c r="YO347" s="429"/>
      <c r="YP347" s="428"/>
      <c r="YQ347" s="430"/>
      <c r="YR347" s="431"/>
      <c r="YS347" s="429"/>
      <c r="YT347" s="428"/>
      <c r="YU347" s="430"/>
      <c r="YV347" s="431"/>
      <c r="YW347" s="429"/>
      <c r="YX347" s="428"/>
      <c r="YY347" s="430"/>
      <c r="YZ347" s="431"/>
      <c r="ZA347" s="429"/>
      <c r="ZB347" s="428"/>
      <c r="ZC347" s="430"/>
      <c r="ZD347" s="431"/>
      <c r="ZE347" s="429"/>
      <c r="ZF347" s="428"/>
      <c r="ZG347" s="430"/>
      <c r="ZH347" s="431"/>
      <c r="ZI347" s="429"/>
      <c r="ZJ347" s="428"/>
      <c r="ZK347" s="430"/>
      <c r="ZL347" s="431"/>
      <c r="ZM347" s="429"/>
      <c r="ZN347" s="428"/>
      <c r="ZO347" s="430"/>
      <c r="ZP347" s="431"/>
      <c r="ZQ347" s="429"/>
      <c r="ZR347" s="428"/>
      <c r="ZS347" s="430"/>
      <c r="ZT347" s="431"/>
      <c r="ZU347" s="429"/>
      <c r="ZV347" s="428"/>
      <c r="ZW347" s="430"/>
      <c r="ZX347" s="431"/>
      <c r="ZY347" s="429"/>
      <c r="ZZ347" s="428"/>
      <c r="AAA347" s="430"/>
      <c r="AAB347" s="431"/>
      <c r="AAC347" s="429"/>
      <c r="AAD347" s="428"/>
      <c r="AAE347" s="430"/>
      <c r="AAF347" s="431"/>
      <c r="AAG347" s="429"/>
      <c r="AAH347" s="428"/>
      <c r="AAI347" s="430"/>
      <c r="AAJ347" s="431"/>
      <c r="AAK347" s="429"/>
      <c r="AAL347" s="428"/>
      <c r="AAM347" s="430"/>
      <c r="AAN347" s="431"/>
      <c r="AAO347" s="429"/>
      <c r="AAP347" s="428"/>
      <c r="AAQ347" s="430"/>
      <c r="AAR347" s="431"/>
      <c r="AAS347" s="429"/>
      <c r="AAT347" s="428"/>
      <c r="AAU347" s="430"/>
      <c r="AAV347" s="431"/>
      <c r="AAW347" s="429"/>
      <c r="AAX347" s="428"/>
      <c r="AAY347" s="430"/>
      <c r="AAZ347" s="431"/>
      <c r="ABA347" s="429"/>
      <c r="ABB347" s="428"/>
      <c r="ABC347" s="430"/>
      <c r="ABD347" s="431"/>
      <c r="ABE347" s="429"/>
      <c r="ABF347" s="428"/>
      <c r="ABG347" s="430"/>
      <c r="ABH347" s="431"/>
      <c r="ABI347" s="429"/>
      <c r="ABJ347" s="428"/>
      <c r="ABK347" s="430"/>
      <c r="ABL347" s="431"/>
      <c r="ABM347" s="429"/>
      <c r="ABN347" s="428"/>
      <c r="ABO347" s="430"/>
      <c r="ABP347" s="431"/>
      <c r="ABQ347" s="429"/>
      <c r="ABR347" s="428"/>
      <c r="ABS347" s="430"/>
      <c r="ABT347" s="431"/>
      <c r="ABU347" s="429"/>
      <c r="ABV347" s="428"/>
      <c r="ABW347" s="430"/>
      <c r="ABX347" s="431"/>
      <c r="ABY347" s="429"/>
      <c r="ABZ347" s="428"/>
      <c r="ACA347" s="430"/>
      <c r="ACB347" s="431"/>
      <c r="ACC347" s="429"/>
      <c r="ACD347" s="428"/>
      <c r="ACE347" s="430"/>
      <c r="ACF347" s="431"/>
      <c r="ACG347" s="429"/>
      <c r="ACH347" s="428"/>
      <c r="ACI347" s="430"/>
      <c r="ACJ347" s="431"/>
      <c r="ACK347" s="429"/>
      <c r="ACL347" s="428"/>
      <c r="ACM347" s="430"/>
      <c r="ACN347" s="431"/>
      <c r="ACO347" s="429"/>
      <c r="ACP347" s="428"/>
      <c r="ACQ347" s="430"/>
      <c r="ACR347" s="431"/>
      <c r="ACS347" s="429"/>
      <c r="ACT347" s="428"/>
      <c r="ACU347" s="430"/>
      <c r="ACV347" s="431"/>
      <c r="ACW347" s="429"/>
      <c r="ACX347" s="428"/>
      <c r="ACY347" s="430"/>
      <c r="ACZ347" s="431"/>
      <c r="ADA347" s="429"/>
      <c r="ADB347" s="428"/>
      <c r="ADC347" s="430"/>
      <c r="ADD347" s="431"/>
      <c r="ADE347" s="429"/>
      <c r="ADF347" s="428"/>
      <c r="ADG347" s="430"/>
      <c r="ADH347" s="431"/>
      <c r="ADI347" s="429"/>
      <c r="ADJ347" s="428"/>
      <c r="ADK347" s="430"/>
      <c r="ADL347" s="431"/>
      <c r="ADM347" s="429"/>
      <c r="ADN347" s="428"/>
      <c r="ADO347" s="430"/>
      <c r="ADP347" s="431"/>
      <c r="ADQ347" s="429"/>
      <c r="ADR347" s="428"/>
      <c r="ADS347" s="430"/>
      <c r="ADT347" s="431"/>
      <c r="ADU347" s="429"/>
      <c r="ADV347" s="428"/>
      <c r="ADW347" s="430"/>
      <c r="ADX347" s="431"/>
      <c r="ADY347" s="429"/>
      <c r="ADZ347" s="428"/>
      <c r="AEA347" s="430"/>
      <c r="AEB347" s="431"/>
      <c r="AEC347" s="429"/>
      <c r="AED347" s="428"/>
      <c r="AEE347" s="430"/>
      <c r="AEF347" s="431"/>
      <c r="AEG347" s="429"/>
      <c r="AEH347" s="428"/>
      <c r="AEI347" s="430"/>
      <c r="AEJ347" s="431"/>
      <c r="AEK347" s="429"/>
      <c r="AEL347" s="428"/>
      <c r="AEM347" s="430"/>
      <c r="AEN347" s="431"/>
      <c r="AEO347" s="429"/>
      <c r="AEP347" s="428"/>
      <c r="AEQ347" s="430"/>
      <c r="AER347" s="431"/>
      <c r="AES347" s="429"/>
      <c r="AET347" s="428"/>
      <c r="AEU347" s="430"/>
      <c r="AEV347" s="431"/>
      <c r="AEW347" s="429"/>
      <c r="AEX347" s="428"/>
      <c r="AEY347" s="430"/>
      <c r="AEZ347" s="431"/>
      <c r="AFA347" s="429"/>
      <c r="AFB347" s="428"/>
      <c r="AFC347" s="430"/>
      <c r="AFD347" s="431"/>
      <c r="AFE347" s="429"/>
      <c r="AFF347" s="428"/>
      <c r="AFG347" s="430"/>
      <c r="AFH347" s="431"/>
      <c r="AFI347" s="429"/>
      <c r="AFJ347" s="428"/>
      <c r="AFK347" s="430"/>
      <c r="AFL347" s="431"/>
      <c r="AFM347" s="429"/>
      <c r="AFN347" s="428"/>
      <c r="AFO347" s="430"/>
      <c r="AFP347" s="431"/>
      <c r="AFQ347" s="429"/>
      <c r="AFR347" s="428"/>
      <c r="AFS347" s="430"/>
      <c r="AFT347" s="431"/>
      <c r="AFU347" s="429"/>
      <c r="AFV347" s="428"/>
      <c r="AFW347" s="430"/>
      <c r="AFX347" s="431"/>
      <c r="AFY347" s="429"/>
      <c r="AFZ347" s="428"/>
      <c r="AGA347" s="430"/>
      <c r="AGB347" s="431"/>
      <c r="AGC347" s="429"/>
      <c r="AGD347" s="428"/>
      <c r="AGE347" s="430"/>
      <c r="AGF347" s="431"/>
      <c r="AGG347" s="429"/>
      <c r="AGH347" s="428"/>
      <c r="AGI347" s="430"/>
      <c r="AGJ347" s="431"/>
      <c r="AGK347" s="429"/>
      <c r="AGL347" s="428"/>
      <c r="AGM347" s="430"/>
      <c r="AGN347" s="431"/>
      <c r="AGO347" s="429"/>
      <c r="AGP347" s="428"/>
      <c r="AGQ347" s="430"/>
      <c r="AGR347" s="431"/>
      <c r="AGS347" s="429"/>
      <c r="AGT347" s="428"/>
      <c r="AGU347" s="430"/>
      <c r="AGV347" s="431"/>
      <c r="AGW347" s="429"/>
      <c r="AGX347" s="428"/>
      <c r="AGY347" s="430"/>
      <c r="AGZ347" s="431"/>
      <c r="AHA347" s="429"/>
      <c r="AHB347" s="428"/>
      <c r="AHC347" s="430"/>
      <c r="AHD347" s="431"/>
      <c r="AHE347" s="429"/>
      <c r="AHF347" s="428"/>
      <c r="AHG347" s="430"/>
      <c r="AHH347" s="431"/>
      <c r="AHI347" s="429"/>
      <c r="AHJ347" s="428"/>
      <c r="AHK347" s="430"/>
      <c r="AHL347" s="431"/>
      <c r="AHM347" s="429"/>
      <c r="AHN347" s="428"/>
      <c r="AHO347" s="430"/>
      <c r="AHP347" s="431"/>
      <c r="AHQ347" s="429"/>
      <c r="AHR347" s="428"/>
      <c r="AHS347" s="430"/>
      <c r="AHT347" s="431"/>
      <c r="AHU347" s="429"/>
      <c r="AHV347" s="428"/>
      <c r="AHW347" s="430"/>
      <c r="AHX347" s="431"/>
      <c r="AHY347" s="429"/>
      <c r="AHZ347" s="428"/>
      <c r="AIA347" s="430"/>
      <c r="AIB347" s="431"/>
      <c r="AIC347" s="429"/>
      <c r="AID347" s="428"/>
      <c r="AIE347" s="430"/>
      <c r="AIF347" s="431"/>
      <c r="AIG347" s="429"/>
      <c r="AIH347" s="428"/>
      <c r="AII347" s="430"/>
      <c r="AIJ347" s="431"/>
      <c r="AIK347" s="429"/>
      <c r="AIL347" s="428"/>
      <c r="AIM347" s="430"/>
      <c r="AIN347" s="431"/>
      <c r="AIO347" s="429"/>
      <c r="AIP347" s="428"/>
      <c r="AIQ347" s="430"/>
      <c r="AIR347" s="431"/>
      <c r="AIS347" s="429"/>
      <c r="AIT347" s="428"/>
      <c r="AIU347" s="430"/>
      <c r="AIV347" s="431"/>
      <c r="AIW347" s="429"/>
      <c r="AIX347" s="428"/>
      <c r="AIY347" s="430"/>
      <c r="AIZ347" s="431"/>
      <c r="AJA347" s="429"/>
      <c r="AJB347" s="428"/>
      <c r="AJC347" s="430"/>
      <c r="AJD347" s="431"/>
      <c r="AJE347" s="429"/>
      <c r="AJF347" s="428"/>
      <c r="AJG347" s="430"/>
      <c r="AJH347" s="431"/>
      <c r="AJI347" s="429"/>
      <c r="AJJ347" s="428"/>
      <c r="AJK347" s="430"/>
      <c r="AJL347" s="431"/>
      <c r="AJM347" s="429"/>
      <c r="AJN347" s="428"/>
      <c r="AJO347" s="430"/>
      <c r="AJP347" s="431"/>
      <c r="AJQ347" s="429"/>
      <c r="AJR347" s="428"/>
      <c r="AJS347" s="430"/>
      <c r="AJT347" s="431"/>
      <c r="AJU347" s="429"/>
      <c r="AJV347" s="428"/>
      <c r="AJW347" s="430"/>
      <c r="AJX347" s="431"/>
      <c r="AJY347" s="429"/>
      <c r="AJZ347" s="428"/>
      <c r="AKA347" s="430"/>
      <c r="AKB347" s="431"/>
      <c r="AKC347" s="429"/>
      <c r="AKD347" s="428"/>
      <c r="AKE347" s="430"/>
      <c r="AKF347" s="431"/>
      <c r="AKG347" s="429"/>
      <c r="AKH347" s="428"/>
      <c r="AKI347" s="430"/>
      <c r="AKJ347" s="431"/>
      <c r="AKK347" s="429"/>
      <c r="AKL347" s="428"/>
      <c r="AKM347" s="430"/>
      <c r="AKN347" s="431"/>
      <c r="AKO347" s="429"/>
      <c r="AKP347" s="428"/>
      <c r="AKQ347" s="430"/>
      <c r="AKR347" s="431"/>
      <c r="AKS347" s="429"/>
      <c r="AKT347" s="428"/>
      <c r="AKU347" s="430"/>
      <c r="AKV347" s="431"/>
      <c r="AKW347" s="429"/>
      <c r="AKX347" s="428"/>
      <c r="AKY347" s="430"/>
      <c r="AKZ347" s="431"/>
      <c r="ALA347" s="429"/>
      <c r="ALB347" s="428"/>
      <c r="ALC347" s="430"/>
      <c r="ALD347" s="431"/>
      <c r="ALE347" s="429"/>
      <c r="ALF347" s="428"/>
      <c r="ALG347" s="430"/>
      <c r="ALH347" s="431"/>
      <c r="ALI347" s="429"/>
      <c r="ALJ347" s="428"/>
      <c r="ALK347" s="430"/>
      <c r="ALL347" s="431"/>
      <c r="ALM347" s="429"/>
      <c r="ALN347" s="428"/>
      <c r="ALO347" s="430"/>
      <c r="ALP347" s="431"/>
      <c r="ALQ347" s="429"/>
      <c r="ALR347" s="428"/>
      <c r="ALS347" s="430"/>
      <c r="ALT347" s="431"/>
      <c r="ALU347" s="429"/>
      <c r="ALV347" s="428"/>
      <c r="ALW347" s="430"/>
      <c r="ALX347" s="431"/>
      <c r="ALY347" s="429"/>
      <c r="ALZ347" s="428"/>
      <c r="AMA347" s="430"/>
      <c r="AMB347" s="431"/>
      <c r="AMC347" s="429"/>
      <c r="AMD347" s="428"/>
      <c r="AME347" s="430"/>
      <c r="AMF347" s="431"/>
      <c r="AMG347" s="429"/>
      <c r="AMH347" s="428"/>
      <c r="AMI347" s="430"/>
      <c r="AMJ347" s="431"/>
      <c r="AMK347" s="429"/>
      <c r="AML347" s="428"/>
      <c r="AMM347" s="430"/>
      <c r="AMN347" s="431"/>
      <c r="AMO347" s="429"/>
      <c r="AMP347" s="428"/>
      <c r="AMQ347" s="430"/>
      <c r="AMR347" s="431"/>
      <c r="AMS347" s="429"/>
      <c r="AMT347" s="428"/>
      <c r="AMU347" s="430"/>
      <c r="AMV347" s="431"/>
      <c r="AMW347" s="429"/>
      <c r="AMX347" s="428"/>
      <c r="AMY347" s="430"/>
      <c r="AMZ347" s="431"/>
      <c r="ANA347" s="429"/>
      <c r="ANB347" s="428"/>
      <c r="ANC347" s="430"/>
      <c r="AND347" s="431"/>
      <c r="ANE347" s="429"/>
      <c r="ANF347" s="428"/>
      <c r="ANG347" s="430"/>
      <c r="ANH347" s="431"/>
      <c r="ANI347" s="429"/>
      <c r="ANJ347" s="428"/>
      <c r="ANK347" s="430"/>
      <c r="ANL347" s="431"/>
      <c r="ANM347" s="429"/>
      <c r="ANN347" s="428"/>
      <c r="ANO347" s="430"/>
      <c r="ANP347" s="431"/>
      <c r="ANQ347" s="429"/>
      <c r="ANR347" s="428"/>
      <c r="ANS347" s="430"/>
      <c r="ANT347" s="431"/>
      <c r="ANU347" s="429"/>
      <c r="ANV347" s="428"/>
      <c r="ANW347" s="430"/>
      <c r="ANX347" s="431"/>
      <c r="ANY347" s="429"/>
      <c r="ANZ347" s="428"/>
      <c r="AOA347" s="430"/>
      <c r="AOB347" s="431"/>
      <c r="AOC347" s="429"/>
      <c r="AOD347" s="428"/>
      <c r="AOE347" s="430"/>
      <c r="AOF347" s="431"/>
      <c r="AOG347" s="429"/>
      <c r="AOH347" s="428"/>
      <c r="AOI347" s="430"/>
      <c r="AOJ347" s="431"/>
      <c r="AOK347" s="429"/>
      <c r="AOL347" s="428"/>
      <c r="AOM347" s="430"/>
      <c r="AON347" s="431"/>
      <c r="AOO347" s="429"/>
      <c r="AOP347" s="428"/>
      <c r="AOQ347" s="430"/>
      <c r="AOR347" s="431"/>
      <c r="AOS347" s="429"/>
      <c r="AOT347" s="428"/>
      <c r="AOU347" s="430"/>
      <c r="AOV347" s="431"/>
      <c r="AOW347" s="429"/>
      <c r="AOX347" s="428"/>
      <c r="AOY347" s="430"/>
      <c r="AOZ347" s="431"/>
      <c r="APA347" s="429"/>
      <c r="APB347" s="428"/>
      <c r="APC347" s="430"/>
      <c r="APD347" s="431"/>
      <c r="APE347" s="429"/>
      <c r="APF347" s="428"/>
      <c r="APG347" s="430"/>
      <c r="APH347" s="431"/>
      <c r="API347" s="429"/>
      <c r="APJ347" s="428"/>
      <c r="APK347" s="430"/>
      <c r="APL347" s="431"/>
      <c r="APM347" s="429"/>
      <c r="APN347" s="428"/>
      <c r="APO347" s="430"/>
      <c r="APP347" s="431"/>
      <c r="APQ347" s="429"/>
      <c r="APR347" s="428"/>
      <c r="APS347" s="430"/>
      <c r="APT347" s="431"/>
      <c r="APU347" s="429"/>
      <c r="APV347" s="428"/>
      <c r="APW347" s="430"/>
      <c r="APX347" s="431"/>
      <c r="APY347" s="429"/>
      <c r="APZ347" s="428"/>
      <c r="AQA347" s="430"/>
      <c r="AQB347" s="431"/>
      <c r="AQC347" s="429"/>
      <c r="AQD347" s="428"/>
      <c r="AQE347" s="430"/>
      <c r="AQF347" s="431"/>
      <c r="AQG347" s="429"/>
      <c r="AQH347" s="428"/>
      <c r="AQI347" s="430"/>
      <c r="AQJ347" s="431"/>
      <c r="AQK347" s="429"/>
      <c r="AQL347" s="428"/>
      <c r="AQM347" s="430"/>
      <c r="AQN347" s="431"/>
      <c r="AQO347" s="429"/>
      <c r="AQP347" s="428"/>
      <c r="AQQ347" s="430"/>
      <c r="AQR347" s="431"/>
      <c r="AQS347" s="429"/>
      <c r="AQT347" s="428"/>
      <c r="AQU347" s="430"/>
      <c r="AQV347" s="431"/>
      <c r="AQW347" s="429"/>
      <c r="AQX347" s="428"/>
      <c r="AQY347" s="430"/>
      <c r="AQZ347" s="431"/>
      <c r="ARA347" s="429"/>
      <c r="ARB347" s="428"/>
      <c r="ARC347" s="430"/>
      <c r="ARD347" s="431"/>
      <c r="ARE347" s="429"/>
      <c r="ARF347" s="428"/>
      <c r="ARG347" s="430"/>
      <c r="ARH347" s="431"/>
      <c r="ARI347" s="429"/>
      <c r="ARJ347" s="428"/>
      <c r="ARK347" s="430"/>
      <c r="ARL347" s="431"/>
      <c r="ARM347" s="429"/>
      <c r="ARN347" s="428"/>
      <c r="ARO347" s="430"/>
      <c r="ARP347" s="431"/>
      <c r="ARQ347" s="429"/>
      <c r="ARR347" s="428"/>
      <c r="ARS347" s="430"/>
      <c r="ART347" s="431"/>
      <c r="ARU347" s="429"/>
      <c r="ARV347" s="428"/>
      <c r="ARW347" s="430"/>
      <c r="ARX347" s="431"/>
      <c r="ARY347" s="429"/>
      <c r="ARZ347" s="428"/>
      <c r="ASA347" s="430"/>
      <c r="ASB347" s="431"/>
      <c r="ASC347" s="429"/>
      <c r="ASD347" s="428"/>
      <c r="ASE347" s="430"/>
      <c r="ASF347" s="431"/>
      <c r="ASG347" s="429"/>
      <c r="ASH347" s="428"/>
      <c r="ASI347" s="430"/>
      <c r="ASJ347" s="431"/>
      <c r="ASK347" s="429"/>
      <c r="ASL347" s="428"/>
      <c r="ASM347" s="430"/>
      <c r="ASN347" s="431"/>
      <c r="ASO347" s="429"/>
      <c r="ASP347" s="428"/>
      <c r="ASQ347" s="430"/>
      <c r="ASR347" s="431"/>
      <c r="ASS347" s="429"/>
      <c r="AST347" s="428"/>
      <c r="ASU347" s="430"/>
      <c r="ASV347" s="431"/>
      <c r="ASW347" s="429"/>
      <c r="ASX347" s="428"/>
      <c r="ASY347" s="430"/>
      <c r="ASZ347" s="431"/>
      <c r="ATA347" s="429"/>
      <c r="ATB347" s="428"/>
      <c r="ATC347" s="430"/>
      <c r="ATD347" s="431"/>
      <c r="ATE347" s="429"/>
      <c r="ATF347" s="428"/>
      <c r="ATG347" s="430"/>
      <c r="ATH347" s="431"/>
      <c r="ATI347" s="429"/>
      <c r="ATJ347" s="428"/>
      <c r="ATK347" s="430"/>
      <c r="ATL347" s="431"/>
      <c r="ATM347" s="429"/>
      <c r="ATN347" s="428"/>
      <c r="ATO347" s="430"/>
      <c r="ATP347" s="431"/>
      <c r="ATQ347" s="429"/>
      <c r="ATR347" s="428"/>
      <c r="ATS347" s="430"/>
      <c r="ATT347" s="431"/>
      <c r="ATU347" s="429"/>
      <c r="ATV347" s="428"/>
      <c r="ATW347" s="430"/>
      <c r="ATX347" s="431"/>
      <c r="ATY347" s="429"/>
      <c r="ATZ347" s="428"/>
      <c r="AUA347" s="430"/>
      <c r="AUB347" s="431"/>
      <c r="AUC347" s="429"/>
      <c r="AUD347" s="428"/>
      <c r="AUE347" s="430"/>
      <c r="AUF347" s="431"/>
      <c r="AUG347" s="429"/>
      <c r="AUH347" s="428"/>
      <c r="AUI347" s="430"/>
      <c r="AUJ347" s="431"/>
      <c r="AUK347" s="429"/>
      <c r="AUL347" s="428"/>
      <c r="AUM347" s="430"/>
      <c r="AUN347" s="431"/>
      <c r="AUO347" s="429"/>
      <c r="AUP347" s="428"/>
      <c r="AUQ347" s="430"/>
      <c r="AUR347" s="431"/>
      <c r="AUS347" s="429"/>
      <c r="AUT347" s="428"/>
      <c r="AUU347" s="430"/>
      <c r="AUV347" s="431"/>
      <c r="AUW347" s="429"/>
      <c r="AUX347" s="428"/>
      <c r="AUY347" s="430"/>
      <c r="AUZ347" s="431"/>
      <c r="AVA347" s="429"/>
      <c r="AVB347" s="428"/>
      <c r="AVC347" s="430"/>
      <c r="AVD347" s="431"/>
      <c r="AVE347" s="429"/>
      <c r="AVF347" s="428"/>
      <c r="AVG347" s="430"/>
      <c r="AVH347" s="431"/>
      <c r="AVI347" s="429"/>
      <c r="AVJ347" s="428"/>
      <c r="AVK347" s="430"/>
      <c r="AVL347" s="431"/>
      <c r="AVM347" s="429"/>
      <c r="AVN347" s="428"/>
      <c r="AVO347" s="430"/>
      <c r="AVP347" s="431"/>
      <c r="AVQ347" s="429"/>
      <c r="AVR347" s="428"/>
      <c r="AVS347" s="430"/>
      <c r="AVT347" s="431"/>
      <c r="AVU347" s="429"/>
      <c r="AVV347" s="428"/>
      <c r="AVW347" s="430"/>
      <c r="AVX347" s="431"/>
      <c r="AVY347" s="429"/>
      <c r="AVZ347" s="428"/>
      <c r="AWA347" s="430"/>
      <c r="AWB347" s="431"/>
      <c r="AWC347" s="429"/>
      <c r="AWD347" s="428"/>
      <c r="AWE347" s="430"/>
      <c r="AWF347" s="431"/>
      <c r="AWG347" s="429"/>
      <c r="AWH347" s="428"/>
      <c r="AWI347" s="430"/>
      <c r="AWJ347" s="431"/>
      <c r="AWK347" s="429"/>
      <c r="AWL347" s="428"/>
      <c r="AWM347" s="430"/>
      <c r="AWN347" s="431"/>
      <c r="AWO347" s="429"/>
      <c r="AWP347" s="428"/>
      <c r="AWQ347" s="430"/>
      <c r="AWR347" s="431"/>
      <c r="AWS347" s="429"/>
      <c r="AWT347" s="428"/>
      <c r="AWU347" s="430"/>
      <c r="AWV347" s="431"/>
      <c r="AWW347" s="429"/>
      <c r="AWX347" s="428"/>
      <c r="AWY347" s="430"/>
      <c r="AWZ347" s="431"/>
      <c r="AXA347" s="429"/>
      <c r="AXB347" s="428"/>
      <c r="AXC347" s="430"/>
      <c r="AXD347" s="431"/>
      <c r="AXE347" s="429"/>
      <c r="AXF347" s="428"/>
      <c r="AXG347" s="430"/>
      <c r="AXH347" s="431"/>
      <c r="AXI347" s="429"/>
      <c r="AXJ347" s="428"/>
      <c r="AXK347" s="430"/>
      <c r="AXL347" s="431"/>
      <c r="AXM347" s="429"/>
      <c r="AXN347" s="428"/>
      <c r="AXO347" s="430"/>
      <c r="AXP347" s="431"/>
      <c r="AXQ347" s="429"/>
      <c r="AXR347" s="428"/>
      <c r="AXS347" s="430"/>
      <c r="AXT347" s="431"/>
      <c r="AXU347" s="429"/>
      <c r="AXV347" s="428"/>
      <c r="AXW347" s="430"/>
      <c r="AXX347" s="431"/>
      <c r="AXY347" s="429"/>
      <c r="AXZ347" s="428"/>
      <c r="AYA347" s="430"/>
      <c r="AYB347" s="431"/>
      <c r="AYC347" s="429"/>
      <c r="AYD347" s="428"/>
      <c r="AYE347" s="430"/>
      <c r="AYF347" s="431"/>
      <c r="AYG347" s="429"/>
      <c r="AYH347" s="428"/>
      <c r="AYI347" s="430"/>
      <c r="AYJ347" s="431"/>
      <c r="AYK347" s="429"/>
      <c r="AYL347" s="428"/>
      <c r="AYM347" s="430"/>
      <c r="AYN347" s="431"/>
      <c r="AYO347" s="429"/>
      <c r="AYP347" s="428"/>
      <c r="AYQ347" s="430"/>
      <c r="AYR347" s="431"/>
      <c r="AYS347" s="429"/>
      <c r="AYT347" s="428"/>
      <c r="AYU347" s="430"/>
      <c r="AYV347" s="431"/>
      <c r="AYW347" s="429"/>
      <c r="AYX347" s="428"/>
      <c r="AYY347" s="430"/>
      <c r="AYZ347" s="431"/>
      <c r="AZA347" s="429"/>
      <c r="AZB347" s="428"/>
      <c r="AZC347" s="430"/>
      <c r="AZD347" s="431"/>
      <c r="AZE347" s="429"/>
      <c r="AZF347" s="428"/>
      <c r="AZG347" s="430"/>
      <c r="AZH347" s="431"/>
      <c r="AZI347" s="429"/>
      <c r="AZJ347" s="428"/>
      <c r="AZK347" s="430"/>
      <c r="AZL347" s="431"/>
      <c r="AZM347" s="429"/>
      <c r="AZN347" s="428"/>
      <c r="AZO347" s="430"/>
      <c r="AZP347" s="431"/>
      <c r="AZQ347" s="429"/>
      <c r="AZR347" s="428"/>
      <c r="AZS347" s="430"/>
      <c r="AZT347" s="431"/>
      <c r="AZU347" s="429"/>
      <c r="AZV347" s="428"/>
      <c r="AZW347" s="430"/>
      <c r="AZX347" s="431"/>
      <c r="AZY347" s="429"/>
      <c r="AZZ347" s="428"/>
      <c r="BAA347" s="430"/>
      <c r="BAB347" s="431"/>
      <c r="BAC347" s="429"/>
      <c r="BAD347" s="428"/>
      <c r="BAE347" s="430"/>
      <c r="BAF347" s="431"/>
      <c r="BAG347" s="429"/>
      <c r="BAH347" s="428"/>
      <c r="BAI347" s="430"/>
      <c r="BAJ347" s="431"/>
      <c r="BAK347" s="429"/>
      <c r="BAL347" s="428"/>
      <c r="BAM347" s="430"/>
      <c r="BAN347" s="431"/>
      <c r="BAO347" s="429"/>
      <c r="BAP347" s="428"/>
      <c r="BAQ347" s="430"/>
      <c r="BAR347" s="431"/>
      <c r="BAS347" s="429"/>
      <c r="BAT347" s="428"/>
      <c r="BAU347" s="430"/>
      <c r="BAV347" s="431"/>
      <c r="BAW347" s="429"/>
      <c r="BAX347" s="428"/>
      <c r="BAY347" s="430"/>
      <c r="BAZ347" s="431"/>
      <c r="BBA347" s="429"/>
      <c r="BBB347" s="428"/>
      <c r="BBC347" s="430"/>
      <c r="BBD347" s="431"/>
      <c r="BBE347" s="429"/>
      <c r="BBF347" s="428"/>
      <c r="BBG347" s="430"/>
      <c r="BBH347" s="431"/>
      <c r="BBI347" s="429"/>
      <c r="BBJ347" s="428"/>
      <c r="BBK347" s="430"/>
      <c r="BBL347" s="431"/>
      <c r="BBM347" s="429"/>
      <c r="BBN347" s="428"/>
      <c r="BBO347" s="430"/>
      <c r="BBP347" s="431"/>
      <c r="BBQ347" s="429"/>
      <c r="BBR347" s="428"/>
      <c r="BBS347" s="430"/>
      <c r="BBT347" s="431"/>
      <c r="BBU347" s="429"/>
      <c r="BBV347" s="428"/>
      <c r="BBW347" s="430"/>
      <c r="BBX347" s="431"/>
      <c r="BBY347" s="429"/>
      <c r="BBZ347" s="428"/>
      <c r="BCA347" s="430"/>
      <c r="BCB347" s="431"/>
      <c r="BCC347" s="429"/>
      <c r="BCD347" s="428"/>
      <c r="BCE347" s="430"/>
      <c r="BCF347" s="431"/>
      <c r="BCG347" s="429"/>
      <c r="BCH347" s="428"/>
      <c r="BCI347" s="430"/>
      <c r="BCJ347" s="431"/>
      <c r="BCK347" s="429"/>
      <c r="BCL347" s="428"/>
      <c r="BCM347" s="430"/>
      <c r="BCN347" s="431"/>
      <c r="BCO347" s="429"/>
      <c r="BCP347" s="428"/>
      <c r="BCQ347" s="430"/>
      <c r="BCR347" s="431"/>
      <c r="BCS347" s="429"/>
      <c r="BCT347" s="428"/>
      <c r="BCU347" s="430"/>
      <c r="BCV347" s="431"/>
      <c r="BCW347" s="429"/>
      <c r="BCX347" s="428"/>
      <c r="BCY347" s="430"/>
      <c r="BCZ347" s="431"/>
      <c r="BDA347" s="429"/>
      <c r="BDB347" s="428"/>
      <c r="BDC347" s="430"/>
      <c r="BDD347" s="431"/>
      <c r="BDE347" s="429"/>
      <c r="BDF347" s="428"/>
      <c r="BDG347" s="430"/>
      <c r="BDH347" s="431"/>
      <c r="BDI347" s="429"/>
      <c r="BDJ347" s="428"/>
      <c r="BDK347" s="430"/>
      <c r="BDL347" s="431"/>
      <c r="BDM347" s="429"/>
      <c r="BDN347" s="428"/>
      <c r="BDO347" s="430"/>
      <c r="BDP347" s="431"/>
      <c r="BDQ347" s="429"/>
      <c r="BDR347" s="428"/>
      <c r="BDS347" s="430"/>
      <c r="BDT347" s="431"/>
      <c r="BDU347" s="429"/>
      <c r="BDV347" s="428"/>
      <c r="BDW347" s="430"/>
      <c r="BDX347" s="431"/>
      <c r="BDY347" s="429"/>
      <c r="BDZ347" s="428"/>
      <c r="BEA347" s="430"/>
      <c r="BEB347" s="431"/>
      <c r="BEC347" s="429"/>
      <c r="BED347" s="428"/>
      <c r="BEE347" s="430"/>
      <c r="BEF347" s="431"/>
      <c r="BEG347" s="429"/>
      <c r="BEH347" s="428"/>
      <c r="BEI347" s="430"/>
      <c r="BEJ347" s="431"/>
      <c r="BEK347" s="429"/>
      <c r="BEL347" s="428"/>
      <c r="BEM347" s="430"/>
      <c r="BEN347" s="431"/>
      <c r="BEO347" s="429"/>
      <c r="BEP347" s="428"/>
      <c r="BEQ347" s="430"/>
      <c r="BER347" s="431"/>
      <c r="BES347" s="429"/>
      <c r="BET347" s="428"/>
      <c r="BEU347" s="430"/>
      <c r="BEV347" s="431"/>
      <c r="BEW347" s="429"/>
      <c r="BEX347" s="428"/>
      <c r="BEY347" s="430"/>
      <c r="BEZ347" s="431"/>
      <c r="BFA347" s="429"/>
      <c r="BFB347" s="428"/>
      <c r="BFC347" s="430"/>
      <c r="BFD347" s="431"/>
      <c r="BFE347" s="429"/>
      <c r="BFF347" s="428"/>
      <c r="BFG347" s="430"/>
      <c r="BFH347" s="431"/>
      <c r="BFI347" s="429"/>
      <c r="BFJ347" s="428"/>
      <c r="BFK347" s="430"/>
      <c r="BFL347" s="431"/>
      <c r="BFM347" s="429"/>
      <c r="BFN347" s="428"/>
      <c r="BFO347" s="430"/>
      <c r="BFP347" s="431"/>
      <c r="BFQ347" s="429"/>
      <c r="BFR347" s="428"/>
      <c r="BFS347" s="430"/>
      <c r="BFT347" s="431"/>
      <c r="BFU347" s="429"/>
      <c r="BFV347" s="428"/>
      <c r="BFW347" s="430"/>
      <c r="BFX347" s="431"/>
      <c r="BFY347" s="429"/>
      <c r="BFZ347" s="428"/>
      <c r="BGA347" s="430"/>
      <c r="BGB347" s="431"/>
      <c r="BGC347" s="429"/>
      <c r="BGD347" s="428"/>
      <c r="BGE347" s="430"/>
      <c r="BGF347" s="431"/>
      <c r="BGG347" s="429"/>
      <c r="BGH347" s="428"/>
      <c r="BGI347" s="430"/>
      <c r="BGJ347" s="431"/>
      <c r="BGK347" s="429"/>
      <c r="BGL347" s="428"/>
      <c r="BGM347" s="430"/>
      <c r="BGN347" s="431"/>
      <c r="BGO347" s="429"/>
      <c r="BGP347" s="428"/>
      <c r="BGQ347" s="430"/>
      <c r="BGR347" s="431"/>
      <c r="BGS347" s="429"/>
      <c r="BGT347" s="428"/>
      <c r="BGU347" s="430"/>
      <c r="BGV347" s="431"/>
      <c r="BGW347" s="429"/>
      <c r="BGX347" s="428"/>
      <c r="BGY347" s="430"/>
      <c r="BGZ347" s="431"/>
      <c r="BHA347" s="429"/>
      <c r="BHB347" s="428"/>
      <c r="BHC347" s="430"/>
      <c r="BHD347" s="431"/>
      <c r="BHE347" s="429"/>
      <c r="BHF347" s="428"/>
      <c r="BHG347" s="430"/>
      <c r="BHH347" s="431"/>
      <c r="BHI347" s="429"/>
      <c r="BHJ347" s="428"/>
      <c r="BHK347" s="430"/>
      <c r="BHL347" s="431"/>
      <c r="BHM347" s="429"/>
      <c r="BHN347" s="428"/>
      <c r="BHO347" s="430"/>
      <c r="BHP347" s="431"/>
      <c r="BHQ347" s="429"/>
      <c r="BHR347" s="428"/>
      <c r="BHS347" s="430"/>
      <c r="BHT347" s="431"/>
      <c r="BHU347" s="429"/>
      <c r="BHV347" s="428"/>
      <c r="BHW347" s="430"/>
      <c r="BHX347" s="431"/>
      <c r="BHY347" s="429"/>
      <c r="BHZ347" s="428"/>
      <c r="BIA347" s="430"/>
      <c r="BIB347" s="431"/>
      <c r="BIC347" s="429"/>
      <c r="BID347" s="428"/>
      <c r="BIE347" s="430"/>
      <c r="BIF347" s="431"/>
      <c r="BIG347" s="429"/>
      <c r="BIH347" s="428"/>
      <c r="BII347" s="430"/>
      <c r="BIJ347" s="431"/>
      <c r="BIK347" s="429"/>
      <c r="BIL347" s="428"/>
      <c r="BIM347" s="430"/>
      <c r="BIN347" s="431"/>
      <c r="BIO347" s="429"/>
      <c r="BIP347" s="428"/>
      <c r="BIQ347" s="430"/>
      <c r="BIR347" s="431"/>
      <c r="BIS347" s="429"/>
      <c r="BIT347" s="428"/>
      <c r="BIU347" s="430"/>
      <c r="BIV347" s="431"/>
      <c r="BIW347" s="429"/>
      <c r="BIX347" s="428"/>
      <c r="BIY347" s="430"/>
      <c r="BIZ347" s="431"/>
      <c r="BJA347" s="429"/>
      <c r="BJB347" s="428"/>
      <c r="BJC347" s="430"/>
      <c r="BJD347" s="431"/>
      <c r="BJE347" s="429"/>
      <c r="BJF347" s="428"/>
      <c r="BJG347" s="430"/>
      <c r="BJH347" s="431"/>
      <c r="BJI347" s="429"/>
      <c r="BJJ347" s="428"/>
      <c r="BJK347" s="430"/>
      <c r="BJL347" s="431"/>
      <c r="BJM347" s="429"/>
      <c r="BJN347" s="428"/>
      <c r="BJO347" s="430"/>
      <c r="BJP347" s="431"/>
      <c r="BJQ347" s="429"/>
      <c r="BJR347" s="428"/>
      <c r="BJS347" s="430"/>
      <c r="BJT347" s="431"/>
      <c r="BJU347" s="429"/>
      <c r="BJV347" s="428"/>
      <c r="BJW347" s="430"/>
      <c r="BJX347" s="431"/>
      <c r="BJY347" s="429"/>
      <c r="BJZ347" s="428"/>
      <c r="BKA347" s="430"/>
      <c r="BKB347" s="431"/>
      <c r="BKC347" s="429"/>
      <c r="BKD347" s="428"/>
      <c r="BKE347" s="430"/>
      <c r="BKF347" s="431"/>
      <c r="BKG347" s="429"/>
      <c r="BKH347" s="428"/>
      <c r="BKI347" s="430"/>
      <c r="BKJ347" s="431"/>
      <c r="BKK347" s="429"/>
      <c r="BKL347" s="428"/>
      <c r="BKM347" s="430"/>
      <c r="BKN347" s="431"/>
      <c r="BKO347" s="429"/>
      <c r="BKP347" s="428"/>
      <c r="BKQ347" s="430"/>
      <c r="BKR347" s="431"/>
      <c r="BKS347" s="429"/>
      <c r="BKT347" s="428"/>
      <c r="BKU347" s="430"/>
      <c r="BKV347" s="431"/>
      <c r="BKW347" s="429"/>
      <c r="BKX347" s="428"/>
      <c r="BKY347" s="430"/>
      <c r="BKZ347" s="431"/>
      <c r="BLA347" s="429"/>
      <c r="BLB347" s="428"/>
      <c r="BLC347" s="430"/>
      <c r="BLD347" s="431"/>
      <c r="BLE347" s="429"/>
      <c r="BLF347" s="428"/>
      <c r="BLG347" s="430"/>
      <c r="BLH347" s="431"/>
      <c r="BLI347" s="429"/>
      <c r="BLJ347" s="428"/>
      <c r="BLK347" s="430"/>
      <c r="BLL347" s="431"/>
      <c r="BLM347" s="429"/>
      <c r="BLN347" s="428"/>
      <c r="BLO347" s="430"/>
      <c r="BLP347" s="431"/>
      <c r="BLQ347" s="429"/>
      <c r="BLR347" s="428"/>
      <c r="BLS347" s="430"/>
      <c r="BLT347" s="431"/>
      <c r="BLU347" s="429"/>
      <c r="BLV347" s="428"/>
      <c r="BLW347" s="430"/>
      <c r="BLX347" s="431"/>
      <c r="BLY347" s="429"/>
      <c r="BLZ347" s="428"/>
      <c r="BMA347" s="430"/>
      <c r="BMB347" s="431"/>
      <c r="BMC347" s="429"/>
      <c r="BMD347" s="428"/>
      <c r="BME347" s="430"/>
      <c r="BMF347" s="431"/>
      <c r="BMG347" s="429"/>
      <c r="BMH347" s="428"/>
      <c r="BMI347" s="430"/>
      <c r="BMJ347" s="431"/>
      <c r="BMK347" s="429"/>
      <c r="BML347" s="428"/>
      <c r="BMM347" s="430"/>
      <c r="BMN347" s="431"/>
      <c r="BMO347" s="429"/>
      <c r="BMP347" s="428"/>
      <c r="BMQ347" s="430"/>
      <c r="BMR347" s="431"/>
      <c r="BMS347" s="429"/>
      <c r="BMT347" s="428"/>
      <c r="BMU347" s="430"/>
      <c r="BMV347" s="431"/>
      <c r="BMW347" s="429"/>
      <c r="BMX347" s="428"/>
      <c r="BMY347" s="430"/>
      <c r="BMZ347" s="431"/>
      <c r="BNA347" s="429"/>
      <c r="BNB347" s="428"/>
      <c r="BNC347" s="430"/>
      <c r="BND347" s="431"/>
      <c r="BNE347" s="429"/>
      <c r="BNF347" s="428"/>
      <c r="BNG347" s="430"/>
      <c r="BNH347" s="431"/>
      <c r="BNI347" s="429"/>
      <c r="BNJ347" s="428"/>
      <c r="BNK347" s="430"/>
      <c r="BNL347" s="431"/>
      <c r="BNM347" s="429"/>
      <c r="BNN347" s="428"/>
      <c r="BNO347" s="430"/>
      <c r="BNP347" s="431"/>
      <c r="BNQ347" s="429"/>
      <c r="BNR347" s="428"/>
      <c r="BNS347" s="430"/>
      <c r="BNT347" s="431"/>
      <c r="BNU347" s="429"/>
      <c r="BNV347" s="428"/>
      <c r="BNW347" s="430"/>
      <c r="BNX347" s="431"/>
      <c r="BNY347" s="429"/>
      <c r="BNZ347" s="428"/>
      <c r="BOA347" s="430"/>
      <c r="BOB347" s="431"/>
      <c r="BOC347" s="429"/>
      <c r="BOD347" s="428"/>
      <c r="BOE347" s="430"/>
      <c r="BOF347" s="431"/>
      <c r="BOG347" s="429"/>
      <c r="BOH347" s="428"/>
      <c r="BOI347" s="430"/>
      <c r="BOJ347" s="431"/>
      <c r="BOK347" s="429"/>
      <c r="BOL347" s="428"/>
      <c r="BOM347" s="430"/>
      <c r="BON347" s="431"/>
      <c r="BOO347" s="429"/>
      <c r="BOP347" s="428"/>
      <c r="BOQ347" s="430"/>
      <c r="BOR347" s="431"/>
      <c r="BOS347" s="429"/>
      <c r="BOT347" s="428"/>
      <c r="BOU347" s="430"/>
      <c r="BOV347" s="431"/>
      <c r="BOW347" s="429"/>
      <c r="BOX347" s="428"/>
      <c r="BOY347" s="430"/>
      <c r="BOZ347" s="431"/>
      <c r="BPA347" s="429"/>
      <c r="BPB347" s="428"/>
      <c r="BPC347" s="430"/>
      <c r="BPD347" s="431"/>
      <c r="BPE347" s="429"/>
      <c r="BPF347" s="428"/>
      <c r="BPG347" s="430"/>
      <c r="BPH347" s="431"/>
      <c r="BPI347" s="429"/>
      <c r="BPJ347" s="428"/>
      <c r="BPK347" s="430"/>
      <c r="BPL347" s="431"/>
      <c r="BPM347" s="429"/>
      <c r="BPN347" s="428"/>
      <c r="BPO347" s="430"/>
      <c r="BPP347" s="431"/>
      <c r="BPQ347" s="429"/>
      <c r="BPR347" s="428"/>
      <c r="BPS347" s="430"/>
      <c r="BPT347" s="431"/>
      <c r="BPU347" s="429"/>
      <c r="BPV347" s="428"/>
      <c r="BPW347" s="430"/>
      <c r="BPX347" s="431"/>
      <c r="BPY347" s="429"/>
      <c r="BPZ347" s="428"/>
      <c r="BQA347" s="430"/>
      <c r="BQB347" s="431"/>
      <c r="BQC347" s="429"/>
      <c r="BQD347" s="428"/>
      <c r="BQE347" s="430"/>
      <c r="BQF347" s="431"/>
      <c r="BQG347" s="429"/>
      <c r="BQH347" s="428"/>
      <c r="BQI347" s="430"/>
      <c r="BQJ347" s="431"/>
      <c r="BQK347" s="429"/>
      <c r="BQL347" s="428"/>
      <c r="BQM347" s="430"/>
      <c r="BQN347" s="431"/>
      <c r="BQO347" s="429"/>
      <c r="BQP347" s="428"/>
      <c r="BQQ347" s="430"/>
      <c r="BQR347" s="431"/>
      <c r="BQS347" s="429"/>
      <c r="BQT347" s="428"/>
      <c r="BQU347" s="430"/>
      <c r="BQV347" s="431"/>
      <c r="BQW347" s="429"/>
      <c r="BQX347" s="428"/>
      <c r="BQY347" s="430"/>
      <c r="BQZ347" s="431"/>
      <c r="BRA347" s="429"/>
      <c r="BRB347" s="428"/>
      <c r="BRC347" s="430"/>
      <c r="BRD347" s="431"/>
      <c r="BRE347" s="429"/>
      <c r="BRF347" s="428"/>
      <c r="BRG347" s="430"/>
      <c r="BRH347" s="431"/>
      <c r="BRI347" s="429"/>
      <c r="BRJ347" s="428"/>
      <c r="BRK347" s="430"/>
      <c r="BRL347" s="431"/>
      <c r="BRM347" s="429"/>
      <c r="BRN347" s="428"/>
      <c r="BRO347" s="430"/>
      <c r="BRP347" s="431"/>
      <c r="BRQ347" s="429"/>
      <c r="BRR347" s="428"/>
      <c r="BRS347" s="430"/>
      <c r="BRT347" s="431"/>
      <c r="BRU347" s="429"/>
      <c r="BRV347" s="428"/>
      <c r="BRW347" s="430"/>
      <c r="BRX347" s="431"/>
      <c r="BRY347" s="429"/>
      <c r="BRZ347" s="428"/>
      <c r="BSA347" s="430"/>
      <c r="BSB347" s="431"/>
      <c r="BSC347" s="429"/>
      <c r="BSD347" s="428"/>
      <c r="BSE347" s="430"/>
      <c r="BSF347" s="431"/>
      <c r="BSG347" s="429"/>
      <c r="BSH347" s="428"/>
      <c r="BSI347" s="430"/>
      <c r="BSJ347" s="431"/>
      <c r="BSK347" s="429"/>
      <c r="BSL347" s="428"/>
      <c r="BSM347" s="430"/>
      <c r="BSN347" s="431"/>
      <c r="BSO347" s="429"/>
      <c r="BSP347" s="428"/>
      <c r="BSQ347" s="430"/>
      <c r="BSR347" s="431"/>
      <c r="BSS347" s="429"/>
      <c r="BST347" s="428"/>
      <c r="BSU347" s="430"/>
      <c r="BSV347" s="431"/>
      <c r="BSW347" s="429"/>
      <c r="BSX347" s="428"/>
      <c r="BSY347" s="430"/>
      <c r="BSZ347" s="431"/>
      <c r="BTA347" s="429"/>
      <c r="BTB347" s="428"/>
      <c r="BTC347" s="430"/>
      <c r="BTD347" s="431"/>
      <c r="BTE347" s="429"/>
      <c r="BTF347" s="428"/>
      <c r="BTG347" s="430"/>
      <c r="BTH347" s="431"/>
      <c r="BTI347" s="429"/>
      <c r="BTJ347" s="428"/>
      <c r="BTK347" s="430"/>
      <c r="BTL347" s="431"/>
      <c r="BTM347" s="429"/>
      <c r="BTN347" s="428"/>
      <c r="BTO347" s="430"/>
      <c r="BTP347" s="431"/>
      <c r="BTQ347" s="429"/>
      <c r="BTR347" s="428"/>
      <c r="BTS347" s="430"/>
      <c r="BTT347" s="431"/>
      <c r="BTU347" s="429"/>
      <c r="BTV347" s="428"/>
      <c r="BTW347" s="430"/>
      <c r="BTX347" s="431"/>
      <c r="BTY347" s="429"/>
      <c r="BTZ347" s="428"/>
      <c r="BUA347" s="430"/>
      <c r="BUB347" s="431"/>
      <c r="BUC347" s="429"/>
      <c r="BUD347" s="428"/>
      <c r="BUE347" s="430"/>
      <c r="BUF347" s="431"/>
      <c r="BUG347" s="429"/>
      <c r="BUH347" s="428"/>
      <c r="BUI347" s="430"/>
      <c r="BUJ347" s="431"/>
      <c r="BUK347" s="429"/>
      <c r="BUL347" s="428"/>
      <c r="BUM347" s="430"/>
      <c r="BUN347" s="431"/>
      <c r="BUO347" s="429"/>
      <c r="BUP347" s="428"/>
      <c r="BUQ347" s="430"/>
      <c r="BUR347" s="431"/>
      <c r="BUS347" s="429"/>
      <c r="BUT347" s="428"/>
      <c r="BUU347" s="430"/>
      <c r="BUV347" s="431"/>
      <c r="BUW347" s="429"/>
      <c r="BUX347" s="428"/>
      <c r="BUY347" s="430"/>
      <c r="BUZ347" s="431"/>
      <c r="BVA347" s="429"/>
      <c r="BVB347" s="428"/>
      <c r="BVC347" s="430"/>
      <c r="BVD347" s="431"/>
      <c r="BVE347" s="429"/>
      <c r="BVF347" s="428"/>
      <c r="BVG347" s="430"/>
      <c r="BVH347" s="431"/>
      <c r="BVI347" s="429"/>
      <c r="BVJ347" s="428"/>
      <c r="BVK347" s="430"/>
      <c r="BVL347" s="431"/>
      <c r="BVM347" s="429"/>
      <c r="BVN347" s="428"/>
      <c r="BVO347" s="430"/>
      <c r="BVP347" s="431"/>
      <c r="BVQ347" s="429"/>
      <c r="BVR347" s="428"/>
      <c r="BVS347" s="430"/>
      <c r="BVT347" s="431"/>
      <c r="BVU347" s="429"/>
      <c r="BVV347" s="428"/>
      <c r="BVW347" s="430"/>
      <c r="BVX347" s="431"/>
      <c r="BVY347" s="429"/>
      <c r="BVZ347" s="428"/>
      <c r="BWA347" s="430"/>
      <c r="BWB347" s="431"/>
      <c r="BWC347" s="429"/>
      <c r="BWD347" s="428"/>
      <c r="BWE347" s="430"/>
      <c r="BWF347" s="431"/>
      <c r="BWG347" s="429"/>
      <c r="BWH347" s="428"/>
      <c r="BWI347" s="430"/>
      <c r="BWJ347" s="431"/>
      <c r="BWK347" s="429"/>
      <c r="BWL347" s="428"/>
      <c r="BWM347" s="430"/>
      <c r="BWN347" s="431"/>
      <c r="BWO347" s="429"/>
      <c r="BWP347" s="428"/>
      <c r="BWQ347" s="430"/>
      <c r="BWR347" s="431"/>
      <c r="BWS347" s="429"/>
      <c r="BWT347" s="428"/>
      <c r="BWU347" s="430"/>
      <c r="BWV347" s="431"/>
      <c r="BWW347" s="429"/>
      <c r="BWX347" s="428"/>
      <c r="BWY347" s="430"/>
      <c r="BWZ347" s="431"/>
      <c r="BXA347" s="429"/>
      <c r="BXB347" s="428"/>
      <c r="BXC347" s="430"/>
      <c r="BXD347" s="431"/>
      <c r="BXE347" s="429"/>
      <c r="BXF347" s="428"/>
      <c r="BXG347" s="430"/>
      <c r="BXH347" s="431"/>
      <c r="BXI347" s="429"/>
      <c r="BXJ347" s="428"/>
      <c r="BXK347" s="430"/>
      <c r="BXL347" s="431"/>
      <c r="BXM347" s="429"/>
      <c r="BXN347" s="428"/>
      <c r="BXO347" s="430"/>
      <c r="BXP347" s="431"/>
      <c r="BXQ347" s="429"/>
      <c r="BXR347" s="428"/>
      <c r="BXS347" s="430"/>
      <c r="BXT347" s="431"/>
      <c r="BXU347" s="429"/>
      <c r="BXV347" s="428"/>
      <c r="BXW347" s="430"/>
      <c r="BXX347" s="431"/>
      <c r="BXY347" s="429"/>
      <c r="BXZ347" s="428"/>
      <c r="BYA347" s="430"/>
      <c r="BYB347" s="431"/>
      <c r="BYC347" s="429"/>
      <c r="BYD347" s="428"/>
      <c r="BYE347" s="430"/>
      <c r="BYF347" s="431"/>
      <c r="BYG347" s="429"/>
      <c r="BYH347" s="428"/>
      <c r="BYI347" s="430"/>
      <c r="BYJ347" s="431"/>
      <c r="BYK347" s="429"/>
      <c r="BYL347" s="428"/>
      <c r="BYM347" s="430"/>
      <c r="BYN347" s="431"/>
      <c r="BYO347" s="429"/>
      <c r="BYP347" s="428"/>
      <c r="BYQ347" s="430"/>
      <c r="BYR347" s="431"/>
      <c r="BYS347" s="429"/>
      <c r="BYT347" s="428"/>
      <c r="BYU347" s="430"/>
      <c r="BYV347" s="431"/>
      <c r="BYW347" s="429"/>
      <c r="BYX347" s="428"/>
      <c r="BYY347" s="430"/>
      <c r="BYZ347" s="431"/>
      <c r="BZA347" s="429"/>
      <c r="BZB347" s="428"/>
      <c r="BZC347" s="430"/>
      <c r="BZD347" s="431"/>
      <c r="BZE347" s="429"/>
      <c r="BZF347" s="428"/>
      <c r="BZG347" s="430"/>
      <c r="BZH347" s="431"/>
      <c r="BZI347" s="429"/>
      <c r="BZJ347" s="428"/>
      <c r="BZK347" s="430"/>
      <c r="BZL347" s="431"/>
      <c r="BZM347" s="429"/>
      <c r="BZN347" s="428"/>
      <c r="BZO347" s="430"/>
      <c r="BZP347" s="431"/>
      <c r="BZQ347" s="429"/>
      <c r="BZR347" s="428"/>
      <c r="BZS347" s="430"/>
      <c r="BZT347" s="431"/>
      <c r="BZU347" s="429"/>
      <c r="BZV347" s="428"/>
      <c r="BZW347" s="430"/>
      <c r="BZX347" s="431"/>
      <c r="BZY347" s="429"/>
      <c r="BZZ347" s="428"/>
      <c r="CAA347" s="430"/>
      <c r="CAB347" s="431"/>
      <c r="CAC347" s="429"/>
      <c r="CAD347" s="428"/>
      <c r="CAE347" s="430"/>
      <c r="CAF347" s="431"/>
      <c r="CAG347" s="429"/>
      <c r="CAH347" s="428"/>
      <c r="CAI347" s="430"/>
      <c r="CAJ347" s="431"/>
      <c r="CAK347" s="429"/>
      <c r="CAL347" s="428"/>
      <c r="CAM347" s="430"/>
      <c r="CAN347" s="431"/>
      <c r="CAO347" s="429"/>
      <c r="CAP347" s="428"/>
      <c r="CAQ347" s="430"/>
      <c r="CAR347" s="431"/>
      <c r="CAS347" s="429"/>
      <c r="CAT347" s="428"/>
      <c r="CAU347" s="430"/>
      <c r="CAV347" s="431"/>
      <c r="CAW347" s="429"/>
      <c r="CAX347" s="428"/>
      <c r="CAY347" s="430"/>
      <c r="CAZ347" s="431"/>
      <c r="CBA347" s="429"/>
      <c r="CBB347" s="428"/>
      <c r="CBC347" s="430"/>
      <c r="CBD347" s="431"/>
      <c r="CBE347" s="429"/>
      <c r="CBF347" s="428"/>
      <c r="CBG347" s="430"/>
      <c r="CBH347" s="431"/>
      <c r="CBI347" s="429"/>
      <c r="CBJ347" s="428"/>
      <c r="CBK347" s="430"/>
      <c r="CBL347" s="431"/>
      <c r="CBM347" s="429"/>
      <c r="CBN347" s="428"/>
      <c r="CBO347" s="430"/>
      <c r="CBP347" s="431"/>
      <c r="CBQ347" s="429"/>
      <c r="CBR347" s="428"/>
      <c r="CBS347" s="430"/>
      <c r="CBT347" s="431"/>
      <c r="CBU347" s="429"/>
      <c r="CBV347" s="428"/>
      <c r="CBW347" s="430"/>
      <c r="CBX347" s="431"/>
      <c r="CBY347" s="429"/>
      <c r="CBZ347" s="428"/>
      <c r="CCA347" s="430"/>
      <c r="CCB347" s="431"/>
      <c r="CCC347" s="429"/>
      <c r="CCD347" s="428"/>
      <c r="CCE347" s="430"/>
      <c r="CCF347" s="431"/>
      <c r="CCG347" s="429"/>
      <c r="CCH347" s="428"/>
      <c r="CCI347" s="430"/>
      <c r="CCJ347" s="431"/>
      <c r="CCK347" s="429"/>
      <c r="CCL347" s="428"/>
      <c r="CCM347" s="430"/>
      <c r="CCN347" s="431"/>
      <c r="CCO347" s="429"/>
      <c r="CCP347" s="428"/>
      <c r="CCQ347" s="430"/>
      <c r="CCR347" s="431"/>
      <c r="CCS347" s="429"/>
      <c r="CCT347" s="428"/>
      <c r="CCU347" s="430"/>
      <c r="CCV347" s="431"/>
      <c r="CCW347" s="429"/>
      <c r="CCX347" s="428"/>
      <c r="CCY347" s="430"/>
      <c r="CCZ347" s="431"/>
      <c r="CDA347" s="429"/>
      <c r="CDB347" s="428"/>
      <c r="CDC347" s="430"/>
      <c r="CDD347" s="431"/>
      <c r="CDE347" s="429"/>
      <c r="CDF347" s="428"/>
      <c r="CDG347" s="430"/>
      <c r="CDH347" s="431"/>
      <c r="CDI347" s="429"/>
      <c r="CDJ347" s="428"/>
      <c r="CDK347" s="430"/>
      <c r="CDL347" s="431"/>
      <c r="CDM347" s="429"/>
      <c r="CDN347" s="428"/>
      <c r="CDO347" s="430"/>
      <c r="CDP347" s="431"/>
      <c r="CDQ347" s="429"/>
      <c r="CDR347" s="428"/>
      <c r="CDS347" s="430"/>
      <c r="CDT347" s="431"/>
      <c r="CDU347" s="429"/>
      <c r="CDV347" s="428"/>
      <c r="CDW347" s="430"/>
      <c r="CDX347" s="431"/>
      <c r="CDY347" s="429"/>
      <c r="CDZ347" s="428"/>
      <c r="CEA347" s="430"/>
      <c r="CEB347" s="431"/>
      <c r="CEC347" s="429"/>
      <c r="CED347" s="428"/>
      <c r="CEE347" s="430"/>
      <c r="CEF347" s="431"/>
      <c r="CEG347" s="429"/>
      <c r="CEH347" s="428"/>
      <c r="CEI347" s="430"/>
      <c r="CEJ347" s="431"/>
      <c r="CEK347" s="429"/>
      <c r="CEL347" s="428"/>
      <c r="CEM347" s="430"/>
      <c r="CEN347" s="431"/>
      <c r="CEO347" s="429"/>
      <c r="CEP347" s="428"/>
      <c r="CEQ347" s="430"/>
      <c r="CER347" s="431"/>
      <c r="CES347" s="429"/>
      <c r="CET347" s="428"/>
      <c r="CEU347" s="430"/>
      <c r="CEV347" s="431"/>
      <c r="CEW347" s="429"/>
      <c r="CEX347" s="428"/>
      <c r="CEY347" s="430"/>
      <c r="CEZ347" s="431"/>
      <c r="CFA347" s="429"/>
      <c r="CFB347" s="428"/>
      <c r="CFC347" s="430"/>
      <c r="CFD347" s="431"/>
      <c r="CFE347" s="429"/>
      <c r="CFF347" s="428"/>
      <c r="CFG347" s="430"/>
      <c r="CFH347" s="431"/>
      <c r="CFI347" s="429"/>
      <c r="CFJ347" s="428"/>
      <c r="CFK347" s="430"/>
      <c r="CFL347" s="431"/>
      <c r="CFM347" s="429"/>
      <c r="CFN347" s="428"/>
      <c r="CFO347" s="430"/>
      <c r="CFP347" s="431"/>
      <c r="CFQ347" s="429"/>
      <c r="CFR347" s="428"/>
      <c r="CFS347" s="430"/>
      <c r="CFT347" s="431"/>
      <c r="CFU347" s="429"/>
      <c r="CFV347" s="428"/>
      <c r="CFW347" s="430"/>
      <c r="CFX347" s="431"/>
      <c r="CFY347" s="429"/>
      <c r="CFZ347" s="428"/>
      <c r="CGA347" s="430"/>
      <c r="CGB347" s="431"/>
      <c r="CGC347" s="429"/>
      <c r="CGD347" s="428"/>
      <c r="CGE347" s="430"/>
      <c r="CGF347" s="431"/>
      <c r="CGG347" s="429"/>
      <c r="CGH347" s="428"/>
      <c r="CGI347" s="430"/>
      <c r="CGJ347" s="431"/>
      <c r="CGK347" s="429"/>
      <c r="CGL347" s="428"/>
      <c r="CGM347" s="430"/>
      <c r="CGN347" s="431"/>
      <c r="CGO347" s="429"/>
      <c r="CGP347" s="428"/>
      <c r="CGQ347" s="430"/>
      <c r="CGR347" s="431"/>
      <c r="CGS347" s="429"/>
      <c r="CGT347" s="428"/>
      <c r="CGU347" s="430"/>
      <c r="CGV347" s="431"/>
      <c r="CGW347" s="429"/>
      <c r="CGX347" s="428"/>
      <c r="CGY347" s="430"/>
      <c r="CGZ347" s="431"/>
      <c r="CHA347" s="429"/>
      <c r="CHB347" s="428"/>
      <c r="CHC347" s="430"/>
      <c r="CHD347" s="431"/>
      <c r="CHE347" s="429"/>
      <c r="CHF347" s="428"/>
      <c r="CHG347" s="430"/>
      <c r="CHH347" s="431"/>
      <c r="CHI347" s="429"/>
      <c r="CHJ347" s="428"/>
      <c r="CHK347" s="430"/>
      <c r="CHL347" s="431"/>
      <c r="CHM347" s="429"/>
      <c r="CHN347" s="428"/>
      <c r="CHO347" s="430"/>
      <c r="CHP347" s="431"/>
      <c r="CHQ347" s="429"/>
      <c r="CHR347" s="428"/>
      <c r="CHS347" s="430"/>
      <c r="CHT347" s="431"/>
      <c r="CHU347" s="429"/>
      <c r="CHV347" s="428"/>
      <c r="CHW347" s="430"/>
      <c r="CHX347" s="431"/>
      <c r="CHY347" s="429"/>
      <c r="CHZ347" s="428"/>
      <c r="CIA347" s="430"/>
      <c r="CIB347" s="431"/>
      <c r="CIC347" s="429"/>
      <c r="CID347" s="428"/>
      <c r="CIE347" s="430"/>
      <c r="CIF347" s="431"/>
      <c r="CIG347" s="429"/>
      <c r="CIH347" s="428"/>
      <c r="CII347" s="430"/>
      <c r="CIJ347" s="431"/>
      <c r="CIK347" s="429"/>
      <c r="CIL347" s="428"/>
      <c r="CIM347" s="430"/>
      <c r="CIN347" s="431"/>
      <c r="CIO347" s="429"/>
      <c r="CIP347" s="428"/>
      <c r="CIQ347" s="430"/>
      <c r="CIR347" s="431"/>
      <c r="CIS347" s="429"/>
      <c r="CIT347" s="428"/>
      <c r="CIU347" s="430"/>
      <c r="CIV347" s="431"/>
      <c r="CIW347" s="429"/>
      <c r="CIX347" s="428"/>
      <c r="CIY347" s="430"/>
      <c r="CIZ347" s="431"/>
      <c r="CJA347" s="429"/>
      <c r="CJB347" s="428"/>
      <c r="CJC347" s="430"/>
      <c r="CJD347" s="431"/>
      <c r="CJE347" s="429"/>
      <c r="CJF347" s="428"/>
      <c r="CJG347" s="430"/>
      <c r="CJH347" s="431"/>
      <c r="CJI347" s="429"/>
      <c r="CJJ347" s="428"/>
      <c r="CJK347" s="430"/>
      <c r="CJL347" s="431"/>
      <c r="CJM347" s="429"/>
      <c r="CJN347" s="428"/>
      <c r="CJO347" s="430"/>
      <c r="CJP347" s="431"/>
      <c r="CJQ347" s="429"/>
      <c r="CJR347" s="428"/>
      <c r="CJS347" s="430"/>
      <c r="CJT347" s="431"/>
      <c r="CJU347" s="429"/>
      <c r="CJV347" s="428"/>
      <c r="CJW347" s="430"/>
      <c r="CJX347" s="431"/>
      <c r="CJY347" s="429"/>
      <c r="CJZ347" s="428"/>
      <c r="CKA347" s="430"/>
      <c r="CKB347" s="431"/>
      <c r="CKC347" s="429"/>
      <c r="CKD347" s="428"/>
      <c r="CKE347" s="430"/>
      <c r="CKF347" s="431"/>
      <c r="CKG347" s="429"/>
      <c r="CKH347" s="428"/>
      <c r="CKI347" s="430"/>
      <c r="CKJ347" s="431"/>
      <c r="CKK347" s="429"/>
      <c r="CKL347" s="428"/>
      <c r="CKM347" s="430"/>
      <c r="CKN347" s="431"/>
      <c r="CKO347" s="429"/>
      <c r="CKP347" s="428"/>
      <c r="CKQ347" s="430"/>
      <c r="CKR347" s="431"/>
      <c r="CKS347" s="429"/>
      <c r="CKT347" s="428"/>
      <c r="CKU347" s="430"/>
      <c r="CKV347" s="431"/>
      <c r="CKW347" s="429"/>
      <c r="CKX347" s="428"/>
      <c r="CKY347" s="430"/>
      <c r="CKZ347" s="431"/>
      <c r="CLA347" s="429"/>
      <c r="CLB347" s="428"/>
      <c r="CLC347" s="430"/>
      <c r="CLD347" s="431"/>
      <c r="CLE347" s="429"/>
      <c r="CLF347" s="428"/>
      <c r="CLG347" s="430"/>
      <c r="CLH347" s="431"/>
      <c r="CLI347" s="429"/>
      <c r="CLJ347" s="428"/>
      <c r="CLK347" s="430"/>
      <c r="CLL347" s="431"/>
      <c r="CLM347" s="429"/>
      <c r="CLN347" s="428"/>
      <c r="CLO347" s="430"/>
      <c r="CLP347" s="431"/>
      <c r="CLQ347" s="429"/>
      <c r="CLR347" s="428"/>
      <c r="CLS347" s="430"/>
      <c r="CLT347" s="431"/>
      <c r="CLU347" s="429"/>
      <c r="CLV347" s="428"/>
      <c r="CLW347" s="430"/>
      <c r="CLX347" s="431"/>
      <c r="CLY347" s="429"/>
      <c r="CLZ347" s="428"/>
      <c r="CMA347" s="430"/>
      <c r="CMB347" s="431"/>
      <c r="CMC347" s="429"/>
      <c r="CMD347" s="428"/>
      <c r="CME347" s="430"/>
      <c r="CMF347" s="431"/>
      <c r="CMG347" s="429"/>
      <c r="CMH347" s="428"/>
      <c r="CMI347" s="430"/>
      <c r="CMJ347" s="431"/>
      <c r="CMK347" s="429"/>
      <c r="CML347" s="428"/>
      <c r="CMM347" s="430"/>
      <c r="CMN347" s="431"/>
      <c r="CMO347" s="429"/>
      <c r="CMP347" s="428"/>
      <c r="CMQ347" s="430"/>
      <c r="CMR347" s="431"/>
      <c r="CMS347" s="429"/>
      <c r="CMT347" s="428"/>
      <c r="CMU347" s="430"/>
      <c r="CMV347" s="431"/>
      <c r="CMW347" s="429"/>
      <c r="CMX347" s="428"/>
      <c r="CMY347" s="430"/>
      <c r="CMZ347" s="431"/>
      <c r="CNA347" s="429"/>
      <c r="CNB347" s="428"/>
      <c r="CNC347" s="430"/>
      <c r="CND347" s="431"/>
      <c r="CNE347" s="429"/>
      <c r="CNF347" s="428"/>
      <c r="CNG347" s="430"/>
      <c r="CNH347" s="431"/>
      <c r="CNI347" s="429"/>
      <c r="CNJ347" s="428"/>
      <c r="CNK347" s="430"/>
      <c r="CNL347" s="431"/>
      <c r="CNM347" s="429"/>
      <c r="CNN347" s="428"/>
      <c r="CNO347" s="430"/>
      <c r="CNP347" s="431"/>
      <c r="CNQ347" s="429"/>
      <c r="CNR347" s="428"/>
      <c r="CNS347" s="430"/>
      <c r="CNT347" s="431"/>
      <c r="CNU347" s="429"/>
      <c r="CNV347" s="428"/>
      <c r="CNW347" s="430"/>
      <c r="CNX347" s="431"/>
      <c r="CNY347" s="429"/>
      <c r="CNZ347" s="428"/>
      <c r="COA347" s="430"/>
      <c r="COB347" s="431"/>
      <c r="COC347" s="429"/>
      <c r="COD347" s="428"/>
      <c r="COE347" s="430"/>
      <c r="COF347" s="431"/>
      <c r="COG347" s="429"/>
      <c r="COH347" s="428"/>
      <c r="COI347" s="430"/>
      <c r="COJ347" s="431"/>
      <c r="COK347" s="429"/>
      <c r="COL347" s="428"/>
      <c r="COM347" s="430"/>
      <c r="CON347" s="431"/>
      <c r="COO347" s="429"/>
      <c r="COP347" s="428"/>
      <c r="COQ347" s="430"/>
      <c r="COR347" s="431"/>
      <c r="COS347" s="429"/>
      <c r="COT347" s="428"/>
      <c r="COU347" s="430"/>
      <c r="COV347" s="431"/>
      <c r="COW347" s="429"/>
      <c r="COX347" s="428"/>
      <c r="COY347" s="430"/>
      <c r="COZ347" s="431"/>
      <c r="CPA347" s="429"/>
      <c r="CPB347" s="428"/>
      <c r="CPC347" s="430"/>
      <c r="CPD347" s="431"/>
      <c r="CPE347" s="429"/>
      <c r="CPF347" s="428"/>
      <c r="CPG347" s="430"/>
      <c r="CPH347" s="431"/>
      <c r="CPI347" s="429"/>
      <c r="CPJ347" s="428"/>
      <c r="CPK347" s="430"/>
      <c r="CPL347" s="431"/>
      <c r="CPM347" s="429"/>
      <c r="CPN347" s="428"/>
      <c r="CPO347" s="430"/>
      <c r="CPP347" s="431"/>
      <c r="CPQ347" s="429"/>
      <c r="CPR347" s="428"/>
      <c r="CPS347" s="430"/>
      <c r="CPT347" s="431"/>
      <c r="CPU347" s="429"/>
      <c r="CPV347" s="428"/>
      <c r="CPW347" s="430"/>
      <c r="CPX347" s="431"/>
      <c r="CPY347" s="429"/>
      <c r="CPZ347" s="428"/>
      <c r="CQA347" s="430"/>
      <c r="CQB347" s="431"/>
      <c r="CQC347" s="429"/>
      <c r="CQD347" s="428"/>
      <c r="CQE347" s="430"/>
      <c r="CQF347" s="431"/>
      <c r="CQG347" s="429"/>
      <c r="CQH347" s="428"/>
      <c r="CQI347" s="430"/>
      <c r="CQJ347" s="431"/>
      <c r="CQK347" s="429"/>
      <c r="CQL347" s="428"/>
      <c r="CQM347" s="430"/>
      <c r="CQN347" s="431"/>
      <c r="CQO347" s="429"/>
      <c r="CQP347" s="428"/>
      <c r="CQQ347" s="430"/>
      <c r="CQR347" s="431"/>
      <c r="CQS347" s="429"/>
      <c r="CQT347" s="428"/>
      <c r="CQU347" s="430"/>
      <c r="CQV347" s="431"/>
      <c r="CQW347" s="429"/>
      <c r="CQX347" s="428"/>
      <c r="CQY347" s="430"/>
      <c r="CQZ347" s="431"/>
      <c r="CRA347" s="429"/>
      <c r="CRB347" s="428"/>
      <c r="CRC347" s="430"/>
      <c r="CRD347" s="431"/>
      <c r="CRE347" s="429"/>
      <c r="CRF347" s="428"/>
      <c r="CRG347" s="430"/>
      <c r="CRH347" s="431"/>
      <c r="CRI347" s="429"/>
      <c r="CRJ347" s="428"/>
      <c r="CRK347" s="430"/>
      <c r="CRL347" s="431"/>
      <c r="CRM347" s="429"/>
      <c r="CRN347" s="428"/>
      <c r="CRO347" s="430"/>
      <c r="CRP347" s="431"/>
      <c r="CRQ347" s="429"/>
      <c r="CRR347" s="428"/>
      <c r="CRS347" s="430"/>
      <c r="CRT347" s="431"/>
      <c r="CRU347" s="429"/>
      <c r="CRV347" s="428"/>
      <c r="CRW347" s="430"/>
      <c r="CRX347" s="431"/>
      <c r="CRY347" s="429"/>
      <c r="CRZ347" s="428"/>
      <c r="CSA347" s="430"/>
      <c r="CSB347" s="431"/>
      <c r="CSC347" s="429"/>
      <c r="CSD347" s="428"/>
      <c r="CSE347" s="430"/>
      <c r="CSF347" s="431"/>
      <c r="CSG347" s="429"/>
      <c r="CSH347" s="428"/>
      <c r="CSI347" s="430"/>
      <c r="CSJ347" s="431"/>
      <c r="CSK347" s="429"/>
      <c r="CSL347" s="428"/>
      <c r="CSM347" s="430"/>
      <c r="CSN347" s="431"/>
      <c r="CSO347" s="429"/>
      <c r="CSP347" s="428"/>
      <c r="CSQ347" s="430"/>
      <c r="CSR347" s="431"/>
      <c r="CSS347" s="429"/>
      <c r="CST347" s="428"/>
      <c r="CSU347" s="430"/>
      <c r="CSV347" s="431"/>
      <c r="CSW347" s="429"/>
      <c r="CSX347" s="428"/>
      <c r="CSY347" s="430"/>
      <c r="CSZ347" s="431"/>
      <c r="CTA347" s="429"/>
      <c r="CTB347" s="428"/>
      <c r="CTC347" s="430"/>
      <c r="CTD347" s="431"/>
      <c r="CTE347" s="429"/>
      <c r="CTF347" s="428"/>
      <c r="CTG347" s="430"/>
      <c r="CTH347" s="431"/>
      <c r="CTI347" s="429"/>
      <c r="CTJ347" s="428"/>
      <c r="CTK347" s="430"/>
      <c r="CTL347" s="431"/>
      <c r="CTM347" s="429"/>
      <c r="CTN347" s="428"/>
      <c r="CTO347" s="430"/>
      <c r="CTP347" s="431"/>
      <c r="CTQ347" s="429"/>
      <c r="CTR347" s="428"/>
      <c r="CTS347" s="430"/>
      <c r="CTT347" s="431"/>
      <c r="CTU347" s="429"/>
      <c r="CTV347" s="428"/>
      <c r="CTW347" s="430"/>
      <c r="CTX347" s="431"/>
      <c r="CTY347" s="429"/>
      <c r="CTZ347" s="428"/>
      <c r="CUA347" s="430"/>
      <c r="CUB347" s="431"/>
      <c r="CUC347" s="429"/>
      <c r="CUD347" s="428"/>
      <c r="CUE347" s="430"/>
      <c r="CUF347" s="431"/>
      <c r="CUG347" s="429"/>
      <c r="CUH347" s="428"/>
      <c r="CUI347" s="430"/>
      <c r="CUJ347" s="431"/>
      <c r="CUK347" s="429"/>
      <c r="CUL347" s="428"/>
      <c r="CUM347" s="430"/>
      <c r="CUN347" s="431"/>
      <c r="CUO347" s="429"/>
      <c r="CUP347" s="428"/>
      <c r="CUQ347" s="430"/>
      <c r="CUR347" s="431"/>
      <c r="CUS347" s="429"/>
      <c r="CUT347" s="428"/>
      <c r="CUU347" s="430"/>
      <c r="CUV347" s="431"/>
      <c r="CUW347" s="429"/>
      <c r="CUX347" s="428"/>
      <c r="CUY347" s="430"/>
      <c r="CUZ347" s="431"/>
      <c r="CVA347" s="429"/>
      <c r="CVB347" s="428"/>
      <c r="CVC347" s="430"/>
      <c r="CVD347" s="431"/>
      <c r="CVE347" s="429"/>
      <c r="CVF347" s="428"/>
      <c r="CVG347" s="430"/>
      <c r="CVH347" s="431"/>
      <c r="CVI347" s="429"/>
      <c r="CVJ347" s="428"/>
      <c r="CVK347" s="430"/>
      <c r="CVL347" s="431"/>
      <c r="CVM347" s="429"/>
      <c r="CVN347" s="428"/>
      <c r="CVO347" s="430"/>
      <c r="CVP347" s="431"/>
      <c r="CVQ347" s="429"/>
      <c r="CVR347" s="428"/>
      <c r="CVS347" s="430"/>
      <c r="CVT347" s="431"/>
      <c r="CVU347" s="429"/>
      <c r="CVV347" s="428"/>
      <c r="CVW347" s="430"/>
      <c r="CVX347" s="431"/>
      <c r="CVY347" s="429"/>
      <c r="CVZ347" s="428"/>
      <c r="CWA347" s="430"/>
      <c r="CWB347" s="431"/>
      <c r="CWC347" s="429"/>
      <c r="CWD347" s="428"/>
      <c r="CWE347" s="430"/>
      <c r="CWF347" s="431"/>
      <c r="CWG347" s="429"/>
      <c r="CWH347" s="428"/>
      <c r="CWI347" s="430"/>
      <c r="CWJ347" s="431"/>
      <c r="CWK347" s="429"/>
      <c r="CWL347" s="428"/>
      <c r="CWM347" s="430"/>
      <c r="CWN347" s="431"/>
      <c r="CWO347" s="429"/>
      <c r="CWP347" s="428"/>
      <c r="CWQ347" s="430"/>
      <c r="CWR347" s="431"/>
      <c r="CWS347" s="429"/>
      <c r="CWT347" s="428"/>
      <c r="CWU347" s="430"/>
      <c r="CWV347" s="431"/>
      <c r="CWW347" s="429"/>
      <c r="CWX347" s="428"/>
      <c r="CWY347" s="430"/>
      <c r="CWZ347" s="431"/>
      <c r="CXA347" s="429"/>
      <c r="CXB347" s="428"/>
      <c r="CXC347" s="430"/>
      <c r="CXD347" s="431"/>
      <c r="CXE347" s="429"/>
      <c r="CXF347" s="428"/>
      <c r="CXG347" s="430"/>
      <c r="CXH347" s="431"/>
      <c r="CXI347" s="429"/>
      <c r="CXJ347" s="428"/>
      <c r="CXK347" s="430"/>
      <c r="CXL347" s="431"/>
      <c r="CXM347" s="429"/>
      <c r="CXN347" s="428"/>
      <c r="CXO347" s="430"/>
      <c r="CXP347" s="431"/>
      <c r="CXQ347" s="429"/>
      <c r="CXR347" s="428"/>
      <c r="CXS347" s="430"/>
      <c r="CXT347" s="431"/>
      <c r="CXU347" s="429"/>
      <c r="CXV347" s="428"/>
      <c r="CXW347" s="430"/>
      <c r="CXX347" s="431"/>
      <c r="CXY347" s="429"/>
      <c r="CXZ347" s="428"/>
      <c r="CYA347" s="430"/>
      <c r="CYB347" s="431"/>
      <c r="CYC347" s="429"/>
      <c r="CYD347" s="428"/>
      <c r="CYE347" s="430"/>
      <c r="CYF347" s="431"/>
      <c r="CYG347" s="429"/>
      <c r="CYH347" s="428"/>
      <c r="CYI347" s="430"/>
      <c r="CYJ347" s="431"/>
      <c r="CYK347" s="429"/>
      <c r="CYL347" s="428"/>
      <c r="CYM347" s="430"/>
      <c r="CYN347" s="431"/>
      <c r="CYO347" s="429"/>
      <c r="CYP347" s="428"/>
      <c r="CYQ347" s="430"/>
      <c r="CYR347" s="431"/>
      <c r="CYS347" s="429"/>
      <c r="CYT347" s="428"/>
      <c r="CYU347" s="430"/>
      <c r="CYV347" s="431"/>
      <c r="CYW347" s="429"/>
      <c r="CYX347" s="428"/>
      <c r="CYY347" s="430"/>
      <c r="CYZ347" s="431"/>
      <c r="CZA347" s="429"/>
      <c r="CZB347" s="428"/>
      <c r="CZC347" s="430"/>
      <c r="CZD347" s="431"/>
      <c r="CZE347" s="429"/>
      <c r="CZF347" s="428"/>
      <c r="CZG347" s="430"/>
      <c r="CZH347" s="431"/>
      <c r="CZI347" s="429"/>
      <c r="CZJ347" s="428"/>
      <c r="CZK347" s="430"/>
      <c r="CZL347" s="431"/>
      <c r="CZM347" s="429"/>
      <c r="CZN347" s="428"/>
      <c r="CZO347" s="430"/>
      <c r="CZP347" s="431"/>
      <c r="CZQ347" s="429"/>
      <c r="CZR347" s="428"/>
      <c r="CZS347" s="430"/>
      <c r="CZT347" s="431"/>
      <c r="CZU347" s="429"/>
      <c r="CZV347" s="428"/>
      <c r="CZW347" s="430"/>
      <c r="CZX347" s="431"/>
      <c r="CZY347" s="429"/>
      <c r="CZZ347" s="428"/>
      <c r="DAA347" s="430"/>
      <c r="DAB347" s="431"/>
      <c r="DAC347" s="429"/>
      <c r="DAD347" s="428"/>
      <c r="DAE347" s="430"/>
      <c r="DAF347" s="431"/>
      <c r="DAG347" s="429"/>
      <c r="DAH347" s="428"/>
      <c r="DAI347" s="430"/>
      <c r="DAJ347" s="431"/>
      <c r="DAK347" s="429"/>
      <c r="DAL347" s="428"/>
      <c r="DAM347" s="430"/>
      <c r="DAN347" s="431"/>
      <c r="DAO347" s="429"/>
      <c r="DAP347" s="428"/>
      <c r="DAQ347" s="430"/>
      <c r="DAR347" s="431"/>
      <c r="DAS347" s="429"/>
      <c r="DAT347" s="428"/>
      <c r="DAU347" s="430"/>
      <c r="DAV347" s="431"/>
      <c r="DAW347" s="429"/>
      <c r="DAX347" s="428"/>
      <c r="DAY347" s="430"/>
      <c r="DAZ347" s="431"/>
      <c r="DBA347" s="429"/>
      <c r="DBB347" s="428"/>
      <c r="DBC347" s="430"/>
      <c r="DBD347" s="431"/>
      <c r="DBE347" s="429"/>
      <c r="DBF347" s="428"/>
      <c r="DBG347" s="430"/>
      <c r="DBH347" s="431"/>
      <c r="DBI347" s="429"/>
      <c r="DBJ347" s="428"/>
      <c r="DBK347" s="430"/>
      <c r="DBL347" s="431"/>
      <c r="DBM347" s="429"/>
      <c r="DBN347" s="428"/>
      <c r="DBO347" s="430"/>
      <c r="DBP347" s="431"/>
      <c r="DBQ347" s="429"/>
      <c r="DBR347" s="428"/>
      <c r="DBS347" s="430"/>
      <c r="DBT347" s="431"/>
      <c r="DBU347" s="429"/>
      <c r="DBV347" s="428"/>
      <c r="DBW347" s="430"/>
      <c r="DBX347" s="431"/>
      <c r="DBY347" s="429"/>
      <c r="DBZ347" s="428"/>
      <c r="DCA347" s="430"/>
      <c r="DCB347" s="431"/>
      <c r="DCC347" s="429"/>
      <c r="DCD347" s="428"/>
      <c r="DCE347" s="430"/>
      <c r="DCF347" s="431"/>
      <c r="DCG347" s="429"/>
      <c r="DCH347" s="428"/>
      <c r="DCI347" s="430"/>
      <c r="DCJ347" s="431"/>
      <c r="DCK347" s="429"/>
      <c r="DCL347" s="428"/>
      <c r="DCM347" s="430"/>
      <c r="DCN347" s="431"/>
      <c r="DCO347" s="429"/>
      <c r="DCP347" s="428"/>
      <c r="DCQ347" s="430"/>
      <c r="DCR347" s="431"/>
      <c r="DCS347" s="429"/>
      <c r="DCT347" s="428"/>
      <c r="DCU347" s="430"/>
      <c r="DCV347" s="431"/>
      <c r="DCW347" s="429"/>
      <c r="DCX347" s="428"/>
      <c r="DCY347" s="430"/>
      <c r="DCZ347" s="431"/>
      <c r="DDA347" s="429"/>
      <c r="DDB347" s="428"/>
      <c r="DDC347" s="430"/>
      <c r="DDD347" s="431"/>
      <c r="DDE347" s="429"/>
      <c r="DDF347" s="428"/>
      <c r="DDG347" s="430"/>
      <c r="DDH347" s="431"/>
      <c r="DDI347" s="429"/>
      <c r="DDJ347" s="428"/>
      <c r="DDK347" s="430"/>
      <c r="DDL347" s="431"/>
      <c r="DDM347" s="429"/>
      <c r="DDN347" s="428"/>
      <c r="DDO347" s="430"/>
      <c r="DDP347" s="431"/>
      <c r="DDQ347" s="429"/>
      <c r="DDR347" s="428"/>
      <c r="DDS347" s="430"/>
      <c r="DDT347" s="431"/>
      <c r="DDU347" s="429"/>
      <c r="DDV347" s="428"/>
      <c r="DDW347" s="430"/>
      <c r="DDX347" s="431"/>
      <c r="DDY347" s="429"/>
      <c r="DDZ347" s="428"/>
      <c r="DEA347" s="430"/>
      <c r="DEB347" s="431"/>
      <c r="DEC347" s="429"/>
      <c r="DED347" s="428"/>
      <c r="DEE347" s="430"/>
      <c r="DEF347" s="431"/>
      <c r="DEG347" s="429"/>
      <c r="DEH347" s="428"/>
      <c r="DEI347" s="430"/>
      <c r="DEJ347" s="431"/>
      <c r="DEK347" s="429"/>
      <c r="DEL347" s="428"/>
      <c r="DEM347" s="430"/>
      <c r="DEN347" s="431"/>
      <c r="DEO347" s="429"/>
      <c r="DEP347" s="428"/>
      <c r="DEQ347" s="430"/>
      <c r="DER347" s="431"/>
      <c r="DES347" s="429"/>
      <c r="DET347" s="428"/>
      <c r="DEU347" s="430"/>
      <c r="DEV347" s="431"/>
      <c r="DEW347" s="429"/>
      <c r="DEX347" s="428"/>
      <c r="DEY347" s="430"/>
      <c r="DEZ347" s="431"/>
      <c r="DFA347" s="429"/>
      <c r="DFB347" s="428"/>
      <c r="DFC347" s="430"/>
      <c r="DFD347" s="431"/>
      <c r="DFE347" s="429"/>
      <c r="DFF347" s="428"/>
      <c r="DFG347" s="430"/>
      <c r="DFH347" s="431"/>
      <c r="DFI347" s="429"/>
      <c r="DFJ347" s="428"/>
      <c r="DFK347" s="430"/>
      <c r="DFL347" s="431"/>
      <c r="DFM347" s="429"/>
      <c r="DFN347" s="428"/>
      <c r="DFO347" s="430"/>
      <c r="DFP347" s="431"/>
      <c r="DFQ347" s="429"/>
      <c r="DFR347" s="428"/>
      <c r="DFS347" s="430"/>
      <c r="DFT347" s="431"/>
      <c r="DFU347" s="429"/>
      <c r="DFV347" s="428"/>
      <c r="DFW347" s="430"/>
      <c r="DFX347" s="431"/>
      <c r="DFY347" s="429"/>
      <c r="DFZ347" s="428"/>
      <c r="DGA347" s="430"/>
      <c r="DGB347" s="431"/>
      <c r="DGC347" s="429"/>
      <c r="DGD347" s="428"/>
      <c r="DGE347" s="430"/>
      <c r="DGF347" s="431"/>
      <c r="DGG347" s="429"/>
      <c r="DGH347" s="428"/>
      <c r="DGI347" s="430"/>
      <c r="DGJ347" s="431"/>
      <c r="DGK347" s="429"/>
      <c r="DGL347" s="428"/>
      <c r="DGM347" s="430"/>
      <c r="DGN347" s="431"/>
      <c r="DGO347" s="429"/>
      <c r="DGP347" s="428"/>
      <c r="DGQ347" s="430"/>
      <c r="DGR347" s="431"/>
      <c r="DGS347" s="429"/>
      <c r="DGT347" s="428"/>
      <c r="DGU347" s="430"/>
      <c r="DGV347" s="431"/>
      <c r="DGW347" s="429"/>
      <c r="DGX347" s="428"/>
      <c r="DGY347" s="430"/>
      <c r="DGZ347" s="431"/>
      <c r="DHA347" s="429"/>
      <c r="DHB347" s="428"/>
      <c r="DHC347" s="430"/>
      <c r="DHD347" s="431"/>
      <c r="DHE347" s="429"/>
      <c r="DHF347" s="428"/>
      <c r="DHG347" s="430"/>
      <c r="DHH347" s="431"/>
      <c r="DHI347" s="429"/>
      <c r="DHJ347" s="428"/>
      <c r="DHK347" s="430"/>
      <c r="DHL347" s="431"/>
      <c r="DHM347" s="429"/>
      <c r="DHN347" s="428"/>
      <c r="DHO347" s="430"/>
      <c r="DHP347" s="431"/>
      <c r="DHQ347" s="429"/>
      <c r="DHR347" s="428"/>
      <c r="DHS347" s="430"/>
      <c r="DHT347" s="431"/>
      <c r="DHU347" s="429"/>
      <c r="DHV347" s="428"/>
      <c r="DHW347" s="430"/>
      <c r="DHX347" s="431"/>
      <c r="DHY347" s="429"/>
      <c r="DHZ347" s="428"/>
      <c r="DIA347" s="430"/>
      <c r="DIB347" s="431"/>
      <c r="DIC347" s="429"/>
      <c r="DID347" s="428"/>
      <c r="DIE347" s="430"/>
      <c r="DIF347" s="431"/>
      <c r="DIG347" s="429"/>
      <c r="DIH347" s="428"/>
      <c r="DII347" s="430"/>
      <c r="DIJ347" s="431"/>
      <c r="DIK347" s="429"/>
      <c r="DIL347" s="428"/>
      <c r="DIM347" s="430"/>
      <c r="DIN347" s="431"/>
      <c r="DIO347" s="429"/>
      <c r="DIP347" s="428"/>
      <c r="DIQ347" s="430"/>
      <c r="DIR347" s="431"/>
      <c r="DIS347" s="429"/>
      <c r="DIT347" s="428"/>
      <c r="DIU347" s="430"/>
      <c r="DIV347" s="431"/>
      <c r="DIW347" s="429"/>
      <c r="DIX347" s="428"/>
      <c r="DIY347" s="430"/>
      <c r="DIZ347" s="431"/>
      <c r="DJA347" s="429"/>
      <c r="DJB347" s="428"/>
      <c r="DJC347" s="430"/>
      <c r="DJD347" s="431"/>
      <c r="DJE347" s="429"/>
      <c r="DJF347" s="428"/>
      <c r="DJG347" s="430"/>
      <c r="DJH347" s="431"/>
      <c r="DJI347" s="429"/>
      <c r="DJJ347" s="428"/>
      <c r="DJK347" s="430"/>
      <c r="DJL347" s="431"/>
      <c r="DJM347" s="429"/>
      <c r="DJN347" s="428"/>
      <c r="DJO347" s="430"/>
      <c r="DJP347" s="431"/>
      <c r="DJQ347" s="429"/>
      <c r="DJR347" s="428"/>
      <c r="DJS347" s="430"/>
      <c r="DJT347" s="431"/>
      <c r="DJU347" s="429"/>
      <c r="DJV347" s="428"/>
      <c r="DJW347" s="430"/>
      <c r="DJX347" s="431"/>
      <c r="DJY347" s="429"/>
      <c r="DJZ347" s="428"/>
      <c r="DKA347" s="430"/>
      <c r="DKB347" s="431"/>
      <c r="DKC347" s="429"/>
      <c r="DKD347" s="428"/>
      <c r="DKE347" s="430"/>
      <c r="DKF347" s="431"/>
      <c r="DKG347" s="429"/>
      <c r="DKH347" s="428"/>
      <c r="DKI347" s="430"/>
      <c r="DKJ347" s="431"/>
      <c r="DKK347" s="429"/>
      <c r="DKL347" s="428"/>
      <c r="DKM347" s="430"/>
      <c r="DKN347" s="431"/>
      <c r="DKO347" s="429"/>
      <c r="DKP347" s="428"/>
      <c r="DKQ347" s="430"/>
      <c r="DKR347" s="431"/>
      <c r="DKS347" s="429"/>
      <c r="DKT347" s="428"/>
      <c r="DKU347" s="430"/>
      <c r="DKV347" s="431"/>
      <c r="DKW347" s="429"/>
      <c r="DKX347" s="428"/>
      <c r="DKY347" s="430"/>
      <c r="DKZ347" s="431"/>
      <c r="DLA347" s="429"/>
      <c r="DLB347" s="428"/>
      <c r="DLC347" s="430"/>
      <c r="DLD347" s="431"/>
      <c r="DLE347" s="429"/>
      <c r="DLF347" s="428"/>
      <c r="DLG347" s="430"/>
      <c r="DLH347" s="431"/>
      <c r="DLI347" s="429"/>
      <c r="DLJ347" s="428"/>
      <c r="DLK347" s="430"/>
      <c r="DLL347" s="431"/>
      <c r="DLM347" s="429"/>
      <c r="DLN347" s="428"/>
      <c r="DLO347" s="430"/>
      <c r="DLP347" s="431"/>
      <c r="DLQ347" s="429"/>
      <c r="DLR347" s="428"/>
      <c r="DLS347" s="430"/>
      <c r="DLT347" s="431"/>
      <c r="DLU347" s="429"/>
      <c r="DLV347" s="428"/>
      <c r="DLW347" s="430"/>
      <c r="DLX347" s="431"/>
      <c r="DLY347" s="429"/>
      <c r="DLZ347" s="428"/>
      <c r="DMA347" s="430"/>
      <c r="DMB347" s="431"/>
      <c r="DMC347" s="429"/>
      <c r="DMD347" s="428"/>
      <c r="DME347" s="430"/>
      <c r="DMF347" s="431"/>
      <c r="DMG347" s="429"/>
      <c r="DMH347" s="428"/>
      <c r="DMI347" s="430"/>
      <c r="DMJ347" s="431"/>
      <c r="DMK347" s="429"/>
      <c r="DML347" s="428"/>
      <c r="DMM347" s="430"/>
      <c r="DMN347" s="431"/>
      <c r="DMO347" s="429"/>
      <c r="DMP347" s="428"/>
      <c r="DMQ347" s="430"/>
      <c r="DMR347" s="431"/>
      <c r="DMS347" s="429"/>
      <c r="DMT347" s="428"/>
      <c r="DMU347" s="430"/>
      <c r="DMV347" s="431"/>
      <c r="DMW347" s="429"/>
      <c r="DMX347" s="428"/>
      <c r="DMY347" s="430"/>
      <c r="DMZ347" s="431"/>
      <c r="DNA347" s="429"/>
      <c r="DNB347" s="428"/>
      <c r="DNC347" s="430"/>
      <c r="DND347" s="431"/>
      <c r="DNE347" s="429"/>
      <c r="DNF347" s="428"/>
      <c r="DNG347" s="430"/>
      <c r="DNH347" s="431"/>
      <c r="DNI347" s="429"/>
      <c r="DNJ347" s="428"/>
      <c r="DNK347" s="430"/>
      <c r="DNL347" s="431"/>
      <c r="DNM347" s="429"/>
      <c r="DNN347" s="428"/>
      <c r="DNO347" s="430"/>
      <c r="DNP347" s="431"/>
      <c r="DNQ347" s="429"/>
      <c r="DNR347" s="428"/>
      <c r="DNS347" s="430"/>
      <c r="DNT347" s="431"/>
      <c r="DNU347" s="429"/>
      <c r="DNV347" s="428"/>
      <c r="DNW347" s="430"/>
      <c r="DNX347" s="431"/>
      <c r="DNY347" s="429"/>
      <c r="DNZ347" s="428"/>
      <c r="DOA347" s="430"/>
      <c r="DOB347" s="431"/>
      <c r="DOC347" s="429"/>
      <c r="DOD347" s="428"/>
      <c r="DOE347" s="430"/>
      <c r="DOF347" s="431"/>
      <c r="DOG347" s="429"/>
      <c r="DOH347" s="428"/>
      <c r="DOI347" s="430"/>
      <c r="DOJ347" s="431"/>
      <c r="DOK347" s="429"/>
      <c r="DOL347" s="428"/>
      <c r="DOM347" s="430"/>
      <c r="DON347" s="431"/>
      <c r="DOO347" s="429"/>
      <c r="DOP347" s="428"/>
      <c r="DOQ347" s="430"/>
      <c r="DOR347" s="431"/>
      <c r="DOS347" s="429"/>
      <c r="DOT347" s="428"/>
      <c r="DOU347" s="430"/>
      <c r="DOV347" s="431"/>
      <c r="DOW347" s="429"/>
      <c r="DOX347" s="428"/>
      <c r="DOY347" s="430"/>
      <c r="DOZ347" s="431"/>
      <c r="DPA347" s="429"/>
      <c r="DPB347" s="428"/>
      <c r="DPC347" s="430"/>
      <c r="DPD347" s="431"/>
      <c r="DPE347" s="429"/>
      <c r="DPF347" s="428"/>
      <c r="DPG347" s="430"/>
      <c r="DPH347" s="431"/>
      <c r="DPI347" s="429"/>
      <c r="DPJ347" s="428"/>
      <c r="DPK347" s="430"/>
      <c r="DPL347" s="431"/>
      <c r="DPM347" s="429"/>
      <c r="DPN347" s="428"/>
      <c r="DPO347" s="430"/>
      <c r="DPP347" s="431"/>
      <c r="DPQ347" s="429"/>
      <c r="DPR347" s="428"/>
      <c r="DPS347" s="430"/>
      <c r="DPT347" s="431"/>
      <c r="DPU347" s="429"/>
      <c r="DPV347" s="428"/>
      <c r="DPW347" s="430"/>
      <c r="DPX347" s="431"/>
      <c r="DPY347" s="429"/>
      <c r="DPZ347" s="428"/>
      <c r="DQA347" s="430"/>
      <c r="DQB347" s="431"/>
      <c r="DQC347" s="429"/>
      <c r="DQD347" s="428"/>
      <c r="DQE347" s="430"/>
      <c r="DQF347" s="431"/>
      <c r="DQG347" s="429"/>
      <c r="DQH347" s="428"/>
      <c r="DQI347" s="430"/>
      <c r="DQJ347" s="431"/>
      <c r="DQK347" s="429"/>
      <c r="DQL347" s="428"/>
      <c r="DQM347" s="430"/>
      <c r="DQN347" s="431"/>
      <c r="DQO347" s="429"/>
      <c r="DQP347" s="428"/>
      <c r="DQQ347" s="430"/>
      <c r="DQR347" s="431"/>
      <c r="DQS347" s="429"/>
      <c r="DQT347" s="428"/>
      <c r="DQU347" s="430"/>
      <c r="DQV347" s="431"/>
      <c r="DQW347" s="429"/>
      <c r="DQX347" s="428"/>
      <c r="DQY347" s="430"/>
      <c r="DQZ347" s="431"/>
      <c r="DRA347" s="429"/>
      <c r="DRB347" s="428"/>
      <c r="DRC347" s="430"/>
      <c r="DRD347" s="431"/>
      <c r="DRE347" s="429"/>
      <c r="DRF347" s="428"/>
      <c r="DRG347" s="430"/>
      <c r="DRH347" s="431"/>
      <c r="DRI347" s="429"/>
      <c r="DRJ347" s="428"/>
      <c r="DRK347" s="430"/>
      <c r="DRL347" s="431"/>
      <c r="DRM347" s="429"/>
      <c r="DRN347" s="428"/>
      <c r="DRO347" s="430"/>
      <c r="DRP347" s="431"/>
      <c r="DRQ347" s="429"/>
      <c r="DRR347" s="428"/>
      <c r="DRS347" s="430"/>
      <c r="DRT347" s="431"/>
      <c r="DRU347" s="429"/>
      <c r="DRV347" s="428"/>
      <c r="DRW347" s="430"/>
      <c r="DRX347" s="431"/>
      <c r="DRY347" s="429"/>
      <c r="DRZ347" s="428"/>
      <c r="DSA347" s="430"/>
      <c r="DSB347" s="431"/>
      <c r="DSC347" s="429"/>
      <c r="DSD347" s="428"/>
      <c r="DSE347" s="430"/>
      <c r="DSF347" s="431"/>
      <c r="DSG347" s="429"/>
      <c r="DSH347" s="428"/>
      <c r="DSI347" s="430"/>
      <c r="DSJ347" s="431"/>
      <c r="DSK347" s="429"/>
      <c r="DSL347" s="428"/>
      <c r="DSM347" s="430"/>
      <c r="DSN347" s="431"/>
      <c r="DSO347" s="429"/>
      <c r="DSP347" s="428"/>
      <c r="DSQ347" s="430"/>
      <c r="DSR347" s="431"/>
      <c r="DSS347" s="429"/>
      <c r="DST347" s="428"/>
      <c r="DSU347" s="430"/>
      <c r="DSV347" s="431"/>
      <c r="DSW347" s="429"/>
      <c r="DSX347" s="428"/>
      <c r="DSY347" s="430"/>
      <c r="DSZ347" s="431"/>
      <c r="DTA347" s="429"/>
      <c r="DTB347" s="428"/>
      <c r="DTC347" s="430"/>
      <c r="DTD347" s="431"/>
      <c r="DTE347" s="429"/>
      <c r="DTF347" s="428"/>
      <c r="DTG347" s="430"/>
      <c r="DTH347" s="431"/>
      <c r="DTI347" s="429"/>
      <c r="DTJ347" s="428"/>
      <c r="DTK347" s="430"/>
      <c r="DTL347" s="431"/>
      <c r="DTM347" s="429"/>
      <c r="DTN347" s="428"/>
      <c r="DTO347" s="430"/>
      <c r="DTP347" s="431"/>
      <c r="DTQ347" s="429"/>
      <c r="DTR347" s="428"/>
      <c r="DTS347" s="430"/>
      <c r="DTT347" s="431"/>
      <c r="DTU347" s="429"/>
      <c r="DTV347" s="428"/>
      <c r="DTW347" s="430"/>
      <c r="DTX347" s="431"/>
      <c r="DTY347" s="429"/>
      <c r="DTZ347" s="428"/>
      <c r="DUA347" s="430"/>
      <c r="DUB347" s="431"/>
      <c r="DUC347" s="429"/>
      <c r="DUD347" s="428"/>
      <c r="DUE347" s="430"/>
      <c r="DUF347" s="431"/>
      <c r="DUG347" s="429"/>
      <c r="DUH347" s="428"/>
      <c r="DUI347" s="430"/>
      <c r="DUJ347" s="431"/>
      <c r="DUK347" s="429"/>
      <c r="DUL347" s="428"/>
      <c r="DUM347" s="430"/>
      <c r="DUN347" s="431"/>
      <c r="DUO347" s="429"/>
      <c r="DUP347" s="428"/>
      <c r="DUQ347" s="430"/>
      <c r="DUR347" s="431"/>
      <c r="DUS347" s="429"/>
      <c r="DUT347" s="428"/>
      <c r="DUU347" s="430"/>
      <c r="DUV347" s="431"/>
      <c r="DUW347" s="429"/>
      <c r="DUX347" s="428"/>
      <c r="DUY347" s="430"/>
      <c r="DUZ347" s="431"/>
      <c r="DVA347" s="429"/>
      <c r="DVB347" s="428"/>
      <c r="DVC347" s="430"/>
      <c r="DVD347" s="431"/>
      <c r="DVE347" s="429"/>
      <c r="DVF347" s="428"/>
      <c r="DVG347" s="430"/>
      <c r="DVH347" s="431"/>
      <c r="DVI347" s="429"/>
      <c r="DVJ347" s="428"/>
      <c r="DVK347" s="430"/>
      <c r="DVL347" s="431"/>
      <c r="DVM347" s="429"/>
      <c r="DVN347" s="428"/>
      <c r="DVO347" s="430"/>
      <c r="DVP347" s="431"/>
      <c r="DVQ347" s="429"/>
      <c r="DVR347" s="428"/>
      <c r="DVS347" s="430"/>
      <c r="DVT347" s="431"/>
      <c r="DVU347" s="429"/>
      <c r="DVV347" s="428"/>
      <c r="DVW347" s="430"/>
      <c r="DVX347" s="431"/>
      <c r="DVY347" s="429"/>
      <c r="DVZ347" s="428"/>
      <c r="DWA347" s="430"/>
      <c r="DWB347" s="431"/>
      <c r="DWC347" s="429"/>
      <c r="DWD347" s="428"/>
      <c r="DWE347" s="430"/>
      <c r="DWF347" s="431"/>
      <c r="DWG347" s="429"/>
      <c r="DWH347" s="428"/>
      <c r="DWI347" s="430"/>
      <c r="DWJ347" s="431"/>
      <c r="DWK347" s="429"/>
      <c r="DWL347" s="428"/>
      <c r="DWM347" s="430"/>
      <c r="DWN347" s="431"/>
      <c r="DWO347" s="429"/>
      <c r="DWP347" s="428"/>
      <c r="DWQ347" s="430"/>
      <c r="DWR347" s="431"/>
      <c r="DWS347" s="429"/>
      <c r="DWT347" s="428"/>
      <c r="DWU347" s="430"/>
      <c r="DWV347" s="431"/>
      <c r="DWW347" s="429"/>
      <c r="DWX347" s="428"/>
      <c r="DWY347" s="430"/>
      <c r="DWZ347" s="431"/>
      <c r="DXA347" s="429"/>
      <c r="DXB347" s="428"/>
      <c r="DXC347" s="430"/>
      <c r="DXD347" s="431"/>
      <c r="DXE347" s="429"/>
      <c r="DXF347" s="428"/>
      <c r="DXG347" s="430"/>
      <c r="DXH347" s="431"/>
      <c r="DXI347" s="429"/>
      <c r="DXJ347" s="428"/>
      <c r="DXK347" s="430"/>
      <c r="DXL347" s="431"/>
      <c r="DXM347" s="429"/>
      <c r="DXN347" s="428"/>
      <c r="DXO347" s="430"/>
      <c r="DXP347" s="431"/>
      <c r="DXQ347" s="429"/>
      <c r="DXR347" s="428"/>
      <c r="DXS347" s="430"/>
      <c r="DXT347" s="431"/>
      <c r="DXU347" s="429"/>
      <c r="DXV347" s="428"/>
      <c r="DXW347" s="430"/>
      <c r="DXX347" s="431"/>
      <c r="DXY347" s="429"/>
      <c r="DXZ347" s="428"/>
      <c r="DYA347" s="430"/>
      <c r="DYB347" s="431"/>
      <c r="DYC347" s="429"/>
      <c r="DYD347" s="428"/>
      <c r="DYE347" s="430"/>
      <c r="DYF347" s="431"/>
      <c r="DYG347" s="429"/>
      <c r="DYH347" s="428"/>
      <c r="DYI347" s="430"/>
      <c r="DYJ347" s="431"/>
      <c r="DYK347" s="429"/>
      <c r="DYL347" s="428"/>
      <c r="DYM347" s="430"/>
      <c r="DYN347" s="431"/>
      <c r="DYO347" s="429"/>
      <c r="DYP347" s="428"/>
      <c r="DYQ347" s="430"/>
      <c r="DYR347" s="431"/>
      <c r="DYS347" s="429"/>
      <c r="DYT347" s="428"/>
      <c r="DYU347" s="430"/>
      <c r="DYV347" s="431"/>
      <c r="DYW347" s="429"/>
      <c r="DYX347" s="428"/>
      <c r="DYY347" s="430"/>
      <c r="DYZ347" s="431"/>
      <c r="DZA347" s="429"/>
      <c r="DZB347" s="428"/>
      <c r="DZC347" s="430"/>
      <c r="DZD347" s="431"/>
      <c r="DZE347" s="429"/>
      <c r="DZF347" s="428"/>
      <c r="DZG347" s="430"/>
      <c r="DZH347" s="431"/>
      <c r="DZI347" s="429"/>
      <c r="DZJ347" s="428"/>
      <c r="DZK347" s="430"/>
      <c r="DZL347" s="431"/>
      <c r="DZM347" s="429"/>
      <c r="DZN347" s="428"/>
      <c r="DZO347" s="430"/>
      <c r="DZP347" s="431"/>
      <c r="DZQ347" s="429"/>
      <c r="DZR347" s="428"/>
      <c r="DZS347" s="430"/>
      <c r="DZT347" s="431"/>
      <c r="DZU347" s="429"/>
      <c r="DZV347" s="428"/>
      <c r="DZW347" s="430"/>
      <c r="DZX347" s="431"/>
      <c r="DZY347" s="429"/>
      <c r="DZZ347" s="428"/>
      <c r="EAA347" s="430"/>
      <c r="EAB347" s="431"/>
      <c r="EAC347" s="429"/>
      <c r="EAD347" s="428"/>
      <c r="EAE347" s="430"/>
      <c r="EAF347" s="431"/>
      <c r="EAG347" s="429"/>
      <c r="EAH347" s="428"/>
      <c r="EAI347" s="430"/>
      <c r="EAJ347" s="431"/>
      <c r="EAK347" s="429"/>
      <c r="EAL347" s="428"/>
      <c r="EAM347" s="430"/>
      <c r="EAN347" s="431"/>
      <c r="EAO347" s="429"/>
      <c r="EAP347" s="428"/>
      <c r="EAQ347" s="430"/>
      <c r="EAR347" s="431"/>
      <c r="EAS347" s="429"/>
      <c r="EAT347" s="428"/>
      <c r="EAU347" s="430"/>
      <c r="EAV347" s="431"/>
      <c r="EAW347" s="429"/>
      <c r="EAX347" s="428"/>
      <c r="EAY347" s="430"/>
      <c r="EAZ347" s="431"/>
      <c r="EBA347" s="429"/>
      <c r="EBB347" s="428"/>
      <c r="EBC347" s="430"/>
      <c r="EBD347" s="431"/>
      <c r="EBE347" s="429"/>
      <c r="EBF347" s="428"/>
      <c r="EBG347" s="430"/>
      <c r="EBH347" s="431"/>
      <c r="EBI347" s="429"/>
      <c r="EBJ347" s="428"/>
      <c r="EBK347" s="430"/>
      <c r="EBL347" s="431"/>
      <c r="EBM347" s="429"/>
      <c r="EBN347" s="428"/>
      <c r="EBO347" s="430"/>
      <c r="EBP347" s="431"/>
      <c r="EBQ347" s="429"/>
      <c r="EBR347" s="428"/>
      <c r="EBS347" s="430"/>
      <c r="EBT347" s="431"/>
      <c r="EBU347" s="429"/>
      <c r="EBV347" s="428"/>
      <c r="EBW347" s="430"/>
      <c r="EBX347" s="431"/>
      <c r="EBY347" s="429"/>
      <c r="EBZ347" s="428"/>
      <c r="ECA347" s="430"/>
      <c r="ECB347" s="431"/>
      <c r="ECC347" s="429"/>
      <c r="ECD347" s="428"/>
      <c r="ECE347" s="430"/>
      <c r="ECF347" s="431"/>
      <c r="ECG347" s="429"/>
      <c r="ECH347" s="428"/>
      <c r="ECI347" s="430"/>
      <c r="ECJ347" s="431"/>
      <c r="ECK347" s="429"/>
      <c r="ECL347" s="428"/>
      <c r="ECM347" s="430"/>
      <c r="ECN347" s="431"/>
      <c r="ECO347" s="429"/>
      <c r="ECP347" s="428"/>
      <c r="ECQ347" s="430"/>
      <c r="ECR347" s="431"/>
      <c r="ECS347" s="429"/>
      <c r="ECT347" s="428"/>
      <c r="ECU347" s="430"/>
      <c r="ECV347" s="431"/>
      <c r="ECW347" s="429"/>
      <c r="ECX347" s="428"/>
      <c r="ECY347" s="430"/>
      <c r="ECZ347" s="431"/>
      <c r="EDA347" s="429"/>
      <c r="EDB347" s="428"/>
      <c r="EDC347" s="430"/>
      <c r="EDD347" s="431"/>
      <c r="EDE347" s="429"/>
      <c r="EDF347" s="428"/>
      <c r="EDG347" s="430"/>
      <c r="EDH347" s="431"/>
      <c r="EDI347" s="429"/>
      <c r="EDJ347" s="428"/>
      <c r="EDK347" s="430"/>
      <c r="EDL347" s="431"/>
      <c r="EDM347" s="429"/>
      <c r="EDN347" s="428"/>
      <c r="EDO347" s="430"/>
      <c r="EDP347" s="431"/>
      <c r="EDQ347" s="429"/>
      <c r="EDR347" s="428"/>
      <c r="EDS347" s="430"/>
      <c r="EDT347" s="431"/>
      <c r="EDU347" s="429"/>
      <c r="EDV347" s="428"/>
      <c r="EDW347" s="430"/>
      <c r="EDX347" s="431"/>
      <c r="EDY347" s="429"/>
      <c r="EDZ347" s="428"/>
      <c r="EEA347" s="430"/>
      <c r="EEB347" s="431"/>
      <c r="EEC347" s="429"/>
      <c r="EED347" s="428"/>
      <c r="EEE347" s="430"/>
      <c r="EEF347" s="431"/>
      <c r="EEG347" s="429"/>
      <c r="EEH347" s="428"/>
      <c r="EEI347" s="430"/>
      <c r="EEJ347" s="431"/>
      <c r="EEK347" s="429"/>
      <c r="EEL347" s="428"/>
      <c r="EEM347" s="430"/>
      <c r="EEN347" s="431"/>
      <c r="EEO347" s="429"/>
      <c r="EEP347" s="428"/>
      <c r="EEQ347" s="430"/>
      <c r="EER347" s="431"/>
      <c r="EES347" s="429"/>
      <c r="EET347" s="428"/>
      <c r="EEU347" s="430"/>
      <c r="EEV347" s="431"/>
      <c r="EEW347" s="429"/>
      <c r="EEX347" s="428"/>
      <c r="EEY347" s="430"/>
      <c r="EEZ347" s="431"/>
      <c r="EFA347" s="429"/>
      <c r="EFB347" s="428"/>
      <c r="EFC347" s="430"/>
      <c r="EFD347" s="431"/>
      <c r="EFE347" s="429"/>
      <c r="EFF347" s="428"/>
      <c r="EFG347" s="430"/>
      <c r="EFH347" s="431"/>
      <c r="EFI347" s="429"/>
      <c r="EFJ347" s="428"/>
      <c r="EFK347" s="430"/>
      <c r="EFL347" s="431"/>
      <c r="EFM347" s="429"/>
      <c r="EFN347" s="428"/>
      <c r="EFO347" s="430"/>
      <c r="EFP347" s="431"/>
      <c r="EFQ347" s="429"/>
      <c r="EFR347" s="428"/>
      <c r="EFS347" s="430"/>
      <c r="EFT347" s="431"/>
      <c r="EFU347" s="429"/>
      <c r="EFV347" s="428"/>
      <c r="EFW347" s="430"/>
      <c r="EFX347" s="431"/>
      <c r="EFY347" s="429"/>
      <c r="EFZ347" s="428"/>
      <c r="EGA347" s="430"/>
      <c r="EGB347" s="431"/>
      <c r="EGC347" s="429"/>
      <c r="EGD347" s="428"/>
      <c r="EGE347" s="430"/>
      <c r="EGF347" s="431"/>
      <c r="EGG347" s="429"/>
      <c r="EGH347" s="428"/>
      <c r="EGI347" s="430"/>
      <c r="EGJ347" s="431"/>
      <c r="EGK347" s="429"/>
      <c r="EGL347" s="428"/>
      <c r="EGM347" s="430"/>
      <c r="EGN347" s="431"/>
      <c r="EGO347" s="429"/>
      <c r="EGP347" s="428"/>
      <c r="EGQ347" s="430"/>
      <c r="EGR347" s="431"/>
      <c r="EGS347" s="429"/>
      <c r="EGT347" s="428"/>
      <c r="EGU347" s="430"/>
      <c r="EGV347" s="431"/>
      <c r="EGW347" s="429"/>
      <c r="EGX347" s="428"/>
      <c r="EGY347" s="430"/>
      <c r="EGZ347" s="431"/>
      <c r="EHA347" s="429"/>
      <c r="EHB347" s="428"/>
      <c r="EHC347" s="430"/>
      <c r="EHD347" s="431"/>
      <c r="EHE347" s="429"/>
      <c r="EHF347" s="428"/>
      <c r="EHG347" s="430"/>
      <c r="EHH347" s="431"/>
      <c r="EHI347" s="429"/>
      <c r="EHJ347" s="428"/>
      <c r="EHK347" s="430"/>
      <c r="EHL347" s="431"/>
      <c r="EHM347" s="429"/>
      <c r="EHN347" s="428"/>
      <c r="EHO347" s="430"/>
      <c r="EHP347" s="431"/>
      <c r="EHQ347" s="429"/>
      <c r="EHR347" s="428"/>
      <c r="EHS347" s="430"/>
      <c r="EHT347" s="431"/>
      <c r="EHU347" s="429"/>
      <c r="EHV347" s="428"/>
      <c r="EHW347" s="430"/>
      <c r="EHX347" s="431"/>
      <c r="EHY347" s="429"/>
      <c r="EHZ347" s="428"/>
      <c r="EIA347" s="430"/>
      <c r="EIB347" s="431"/>
      <c r="EIC347" s="429"/>
      <c r="EID347" s="428"/>
      <c r="EIE347" s="430"/>
      <c r="EIF347" s="431"/>
      <c r="EIG347" s="429"/>
      <c r="EIH347" s="428"/>
      <c r="EII347" s="430"/>
      <c r="EIJ347" s="431"/>
      <c r="EIK347" s="429"/>
      <c r="EIL347" s="428"/>
      <c r="EIM347" s="430"/>
      <c r="EIN347" s="431"/>
      <c r="EIO347" s="429"/>
      <c r="EIP347" s="428"/>
      <c r="EIQ347" s="430"/>
      <c r="EIR347" s="431"/>
      <c r="EIS347" s="429"/>
      <c r="EIT347" s="428"/>
      <c r="EIU347" s="430"/>
      <c r="EIV347" s="431"/>
      <c r="EIW347" s="429"/>
      <c r="EIX347" s="428"/>
      <c r="EIY347" s="430"/>
      <c r="EIZ347" s="431"/>
      <c r="EJA347" s="429"/>
      <c r="EJB347" s="428"/>
      <c r="EJC347" s="430"/>
      <c r="EJD347" s="431"/>
      <c r="EJE347" s="429"/>
      <c r="EJF347" s="428"/>
      <c r="EJG347" s="430"/>
      <c r="EJH347" s="431"/>
      <c r="EJI347" s="429"/>
      <c r="EJJ347" s="428"/>
      <c r="EJK347" s="430"/>
      <c r="EJL347" s="431"/>
      <c r="EJM347" s="429"/>
      <c r="EJN347" s="428"/>
      <c r="EJO347" s="430"/>
      <c r="EJP347" s="431"/>
      <c r="EJQ347" s="429"/>
      <c r="EJR347" s="428"/>
      <c r="EJS347" s="430"/>
      <c r="EJT347" s="431"/>
      <c r="EJU347" s="429"/>
      <c r="EJV347" s="428"/>
      <c r="EJW347" s="430"/>
      <c r="EJX347" s="431"/>
      <c r="EJY347" s="429"/>
      <c r="EJZ347" s="428"/>
      <c r="EKA347" s="430"/>
      <c r="EKB347" s="431"/>
      <c r="EKC347" s="429"/>
      <c r="EKD347" s="428"/>
      <c r="EKE347" s="430"/>
      <c r="EKF347" s="431"/>
      <c r="EKG347" s="429"/>
      <c r="EKH347" s="428"/>
      <c r="EKI347" s="430"/>
      <c r="EKJ347" s="431"/>
      <c r="EKK347" s="429"/>
      <c r="EKL347" s="428"/>
      <c r="EKM347" s="430"/>
      <c r="EKN347" s="431"/>
      <c r="EKO347" s="429"/>
      <c r="EKP347" s="428"/>
      <c r="EKQ347" s="430"/>
      <c r="EKR347" s="431"/>
      <c r="EKS347" s="429"/>
      <c r="EKT347" s="428"/>
      <c r="EKU347" s="430"/>
      <c r="EKV347" s="431"/>
      <c r="EKW347" s="429"/>
      <c r="EKX347" s="428"/>
      <c r="EKY347" s="430"/>
      <c r="EKZ347" s="431"/>
      <c r="ELA347" s="429"/>
      <c r="ELB347" s="428"/>
      <c r="ELC347" s="430"/>
      <c r="ELD347" s="431"/>
      <c r="ELE347" s="429"/>
      <c r="ELF347" s="428"/>
      <c r="ELG347" s="430"/>
      <c r="ELH347" s="431"/>
      <c r="ELI347" s="429"/>
      <c r="ELJ347" s="428"/>
      <c r="ELK347" s="430"/>
      <c r="ELL347" s="431"/>
      <c r="ELM347" s="429"/>
      <c r="ELN347" s="428"/>
      <c r="ELO347" s="430"/>
      <c r="ELP347" s="431"/>
      <c r="ELQ347" s="429"/>
      <c r="ELR347" s="428"/>
      <c r="ELS347" s="430"/>
      <c r="ELT347" s="431"/>
      <c r="ELU347" s="429"/>
      <c r="ELV347" s="428"/>
      <c r="ELW347" s="430"/>
      <c r="ELX347" s="431"/>
      <c r="ELY347" s="429"/>
      <c r="ELZ347" s="428"/>
      <c r="EMA347" s="430"/>
      <c r="EMB347" s="431"/>
      <c r="EMC347" s="429"/>
      <c r="EMD347" s="428"/>
      <c r="EME347" s="430"/>
      <c r="EMF347" s="431"/>
      <c r="EMG347" s="429"/>
      <c r="EMH347" s="428"/>
      <c r="EMI347" s="430"/>
      <c r="EMJ347" s="431"/>
      <c r="EMK347" s="429"/>
      <c r="EML347" s="428"/>
      <c r="EMM347" s="430"/>
      <c r="EMN347" s="431"/>
      <c r="EMO347" s="429"/>
      <c r="EMP347" s="428"/>
      <c r="EMQ347" s="430"/>
      <c r="EMR347" s="431"/>
      <c r="EMS347" s="429"/>
      <c r="EMT347" s="428"/>
      <c r="EMU347" s="430"/>
      <c r="EMV347" s="431"/>
      <c r="EMW347" s="429"/>
      <c r="EMX347" s="428"/>
      <c r="EMY347" s="430"/>
      <c r="EMZ347" s="431"/>
      <c r="ENA347" s="429"/>
      <c r="ENB347" s="428"/>
      <c r="ENC347" s="430"/>
      <c r="END347" s="431"/>
      <c r="ENE347" s="429"/>
      <c r="ENF347" s="428"/>
      <c r="ENG347" s="430"/>
      <c r="ENH347" s="431"/>
      <c r="ENI347" s="429"/>
      <c r="ENJ347" s="428"/>
      <c r="ENK347" s="430"/>
      <c r="ENL347" s="431"/>
      <c r="ENM347" s="429"/>
      <c r="ENN347" s="428"/>
      <c r="ENO347" s="430"/>
      <c r="ENP347" s="431"/>
      <c r="ENQ347" s="429"/>
      <c r="ENR347" s="428"/>
      <c r="ENS347" s="430"/>
      <c r="ENT347" s="431"/>
      <c r="ENU347" s="429"/>
      <c r="ENV347" s="428"/>
      <c r="ENW347" s="430"/>
      <c r="ENX347" s="431"/>
      <c r="ENY347" s="429"/>
      <c r="ENZ347" s="428"/>
      <c r="EOA347" s="430"/>
      <c r="EOB347" s="431"/>
      <c r="EOC347" s="429"/>
      <c r="EOD347" s="428"/>
      <c r="EOE347" s="430"/>
      <c r="EOF347" s="431"/>
      <c r="EOG347" s="429"/>
      <c r="EOH347" s="428"/>
      <c r="EOI347" s="430"/>
      <c r="EOJ347" s="431"/>
      <c r="EOK347" s="429"/>
      <c r="EOL347" s="428"/>
      <c r="EOM347" s="430"/>
      <c r="EON347" s="431"/>
      <c r="EOO347" s="429"/>
      <c r="EOP347" s="428"/>
      <c r="EOQ347" s="430"/>
      <c r="EOR347" s="431"/>
      <c r="EOS347" s="429"/>
      <c r="EOT347" s="428"/>
      <c r="EOU347" s="430"/>
      <c r="EOV347" s="431"/>
      <c r="EOW347" s="429"/>
      <c r="EOX347" s="428"/>
      <c r="EOY347" s="430"/>
      <c r="EOZ347" s="431"/>
      <c r="EPA347" s="429"/>
      <c r="EPB347" s="428"/>
      <c r="EPC347" s="430"/>
      <c r="EPD347" s="431"/>
      <c r="EPE347" s="429"/>
      <c r="EPF347" s="428"/>
      <c r="EPG347" s="430"/>
      <c r="EPH347" s="431"/>
      <c r="EPI347" s="429"/>
      <c r="EPJ347" s="428"/>
      <c r="EPK347" s="430"/>
      <c r="EPL347" s="431"/>
      <c r="EPM347" s="429"/>
      <c r="EPN347" s="428"/>
      <c r="EPO347" s="430"/>
      <c r="EPP347" s="431"/>
      <c r="EPQ347" s="429"/>
      <c r="EPR347" s="428"/>
      <c r="EPS347" s="430"/>
      <c r="EPT347" s="431"/>
      <c r="EPU347" s="429"/>
      <c r="EPV347" s="428"/>
      <c r="EPW347" s="430"/>
      <c r="EPX347" s="431"/>
      <c r="EPY347" s="429"/>
      <c r="EPZ347" s="428"/>
      <c r="EQA347" s="430"/>
      <c r="EQB347" s="431"/>
      <c r="EQC347" s="429"/>
      <c r="EQD347" s="428"/>
      <c r="EQE347" s="430"/>
      <c r="EQF347" s="431"/>
      <c r="EQG347" s="429"/>
      <c r="EQH347" s="428"/>
      <c r="EQI347" s="430"/>
      <c r="EQJ347" s="431"/>
      <c r="EQK347" s="429"/>
      <c r="EQL347" s="428"/>
      <c r="EQM347" s="430"/>
      <c r="EQN347" s="431"/>
      <c r="EQO347" s="429"/>
      <c r="EQP347" s="428"/>
      <c r="EQQ347" s="430"/>
      <c r="EQR347" s="431"/>
      <c r="EQS347" s="429"/>
      <c r="EQT347" s="428"/>
      <c r="EQU347" s="430"/>
      <c r="EQV347" s="431"/>
      <c r="EQW347" s="429"/>
      <c r="EQX347" s="428"/>
      <c r="EQY347" s="430"/>
      <c r="EQZ347" s="431"/>
      <c r="ERA347" s="429"/>
      <c r="ERB347" s="428"/>
      <c r="ERC347" s="430"/>
      <c r="ERD347" s="431"/>
      <c r="ERE347" s="429"/>
      <c r="ERF347" s="428"/>
      <c r="ERG347" s="430"/>
      <c r="ERH347" s="431"/>
      <c r="ERI347" s="429"/>
      <c r="ERJ347" s="428"/>
      <c r="ERK347" s="430"/>
      <c r="ERL347" s="431"/>
      <c r="ERM347" s="429"/>
      <c r="ERN347" s="428"/>
      <c r="ERO347" s="430"/>
      <c r="ERP347" s="431"/>
      <c r="ERQ347" s="429"/>
      <c r="ERR347" s="428"/>
      <c r="ERS347" s="430"/>
      <c r="ERT347" s="431"/>
      <c r="ERU347" s="429"/>
      <c r="ERV347" s="428"/>
      <c r="ERW347" s="430"/>
      <c r="ERX347" s="431"/>
      <c r="ERY347" s="429"/>
      <c r="ERZ347" s="428"/>
      <c r="ESA347" s="430"/>
      <c r="ESB347" s="431"/>
      <c r="ESC347" s="429"/>
      <c r="ESD347" s="428"/>
      <c r="ESE347" s="430"/>
      <c r="ESF347" s="431"/>
      <c r="ESG347" s="429"/>
      <c r="ESH347" s="428"/>
      <c r="ESI347" s="430"/>
      <c r="ESJ347" s="431"/>
      <c r="ESK347" s="429"/>
      <c r="ESL347" s="428"/>
      <c r="ESM347" s="430"/>
      <c r="ESN347" s="431"/>
      <c r="ESO347" s="429"/>
      <c r="ESP347" s="428"/>
      <c r="ESQ347" s="430"/>
      <c r="ESR347" s="431"/>
      <c r="ESS347" s="429"/>
      <c r="EST347" s="428"/>
      <c r="ESU347" s="430"/>
      <c r="ESV347" s="431"/>
      <c r="ESW347" s="429"/>
      <c r="ESX347" s="428"/>
      <c r="ESY347" s="430"/>
      <c r="ESZ347" s="431"/>
      <c r="ETA347" s="429"/>
      <c r="ETB347" s="428"/>
      <c r="ETC347" s="430"/>
      <c r="ETD347" s="431"/>
      <c r="ETE347" s="429"/>
      <c r="ETF347" s="428"/>
      <c r="ETG347" s="430"/>
      <c r="ETH347" s="431"/>
      <c r="ETI347" s="429"/>
      <c r="ETJ347" s="428"/>
      <c r="ETK347" s="430"/>
      <c r="ETL347" s="431"/>
      <c r="ETM347" s="429"/>
      <c r="ETN347" s="428"/>
      <c r="ETO347" s="430"/>
      <c r="ETP347" s="431"/>
      <c r="ETQ347" s="429"/>
      <c r="ETR347" s="428"/>
      <c r="ETS347" s="430"/>
      <c r="ETT347" s="431"/>
      <c r="ETU347" s="429"/>
      <c r="ETV347" s="428"/>
      <c r="ETW347" s="430"/>
      <c r="ETX347" s="431"/>
      <c r="ETY347" s="429"/>
      <c r="ETZ347" s="428"/>
      <c r="EUA347" s="430"/>
      <c r="EUB347" s="431"/>
      <c r="EUC347" s="429"/>
      <c r="EUD347" s="428"/>
      <c r="EUE347" s="430"/>
      <c r="EUF347" s="431"/>
      <c r="EUG347" s="429"/>
      <c r="EUH347" s="428"/>
      <c r="EUI347" s="430"/>
      <c r="EUJ347" s="431"/>
      <c r="EUK347" s="429"/>
      <c r="EUL347" s="428"/>
      <c r="EUM347" s="430"/>
      <c r="EUN347" s="431"/>
      <c r="EUO347" s="429"/>
      <c r="EUP347" s="428"/>
      <c r="EUQ347" s="430"/>
      <c r="EUR347" s="431"/>
      <c r="EUS347" s="429"/>
      <c r="EUT347" s="428"/>
      <c r="EUU347" s="430"/>
      <c r="EUV347" s="431"/>
      <c r="EUW347" s="429"/>
      <c r="EUX347" s="428"/>
      <c r="EUY347" s="430"/>
      <c r="EUZ347" s="431"/>
      <c r="EVA347" s="429"/>
      <c r="EVB347" s="428"/>
      <c r="EVC347" s="430"/>
      <c r="EVD347" s="431"/>
      <c r="EVE347" s="429"/>
      <c r="EVF347" s="428"/>
      <c r="EVG347" s="430"/>
      <c r="EVH347" s="431"/>
      <c r="EVI347" s="429"/>
      <c r="EVJ347" s="428"/>
      <c r="EVK347" s="430"/>
      <c r="EVL347" s="431"/>
      <c r="EVM347" s="429"/>
      <c r="EVN347" s="428"/>
      <c r="EVO347" s="430"/>
      <c r="EVP347" s="431"/>
      <c r="EVQ347" s="429"/>
      <c r="EVR347" s="428"/>
      <c r="EVS347" s="430"/>
      <c r="EVT347" s="431"/>
      <c r="EVU347" s="429"/>
      <c r="EVV347" s="428"/>
      <c r="EVW347" s="430"/>
      <c r="EVX347" s="431"/>
      <c r="EVY347" s="429"/>
      <c r="EVZ347" s="428"/>
      <c r="EWA347" s="430"/>
      <c r="EWB347" s="431"/>
      <c r="EWC347" s="429"/>
      <c r="EWD347" s="428"/>
      <c r="EWE347" s="430"/>
      <c r="EWF347" s="431"/>
      <c r="EWG347" s="429"/>
      <c r="EWH347" s="428"/>
      <c r="EWI347" s="430"/>
      <c r="EWJ347" s="431"/>
      <c r="EWK347" s="429"/>
      <c r="EWL347" s="428"/>
      <c r="EWM347" s="430"/>
      <c r="EWN347" s="431"/>
      <c r="EWO347" s="429"/>
      <c r="EWP347" s="428"/>
      <c r="EWQ347" s="430"/>
      <c r="EWR347" s="431"/>
      <c r="EWS347" s="429"/>
      <c r="EWT347" s="428"/>
      <c r="EWU347" s="430"/>
      <c r="EWV347" s="431"/>
      <c r="EWW347" s="429"/>
      <c r="EWX347" s="428"/>
      <c r="EWY347" s="430"/>
      <c r="EWZ347" s="431"/>
      <c r="EXA347" s="429"/>
      <c r="EXB347" s="428"/>
      <c r="EXC347" s="430"/>
      <c r="EXD347" s="431"/>
      <c r="EXE347" s="429"/>
      <c r="EXF347" s="428"/>
      <c r="EXG347" s="430"/>
      <c r="EXH347" s="431"/>
      <c r="EXI347" s="429"/>
      <c r="EXJ347" s="428"/>
      <c r="EXK347" s="430"/>
      <c r="EXL347" s="431"/>
      <c r="EXM347" s="429"/>
      <c r="EXN347" s="428"/>
      <c r="EXO347" s="430"/>
      <c r="EXP347" s="431"/>
      <c r="EXQ347" s="429"/>
      <c r="EXR347" s="428"/>
      <c r="EXS347" s="430"/>
      <c r="EXT347" s="431"/>
      <c r="EXU347" s="429"/>
      <c r="EXV347" s="428"/>
      <c r="EXW347" s="430"/>
      <c r="EXX347" s="431"/>
      <c r="EXY347" s="429"/>
      <c r="EXZ347" s="428"/>
      <c r="EYA347" s="430"/>
      <c r="EYB347" s="431"/>
      <c r="EYC347" s="429"/>
      <c r="EYD347" s="428"/>
      <c r="EYE347" s="430"/>
      <c r="EYF347" s="431"/>
      <c r="EYG347" s="429"/>
      <c r="EYH347" s="428"/>
      <c r="EYI347" s="430"/>
      <c r="EYJ347" s="431"/>
      <c r="EYK347" s="429"/>
      <c r="EYL347" s="428"/>
      <c r="EYM347" s="430"/>
      <c r="EYN347" s="431"/>
      <c r="EYO347" s="429"/>
      <c r="EYP347" s="428"/>
      <c r="EYQ347" s="430"/>
      <c r="EYR347" s="431"/>
      <c r="EYS347" s="429"/>
      <c r="EYT347" s="428"/>
      <c r="EYU347" s="430"/>
      <c r="EYV347" s="431"/>
      <c r="EYW347" s="429"/>
      <c r="EYX347" s="428"/>
      <c r="EYY347" s="430"/>
      <c r="EYZ347" s="431"/>
      <c r="EZA347" s="429"/>
      <c r="EZB347" s="428"/>
      <c r="EZC347" s="430"/>
      <c r="EZD347" s="431"/>
      <c r="EZE347" s="429"/>
      <c r="EZF347" s="428"/>
      <c r="EZG347" s="430"/>
      <c r="EZH347" s="431"/>
      <c r="EZI347" s="429"/>
      <c r="EZJ347" s="428"/>
      <c r="EZK347" s="430"/>
      <c r="EZL347" s="431"/>
      <c r="EZM347" s="429"/>
      <c r="EZN347" s="428"/>
      <c r="EZO347" s="430"/>
      <c r="EZP347" s="431"/>
      <c r="EZQ347" s="429"/>
      <c r="EZR347" s="428"/>
      <c r="EZS347" s="430"/>
      <c r="EZT347" s="431"/>
      <c r="EZU347" s="429"/>
      <c r="EZV347" s="428"/>
      <c r="EZW347" s="430"/>
      <c r="EZX347" s="431"/>
      <c r="EZY347" s="429"/>
      <c r="EZZ347" s="428"/>
      <c r="FAA347" s="430"/>
      <c r="FAB347" s="431"/>
      <c r="FAC347" s="429"/>
      <c r="FAD347" s="428"/>
      <c r="FAE347" s="430"/>
      <c r="FAF347" s="431"/>
      <c r="FAG347" s="429"/>
      <c r="FAH347" s="428"/>
      <c r="FAI347" s="430"/>
      <c r="FAJ347" s="431"/>
      <c r="FAK347" s="429"/>
      <c r="FAL347" s="428"/>
      <c r="FAM347" s="430"/>
      <c r="FAN347" s="431"/>
      <c r="FAO347" s="429"/>
      <c r="FAP347" s="428"/>
      <c r="FAQ347" s="430"/>
      <c r="FAR347" s="431"/>
      <c r="FAS347" s="429"/>
      <c r="FAT347" s="428"/>
      <c r="FAU347" s="430"/>
      <c r="FAV347" s="431"/>
      <c r="FAW347" s="429"/>
      <c r="FAX347" s="428"/>
      <c r="FAY347" s="430"/>
      <c r="FAZ347" s="431"/>
      <c r="FBA347" s="429"/>
      <c r="FBB347" s="428"/>
      <c r="FBC347" s="430"/>
      <c r="FBD347" s="431"/>
      <c r="FBE347" s="429"/>
      <c r="FBF347" s="428"/>
      <c r="FBG347" s="430"/>
      <c r="FBH347" s="431"/>
      <c r="FBI347" s="429"/>
      <c r="FBJ347" s="428"/>
      <c r="FBK347" s="430"/>
      <c r="FBL347" s="431"/>
      <c r="FBM347" s="429"/>
      <c r="FBN347" s="428"/>
      <c r="FBO347" s="430"/>
      <c r="FBP347" s="431"/>
      <c r="FBQ347" s="429"/>
      <c r="FBR347" s="428"/>
      <c r="FBS347" s="430"/>
      <c r="FBT347" s="431"/>
      <c r="FBU347" s="429"/>
      <c r="FBV347" s="428"/>
      <c r="FBW347" s="430"/>
      <c r="FBX347" s="431"/>
      <c r="FBY347" s="429"/>
      <c r="FBZ347" s="428"/>
      <c r="FCA347" s="430"/>
      <c r="FCB347" s="431"/>
      <c r="FCC347" s="429"/>
      <c r="FCD347" s="428"/>
      <c r="FCE347" s="430"/>
      <c r="FCF347" s="431"/>
      <c r="FCG347" s="429"/>
      <c r="FCH347" s="428"/>
      <c r="FCI347" s="430"/>
      <c r="FCJ347" s="431"/>
      <c r="FCK347" s="429"/>
      <c r="FCL347" s="428"/>
      <c r="FCM347" s="430"/>
      <c r="FCN347" s="431"/>
      <c r="FCO347" s="429"/>
      <c r="FCP347" s="428"/>
      <c r="FCQ347" s="430"/>
      <c r="FCR347" s="431"/>
      <c r="FCS347" s="429"/>
      <c r="FCT347" s="428"/>
      <c r="FCU347" s="430"/>
      <c r="FCV347" s="431"/>
      <c r="FCW347" s="429"/>
      <c r="FCX347" s="428"/>
      <c r="FCY347" s="430"/>
      <c r="FCZ347" s="431"/>
      <c r="FDA347" s="429"/>
      <c r="FDB347" s="428"/>
      <c r="FDC347" s="430"/>
      <c r="FDD347" s="431"/>
      <c r="FDE347" s="429"/>
      <c r="FDF347" s="428"/>
      <c r="FDG347" s="430"/>
      <c r="FDH347" s="431"/>
      <c r="FDI347" s="429"/>
      <c r="FDJ347" s="428"/>
      <c r="FDK347" s="430"/>
      <c r="FDL347" s="431"/>
      <c r="FDM347" s="429"/>
      <c r="FDN347" s="428"/>
      <c r="FDO347" s="430"/>
      <c r="FDP347" s="431"/>
      <c r="FDQ347" s="429"/>
      <c r="FDR347" s="428"/>
      <c r="FDS347" s="430"/>
      <c r="FDT347" s="431"/>
      <c r="FDU347" s="429"/>
      <c r="FDV347" s="428"/>
      <c r="FDW347" s="430"/>
      <c r="FDX347" s="431"/>
      <c r="FDY347" s="429"/>
      <c r="FDZ347" s="428"/>
      <c r="FEA347" s="430"/>
      <c r="FEB347" s="431"/>
      <c r="FEC347" s="429"/>
      <c r="FED347" s="428"/>
      <c r="FEE347" s="430"/>
      <c r="FEF347" s="431"/>
      <c r="FEG347" s="429"/>
      <c r="FEH347" s="428"/>
      <c r="FEI347" s="430"/>
      <c r="FEJ347" s="431"/>
      <c r="FEK347" s="429"/>
      <c r="FEL347" s="428"/>
      <c r="FEM347" s="430"/>
      <c r="FEN347" s="431"/>
      <c r="FEO347" s="429"/>
      <c r="FEP347" s="428"/>
      <c r="FEQ347" s="430"/>
      <c r="FER347" s="431"/>
      <c r="FES347" s="429"/>
      <c r="FET347" s="428"/>
      <c r="FEU347" s="430"/>
      <c r="FEV347" s="431"/>
      <c r="FEW347" s="429"/>
      <c r="FEX347" s="428"/>
      <c r="FEY347" s="430"/>
      <c r="FEZ347" s="431"/>
      <c r="FFA347" s="429"/>
      <c r="FFB347" s="428"/>
      <c r="FFC347" s="430"/>
      <c r="FFD347" s="431"/>
      <c r="FFE347" s="429"/>
      <c r="FFF347" s="428"/>
      <c r="FFG347" s="430"/>
      <c r="FFH347" s="431"/>
      <c r="FFI347" s="429"/>
      <c r="FFJ347" s="428"/>
      <c r="FFK347" s="430"/>
      <c r="FFL347" s="431"/>
      <c r="FFM347" s="429"/>
      <c r="FFN347" s="428"/>
      <c r="FFO347" s="430"/>
      <c r="FFP347" s="431"/>
      <c r="FFQ347" s="429"/>
      <c r="FFR347" s="428"/>
      <c r="FFS347" s="430"/>
      <c r="FFT347" s="431"/>
      <c r="FFU347" s="429"/>
      <c r="FFV347" s="428"/>
      <c r="FFW347" s="430"/>
      <c r="FFX347" s="431"/>
      <c r="FFY347" s="429"/>
      <c r="FFZ347" s="428"/>
      <c r="FGA347" s="430"/>
      <c r="FGB347" s="431"/>
      <c r="FGC347" s="429"/>
      <c r="FGD347" s="428"/>
      <c r="FGE347" s="430"/>
      <c r="FGF347" s="431"/>
      <c r="FGG347" s="429"/>
      <c r="FGH347" s="428"/>
      <c r="FGI347" s="430"/>
      <c r="FGJ347" s="431"/>
      <c r="FGK347" s="429"/>
      <c r="FGL347" s="428"/>
      <c r="FGM347" s="430"/>
      <c r="FGN347" s="431"/>
      <c r="FGO347" s="429"/>
      <c r="FGP347" s="428"/>
      <c r="FGQ347" s="430"/>
      <c r="FGR347" s="431"/>
      <c r="FGS347" s="429"/>
      <c r="FGT347" s="428"/>
      <c r="FGU347" s="430"/>
      <c r="FGV347" s="431"/>
      <c r="FGW347" s="429"/>
      <c r="FGX347" s="428"/>
      <c r="FGY347" s="430"/>
      <c r="FGZ347" s="431"/>
      <c r="FHA347" s="429"/>
      <c r="FHB347" s="428"/>
      <c r="FHC347" s="430"/>
      <c r="FHD347" s="431"/>
      <c r="FHE347" s="429"/>
      <c r="FHF347" s="428"/>
      <c r="FHG347" s="430"/>
      <c r="FHH347" s="431"/>
      <c r="FHI347" s="429"/>
      <c r="FHJ347" s="428"/>
      <c r="FHK347" s="430"/>
      <c r="FHL347" s="431"/>
      <c r="FHM347" s="429"/>
      <c r="FHN347" s="428"/>
      <c r="FHO347" s="430"/>
      <c r="FHP347" s="431"/>
      <c r="FHQ347" s="429"/>
      <c r="FHR347" s="428"/>
      <c r="FHS347" s="430"/>
      <c r="FHT347" s="431"/>
      <c r="FHU347" s="429"/>
      <c r="FHV347" s="428"/>
      <c r="FHW347" s="430"/>
      <c r="FHX347" s="431"/>
      <c r="FHY347" s="429"/>
      <c r="FHZ347" s="428"/>
      <c r="FIA347" s="430"/>
      <c r="FIB347" s="431"/>
      <c r="FIC347" s="429"/>
      <c r="FID347" s="428"/>
      <c r="FIE347" s="430"/>
      <c r="FIF347" s="431"/>
      <c r="FIG347" s="429"/>
      <c r="FIH347" s="428"/>
      <c r="FII347" s="430"/>
      <c r="FIJ347" s="431"/>
      <c r="FIK347" s="429"/>
      <c r="FIL347" s="428"/>
      <c r="FIM347" s="430"/>
      <c r="FIN347" s="431"/>
      <c r="FIO347" s="429"/>
      <c r="FIP347" s="428"/>
      <c r="FIQ347" s="430"/>
      <c r="FIR347" s="431"/>
      <c r="FIS347" s="429"/>
      <c r="FIT347" s="428"/>
      <c r="FIU347" s="430"/>
      <c r="FIV347" s="431"/>
      <c r="FIW347" s="429"/>
      <c r="FIX347" s="428"/>
      <c r="FIY347" s="430"/>
      <c r="FIZ347" s="431"/>
      <c r="FJA347" s="429"/>
      <c r="FJB347" s="428"/>
      <c r="FJC347" s="430"/>
      <c r="FJD347" s="431"/>
      <c r="FJE347" s="429"/>
      <c r="FJF347" s="428"/>
      <c r="FJG347" s="430"/>
      <c r="FJH347" s="431"/>
      <c r="FJI347" s="429"/>
      <c r="FJJ347" s="428"/>
      <c r="FJK347" s="430"/>
      <c r="FJL347" s="431"/>
      <c r="FJM347" s="429"/>
      <c r="FJN347" s="428"/>
      <c r="FJO347" s="430"/>
      <c r="FJP347" s="431"/>
      <c r="FJQ347" s="429"/>
      <c r="FJR347" s="428"/>
      <c r="FJS347" s="430"/>
      <c r="FJT347" s="431"/>
      <c r="FJU347" s="429"/>
      <c r="FJV347" s="428"/>
      <c r="FJW347" s="430"/>
      <c r="FJX347" s="431"/>
      <c r="FJY347" s="429"/>
      <c r="FJZ347" s="428"/>
      <c r="FKA347" s="430"/>
      <c r="FKB347" s="431"/>
      <c r="FKC347" s="429"/>
      <c r="FKD347" s="428"/>
      <c r="FKE347" s="430"/>
      <c r="FKF347" s="431"/>
      <c r="FKG347" s="429"/>
      <c r="FKH347" s="428"/>
      <c r="FKI347" s="430"/>
      <c r="FKJ347" s="431"/>
      <c r="FKK347" s="429"/>
      <c r="FKL347" s="428"/>
      <c r="FKM347" s="430"/>
      <c r="FKN347" s="431"/>
      <c r="FKO347" s="429"/>
      <c r="FKP347" s="428"/>
      <c r="FKQ347" s="430"/>
      <c r="FKR347" s="431"/>
      <c r="FKS347" s="429"/>
      <c r="FKT347" s="428"/>
      <c r="FKU347" s="430"/>
      <c r="FKV347" s="431"/>
      <c r="FKW347" s="429"/>
      <c r="FKX347" s="428"/>
      <c r="FKY347" s="430"/>
      <c r="FKZ347" s="431"/>
      <c r="FLA347" s="429"/>
      <c r="FLB347" s="428"/>
      <c r="FLC347" s="430"/>
      <c r="FLD347" s="431"/>
      <c r="FLE347" s="429"/>
      <c r="FLF347" s="428"/>
      <c r="FLG347" s="430"/>
      <c r="FLH347" s="431"/>
      <c r="FLI347" s="429"/>
      <c r="FLJ347" s="428"/>
      <c r="FLK347" s="430"/>
      <c r="FLL347" s="431"/>
      <c r="FLM347" s="429"/>
      <c r="FLN347" s="428"/>
      <c r="FLO347" s="430"/>
      <c r="FLP347" s="431"/>
      <c r="FLQ347" s="429"/>
      <c r="FLR347" s="428"/>
      <c r="FLS347" s="430"/>
      <c r="FLT347" s="431"/>
      <c r="FLU347" s="429"/>
      <c r="FLV347" s="428"/>
      <c r="FLW347" s="430"/>
      <c r="FLX347" s="431"/>
      <c r="FLY347" s="429"/>
      <c r="FLZ347" s="428"/>
      <c r="FMA347" s="430"/>
      <c r="FMB347" s="431"/>
      <c r="FMC347" s="429"/>
      <c r="FMD347" s="428"/>
      <c r="FME347" s="430"/>
      <c r="FMF347" s="431"/>
      <c r="FMG347" s="429"/>
      <c r="FMH347" s="428"/>
      <c r="FMI347" s="430"/>
      <c r="FMJ347" s="431"/>
      <c r="FMK347" s="429"/>
      <c r="FML347" s="428"/>
      <c r="FMM347" s="430"/>
      <c r="FMN347" s="431"/>
      <c r="FMO347" s="429"/>
      <c r="FMP347" s="428"/>
      <c r="FMQ347" s="430"/>
      <c r="FMR347" s="431"/>
      <c r="FMS347" s="429"/>
      <c r="FMT347" s="428"/>
      <c r="FMU347" s="430"/>
      <c r="FMV347" s="431"/>
      <c r="FMW347" s="429"/>
      <c r="FMX347" s="428"/>
      <c r="FMY347" s="430"/>
      <c r="FMZ347" s="431"/>
      <c r="FNA347" s="429"/>
      <c r="FNB347" s="428"/>
      <c r="FNC347" s="430"/>
      <c r="FND347" s="431"/>
      <c r="FNE347" s="429"/>
      <c r="FNF347" s="428"/>
      <c r="FNG347" s="430"/>
      <c r="FNH347" s="431"/>
      <c r="FNI347" s="429"/>
      <c r="FNJ347" s="428"/>
      <c r="FNK347" s="430"/>
      <c r="FNL347" s="431"/>
      <c r="FNM347" s="429"/>
      <c r="FNN347" s="428"/>
      <c r="FNO347" s="430"/>
      <c r="FNP347" s="431"/>
      <c r="FNQ347" s="429"/>
      <c r="FNR347" s="428"/>
      <c r="FNS347" s="430"/>
      <c r="FNT347" s="431"/>
      <c r="FNU347" s="429"/>
      <c r="FNV347" s="428"/>
      <c r="FNW347" s="430"/>
      <c r="FNX347" s="431"/>
      <c r="FNY347" s="429"/>
      <c r="FNZ347" s="428"/>
      <c r="FOA347" s="430"/>
      <c r="FOB347" s="431"/>
      <c r="FOC347" s="429"/>
      <c r="FOD347" s="428"/>
      <c r="FOE347" s="430"/>
      <c r="FOF347" s="431"/>
      <c r="FOG347" s="429"/>
      <c r="FOH347" s="428"/>
      <c r="FOI347" s="430"/>
      <c r="FOJ347" s="431"/>
      <c r="FOK347" s="429"/>
      <c r="FOL347" s="428"/>
      <c r="FOM347" s="430"/>
      <c r="FON347" s="431"/>
      <c r="FOO347" s="429"/>
      <c r="FOP347" s="428"/>
      <c r="FOQ347" s="430"/>
      <c r="FOR347" s="431"/>
      <c r="FOS347" s="429"/>
      <c r="FOT347" s="428"/>
      <c r="FOU347" s="430"/>
      <c r="FOV347" s="431"/>
      <c r="FOW347" s="429"/>
      <c r="FOX347" s="428"/>
      <c r="FOY347" s="430"/>
      <c r="FOZ347" s="431"/>
      <c r="FPA347" s="429"/>
      <c r="FPB347" s="428"/>
      <c r="FPC347" s="430"/>
      <c r="FPD347" s="431"/>
      <c r="FPE347" s="429"/>
      <c r="FPF347" s="428"/>
      <c r="FPG347" s="430"/>
      <c r="FPH347" s="431"/>
      <c r="FPI347" s="429"/>
      <c r="FPJ347" s="428"/>
      <c r="FPK347" s="430"/>
      <c r="FPL347" s="431"/>
      <c r="FPM347" s="429"/>
      <c r="FPN347" s="428"/>
      <c r="FPO347" s="430"/>
      <c r="FPP347" s="431"/>
      <c r="FPQ347" s="429"/>
      <c r="FPR347" s="428"/>
      <c r="FPS347" s="430"/>
      <c r="FPT347" s="431"/>
      <c r="FPU347" s="429"/>
      <c r="FPV347" s="428"/>
      <c r="FPW347" s="430"/>
      <c r="FPX347" s="431"/>
      <c r="FPY347" s="429"/>
      <c r="FPZ347" s="428"/>
      <c r="FQA347" s="430"/>
      <c r="FQB347" s="431"/>
      <c r="FQC347" s="429"/>
      <c r="FQD347" s="428"/>
      <c r="FQE347" s="430"/>
      <c r="FQF347" s="431"/>
      <c r="FQG347" s="429"/>
      <c r="FQH347" s="428"/>
      <c r="FQI347" s="430"/>
      <c r="FQJ347" s="431"/>
      <c r="FQK347" s="429"/>
      <c r="FQL347" s="428"/>
      <c r="FQM347" s="430"/>
      <c r="FQN347" s="431"/>
      <c r="FQO347" s="429"/>
      <c r="FQP347" s="428"/>
      <c r="FQQ347" s="430"/>
      <c r="FQR347" s="431"/>
      <c r="FQS347" s="429"/>
      <c r="FQT347" s="428"/>
      <c r="FQU347" s="430"/>
      <c r="FQV347" s="431"/>
      <c r="FQW347" s="429"/>
      <c r="FQX347" s="428"/>
      <c r="FQY347" s="430"/>
      <c r="FQZ347" s="431"/>
      <c r="FRA347" s="429"/>
      <c r="FRB347" s="428"/>
      <c r="FRC347" s="430"/>
      <c r="FRD347" s="431"/>
      <c r="FRE347" s="429"/>
      <c r="FRF347" s="428"/>
      <c r="FRG347" s="430"/>
      <c r="FRH347" s="431"/>
      <c r="FRI347" s="429"/>
      <c r="FRJ347" s="428"/>
      <c r="FRK347" s="430"/>
      <c r="FRL347" s="431"/>
      <c r="FRM347" s="429"/>
      <c r="FRN347" s="428"/>
      <c r="FRO347" s="430"/>
      <c r="FRP347" s="431"/>
      <c r="FRQ347" s="429"/>
      <c r="FRR347" s="428"/>
      <c r="FRS347" s="430"/>
      <c r="FRT347" s="431"/>
      <c r="FRU347" s="429"/>
      <c r="FRV347" s="428"/>
      <c r="FRW347" s="430"/>
      <c r="FRX347" s="431"/>
      <c r="FRY347" s="429"/>
      <c r="FRZ347" s="428"/>
      <c r="FSA347" s="430"/>
      <c r="FSB347" s="431"/>
      <c r="FSC347" s="429"/>
      <c r="FSD347" s="428"/>
      <c r="FSE347" s="430"/>
      <c r="FSF347" s="431"/>
      <c r="FSG347" s="429"/>
      <c r="FSH347" s="428"/>
      <c r="FSI347" s="430"/>
      <c r="FSJ347" s="431"/>
      <c r="FSK347" s="429"/>
      <c r="FSL347" s="428"/>
      <c r="FSM347" s="430"/>
      <c r="FSN347" s="431"/>
      <c r="FSO347" s="429"/>
      <c r="FSP347" s="428"/>
      <c r="FSQ347" s="430"/>
      <c r="FSR347" s="431"/>
      <c r="FSS347" s="429"/>
      <c r="FST347" s="428"/>
      <c r="FSU347" s="430"/>
      <c r="FSV347" s="431"/>
      <c r="FSW347" s="429"/>
      <c r="FSX347" s="428"/>
      <c r="FSY347" s="430"/>
      <c r="FSZ347" s="431"/>
      <c r="FTA347" s="429"/>
      <c r="FTB347" s="428"/>
      <c r="FTC347" s="430"/>
      <c r="FTD347" s="431"/>
      <c r="FTE347" s="429"/>
      <c r="FTF347" s="428"/>
      <c r="FTG347" s="430"/>
      <c r="FTH347" s="431"/>
      <c r="FTI347" s="429"/>
      <c r="FTJ347" s="428"/>
      <c r="FTK347" s="430"/>
      <c r="FTL347" s="431"/>
      <c r="FTM347" s="429"/>
      <c r="FTN347" s="428"/>
      <c r="FTO347" s="430"/>
      <c r="FTP347" s="431"/>
      <c r="FTQ347" s="429"/>
      <c r="FTR347" s="428"/>
      <c r="FTS347" s="430"/>
      <c r="FTT347" s="431"/>
      <c r="FTU347" s="429"/>
      <c r="FTV347" s="428"/>
      <c r="FTW347" s="430"/>
      <c r="FTX347" s="431"/>
      <c r="FTY347" s="429"/>
      <c r="FTZ347" s="428"/>
      <c r="FUA347" s="430"/>
      <c r="FUB347" s="431"/>
      <c r="FUC347" s="429"/>
      <c r="FUD347" s="428"/>
      <c r="FUE347" s="430"/>
      <c r="FUF347" s="431"/>
      <c r="FUG347" s="429"/>
      <c r="FUH347" s="428"/>
      <c r="FUI347" s="430"/>
      <c r="FUJ347" s="431"/>
      <c r="FUK347" s="429"/>
      <c r="FUL347" s="428"/>
      <c r="FUM347" s="430"/>
      <c r="FUN347" s="431"/>
      <c r="FUO347" s="429"/>
      <c r="FUP347" s="428"/>
      <c r="FUQ347" s="430"/>
      <c r="FUR347" s="431"/>
      <c r="FUS347" s="429"/>
      <c r="FUT347" s="428"/>
      <c r="FUU347" s="430"/>
      <c r="FUV347" s="431"/>
      <c r="FUW347" s="429"/>
      <c r="FUX347" s="428"/>
      <c r="FUY347" s="430"/>
      <c r="FUZ347" s="431"/>
      <c r="FVA347" s="429"/>
      <c r="FVB347" s="428"/>
      <c r="FVC347" s="430"/>
      <c r="FVD347" s="431"/>
      <c r="FVE347" s="429"/>
      <c r="FVF347" s="428"/>
      <c r="FVG347" s="430"/>
      <c r="FVH347" s="431"/>
      <c r="FVI347" s="429"/>
      <c r="FVJ347" s="428"/>
      <c r="FVK347" s="430"/>
      <c r="FVL347" s="431"/>
      <c r="FVM347" s="429"/>
      <c r="FVN347" s="428"/>
      <c r="FVO347" s="430"/>
      <c r="FVP347" s="431"/>
      <c r="FVQ347" s="429"/>
      <c r="FVR347" s="428"/>
      <c r="FVS347" s="430"/>
      <c r="FVT347" s="431"/>
      <c r="FVU347" s="429"/>
      <c r="FVV347" s="428"/>
      <c r="FVW347" s="430"/>
      <c r="FVX347" s="431"/>
      <c r="FVY347" s="429"/>
      <c r="FVZ347" s="428"/>
      <c r="FWA347" s="430"/>
      <c r="FWB347" s="431"/>
      <c r="FWC347" s="429"/>
      <c r="FWD347" s="428"/>
      <c r="FWE347" s="430"/>
      <c r="FWF347" s="431"/>
      <c r="FWG347" s="429"/>
      <c r="FWH347" s="428"/>
      <c r="FWI347" s="430"/>
      <c r="FWJ347" s="431"/>
      <c r="FWK347" s="429"/>
      <c r="FWL347" s="428"/>
      <c r="FWM347" s="430"/>
      <c r="FWN347" s="431"/>
      <c r="FWO347" s="429"/>
      <c r="FWP347" s="428"/>
      <c r="FWQ347" s="430"/>
      <c r="FWR347" s="431"/>
      <c r="FWS347" s="429"/>
      <c r="FWT347" s="428"/>
      <c r="FWU347" s="430"/>
      <c r="FWV347" s="431"/>
      <c r="FWW347" s="429"/>
      <c r="FWX347" s="428"/>
      <c r="FWY347" s="430"/>
      <c r="FWZ347" s="431"/>
      <c r="FXA347" s="429"/>
      <c r="FXB347" s="428"/>
      <c r="FXC347" s="430"/>
      <c r="FXD347" s="431"/>
      <c r="FXE347" s="429"/>
      <c r="FXF347" s="428"/>
      <c r="FXG347" s="430"/>
      <c r="FXH347" s="431"/>
      <c r="FXI347" s="429"/>
      <c r="FXJ347" s="428"/>
      <c r="FXK347" s="430"/>
      <c r="FXL347" s="431"/>
      <c r="FXM347" s="429"/>
      <c r="FXN347" s="428"/>
      <c r="FXO347" s="430"/>
      <c r="FXP347" s="431"/>
      <c r="FXQ347" s="429"/>
      <c r="FXR347" s="428"/>
      <c r="FXS347" s="430"/>
      <c r="FXT347" s="431"/>
      <c r="FXU347" s="429"/>
      <c r="FXV347" s="428"/>
      <c r="FXW347" s="430"/>
      <c r="FXX347" s="431"/>
      <c r="FXY347" s="429"/>
      <c r="FXZ347" s="428"/>
      <c r="FYA347" s="430"/>
      <c r="FYB347" s="431"/>
      <c r="FYC347" s="429"/>
      <c r="FYD347" s="428"/>
      <c r="FYE347" s="430"/>
      <c r="FYF347" s="431"/>
      <c r="FYG347" s="429"/>
      <c r="FYH347" s="428"/>
      <c r="FYI347" s="430"/>
      <c r="FYJ347" s="431"/>
      <c r="FYK347" s="429"/>
      <c r="FYL347" s="428"/>
      <c r="FYM347" s="430"/>
      <c r="FYN347" s="431"/>
      <c r="FYO347" s="429"/>
      <c r="FYP347" s="428"/>
      <c r="FYQ347" s="430"/>
      <c r="FYR347" s="431"/>
      <c r="FYS347" s="429"/>
      <c r="FYT347" s="428"/>
      <c r="FYU347" s="430"/>
      <c r="FYV347" s="431"/>
      <c r="FYW347" s="429"/>
      <c r="FYX347" s="428"/>
      <c r="FYY347" s="430"/>
      <c r="FYZ347" s="431"/>
      <c r="FZA347" s="429"/>
      <c r="FZB347" s="428"/>
      <c r="FZC347" s="430"/>
      <c r="FZD347" s="431"/>
      <c r="FZE347" s="429"/>
      <c r="FZF347" s="428"/>
      <c r="FZG347" s="430"/>
      <c r="FZH347" s="431"/>
      <c r="FZI347" s="429"/>
      <c r="FZJ347" s="428"/>
      <c r="FZK347" s="430"/>
      <c r="FZL347" s="431"/>
      <c r="FZM347" s="429"/>
      <c r="FZN347" s="428"/>
      <c r="FZO347" s="430"/>
      <c r="FZP347" s="431"/>
      <c r="FZQ347" s="429"/>
      <c r="FZR347" s="428"/>
      <c r="FZS347" s="430"/>
      <c r="FZT347" s="431"/>
      <c r="FZU347" s="429"/>
      <c r="FZV347" s="428"/>
      <c r="FZW347" s="430"/>
      <c r="FZX347" s="431"/>
      <c r="FZY347" s="429"/>
      <c r="FZZ347" s="428"/>
      <c r="GAA347" s="430"/>
      <c r="GAB347" s="431"/>
      <c r="GAC347" s="429"/>
      <c r="GAD347" s="428"/>
      <c r="GAE347" s="430"/>
      <c r="GAF347" s="431"/>
      <c r="GAG347" s="429"/>
      <c r="GAH347" s="428"/>
      <c r="GAI347" s="430"/>
      <c r="GAJ347" s="431"/>
      <c r="GAK347" s="429"/>
      <c r="GAL347" s="428"/>
      <c r="GAM347" s="430"/>
      <c r="GAN347" s="431"/>
      <c r="GAO347" s="429"/>
      <c r="GAP347" s="428"/>
      <c r="GAQ347" s="430"/>
      <c r="GAR347" s="431"/>
      <c r="GAS347" s="429"/>
      <c r="GAT347" s="428"/>
      <c r="GAU347" s="430"/>
      <c r="GAV347" s="431"/>
      <c r="GAW347" s="429"/>
      <c r="GAX347" s="428"/>
      <c r="GAY347" s="430"/>
      <c r="GAZ347" s="431"/>
      <c r="GBA347" s="429"/>
      <c r="GBB347" s="428"/>
      <c r="GBC347" s="430"/>
      <c r="GBD347" s="431"/>
      <c r="GBE347" s="429"/>
      <c r="GBF347" s="428"/>
      <c r="GBG347" s="430"/>
      <c r="GBH347" s="431"/>
      <c r="GBI347" s="429"/>
      <c r="GBJ347" s="428"/>
      <c r="GBK347" s="430"/>
      <c r="GBL347" s="431"/>
      <c r="GBM347" s="429"/>
      <c r="GBN347" s="428"/>
      <c r="GBO347" s="430"/>
      <c r="GBP347" s="431"/>
      <c r="GBQ347" s="429"/>
      <c r="GBR347" s="428"/>
      <c r="GBS347" s="430"/>
      <c r="GBT347" s="431"/>
      <c r="GBU347" s="429"/>
      <c r="GBV347" s="428"/>
      <c r="GBW347" s="430"/>
      <c r="GBX347" s="431"/>
      <c r="GBY347" s="429"/>
      <c r="GBZ347" s="428"/>
      <c r="GCA347" s="430"/>
      <c r="GCB347" s="431"/>
      <c r="GCC347" s="429"/>
      <c r="GCD347" s="428"/>
      <c r="GCE347" s="430"/>
      <c r="GCF347" s="431"/>
      <c r="GCG347" s="429"/>
      <c r="GCH347" s="428"/>
      <c r="GCI347" s="430"/>
      <c r="GCJ347" s="431"/>
      <c r="GCK347" s="429"/>
      <c r="GCL347" s="428"/>
      <c r="GCM347" s="430"/>
      <c r="GCN347" s="431"/>
      <c r="GCO347" s="429"/>
      <c r="GCP347" s="428"/>
      <c r="GCQ347" s="430"/>
      <c r="GCR347" s="431"/>
      <c r="GCS347" s="429"/>
      <c r="GCT347" s="428"/>
      <c r="GCU347" s="430"/>
      <c r="GCV347" s="431"/>
      <c r="GCW347" s="429"/>
      <c r="GCX347" s="428"/>
      <c r="GCY347" s="430"/>
      <c r="GCZ347" s="431"/>
      <c r="GDA347" s="429"/>
      <c r="GDB347" s="428"/>
      <c r="GDC347" s="430"/>
      <c r="GDD347" s="431"/>
      <c r="GDE347" s="429"/>
      <c r="GDF347" s="428"/>
      <c r="GDG347" s="430"/>
      <c r="GDH347" s="431"/>
      <c r="GDI347" s="429"/>
      <c r="GDJ347" s="428"/>
      <c r="GDK347" s="430"/>
      <c r="GDL347" s="431"/>
      <c r="GDM347" s="429"/>
      <c r="GDN347" s="428"/>
      <c r="GDO347" s="430"/>
      <c r="GDP347" s="431"/>
      <c r="GDQ347" s="429"/>
      <c r="GDR347" s="428"/>
      <c r="GDS347" s="430"/>
      <c r="GDT347" s="431"/>
      <c r="GDU347" s="429"/>
      <c r="GDV347" s="428"/>
      <c r="GDW347" s="430"/>
      <c r="GDX347" s="431"/>
      <c r="GDY347" s="429"/>
      <c r="GDZ347" s="428"/>
      <c r="GEA347" s="430"/>
      <c r="GEB347" s="431"/>
      <c r="GEC347" s="429"/>
      <c r="GED347" s="428"/>
      <c r="GEE347" s="430"/>
      <c r="GEF347" s="431"/>
      <c r="GEG347" s="429"/>
      <c r="GEH347" s="428"/>
      <c r="GEI347" s="430"/>
      <c r="GEJ347" s="431"/>
      <c r="GEK347" s="429"/>
      <c r="GEL347" s="428"/>
      <c r="GEM347" s="430"/>
      <c r="GEN347" s="431"/>
      <c r="GEO347" s="429"/>
      <c r="GEP347" s="428"/>
      <c r="GEQ347" s="430"/>
      <c r="GER347" s="431"/>
      <c r="GES347" s="429"/>
      <c r="GET347" s="428"/>
      <c r="GEU347" s="430"/>
      <c r="GEV347" s="431"/>
      <c r="GEW347" s="429"/>
      <c r="GEX347" s="428"/>
      <c r="GEY347" s="430"/>
      <c r="GEZ347" s="431"/>
      <c r="GFA347" s="429"/>
      <c r="GFB347" s="428"/>
      <c r="GFC347" s="430"/>
      <c r="GFD347" s="431"/>
      <c r="GFE347" s="429"/>
      <c r="GFF347" s="428"/>
      <c r="GFG347" s="430"/>
      <c r="GFH347" s="431"/>
      <c r="GFI347" s="429"/>
      <c r="GFJ347" s="428"/>
      <c r="GFK347" s="430"/>
      <c r="GFL347" s="431"/>
      <c r="GFM347" s="429"/>
      <c r="GFN347" s="428"/>
      <c r="GFO347" s="430"/>
      <c r="GFP347" s="431"/>
      <c r="GFQ347" s="429"/>
      <c r="GFR347" s="428"/>
      <c r="GFS347" s="430"/>
      <c r="GFT347" s="431"/>
      <c r="GFU347" s="429"/>
      <c r="GFV347" s="428"/>
      <c r="GFW347" s="430"/>
      <c r="GFX347" s="431"/>
      <c r="GFY347" s="429"/>
      <c r="GFZ347" s="428"/>
      <c r="GGA347" s="430"/>
      <c r="GGB347" s="431"/>
      <c r="GGC347" s="429"/>
      <c r="GGD347" s="428"/>
      <c r="GGE347" s="430"/>
      <c r="GGF347" s="431"/>
      <c r="GGG347" s="429"/>
      <c r="GGH347" s="428"/>
      <c r="GGI347" s="430"/>
      <c r="GGJ347" s="431"/>
      <c r="GGK347" s="429"/>
      <c r="GGL347" s="428"/>
      <c r="GGM347" s="430"/>
      <c r="GGN347" s="431"/>
      <c r="GGO347" s="429"/>
      <c r="GGP347" s="428"/>
      <c r="GGQ347" s="430"/>
      <c r="GGR347" s="431"/>
      <c r="GGS347" s="429"/>
      <c r="GGT347" s="428"/>
      <c r="GGU347" s="430"/>
      <c r="GGV347" s="431"/>
      <c r="GGW347" s="429"/>
      <c r="GGX347" s="428"/>
      <c r="GGY347" s="430"/>
      <c r="GGZ347" s="431"/>
      <c r="GHA347" s="429"/>
      <c r="GHB347" s="428"/>
      <c r="GHC347" s="430"/>
      <c r="GHD347" s="431"/>
      <c r="GHE347" s="429"/>
      <c r="GHF347" s="428"/>
      <c r="GHG347" s="430"/>
      <c r="GHH347" s="431"/>
      <c r="GHI347" s="429"/>
      <c r="GHJ347" s="428"/>
      <c r="GHK347" s="430"/>
      <c r="GHL347" s="431"/>
      <c r="GHM347" s="429"/>
      <c r="GHN347" s="428"/>
      <c r="GHO347" s="430"/>
      <c r="GHP347" s="431"/>
      <c r="GHQ347" s="429"/>
      <c r="GHR347" s="428"/>
      <c r="GHS347" s="430"/>
      <c r="GHT347" s="431"/>
      <c r="GHU347" s="429"/>
      <c r="GHV347" s="428"/>
      <c r="GHW347" s="430"/>
      <c r="GHX347" s="431"/>
      <c r="GHY347" s="429"/>
      <c r="GHZ347" s="428"/>
      <c r="GIA347" s="430"/>
      <c r="GIB347" s="431"/>
      <c r="GIC347" s="429"/>
      <c r="GID347" s="428"/>
      <c r="GIE347" s="430"/>
      <c r="GIF347" s="431"/>
      <c r="GIG347" s="429"/>
      <c r="GIH347" s="428"/>
      <c r="GII347" s="430"/>
      <c r="GIJ347" s="431"/>
      <c r="GIK347" s="429"/>
      <c r="GIL347" s="428"/>
      <c r="GIM347" s="430"/>
      <c r="GIN347" s="431"/>
      <c r="GIO347" s="429"/>
      <c r="GIP347" s="428"/>
      <c r="GIQ347" s="430"/>
      <c r="GIR347" s="431"/>
      <c r="GIS347" s="429"/>
      <c r="GIT347" s="428"/>
      <c r="GIU347" s="430"/>
      <c r="GIV347" s="431"/>
      <c r="GIW347" s="429"/>
      <c r="GIX347" s="428"/>
      <c r="GIY347" s="430"/>
      <c r="GIZ347" s="431"/>
      <c r="GJA347" s="429"/>
      <c r="GJB347" s="428"/>
      <c r="GJC347" s="430"/>
      <c r="GJD347" s="431"/>
      <c r="GJE347" s="429"/>
      <c r="GJF347" s="428"/>
      <c r="GJG347" s="430"/>
      <c r="GJH347" s="431"/>
      <c r="GJI347" s="429"/>
      <c r="GJJ347" s="428"/>
      <c r="GJK347" s="430"/>
      <c r="GJL347" s="431"/>
      <c r="GJM347" s="429"/>
      <c r="GJN347" s="428"/>
      <c r="GJO347" s="430"/>
      <c r="GJP347" s="431"/>
      <c r="GJQ347" s="429"/>
      <c r="GJR347" s="428"/>
      <c r="GJS347" s="430"/>
      <c r="GJT347" s="431"/>
      <c r="GJU347" s="429"/>
      <c r="GJV347" s="428"/>
      <c r="GJW347" s="430"/>
      <c r="GJX347" s="431"/>
      <c r="GJY347" s="429"/>
      <c r="GJZ347" s="428"/>
      <c r="GKA347" s="430"/>
      <c r="GKB347" s="431"/>
      <c r="GKC347" s="429"/>
      <c r="GKD347" s="428"/>
      <c r="GKE347" s="430"/>
      <c r="GKF347" s="431"/>
      <c r="GKG347" s="429"/>
      <c r="GKH347" s="428"/>
      <c r="GKI347" s="430"/>
      <c r="GKJ347" s="431"/>
      <c r="GKK347" s="429"/>
      <c r="GKL347" s="428"/>
      <c r="GKM347" s="430"/>
      <c r="GKN347" s="431"/>
      <c r="GKO347" s="429"/>
      <c r="GKP347" s="428"/>
      <c r="GKQ347" s="430"/>
      <c r="GKR347" s="431"/>
      <c r="GKS347" s="429"/>
      <c r="GKT347" s="428"/>
      <c r="GKU347" s="430"/>
      <c r="GKV347" s="431"/>
      <c r="GKW347" s="429"/>
      <c r="GKX347" s="428"/>
      <c r="GKY347" s="430"/>
      <c r="GKZ347" s="431"/>
      <c r="GLA347" s="429"/>
      <c r="GLB347" s="428"/>
      <c r="GLC347" s="430"/>
      <c r="GLD347" s="431"/>
      <c r="GLE347" s="429"/>
      <c r="GLF347" s="428"/>
      <c r="GLG347" s="430"/>
      <c r="GLH347" s="431"/>
      <c r="GLI347" s="429"/>
      <c r="GLJ347" s="428"/>
      <c r="GLK347" s="430"/>
      <c r="GLL347" s="431"/>
      <c r="GLM347" s="429"/>
      <c r="GLN347" s="428"/>
      <c r="GLO347" s="430"/>
      <c r="GLP347" s="431"/>
      <c r="GLQ347" s="429"/>
      <c r="GLR347" s="428"/>
      <c r="GLS347" s="430"/>
      <c r="GLT347" s="431"/>
      <c r="GLU347" s="429"/>
      <c r="GLV347" s="428"/>
      <c r="GLW347" s="430"/>
      <c r="GLX347" s="431"/>
      <c r="GLY347" s="429"/>
      <c r="GLZ347" s="428"/>
      <c r="GMA347" s="430"/>
      <c r="GMB347" s="431"/>
      <c r="GMC347" s="429"/>
      <c r="GMD347" s="428"/>
      <c r="GME347" s="430"/>
      <c r="GMF347" s="431"/>
      <c r="GMG347" s="429"/>
      <c r="GMH347" s="428"/>
      <c r="GMI347" s="430"/>
      <c r="GMJ347" s="431"/>
      <c r="GMK347" s="429"/>
      <c r="GML347" s="428"/>
      <c r="GMM347" s="430"/>
      <c r="GMN347" s="431"/>
      <c r="GMO347" s="429"/>
      <c r="GMP347" s="428"/>
      <c r="GMQ347" s="430"/>
      <c r="GMR347" s="431"/>
      <c r="GMS347" s="429"/>
      <c r="GMT347" s="428"/>
      <c r="GMU347" s="430"/>
      <c r="GMV347" s="431"/>
      <c r="GMW347" s="429"/>
      <c r="GMX347" s="428"/>
      <c r="GMY347" s="430"/>
      <c r="GMZ347" s="431"/>
      <c r="GNA347" s="429"/>
      <c r="GNB347" s="428"/>
      <c r="GNC347" s="430"/>
      <c r="GND347" s="431"/>
      <c r="GNE347" s="429"/>
      <c r="GNF347" s="428"/>
      <c r="GNG347" s="430"/>
      <c r="GNH347" s="431"/>
      <c r="GNI347" s="429"/>
      <c r="GNJ347" s="428"/>
      <c r="GNK347" s="430"/>
      <c r="GNL347" s="431"/>
      <c r="GNM347" s="429"/>
      <c r="GNN347" s="428"/>
      <c r="GNO347" s="430"/>
      <c r="GNP347" s="431"/>
      <c r="GNQ347" s="429"/>
      <c r="GNR347" s="428"/>
      <c r="GNS347" s="430"/>
      <c r="GNT347" s="431"/>
      <c r="GNU347" s="429"/>
      <c r="GNV347" s="428"/>
      <c r="GNW347" s="430"/>
      <c r="GNX347" s="431"/>
      <c r="GNY347" s="429"/>
      <c r="GNZ347" s="428"/>
      <c r="GOA347" s="430"/>
      <c r="GOB347" s="431"/>
      <c r="GOC347" s="429"/>
      <c r="GOD347" s="428"/>
      <c r="GOE347" s="430"/>
      <c r="GOF347" s="431"/>
      <c r="GOG347" s="429"/>
      <c r="GOH347" s="428"/>
      <c r="GOI347" s="430"/>
      <c r="GOJ347" s="431"/>
      <c r="GOK347" s="429"/>
      <c r="GOL347" s="428"/>
      <c r="GOM347" s="430"/>
      <c r="GON347" s="431"/>
      <c r="GOO347" s="429"/>
      <c r="GOP347" s="428"/>
      <c r="GOQ347" s="430"/>
      <c r="GOR347" s="431"/>
      <c r="GOS347" s="429"/>
      <c r="GOT347" s="428"/>
      <c r="GOU347" s="430"/>
      <c r="GOV347" s="431"/>
      <c r="GOW347" s="429"/>
      <c r="GOX347" s="428"/>
      <c r="GOY347" s="430"/>
      <c r="GOZ347" s="431"/>
      <c r="GPA347" s="429"/>
      <c r="GPB347" s="428"/>
      <c r="GPC347" s="430"/>
      <c r="GPD347" s="431"/>
      <c r="GPE347" s="429"/>
      <c r="GPF347" s="428"/>
      <c r="GPG347" s="430"/>
      <c r="GPH347" s="431"/>
      <c r="GPI347" s="429"/>
      <c r="GPJ347" s="428"/>
      <c r="GPK347" s="430"/>
      <c r="GPL347" s="431"/>
      <c r="GPM347" s="429"/>
      <c r="GPN347" s="428"/>
      <c r="GPO347" s="430"/>
      <c r="GPP347" s="431"/>
      <c r="GPQ347" s="429"/>
      <c r="GPR347" s="428"/>
      <c r="GPS347" s="430"/>
      <c r="GPT347" s="431"/>
      <c r="GPU347" s="429"/>
      <c r="GPV347" s="428"/>
      <c r="GPW347" s="430"/>
      <c r="GPX347" s="431"/>
      <c r="GPY347" s="429"/>
      <c r="GPZ347" s="428"/>
      <c r="GQA347" s="430"/>
      <c r="GQB347" s="431"/>
      <c r="GQC347" s="429"/>
      <c r="GQD347" s="428"/>
      <c r="GQE347" s="430"/>
      <c r="GQF347" s="431"/>
      <c r="GQG347" s="429"/>
      <c r="GQH347" s="428"/>
      <c r="GQI347" s="430"/>
      <c r="GQJ347" s="431"/>
      <c r="GQK347" s="429"/>
      <c r="GQL347" s="428"/>
      <c r="GQM347" s="430"/>
      <c r="GQN347" s="431"/>
      <c r="GQO347" s="429"/>
      <c r="GQP347" s="428"/>
      <c r="GQQ347" s="430"/>
      <c r="GQR347" s="431"/>
      <c r="GQS347" s="429"/>
      <c r="GQT347" s="428"/>
      <c r="GQU347" s="430"/>
      <c r="GQV347" s="431"/>
      <c r="GQW347" s="429"/>
      <c r="GQX347" s="428"/>
      <c r="GQY347" s="430"/>
      <c r="GQZ347" s="431"/>
      <c r="GRA347" s="429"/>
      <c r="GRB347" s="428"/>
      <c r="GRC347" s="430"/>
      <c r="GRD347" s="431"/>
      <c r="GRE347" s="429"/>
      <c r="GRF347" s="428"/>
      <c r="GRG347" s="430"/>
      <c r="GRH347" s="431"/>
      <c r="GRI347" s="429"/>
      <c r="GRJ347" s="428"/>
      <c r="GRK347" s="430"/>
      <c r="GRL347" s="431"/>
      <c r="GRM347" s="429"/>
      <c r="GRN347" s="428"/>
      <c r="GRO347" s="430"/>
      <c r="GRP347" s="431"/>
      <c r="GRQ347" s="429"/>
      <c r="GRR347" s="428"/>
      <c r="GRS347" s="430"/>
      <c r="GRT347" s="431"/>
      <c r="GRU347" s="429"/>
      <c r="GRV347" s="428"/>
      <c r="GRW347" s="430"/>
      <c r="GRX347" s="431"/>
      <c r="GRY347" s="429"/>
      <c r="GRZ347" s="428"/>
      <c r="GSA347" s="430"/>
      <c r="GSB347" s="431"/>
      <c r="GSC347" s="429"/>
      <c r="GSD347" s="428"/>
      <c r="GSE347" s="430"/>
      <c r="GSF347" s="431"/>
      <c r="GSG347" s="429"/>
      <c r="GSH347" s="428"/>
      <c r="GSI347" s="430"/>
      <c r="GSJ347" s="431"/>
      <c r="GSK347" s="429"/>
      <c r="GSL347" s="428"/>
      <c r="GSM347" s="430"/>
      <c r="GSN347" s="431"/>
      <c r="GSO347" s="429"/>
      <c r="GSP347" s="428"/>
      <c r="GSQ347" s="430"/>
      <c r="GSR347" s="431"/>
      <c r="GSS347" s="429"/>
      <c r="GST347" s="428"/>
      <c r="GSU347" s="430"/>
      <c r="GSV347" s="431"/>
      <c r="GSW347" s="429"/>
      <c r="GSX347" s="428"/>
      <c r="GSY347" s="430"/>
      <c r="GSZ347" s="431"/>
      <c r="GTA347" s="429"/>
      <c r="GTB347" s="428"/>
      <c r="GTC347" s="430"/>
      <c r="GTD347" s="431"/>
      <c r="GTE347" s="429"/>
      <c r="GTF347" s="428"/>
      <c r="GTG347" s="430"/>
      <c r="GTH347" s="431"/>
      <c r="GTI347" s="429"/>
      <c r="GTJ347" s="428"/>
      <c r="GTK347" s="430"/>
      <c r="GTL347" s="431"/>
      <c r="GTM347" s="429"/>
      <c r="GTN347" s="428"/>
      <c r="GTO347" s="430"/>
      <c r="GTP347" s="431"/>
      <c r="GTQ347" s="429"/>
      <c r="GTR347" s="428"/>
      <c r="GTS347" s="430"/>
      <c r="GTT347" s="431"/>
      <c r="GTU347" s="429"/>
      <c r="GTV347" s="428"/>
      <c r="GTW347" s="430"/>
      <c r="GTX347" s="431"/>
      <c r="GTY347" s="429"/>
      <c r="GTZ347" s="428"/>
      <c r="GUA347" s="430"/>
      <c r="GUB347" s="431"/>
      <c r="GUC347" s="429"/>
      <c r="GUD347" s="428"/>
      <c r="GUE347" s="430"/>
      <c r="GUF347" s="431"/>
      <c r="GUG347" s="429"/>
      <c r="GUH347" s="428"/>
      <c r="GUI347" s="430"/>
      <c r="GUJ347" s="431"/>
      <c r="GUK347" s="429"/>
      <c r="GUL347" s="428"/>
      <c r="GUM347" s="430"/>
      <c r="GUN347" s="431"/>
      <c r="GUO347" s="429"/>
      <c r="GUP347" s="428"/>
      <c r="GUQ347" s="430"/>
      <c r="GUR347" s="431"/>
      <c r="GUS347" s="429"/>
      <c r="GUT347" s="428"/>
      <c r="GUU347" s="430"/>
      <c r="GUV347" s="431"/>
      <c r="GUW347" s="429"/>
      <c r="GUX347" s="428"/>
      <c r="GUY347" s="430"/>
      <c r="GUZ347" s="431"/>
      <c r="GVA347" s="429"/>
      <c r="GVB347" s="428"/>
      <c r="GVC347" s="430"/>
      <c r="GVD347" s="431"/>
      <c r="GVE347" s="429"/>
      <c r="GVF347" s="428"/>
      <c r="GVG347" s="430"/>
      <c r="GVH347" s="431"/>
      <c r="GVI347" s="429"/>
      <c r="GVJ347" s="428"/>
      <c r="GVK347" s="430"/>
      <c r="GVL347" s="431"/>
      <c r="GVM347" s="429"/>
      <c r="GVN347" s="428"/>
      <c r="GVO347" s="430"/>
      <c r="GVP347" s="431"/>
      <c r="GVQ347" s="429"/>
      <c r="GVR347" s="428"/>
      <c r="GVS347" s="430"/>
      <c r="GVT347" s="431"/>
      <c r="GVU347" s="429"/>
      <c r="GVV347" s="428"/>
      <c r="GVW347" s="430"/>
      <c r="GVX347" s="431"/>
      <c r="GVY347" s="429"/>
      <c r="GVZ347" s="428"/>
      <c r="GWA347" s="430"/>
      <c r="GWB347" s="431"/>
      <c r="GWC347" s="429"/>
      <c r="GWD347" s="428"/>
      <c r="GWE347" s="430"/>
      <c r="GWF347" s="431"/>
      <c r="GWG347" s="429"/>
      <c r="GWH347" s="428"/>
      <c r="GWI347" s="430"/>
      <c r="GWJ347" s="431"/>
      <c r="GWK347" s="429"/>
      <c r="GWL347" s="428"/>
      <c r="GWM347" s="430"/>
      <c r="GWN347" s="431"/>
      <c r="GWO347" s="429"/>
      <c r="GWP347" s="428"/>
      <c r="GWQ347" s="430"/>
      <c r="GWR347" s="431"/>
      <c r="GWS347" s="429"/>
      <c r="GWT347" s="428"/>
      <c r="GWU347" s="430"/>
      <c r="GWV347" s="431"/>
      <c r="GWW347" s="429"/>
      <c r="GWX347" s="428"/>
      <c r="GWY347" s="430"/>
      <c r="GWZ347" s="431"/>
      <c r="GXA347" s="429"/>
      <c r="GXB347" s="428"/>
      <c r="GXC347" s="430"/>
      <c r="GXD347" s="431"/>
      <c r="GXE347" s="429"/>
      <c r="GXF347" s="428"/>
      <c r="GXG347" s="430"/>
      <c r="GXH347" s="431"/>
      <c r="GXI347" s="429"/>
      <c r="GXJ347" s="428"/>
      <c r="GXK347" s="430"/>
      <c r="GXL347" s="431"/>
      <c r="GXM347" s="429"/>
      <c r="GXN347" s="428"/>
      <c r="GXO347" s="430"/>
      <c r="GXP347" s="431"/>
      <c r="GXQ347" s="429"/>
      <c r="GXR347" s="428"/>
      <c r="GXS347" s="430"/>
      <c r="GXT347" s="431"/>
      <c r="GXU347" s="429"/>
      <c r="GXV347" s="428"/>
      <c r="GXW347" s="430"/>
      <c r="GXX347" s="431"/>
      <c r="GXY347" s="429"/>
      <c r="GXZ347" s="428"/>
      <c r="GYA347" s="430"/>
      <c r="GYB347" s="431"/>
      <c r="GYC347" s="429"/>
      <c r="GYD347" s="428"/>
      <c r="GYE347" s="430"/>
      <c r="GYF347" s="431"/>
      <c r="GYG347" s="429"/>
      <c r="GYH347" s="428"/>
      <c r="GYI347" s="430"/>
      <c r="GYJ347" s="431"/>
      <c r="GYK347" s="429"/>
      <c r="GYL347" s="428"/>
      <c r="GYM347" s="430"/>
      <c r="GYN347" s="431"/>
      <c r="GYO347" s="429"/>
      <c r="GYP347" s="428"/>
      <c r="GYQ347" s="430"/>
      <c r="GYR347" s="431"/>
      <c r="GYS347" s="429"/>
      <c r="GYT347" s="428"/>
      <c r="GYU347" s="430"/>
      <c r="GYV347" s="431"/>
      <c r="GYW347" s="429"/>
      <c r="GYX347" s="428"/>
      <c r="GYY347" s="430"/>
      <c r="GYZ347" s="431"/>
      <c r="GZA347" s="429"/>
      <c r="GZB347" s="428"/>
      <c r="GZC347" s="430"/>
      <c r="GZD347" s="431"/>
      <c r="GZE347" s="429"/>
      <c r="GZF347" s="428"/>
      <c r="GZG347" s="430"/>
      <c r="GZH347" s="431"/>
      <c r="GZI347" s="429"/>
      <c r="GZJ347" s="428"/>
      <c r="GZK347" s="430"/>
      <c r="GZL347" s="431"/>
      <c r="GZM347" s="429"/>
      <c r="GZN347" s="428"/>
      <c r="GZO347" s="430"/>
      <c r="GZP347" s="431"/>
      <c r="GZQ347" s="429"/>
      <c r="GZR347" s="428"/>
      <c r="GZS347" s="430"/>
      <c r="GZT347" s="431"/>
      <c r="GZU347" s="429"/>
      <c r="GZV347" s="428"/>
      <c r="GZW347" s="430"/>
      <c r="GZX347" s="431"/>
      <c r="GZY347" s="429"/>
      <c r="GZZ347" s="428"/>
      <c r="HAA347" s="430"/>
      <c r="HAB347" s="431"/>
      <c r="HAC347" s="429"/>
      <c r="HAD347" s="428"/>
      <c r="HAE347" s="430"/>
      <c r="HAF347" s="431"/>
      <c r="HAG347" s="429"/>
      <c r="HAH347" s="428"/>
      <c r="HAI347" s="430"/>
      <c r="HAJ347" s="431"/>
      <c r="HAK347" s="429"/>
      <c r="HAL347" s="428"/>
      <c r="HAM347" s="430"/>
      <c r="HAN347" s="431"/>
      <c r="HAO347" s="429"/>
      <c r="HAP347" s="428"/>
      <c r="HAQ347" s="430"/>
      <c r="HAR347" s="431"/>
      <c r="HAS347" s="429"/>
      <c r="HAT347" s="428"/>
      <c r="HAU347" s="430"/>
      <c r="HAV347" s="431"/>
      <c r="HAW347" s="429"/>
      <c r="HAX347" s="428"/>
      <c r="HAY347" s="430"/>
      <c r="HAZ347" s="431"/>
      <c r="HBA347" s="429"/>
      <c r="HBB347" s="428"/>
      <c r="HBC347" s="430"/>
      <c r="HBD347" s="431"/>
      <c r="HBE347" s="429"/>
      <c r="HBF347" s="428"/>
      <c r="HBG347" s="430"/>
      <c r="HBH347" s="431"/>
      <c r="HBI347" s="429"/>
      <c r="HBJ347" s="428"/>
      <c r="HBK347" s="430"/>
      <c r="HBL347" s="431"/>
      <c r="HBM347" s="429"/>
      <c r="HBN347" s="428"/>
      <c r="HBO347" s="430"/>
      <c r="HBP347" s="431"/>
      <c r="HBQ347" s="429"/>
      <c r="HBR347" s="428"/>
      <c r="HBS347" s="430"/>
      <c r="HBT347" s="431"/>
      <c r="HBU347" s="429"/>
      <c r="HBV347" s="428"/>
      <c r="HBW347" s="430"/>
      <c r="HBX347" s="431"/>
      <c r="HBY347" s="429"/>
      <c r="HBZ347" s="428"/>
      <c r="HCA347" s="430"/>
      <c r="HCB347" s="431"/>
      <c r="HCC347" s="429"/>
      <c r="HCD347" s="428"/>
      <c r="HCE347" s="430"/>
      <c r="HCF347" s="431"/>
      <c r="HCG347" s="429"/>
      <c r="HCH347" s="428"/>
      <c r="HCI347" s="430"/>
      <c r="HCJ347" s="431"/>
      <c r="HCK347" s="429"/>
      <c r="HCL347" s="428"/>
      <c r="HCM347" s="430"/>
      <c r="HCN347" s="431"/>
      <c r="HCO347" s="429"/>
      <c r="HCP347" s="428"/>
      <c r="HCQ347" s="430"/>
      <c r="HCR347" s="431"/>
      <c r="HCS347" s="429"/>
      <c r="HCT347" s="428"/>
      <c r="HCU347" s="430"/>
      <c r="HCV347" s="431"/>
      <c r="HCW347" s="429"/>
      <c r="HCX347" s="428"/>
      <c r="HCY347" s="430"/>
      <c r="HCZ347" s="431"/>
      <c r="HDA347" s="429"/>
      <c r="HDB347" s="428"/>
      <c r="HDC347" s="430"/>
      <c r="HDD347" s="431"/>
      <c r="HDE347" s="429"/>
      <c r="HDF347" s="428"/>
      <c r="HDG347" s="430"/>
      <c r="HDH347" s="431"/>
      <c r="HDI347" s="429"/>
      <c r="HDJ347" s="428"/>
      <c r="HDK347" s="430"/>
      <c r="HDL347" s="431"/>
      <c r="HDM347" s="429"/>
      <c r="HDN347" s="428"/>
      <c r="HDO347" s="430"/>
      <c r="HDP347" s="431"/>
      <c r="HDQ347" s="429"/>
      <c r="HDR347" s="428"/>
      <c r="HDS347" s="430"/>
      <c r="HDT347" s="431"/>
      <c r="HDU347" s="429"/>
      <c r="HDV347" s="428"/>
      <c r="HDW347" s="430"/>
      <c r="HDX347" s="431"/>
      <c r="HDY347" s="429"/>
      <c r="HDZ347" s="428"/>
      <c r="HEA347" s="430"/>
      <c r="HEB347" s="431"/>
      <c r="HEC347" s="429"/>
      <c r="HED347" s="428"/>
      <c r="HEE347" s="430"/>
      <c r="HEF347" s="431"/>
      <c r="HEG347" s="429"/>
      <c r="HEH347" s="428"/>
      <c r="HEI347" s="430"/>
      <c r="HEJ347" s="431"/>
      <c r="HEK347" s="429"/>
      <c r="HEL347" s="428"/>
      <c r="HEM347" s="430"/>
      <c r="HEN347" s="431"/>
      <c r="HEO347" s="429"/>
      <c r="HEP347" s="428"/>
      <c r="HEQ347" s="430"/>
      <c r="HER347" s="431"/>
      <c r="HES347" s="429"/>
      <c r="HET347" s="428"/>
      <c r="HEU347" s="430"/>
      <c r="HEV347" s="431"/>
      <c r="HEW347" s="429"/>
      <c r="HEX347" s="428"/>
      <c r="HEY347" s="430"/>
      <c r="HEZ347" s="431"/>
      <c r="HFA347" s="429"/>
      <c r="HFB347" s="428"/>
      <c r="HFC347" s="430"/>
      <c r="HFD347" s="431"/>
      <c r="HFE347" s="429"/>
      <c r="HFF347" s="428"/>
      <c r="HFG347" s="430"/>
      <c r="HFH347" s="431"/>
      <c r="HFI347" s="429"/>
      <c r="HFJ347" s="428"/>
      <c r="HFK347" s="430"/>
      <c r="HFL347" s="431"/>
      <c r="HFM347" s="429"/>
      <c r="HFN347" s="428"/>
      <c r="HFO347" s="430"/>
      <c r="HFP347" s="431"/>
      <c r="HFQ347" s="429"/>
      <c r="HFR347" s="428"/>
      <c r="HFS347" s="430"/>
      <c r="HFT347" s="431"/>
      <c r="HFU347" s="429"/>
      <c r="HFV347" s="428"/>
      <c r="HFW347" s="430"/>
      <c r="HFX347" s="431"/>
      <c r="HFY347" s="429"/>
      <c r="HFZ347" s="428"/>
      <c r="HGA347" s="430"/>
      <c r="HGB347" s="431"/>
      <c r="HGC347" s="429"/>
      <c r="HGD347" s="428"/>
      <c r="HGE347" s="430"/>
      <c r="HGF347" s="431"/>
      <c r="HGG347" s="429"/>
      <c r="HGH347" s="428"/>
      <c r="HGI347" s="430"/>
      <c r="HGJ347" s="431"/>
      <c r="HGK347" s="429"/>
      <c r="HGL347" s="428"/>
      <c r="HGM347" s="430"/>
      <c r="HGN347" s="431"/>
      <c r="HGO347" s="429"/>
      <c r="HGP347" s="428"/>
      <c r="HGQ347" s="430"/>
      <c r="HGR347" s="431"/>
      <c r="HGS347" s="429"/>
      <c r="HGT347" s="428"/>
      <c r="HGU347" s="430"/>
      <c r="HGV347" s="431"/>
      <c r="HGW347" s="429"/>
      <c r="HGX347" s="428"/>
      <c r="HGY347" s="430"/>
      <c r="HGZ347" s="431"/>
      <c r="HHA347" s="429"/>
      <c r="HHB347" s="428"/>
      <c r="HHC347" s="430"/>
      <c r="HHD347" s="431"/>
      <c r="HHE347" s="429"/>
      <c r="HHF347" s="428"/>
      <c r="HHG347" s="430"/>
      <c r="HHH347" s="431"/>
      <c r="HHI347" s="429"/>
      <c r="HHJ347" s="428"/>
      <c r="HHK347" s="430"/>
      <c r="HHL347" s="431"/>
      <c r="HHM347" s="429"/>
      <c r="HHN347" s="428"/>
      <c r="HHO347" s="430"/>
      <c r="HHP347" s="431"/>
      <c r="HHQ347" s="429"/>
      <c r="HHR347" s="428"/>
      <c r="HHS347" s="430"/>
      <c r="HHT347" s="431"/>
      <c r="HHU347" s="429"/>
      <c r="HHV347" s="428"/>
      <c r="HHW347" s="430"/>
      <c r="HHX347" s="431"/>
      <c r="HHY347" s="429"/>
      <c r="HHZ347" s="428"/>
      <c r="HIA347" s="430"/>
      <c r="HIB347" s="431"/>
      <c r="HIC347" s="429"/>
      <c r="HID347" s="428"/>
      <c r="HIE347" s="430"/>
      <c r="HIF347" s="431"/>
      <c r="HIG347" s="429"/>
      <c r="HIH347" s="428"/>
      <c r="HII347" s="430"/>
      <c r="HIJ347" s="431"/>
      <c r="HIK347" s="429"/>
      <c r="HIL347" s="428"/>
      <c r="HIM347" s="430"/>
      <c r="HIN347" s="431"/>
      <c r="HIO347" s="429"/>
      <c r="HIP347" s="428"/>
      <c r="HIQ347" s="430"/>
      <c r="HIR347" s="431"/>
      <c r="HIS347" s="429"/>
      <c r="HIT347" s="428"/>
      <c r="HIU347" s="430"/>
      <c r="HIV347" s="431"/>
      <c r="HIW347" s="429"/>
      <c r="HIX347" s="428"/>
      <c r="HIY347" s="430"/>
      <c r="HIZ347" s="431"/>
      <c r="HJA347" s="429"/>
      <c r="HJB347" s="428"/>
      <c r="HJC347" s="430"/>
      <c r="HJD347" s="431"/>
      <c r="HJE347" s="429"/>
      <c r="HJF347" s="428"/>
      <c r="HJG347" s="430"/>
      <c r="HJH347" s="431"/>
      <c r="HJI347" s="429"/>
      <c r="HJJ347" s="428"/>
      <c r="HJK347" s="430"/>
      <c r="HJL347" s="431"/>
      <c r="HJM347" s="429"/>
      <c r="HJN347" s="428"/>
      <c r="HJO347" s="430"/>
      <c r="HJP347" s="431"/>
      <c r="HJQ347" s="429"/>
      <c r="HJR347" s="428"/>
      <c r="HJS347" s="430"/>
      <c r="HJT347" s="431"/>
      <c r="HJU347" s="429"/>
      <c r="HJV347" s="428"/>
      <c r="HJW347" s="430"/>
      <c r="HJX347" s="431"/>
      <c r="HJY347" s="429"/>
      <c r="HJZ347" s="428"/>
      <c r="HKA347" s="430"/>
      <c r="HKB347" s="431"/>
      <c r="HKC347" s="429"/>
      <c r="HKD347" s="428"/>
      <c r="HKE347" s="430"/>
      <c r="HKF347" s="431"/>
      <c r="HKG347" s="429"/>
      <c r="HKH347" s="428"/>
      <c r="HKI347" s="430"/>
      <c r="HKJ347" s="431"/>
      <c r="HKK347" s="429"/>
      <c r="HKL347" s="428"/>
      <c r="HKM347" s="430"/>
      <c r="HKN347" s="431"/>
      <c r="HKO347" s="429"/>
      <c r="HKP347" s="428"/>
      <c r="HKQ347" s="430"/>
      <c r="HKR347" s="431"/>
      <c r="HKS347" s="429"/>
      <c r="HKT347" s="428"/>
      <c r="HKU347" s="430"/>
      <c r="HKV347" s="431"/>
      <c r="HKW347" s="429"/>
      <c r="HKX347" s="428"/>
      <c r="HKY347" s="430"/>
      <c r="HKZ347" s="431"/>
      <c r="HLA347" s="429"/>
      <c r="HLB347" s="428"/>
      <c r="HLC347" s="430"/>
      <c r="HLD347" s="431"/>
      <c r="HLE347" s="429"/>
      <c r="HLF347" s="428"/>
      <c r="HLG347" s="430"/>
      <c r="HLH347" s="431"/>
      <c r="HLI347" s="429"/>
      <c r="HLJ347" s="428"/>
      <c r="HLK347" s="430"/>
      <c r="HLL347" s="431"/>
      <c r="HLM347" s="429"/>
      <c r="HLN347" s="428"/>
      <c r="HLO347" s="430"/>
      <c r="HLP347" s="431"/>
      <c r="HLQ347" s="429"/>
      <c r="HLR347" s="428"/>
      <c r="HLS347" s="430"/>
      <c r="HLT347" s="431"/>
      <c r="HLU347" s="429"/>
      <c r="HLV347" s="428"/>
      <c r="HLW347" s="430"/>
      <c r="HLX347" s="431"/>
      <c r="HLY347" s="429"/>
      <c r="HLZ347" s="428"/>
      <c r="HMA347" s="430"/>
      <c r="HMB347" s="431"/>
      <c r="HMC347" s="429"/>
      <c r="HMD347" s="428"/>
      <c r="HME347" s="430"/>
      <c r="HMF347" s="431"/>
      <c r="HMG347" s="429"/>
      <c r="HMH347" s="428"/>
      <c r="HMI347" s="430"/>
      <c r="HMJ347" s="431"/>
      <c r="HMK347" s="429"/>
      <c r="HML347" s="428"/>
      <c r="HMM347" s="430"/>
      <c r="HMN347" s="431"/>
      <c r="HMO347" s="429"/>
      <c r="HMP347" s="428"/>
      <c r="HMQ347" s="430"/>
      <c r="HMR347" s="431"/>
      <c r="HMS347" s="429"/>
      <c r="HMT347" s="428"/>
      <c r="HMU347" s="430"/>
      <c r="HMV347" s="431"/>
      <c r="HMW347" s="429"/>
      <c r="HMX347" s="428"/>
      <c r="HMY347" s="430"/>
      <c r="HMZ347" s="431"/>
      <c r="HNA347" s="429"/>
      <c r="HNB347" s="428"/>
      <c r="HNC347" s="430"/>
      <c r="HND347" s="431"/>
      <c r="HNE347" s="429"/>
      <c r="HNF347" s="428"/>
      <c r="HNG347" s="430"/>
      <c r="HNH347" s="431"/>
      <c r="HNI347" s="429"/>
      <c r="HNJ347" s="428"/>
      <c r="HNK347" s="430"/>
      <c r="HNL347" s="431"/>
      <c r="HNM347" s="429"/>
      <c r="HNN347" s="428"/>
      <c r="HNO347" s="430"/>
      <c r="HNP347" s="431"/>
      <c r="HNQ347" s="429"/>
      <c r="HNR347" s="428"/>
      <c r="HNS347" s="430"/>
      <c r="HNT347" s="431"/>
      <c r="HNU347" s="429"/>
      <c r="HNV347" s="428"/>
      <c r="HNW347" s="430"/>
      <c r="HNX347" s="431"/>
      <c r="HNY347" s="429"/>
      <c r="HNZ347" s="428"/>
      <c r="HOA347" s="430"/>
      <c r="HOB347" s="431"/>
      <c r="HOC347" s="429"/>
      <c r="HOD347" s="428"/>
      <c r="HOE347" s="430"/>
      <c r="HOF347" s="431"/>
      <c r="HOG347" s="429"/>
      <c r="HOH347" s="428"/>
      <c r="HOI347" s="430"/>
      <c r="HOJ347" s="431"/>
      <c r="HOK347" s="429"/>
      <c r="HOL347" s="428"/>
      <c r="HOM347" s="430"/>
      <c r="HON347" s="431"/>
      <c r="HOO347" s="429"/>
      <c r="HOP347" s="428"/>
      <c r="HOQ347" s="430"/>
      <c r="HOR347" s="431"/>
      <c r="HOS347" s="429"/>
      <c r="HOT347" s="428"/>
      <c r="HOU347" s="430"/>
      <c r="HOV347" s="431"/>
      <c r="HOW347" s="429"/>
      <c r="HOX347" s="428"/>
      <c r="HOY347" s="430"/>
      <c r="HOZ347" s="431"/>
      <c r="HPA347" s="429"/>
      <c r="HPB347" s="428"/>
      <c r="HPC347" s="430"/>
      <c r="HPD347" s="431"/>
      <c r="HPE347" s="429"/>
      <c r="HPF347" s="428"/>
      <c r="HPG347" s="430"/>
      <c r="HPH347" s="431"/>
      <c r="HPI347" s="429"/>
      <c r="HPJ347" s="428"/>
      <c r="HPK347" s="430"/>
      <c r="HPL347" s="431"/>
      <c r="HPM347" s="429"/>
      <c r="HPN347" s="428"/>
      <c r="HPO347" s="430"/>
      <c r="HPP347" s="431"/>
      <c r="HPQ347" s="429"/>
      <c r="HPR347" s="428"/>
      <c r="HPS347" s="430"/>
      <c r="HPT347" s="431"/>
      <c r="HPU347" s="429"/>
      <c r="HPV347" s="428"/>
      <c r="HPW347" s="430"/>
      <c r="HPX347" s="431"/>
      <c r="HPY347" s="429"/>
      <c r="HPZ347" s="428"/>
      <c r="HQA347" s="430"/>
      <c r="HQB347" s="431"/>
      <c r="HQC347" s="429"/>
      <c r="HQD347" s="428"/>
      <c r="HQE347" s="430"/>
      <c r="HQF347" s="431"/>
      <c r="HQG347" s="429"/>
      <c r="HQH347" s="428"/>
      <c r="HQI347" s="430"/>
      <c r="HQJ347" s="431"/>
      <c r="HQK347" s="429"/>
      <c r="HQL347" s="428"/>
      <c r="HQM347" s="430"/>
      <c r="HQN347" s="431"/>
      <c r="HQO347" s="429"/>
      <c r="HQP347" s="428"/>
      <c r="HQQ347" s="430"/>
      <c r="HQR347" s="431"/>
      <c r="HQS347" s="429"/>
      <c r="HQT347" s="428"/>
      <c r="HQU347" s="430"/>
      <c r="HQV347" s="431"/>
      <c r="HQW347" s="429"/>
      <c r="HQX347" s="428"/>
      <c r="HQY347" s="430"/>
      <c r="HQZ347" s="431"/>
      <c r="HRA347" s="429"/>
      <c r="HRB347" s="428"/>
      <c r="HRC347" s="430"/>
      <c r="HRD347" s="431"/>
      <c r="HRE347" s="429"/>
      <c r="HRF347" s="428"/>
      <c r="HRG347" s="430"/>
      <c r="HRH347" s="431"/>
      <c r="HRI347" s="429"/>
      <c r="HRJ347" s="428"/>
      <c r="HRK347" s="430"/>
      <c r="HRL347" s="431"/>
      <c r="HRM347" s="429"/>
      <c r="HRN347" s="428"/>
      <c r="HRO347" s="430"/>
      <c r="HRP347" s="431"/>
      <c r="HRQ347" s="429"/>
      <c r="HRR347" s="428"/>
      <c r="HRS347" s="430"/>
      <c r="HRT347" s="431"/>
      <c r="HRU347" s="429"/>
      <c r="HRV347" s="428"/>
      <c r="HRW347" s="430"/>
      <c r="HRX347" s="431"/>
      <c r="HRY347" s="429"/>
      <c r="HRZ347" s="428"/>
      <c r="HSA347" s="430"/>
      <c r="HSB347" s="431"/>
      <c r="HSC347" s="429"/>
      <c r="HSD347" s="428"/>
      <c r="HSE347" s="430"/>
      <c r="HSF347" s="431"/>
      <c r="HSG347" s="429"/>
      <c r="HSH347" s="428"/>
      <c r="HSI347" s="430"/>
      <c r="HSJ347" s="431"/>
      <c r="HSK347" s="429"/>
      <c r="HSL347" s="428"/>
      <c r="HSM347" s="430"/>
      <c r="HSN347" s="431"/>
      <c r="HSO347" s="429"/>
      <c r="HSP347" s="428"/>
      <c r="HSQ347" s="430"/>
      <c r="HSR347" s="431"/>
      <c r="HSS347" s="429"/>
      <c r="HST347" s="428"/>
      <c r="HSU347" s="430"/>
      <c r="HSV347" s="431"/>
      <c r="HSW347" s="429"/>
      <c r="HSX347" s="428"/>
      <c r="HSY347" s="430"/>
      <c r="HSZ347" s="431"/>
      <c r="HTA347" s="429"/>
      <c r="HTB347" s="428"/>
      <c r="HTC347" s="430"/>
      <c r="HTD347" s="431"/>
      <c r="HTE347" s="429"/>
      <c r="HTF347" s="428"/>
      <c r="HTG347" s="430"/>
      <c r="HTH347" s="431"/>
      <c r="HTI347" s="429"/>
      <c r="HTJ347" s="428"/>
      <c r="HTK347" s="430"/>
      <c r="HTL347" s="431"/>
      <c r="HTM347" s="429"/>
      <c r="HTN347" s="428"/>
      <c r="HTO347" s="430"/>
      <c r="HTP347" s="431"/>
      <c r="HTQ347" s="429"/>
      <c r="HTR347" s="428"/>
      <c r="HTS347" s="430"/>
      <c r="HTT347" s="431"/>
      <c r="HTU347" s="429"/>
      <c r="HTV347" s="428"/>
      <c r="HTW347" s="430"/>
      <c r="HTX347" s="431"/>
      <c r="HTY347" s="429"/>
      <c r="HTZ347" s="428"/>
      <c r="HUA347" s="430"/>
      <c r="HUB347" s="431"/>
      <c r="HUC347" s="429"/>
      <c r="HUD347" s="428"/>
      <c r="HUE347" s="430"/>
      <c r="HUF347" s="431"/>
      <c r="HUG347" s="429"/>
      <c r="HUH347" s="428"/>
      <c r="HUI347" s="430"/>
      <c r="HUJ347" s="431"/>
      <c r="HUK347" s="429"/>
      <c r="HUL347" s="428"/>
      <c r="HUM347" s="430"/>
      <c r="HUN347" s="431"/>
      <c r="HUO347" s="429"/>
      <c r="HUP347" s="428"/>
      <c r="HUQ347" s="430"/>
      <c r="HUR347" s="431"/>
      <c r="HUS347" s="429"/>
      <c r="HUT347" s="428"/>
      <c r="HUU347" s="430"/>
      <c r="HUV347" s="431"/>
      <c r="HUW347" s="429"/>
      <c r="HUX347" s="428"/>
      <c r="HUY347" s="430"/>
      <c r="HUZ347" s="431"/>
      <c r="HVA347" s="429"/>
      <c r="HVB347" s="428"/>
      <c r="HVC347" s="430"/>
      <c r="HVD347" s="431"/>
      <c r="HVE347" s="429"/>
      <c r="HVF347" s="428"/>
      <c r="HVG347" s="430"/>
      <c r="HVH347" s="431"/>
      <c r="HVI347" s="429"/>
      <c r="HVJ347" s="428"/>
      <c r="HVK347" s="430"/>
      <c r="HVL347" s="431"/>
      <c r="HVM347" s="429"/>
      <c r="HVN347" s="428"/>
      <c r="HVO347" s="430"/>
      <c r="HVP347" s="431"/>
      <c r="HVQ347" s="429"/>
      <c r="HVR347" s="428"/>
      <c r="HVS347" s="430"/>
      <c r="HVT347" s="431"/>
      <c r="HVU347" s="429"/>
      <c r="HVV347" s="428"/>
      <c r="HVW347" s="430"/>
      <c r="HVX347" s="431"/>
      <c r="HVY347" s="429"/>
      <c r="HVZ347" s="428"/>
      <c r="HWA347" s="430"/>
      <c r="HWB347" s="431"/>
      <c r="HWC347" s="429"/>
      <c r="HWD347" s="428"/>
      <c r="HWE347" s="430"/>
      <c r="HWF347" s="431"/>
      <c r="HWG347" s="429"/>
      <c r="HWH347" s="428"/>
      <c r="HWI347" s="430"/>
      <c r="HWJ347" s="431"/>
      <c r="HWK347" s="429"/>
      <c r="HWL347" s="428"/>
      <c r="HWM347" s="430"/>
      <c r="HWN347" s="431"/>
      <c r="HWO347" s="429"/>
      <c r="HWP347" s="428"/>
      <c r="HWQ347" s="430"/>
      <c r="HWR347" s="431"/>
      <c r="HWS347" s="429"/>
      <c r="HWT347" s="428"/>
      <c r="HWU347" s="430"/>
      <c r="HWV347" s="431"/>
      <c r="HWW347" s="429"/>
      <c r="HWX347" s="428"/>
      <c r="HWY347" s="430"/>
      <c r="HWZ347" s="431"/>
      <c r="HXA347" s="429"/>
      <c r="HXB347" s="428"/>
      <c r="HXC347" s="430"/>
      <c r="HXD347" s="431"/>
      <c r="HXE347" s="429"/>
      <c r="HXF347" s="428"/>
      <c r="HXG347" s="430"/>
      <c r="HXH347" s="431"/>
      <c r="HXI347" s="429"/>
      <c r="HXJ347" s="428"/>
      <c r="HXK347" s="430"/>
      <c r="HXL347" s="431"/>
      <c r="HXM347" s="429"/>
      <c r="HXN347" s="428"/>
      <c r="HXO347" s="430"/>
      <c r="HXP347" s="431"/>
      <c r="HXQ347" s="429"/>
      <c r="HXR347" s="428"/>
      <c r="HXS347" s="430"/>
      <c r="HXT347" s="431"/>
      <c r="HXU347" s="429"/>
      <c r="HXV347" s="428"/>
      <c r="HXW347" s="430"/>
      <c r="HXX347" s="431"/>
      <c r="HXY347" s="429"/>
      <c r="HXZ347" s="428"/>
      <c r="HYA347" s="430"/>
      <c r="HYB347" s="431"/>
      <c r="HYC347" s="429"/>
      <c r="HYD347" s="428"/>
      <c r="HYE347" s="430"/>
      <c r="HYF347" s="431"/>
      <c r="HYG347" s="429"/>
      <c r="HYH347" s="428"/>
      <c r="HYI347" s="430"/>
      <c r="HYJ347" s="431"/>
      <c r="HYK347" s="429"/>
      <c r="HYL347" s="428"/>
      <c r="HYM347" s="430"/>
      <c r="HYN347" s="431"/>
      <c r="HYO347" s="429"/>
      <c r="HYP347" s="428"/>
      <c r="HYQ347" s="430"/>
      <c r="HYR347" s="431"/>
      <c r="HYS347" s="429"/>
      <c r="HYT347" s="428"/>
      <c r="HYU347" s="430"/>
      <c r="HYV347" s="431"/>
      <c r="HYW347" s="429"/>
      <c r="HYX347" s="428"/>
      <c r="HYY347" s="430"/>
      <c r="HYZ347" s="431"/>
      <c r="HZA347" s="429"/>
      <c r="HZB347" s="428"/>
      <c r="HZC347" s="430"/>
      <c r="HZD347" s="431"/>
      <c r="HZE347" s="429"/>
      <c r="HZF347" s="428"/>
      <c r="HZG347" s="430"/>
      <c r="HZH347" s="431"/>
      <c r="HZI347" s="429"/>
      <c r="HZJ347" s="428"/>
      <c r="HZK347" s="430"/>
      <c r="HZL347" s="431"/>
      <c r="HZM347" s="429"/>
      <c r="HZN347" s="428"/>
      <c r="HZO347" s="430"/>
      <c r="HZP347" s="431"/>
      <c r="HZQ347" s="429"/>
      <c r="HZR347" s="428"/>
      <c r="HZS347" s="430"/>
      <c r="HZT347" s="431"/>
      <c r="HZU347" s="429"/>
      <c r="HZV347" s="428"/>
      <c r="HZW347" s="430"/>
      <c r="HZX347" s="431"/>
      <c r="HZY347" s="429"/>
      <c r="HZZ347" s="428"/>
      <c r="IAA347" s="430"/>
      <c r="IAB347" s="431"/>
      <c r="IAC347" s="429"/>
      <c r="IAD347" s="428"/>
      <c r="IAE347" s="430"/>
      <c r="IAF347" s="431"/>
      <c r="IAG347" s="429"/>
      <c r="IAH347" s="428"/>
      <c r="IAI347" s="430"/>
      <c r="IAJ347" s="431"/>
      <c r="IAK347" s="429"/>
      <c r="IAL347" s="428"/>
      <c r="IAM347" s="430"/>
      <c r="IAN347" s="431"/>
      <c r="IAO347" s="429"/>
      <c r="IAP347" s="428"/>
      <c r="IAQ347" s="430"/>
      <c r="IAR347" s="431"/>
      <c r="IAS347" s="429"/>
      <c r="IAT347" s="428"/>
      <c r="IAU347" s="430"/>
      <c r="IAV347" s="431"/>
      <c r="IAW347" s="429"/>
      <c r="IAX347" s="428"/>
      <c r="IAY347" s="430"/>
      <c r="IAZ347" s="431"/>
      <c r="IBA347" s="429"/>
      <c r="IBB347" s="428"/>
      <c r="IBC347" s="430"/>
      <c r="IBD347" s="431"/>
      <c r="IBE347" s="429"/>
      <c r="IBF347" s="428"/>
      <c r="IBG347" s="430"/>
      <c r="IBH347" s="431"/>
      <c r="IBI347" s="429"/>
      <c r="IBJ347" s="428"/>
      <c r="IBK347" s="430"/>
      <c r="IBL347" s="431"/>
      <c r="IBM347" s="429"/>
      <c r="IBN347" s="428"/>
      <c r="IBO347" s="430"/>
      <c r="IBP347" s="431"/>
      <c r="IBQ347" s="429"/>
      <c r="IBR347" s="428"/>
      <c r="IBS347" s="430"/>
      <c r="IBT347" s="431"/>
      <c r="IBU347" s="429"/>
      <c r="IBV347" s="428"/>
      <c r="IBW347" s="430"/>
      <c r="IBX347" s="431"/>
      <c r="IBY347" s="429"/>
      <c r="IBZ347" s="428"/>
      <c r="ICA347" s="430"/>
      <c r="ICB347" s="431"/>
      <c r="ICC347" s="429"/>
      <c r="ICD347" s="428"/>
      <c r="ICE347" s="430"/>
      <c r="ICF347" s="431"/>
      <c r="ICG347" s="429"/>
      <c r="ICH347" s="428"/>
      <c r="ICI347" s="430"/>
      <c r="ICJ347" s="431"/>
      <c r="ICK347" s="429"/>
      <c r="ICL347" s="428"/>
      <c r="ICM347" s="430"/>
      <c r="ICN347" s="431"/>
      <c r="ICO347" s="429"/>
      <c r="ICP347" s="428"/>
      <c r="ICQ347" s="430"/>
      <c r="ICR347" s="431"/>
      <c r="ICS347" s="429"/>
      <c r="ICT347" s="428"/>
      <c r="ICU347" s="430"/>
      <c r="ICV347" s="431"/>
      <c r="ICW347" s="429"/>
      <c r="ICX347" s="428"/>
      <c r="ICY347" s="430"/>
      <c r="ICZ347" s="431"/>
      <c r="IDA347" s="429"/>
      <c r="IDB347" s="428"/>
      <c r="IDC347" s="430"/>
      <c r="IDD347" s="431"/>
      <c r="IDE347" s="429"/>
      <c r="IDF347" s="428"/>
      <c r="IDG347" s="430"/>
      <c r="IDH347" s="431"/>
      <c r="IDI347" s="429"/>
      <c r="IDJ347" s="428"/>
      <c r="IDK347" s="430"/>
      <c r="IDL347" s="431"/>
      <c r="IDM347" s="429"/>
      <c r="IDN347" s="428"/>
      <c r="IDO347" s="430"/>
      <c r="IDP347" s="431"/>
      <c r="IDQ347" s="429"/>
      <c r="IDR347" s="428"/>
      <c r="IDS347" s="430"/>
      <c r="IDT347" s="431"/>
      <c r="IDU347" s="429"/>
      <c r="IDV347" s="428"/>
      <c r="IDW347" s="430"/>
      <c r="IDX347" s="431"/>
      <c r="IDY347" s="429"/>
      <c r="IDZ347" s="428"/>
      <c r="IEA347" s="430"/>
      <c r="IEB347" s="431"/>
      <c r="IEC347" s="429"/>
      <c r="IED347" s="428"/>
      <c r="IEE347" s="430"/>
      <c r="IEF347" s="431"/>
      <c r="IEG347" s="429"/>
      <c r="IEH347" s="428"/>
      <c r="IEI347" s="430"/>
      <c r="IEJ347" s="431"/>
      <c r="IEK347" s="429"/>
      <c r="IEL347" s="428"/>
      <c r="IEM347" s="430"/>
      <c r="IEN347" s="431"/>
      <c r="IEO347" s="429"/>
      <c r="IEP347" s="428"/>
      <c r="IEQ347" s="430"/>
      <c r="IER347" s="431"/>
      <c r="IES347" s="429"/>
      <c r="IET347" s="428"/>
      <c r="IEU347" s="430"/>
      <c r="IEV347" s="431"/>
      <c r="IEW347" s="429"/>
      <c r="IEX347" s="428"/>
      <c r="IEY347" s="430"/>
      <c r="IEZ347" s="431"/>
      <c r="IFA347" s="429"/>
      <c r="IFB347" s="428"/>
      <c r="IFC347" s="430"/>
      <c r="IFD347" s="431"/>
      <c r="IFE347" s="429"/>
      <c r="IFF347" s="428"/>
      <c r="IFG347" s="430"/>
      <c r="IFH347" s="431"/>
      <c r="IFI347" s="429"/>
      <c r="IFJ347" s="428"/>
      <c r="IFK347" s="430"/>
      <c r="IFL347" s="431"/>
      <c r="IFM347" s="429"/>
      <c r="IFN347" s="428"/>
      <c r="IFO347" s="430"/>
      <c r="IFP347" s="431"/>
      <c r="IFQ347" s="429"/>
      <c r="IFR347" s="428"/>
      <c r="IFS347" s="430"/>
      <c r="IFT347" s="431"/>
      <c r="IFU347" s="429"/>
      <c r="IFV347" s="428"/>
      <c r="IFW347" s="430"/>
      <c r="IFX347" s="431"/>
      <c r="IFY347" s="429"/>
      <c r="IFZ347" s="428"/>
      <c r="IGA347" s="430"/>
      <c r="IGB347" s="431"/>
      <c r="IGC347" s="429"/>
      <c r="IGD347" s="428"/>
      <c r="IGE347" s="430"/>
      <c r="IGF347" s="431"/>
      <c r="IGG347" s="429"/>
      <c r="IGH347" s="428"/>
      <c r="IGI347" s="430"/>
      <c r="IGJ347" s="431"/>
      <c r="IGK347" s="429"/>
      <c r="IGL347" s="428"/>
      <c r="IGM347" s="430"/>
      <c r="IGN347" s="431"/>
      <c r="IGO347" s="429"/>
      <c r="IGP347" s="428"/>
      <c r="IGQ347" s="430"/>
      <c r="IGR347" s="431"/>
      <c r="IGS347" s="429"/>
      <c r="IGT347" s="428"/>
      <c r="IGU347" s="430"/>
      <c r="IGV347" s="431"/>
      <c r="IGW347" s="429"/>
      <c r="IGX347" s="428"/>
      <c r="IGY347" s="430"/>
      <c r="IGZ347" s="431"/>
      <c r="IHA347" s="429"/>
      <c r="IHB347" s="428"/>
      <c r="IHC347" s="430"/>
      <c r="IHD347" s="431"/>
      <c r="IHE347" s="429"/>
      <c r="IHF347" s="428"/>
      <c r="IHG347" s="430"/>
      <c r="IHH347" s="431"/>
      <c r="IHI347" s="429"/>
      <c r="IHJ347" s="428"/>
      <c r="IHK347" s="430"/>
      <c r="IHL347" s="431"/>
      <c r="IHM347" s="429"/>
      <c r="IHN347" s="428"/>
      <c r="IHO347" s="430"/>
      <c r="IHP347" s="431"/>
      <c r="IHQ347" s="429"/>
      <c r="IHR347" s="428"/>
      <c r="IHS347" s="430"/>
      <c r="IHT347" s="431"/>
      <c r="IHU347" s="429"/>
      <c r="IHV347" s="428"/>
      <c r="IHW347" s="430"/>
      <c r="IHX347" s="431"/>
      <c r="IHY347" s="429"/>
      <c r="IHZ347" s="428"/>
      <c r="IIA347" s="430"/>
      <c r="IIB347" s="431"/>
      <c r="IIC347" s="429"/>
      <c r="IID347" s="428"/>
      <c r="IIE347" s="430"/>
      <c r="IIF347" s="431"/>
      <c r="IIG347" s="429"/>
      <c r="IIH347" s="428"/>
      <c r="III347" s="430"/>
      <c r="IIJ347" s="431"/>
      <c r="IIK347" s="429"/>
      <c r="IIL347" s="428"/>
      <c r="IIM347" s="430"/>
      <c r="IIN347" s="431"/>
      <c r="IIO347" s="429"/>
      <c r="IIP347" s="428"/>
      <c r="IIQ347" s="430"/>
      <c r="IIR347" s="431"/>
      <c r="IIS347" s="429"/>
      <c r="IIT347" s="428"/>
      <c r="IIU347" s="430"/>
      <c r="IIV347" s="431"/>
      <c r="IIW347" s="429"/>
      <c r="IIX347" s="428"/>
      <c r="IIY347" s="430"/>
      <c r="IIZ347" s="431"/>
      <c r="IJA347" s="429"/>
      <c r="IJB347" s="428"/>
      <c r="IJC347" s="430"/>
      <c r="IJD347" s="431"/>
      <c r="IJE347" s="429"/>
      <c r="IJF347" s="428"/>
      <c r="IJG347" s="430"/>
      <c r="IJH347" s="431"/>
      <c r="IJI347" s="429"/>
      <c r="IJJ347" s="428"/>
      <c r="IJK347" s="430"/>
      <c r="IJL347" s="431"/>
      <c r="IJM347" s="429"/>
      <c r="IJN347" s="428"/>
      <c r="IJO347" s="430"/>
      <c r="IJP347" s="431"/>
      <c r="IJQ347" s="429"/>
      <c r="IJR347" s="428"/>
      <c r="IJS347" s="430"/>
      <c r="IJT347" s="431"/>
      <c r="IJU347" s="429"/>
      <c r="IJV347" s="428"/>
      <c r="IJW347" s="430"/>
      <c r="IJX347" s="431"/>
      <c r="IJY347" s="429"/>
      <c r="IJZ347" s="428"/>
      <c r="IKA347" s="430"/>
      <c r="IKB347" s="431"/>
      <c r="IKC347" s="429"/>
      <c r="IKD347" s="428"/>
      <c r="IKE347" s="430"/>
      <c r="IKF347" s="431"/>
      <c r="IKG347" s="429"/>
      <c r="IKH347" s="428"/>
      <c r="IKI347" s="430"/>
      <c r="IKJ347" s="431"/>
      <c r="IKK347" s="429"/>
      <c r="IKL347" s="428"/>
      <c r="IKM347" s="430"/>
      <c r="IKN347" s="431"/>
      <c r="IKO347" s="429"/>
      <c r="IKP347" s="428"/>
      <c r="IKQ347" s="430"/>
      <c r="IKR347" s="431"/>
      <c r="IKS347" s="429"/>
      <c r="IKT347" s="428"/>
      <c r="IKU347" s="430"/>
      <c r="IKV347" s="431"/>
      <c r="IKW347" s="429"/>
      <c r="IKX347" s="428"/>
      <c r="IKY347" s="430"/>
      <c r="IKZ347" s="431"/>
      <c r="ILA347" s="429"/>
      <c r="ILB347" s="428"/>
      <c r="ILC347" s="430"/>
      <c r="ILD347" s="431"/>
      <c r="ILE347" s="429"/>
      <c r="ILF347" s="428"/>
      <c r="ILG347" s="430"/>
      <c r="ILH347" s="431"/>
      <c r="ILI347" s="429"/>
      <c r="ILJ347" s="428"/>
      <c r="ILK347" s="430"/>
      <c r="ILL347" s="431"/>
      <c r="ILM347" s="429"/>
      <c r="ILN347" s="428"/>
      <c r="ILO347" s="430"/>
      <c r="ILP347" s="431"/>
      <c r="ILQ347" s="429"/>
      <c r="ILR347" s="428"/>
      <c r="ILS347" s="430"/>
      <c r="ILT347" s="431"/>
      <c r="ILU347" s="429"/>
      <c r="ILV347" s="428"/>
      <c r="ILW347" s="430"/>
      <c r="ILX347" s="431"/>
      <c r="ILY347" s="429"/>
      <c r="ILZ347" s="428"/>
      <c r="IMA347" s="430"/>
      <c r="IMB347" s="431"/>
      <c r="IMC347" s="429"/>
      <c r="IMD347" s="428"/>
      <c r="IME347" s="430"/>
      <c r="IMF347" s="431"/>
      <c r="IMG347" s="429"/>
      <c r="IMH347" s="428"/>
      <c r="IMI347" s="430"/>
      <c r="IMJ347" s="431"/>
      <c r="IMK347" s="429"/>
      <c r="IML347" s="428"/>
      <c r="IMM347" s="430"/>
      <c r="IMN347" s="431"/>
      <c r="IMO347" s="429"/>
      <c r="IMP347" s="428"/>
      <c r="IMQ347" s="430"/>
      <c r="IMR347" s="431"/>
      <c r="IMS347" s="429"/>
      <c r="IMT347" s="428"/>
      <c r="IMU347" s="430"/>
      <c r="IMV347" s="431"/>
      <c r="IMW347" s="429"/>
      <c r="IMX347" s="428"/>
      <c r="IMY347" s="430"/>
      <c r="IMZ347" s="431"/>
      <c r="INA347" s="429"/>
      <c r="INB347" s="428"/>
      <c r="INC347" s="430"/>
      <c r="IND347" s="431"/>
      <c r="INE347" s="429"/>
      <c r="INF347" s="428"/>
      <c r="ING347" s="430"/>
      <c r="INH347" s="431"/>
      <c r="INI347" s="429"/>
      <c r="INJ347" s="428"/>
      <c r="INK347" s="430"/>
      <c r="INL347" s="431"/>
      <c r="INM347" s="429"/>
      <c r="INN347" s="428"/>
      <c r="INO347" s="430"/>
      <c r="INP347" s="431"/>
      <c r="INQ347" s="429"/>
      <c r="INR347" s="428"/>
      <c r="INS347" s="430"/>
      <c r="INT347" s="431"/>
      <c r="INU347" s="429"/>
      <c r="INV347" s="428"/>
      <c r="INW347" s="430"/>
      <c r="INX347" s="431"/>
      <c r="INY347" s="429"/>
      <c r="INZ347" s="428"/>
      <c r="IOA347" s="430"/>
      <c r="IOB347" s="431"/>
      <c r="IOC347" s="429"/>
      <c r="IOD347" s="428"/>
      <c r="IOE347" s="430"/>
      <c r="IOF347" s="431"/>
      <c r="IOG347" s="429"/>
      <c r="IOH347" s="428"/>
      <c r="IOI347" s="430"/>
      <c r="IOJ347" s="431"/>
      <c r="IOK347" s="429"/>
      <c r="IOL347" s="428"/>
      <c r="IOM347" s="430"/>
      <c r="ION347" s="431"/>
      <c r="IOO347" s="429"/>
      <c r="IOP347" s="428"/>
      <c r="IOQ347" s="430"/>
      <c r="IOR347" s="431"/>
      <c r="IOS347" s="429"/>
      <c r="IOT347" s="428"/>
      <c r="IOU347" s="430"/>
      <c r="IOV347" s="431"/>
      <c r="IOW347" s="429"/>
      <c r="IOX347" s="428"/>
      <c r="IOY347" s="430"/>
      <c r="IOZ347" s="431"/>
      <c r="IPA347" s="429"/>
      <c r="IPB347" s="428"/>
      <c r="IPC347" s="430"/>
      <c r="IPD347" s="431"/>
      <c r="IPE347" s="429"/>
      <c r="IPF347" s="428"/>
      <c r="IPG347" s="430"/>
      <c r="IPH347" s="431"/>
      <c r="IPI347" s="429"/>
      <c r="IPJ347" s="428"/>
      <c r="IPK347" s="430"/>
      <c r="IPL347" s="431"/>
      <c r="IPM347" s="429"/>
      <c r="IPN347" s="428"/>
      <c r="IPO347" s="430"/>
      <c r="IPP347" s="431"/>
      <c r="IPQ347" s="429"/>
      <c r="IPR347" s="428"/>
      <c r="IPS347" s="430"/>
      <c r="IPT347" s="431"/>
      <c r="IPU347" s="429"/>
      <c r="IPV347" s="428"/>
      <c r="IPW347" s="430"/>
      <c r="IPX347" s="431"/>
      <c r="IPY347" s="429"/>
      <c r="IPZ347" s="428"/>
      <c r="IQA347" s="430"/>
      <c r="IQB347" s="431"/>
      <c r="IQC347" s="429"/>
      <c r="IQD347" s="428"/>
      <c r="IQE347" s="430"/>
      <c r="IQF347" s="431"/>
      <c r="IQG347" s="429"/>
      <c r="IQH347" s="428"/>
      <c r="IQI347" s="430"/>
      <c r="IQJ347" s="431"/>
      <c r="IQK347" s="429"/>
      <c r="IQL347" s="428"/>
      <c r="IQM347" s="430"/>
      <c r="IQN347" s="431"/>
      <c r="IQO347" s="429"/>
      <c r="IQP347" s="428"/>
      <c r="IQQ347" s="430"/>
      <c r="IQR347" s="431"/>
      <c r="IQS347" s="429"/>
      <c r="IQT347" s="428"/>
      <c r="IQU347" s="430"/>
      <c r="IQV347" s="431"/>
      <c r="IQW347" s="429"/>
      <c r="IQX347" s="428"/>
      <c r="IQY347" s="430"/>
      <c r="IQZ347" s="431"/>
      <c r="IRA347" s="429"/>
      <c r="IRB347" s="428"/>
      <c r="IRC347" s="430"/>
      <c r="IRD347" s="431"/>
      <c r="IRE347" s="429"/>
      <c r="IRF347" s="428"/>
      <c r="IRG347" s="430"/>
      <c r="IRH347" s="431"/>
      <c r="IRI347" s="429"/>
      <c r="IRJ347" s="428"/>
      <c r="IRK347" s="430"/>
      <c r="IRL347" s="431"/>
      <c r="IRM347" s="429"/>
      <c r="IRN347" s="428"/>
      <c r="IRO347" s="430"/>
      <c r="IRP347" s="431"/>
      <c r="IRQ347" s="429"/>
      <c r="IRR347" s="428"/>
      <c r="IRS347" s="430"/>
      <c r="IRT347" s="431"/>
      <c r="IRU347" s="429"/>
      <c r="IRV347" s="428"/>
      <c r="IRW347" s="430"/>
      <c r="IRX347" s="431"/>
      <c r="IRY347" s="429"/>
      <c r="IRZ347" s="428"/>
      <c r="ISA347" s="430"/>
      <c r="ISB347" s="431"/>
      <c r="ISC347" s="429"/>
      <c r="ISD347" s="428"/>
      <c r="ISE347" s="430"/>
      <c r="ISF347" s="431"/>
      <c r="ISG347" s="429"/>
      <c r="ISH347" s="428"/>
      <c r="ISI347" s="430"/>
      <c r="ISJ347" s="431"/>
      <c r="ISK347" s="429"/>
      <c r="ISL347" s="428"/>
      <c r="ISM347" s="430"/>
      <c r="ISN347" s="431"/>
      <c r="ISO347" s="429"/>
      <c r="ISP347" s="428"/>
      <c r="ISQ347" s="430"/>
      <c r="ISR347" s="431"/>
      <c r="ISS347" s="429"/>
      <c r="IST347" s="428"/>
      <c r="ISU347" s="430"/>
      <c r="ISV347" s="431"/>
      <c r="ISW347" s="429"/>
      <c r="ISX347" s="428"/>
      <c r="ISY347" s="430"/>
      <c r="ISZ347" s="431"/>
      <c r="ITA347" s="429"/>
      <c r="ITB347" s="428"/>
      <c r="ITC347" s="430"/>
      <c r="ITD347" s="431"/>
      <c r="ITE347" s="429"/>
      <c r="ITF347" s="428"/>
      <c r="ITG347" s="430"/>
      <c r="ITH347" s="431"/>
      <c r="ITI347" s="429"/>
      <c r="ITJ347" s="428"/>
      <c r="ITK347" s="430"/>
      <c r="ITL347" s="431"/>
      <c r="ITM347" s="429"/>
      <c r="ITN347" s="428"/>
      <c r="ITO347" s="430"/>
      <c r="ITP347" s="431"/>
      <c r="ITQ347" s="429"/>
      <c r="ITR347" s="428"/>
      <c r="ITS347" s="430"/>
      <c r="ITT347" s="431"/>
      <c r="ITU347" s="429"/>
      <c r="ITV347" s="428"/>
      <c r="ITW347" s="430"/>
      <c r="ITX347" s="431"/>
      <c r="ITY347" s="429"/>
      <c r="ITZ347" s="428"/>
      <c r="IUA347" s="430"/>
      <c r="IUB347" s="431"/>
      <c r="IUC347" s="429"/>
      <c r="IUD347" s="428"/>
      <c r="IUE347" s="430"/>
      <c r="IUF347" s="431"/>
      <c r="IUG347" s="429"/>
      <c r="IUH347" s="428"/>
      <c r="IUI347" s="430"/>
      <c r="IUJ347" s="431"/>
      <c r="IUK347" s="429"/>
      <c r="IUL347" s="428"/>
      <c r="IUM347" s="430"/>
      <c r="IUN347" s="431"/>
      <c r="IUO347" s="429"/>
      <c r="IUP347" s="428"/>
      <c r="IUQ347" s="430"/>
      <c r="IUR347" s="431"/>
      <c r="IUS347" s="429"/>
      <c r="IUT347" s="428"/>
      <c r="IUU347" s="430"/>
      <c r="IUV347" s="431"/>
      <c r="IUW347" s="429"/>
      <c r="IUX347" s="428"/>
      <c r="IUY347" s="430"/>
      <c r="IUZ347" s="431"/>
      <c r="IVA347" s="429"/>
      <c r="IVB347" s="428"/>
      <c r="IVC347" s="430"/>
      <c r="IVD347" s="431"/>
      <c r="IVE347" s="429"/>
      <c r="IVF347" s="428"/>
      <c r="IVG347" s="430"/>
      <c r="IVH347" s="431"/>
      <c r="IVI347" s="429"/>
      <c r="IVJ347" s="428"/>
      <c r="IVK347" s="430"/>
      <c r="IVL347" s="431"/>
      <c r="IVM347" s="429"/>
      <c r="IVN347" s="428"/>
      <c r="IVO347" s="430"/>
      <c r="IVP347" s="431"/>
      <c r="IVQ347" s="429"/>
      <c r="IVR347" s="428"/>
      <c r="IVS347" s="430"/>
      <c r="IVT347" s="431"/>
      <c r="IVU347" s="429"/>
      <c r="IVV347" s="428"/>
      <c r="IVW347" s="430"/>
      <c r="IVX347" s="431"/>
      <c r="IVY347" s="429"/>
      <c r="IVZ347" s="428"/>
      <c r="IWA347" s="430"/>
      <c r="IWB347" s="431"/>
      <c r="IWC347" s="429"/>
      <c r="IWD347" s="428"/>
      <c r="IWE347" s="430"/>
      <c r="IWF347" s="431"/>
      <c r="IWG347" s="429"/>
      <c r="IWH347" s="428"/>
      <c r="IWI347" s="430"/>
      <c r="IWJ347" s="431"/>
      <c r="IWK347" s="429"/>
      <c r="IWL347" s="428"/>
      <c r="IWM347" s="430"/>
      <c r="IWN347" s="431"/>
      <c r="IWO347" s="429"/>
      <c r="IWP347" s="428"/>
      <c r="IWQ347" s="430"/>
      <c r="IWR347" s="431"/>
      <c r="IWS347" s="429"/>
      <c r="IWT347" s="428"/>
      <c r="IWU347" s="430"/>
      <c r="IWV347" s="431"/>
      <c r="IWW347" s="429"/>
      <c r="IWX347" s="428"/>
      <c r="IWY347" s="430"/>
      <c r="IWZ347" s="431"/>
      <c r="IXA347" s="429"/>
      <c r="IXB347" s="428"/>
      <c r="IXC347" s="430"/>
      <c r="IXD347" s="431"/>
      <c r="IXE347" s="429"/>
      <c r="IXF347" s="428"/>
      <c r="IXG347" s="430"/>
      <c r="IXH347" s="431"/>
      <c r="IXI347" s="429"/>
      <c r="IXJ347" s="428"/>
      <c r="IXK347" s="430"/>
      <c r="IXL347" s="431"/>
      <c r="IXM347" s="429"/>
      <c r="IXN347" s="428"/>
      <c r="IXO347" s="430"/>
      <c r="IXP347" s="431"/>
      <c r="IXQ347" s="429"/>
      <c r="IXR347" s="428"/>
      <c r="IXS347" s="430"/>
      <c r="IXT347" s="431"/>
      <c r="IXU347" s="429"/>
      <c r="IXV347" s="428"/>
      <c r="IXW347" s="430"/>
      <c r="IXX347" s="431"/>
      <c r="IXY347" s="429"/>
      <c r="IXZ347" s="428"/>
      <c r="IYA347" s="430"/>
      <c r="IYB347" s="431"/>
      <c r="IYC347" s="429"/>
      <c r="IYD347" s="428"/>
      <c r="IYE347" s="430"/>
      <c r="IYF347" s="431"/>
      <c r="IYG347" s="429"/>
      <c r="IYH347" s="428"/>
      <c r="IYI347" s="430"/>
      <c r="IYJ347" s="431"/>
      <c r="IYK347" s="429"/>
      <c r="IYL347" s="428"/>
      <c r="IYM347" s="430"/>
      <c r="IYN347" s="431"/>
      <c r="IYO347" s="429"/>
      <c r="IYP347" s="428"/>
      <c r="IYQ347" s="430"/>
      <c r="IYR347" s="431"/>
      <c r="IYS347" s="429"/>
      <c r="IYT347" s="428"/>
      <c r="IYU347" s="430"/>
      <c r="IYV347" s="431"/>
      <c r="IYW347" s="429"/>
      <c r="IYX347" s="428"/>
      <c r="IYY347" s="430"/>
      <c r="IYZ347" s="431"/>
      <c r="IZA347" s="429"/>
      <c r="IZB347" s="428"/>
      <c r="IZC347" s="430"/>
      <c r="IZD347" s="431"/>
      <c r="IZE347" s="429"/>
      <c r="IZF347" s="428"/>
      <c r="IZG347" s="430"/>
      <c r="IZH347" s="431"/>
      <c r="IZI347" s="429"/>
      <c r="IZJ347" s="428"/>
      <c r="IZK347" s="430"/>
      <c r="IZL347" s="431"/>
      <c r="IZM347" s="429"/>
      <c r="IZN347" s="428"/>
      <c r="IZO347" s="430"/>
      <c r="IZP347" s="431"/>
      <c r="IZQ347" s="429"/>
      <c r="IZR347" s="428"/>
      <c r="IZS347" s="430"/>
      <c r="IZT347" s="431"/>
      <c r="IZU347" s="429"/>
      <c r="IZV347" s="428"/>
      <c r="IZW347" s="430"/>
      <c r="IZX347" s="431"/>
      <c r="IZY347" s="429"/>
      <c r="IZZ347" s="428"/>
      <c r="JAA347" s="430"/>
      <c r="JAB347" s="431"/>
      <c r="JAC347" s="429"/>
      <c r="JAD347" s="428"/>
      <c r="JAE347" s="430"/>
      <c r="JAF347" s="431"/>
      <c r="JAG347" s="429"/>
      <c r="JAH347" s="428"/>
      <c r="JAI347" s="430"/>
      <c r="JAJ347" s="431"/>
      <c r="JAK347" s="429"/>
      <c r="JAL347" s="428"/>
      <c r="JAM347" s="430"/>
      <c r="JAN347" s="431"/>
      <c r="JAO347" s="429"/>
      <c r="JAP347" s="428"/>
      <c r="JAQ347" s="430"/>
      <c r="JAR347" s="431"/>
      <c r="JAS347" s="429"/>
      <c r="JAT347" s="428"/>
      <c r="JAU347" s="430"/>
      <c r="JAV347" s="431"/>
      <c r="JAW347" s="429"/>
      <c r="JAX347" s="428"/>
      <c r="JAY347" s="430"/>
      <c r="JAZ347" s="431"/>
      <c r="JBA347" s="429"/>
      <c r="JBB347" s="428"/>
      <c r="JBC347" s="430"/>
      <c r="JBD347" s="431"/>
      <c r="JBE347" s="429"/>
      <c r="JBF347" s="428"/>
      <c r="JBG347" s="430"/>
      <c r="JBH347" s="431"/>
      <c r="JBI347" s="429"/>
      <c r="JBJ347" s="428"/>
      <c r="JBK347" s="430"/>
      <c r="JBL347" s="431"/>
      <c r="JBM347" s="429"/>
      <c r="JBN347" s="428"/>
      <c r="JBO347" s="430"/>
      <c r="JBP347" s="431"/>
      <c r="JBQ347" s="429"/>
      <c r="JBR347" s="428"/>
      <c r="JBS347" s="430"/>
      <c r="JBT347" s="431"/>
      <c r="JBU347" s="429"/>
      <c r="JBV347" s="428"/>
      <c r="JBW347" s="430"/>
      <c r="JBX347" s="431"/>
      <c r="JBY347" s="429"/>
      <c r="JBZ347" s="428"/>
      <c r="JCA347" s="430"/>
      <c r="JCB347" s="431"/>
      <c r="JCC347" s="429"/>
      <c r="JCD347" s="428"/>
      <c r="JCE347" s="430"/>
      <c r="JCF347" s="431"/>
      <c r="JCG347" s="429"/>
      <c r="JCH347" s="428"/>
      <c r="JCI347" s="430"/>
      <c r="JCJ347" s="431"/>
      <c r="JCK347" s="429"/>
      <c r="JCL347" s="428"/>
      <c r="JCM347" s="430"/>
      <c r="JCN347" s="431"/>
      <c r="JCO347" s="429"/>
      <c r="JCP347" s="428"/>
      <c r="JCQ347" s="430"/>
      <c r="JCR347" s="431"/>
      <c r="JCS347" s="429"/>
      <c r="JCT347" s="428"/>
      <c r="JCU347" s="430"/>
      <c r="JCV347" s="431"/>
      <c r="JCW347" s="429"/>
      <c r="JCX347" s="428"/>
      <c r="JCY347" s="430"/>
      <c r="JCZ347" s="431"/>
      <c r="JDA347" s="429"/>
      <c r="JDB347" s="428"/>
      <c r="JDC347" s="430"/>
      <c r="JDD347" s="431"/>
      <c r="JDE347" s="429"/>
      <c r="JDF347" s="428"/>
      <c r="JDG347" s="430"/>
      <c r="JDH347" s="431"/>
      <c r="JDI347" s="429"/>
      <c r="JDJ347" s="428"/>
      <c r="JDK347" s="430"/>
      <c r="JDL347" s="431"/>
      <c r="JDM347" s="429"/>
      <c r="JDN347" s="428"/>
      <c r="JDO347" s="430"/>
      <c r="JDP347" s="431"/>
      <c r="JDQ347" s="429"/>
      <c r="JDR347" s="428"/>
      <c r="JDS347" s="430"/>
      <c r="JDT347" s="431"/>
      <c r="JDU347" s="429"/>
      <c r="JDV347" s="428"/>
      <c r="JDW347" s="430"/>
      <c r="JDX347" s="431"/>
      <c r="JDY347" s="429"/>
      <c r="JDZ347" s="428"/>
      <c r="JEA347" s="430"/>
      <c r="JEB347" s="431"/>
      <c r="JEC347" s="429"/>
      <c r="JED347" s="428"/>
      <c r="JEE347" s="430"/>
      <c r="JEF347" s="431"/>
      <c r="JEG347" s="429"/>
      <c r="JEH347" s="428"/>
      <c r="JEI347" s="430"/>
      <c r="JEJ347" s="431"/>
      <c r="JEK347" s="429"/>
      <c r="JEL347" s="428"/>
      <c r="JEM347" s="430"/>
      <c r="JEN347" s="431"/>
      <c r="JEO347" s="429"/>
      <c r="JEP347" s="428"/>
      <c r="JEQ347" s="430"/>
      <c r="JER347" s="431"/>
      <c r="JES347" s="429"/>
      <c r="JET347" s="428"/>
      <c r="JEU347" s="430"/>
      <c r="JEV347" s="431"/>
      <c r="JEW347" s="429"/>
      <c r="JEX347" s="428"/>
      <c r="JEY347" s="430"/>
      <c r="JEZ347" s="431"/>
      <c r="JFA347" s="429"/>
      <c r="JFB347" s="428"/>
      <c r="JFC347" s="430"/>
      <c r="JFD347" s="431"/>
      <c r="JFE347" s="429"/>
      <c r="JFF347" s="428"/>
      <c r="JFG347" s="430"/>
      <c r="JFH347" s="431"/>
      <c r="JFI347" s="429"/>
      <c r="JFJ347" s="428"/>
      <c r="JFK347" s="430"/>
      <c r="JFL347" s="431"/>
      <c r="JFM347" s="429"/>
      <c r="JFN347" s="428"/>
      <c r="JFO347" s="430"/>
      <c r="JFP347" s="431"/>
      <c r="JFQ347" s="429"/>
      <c r="JFR347" s="428"/>
      <c r="JFS347" s="430"/>
      <c r="JFT347" s="431"/>
      <c r="JFU347" s="429"/>
      <c r="JFV347" s="428"/>
      <c r="JFW347" s="430"/>
      <c r="JFX347" s="431"/>
      <c r="JFY347" s="429"/>
      <c r="JFZ347" s="428"/>
      <c r="JGA347" s="430"/>
      <c r="JGB347" s="431"/>
      <c r="JGC347" s="429"/>
      <c r="JGD347" s="428"/>
      <c r="JGE347" s="430"/>
      <c r="JGF347" s="431"/>
      <c r="JGG347" s="429"/>
      <c r="JGH347" s="428"/>
      <c r="JGI347" s="430"/>
      <c r="JGJ347" s="431"/>
      <c r="JGK347" s="429"/>
      <c r="JGL347" s="428"/>
      <c r="JGM347" s="430"/>
      <c r="JGN347" s="431"/>
      <c r="JGO347" s="429"/>
      <c r="JGP347" s="428"/>
      <c r="JGQ347" s="430"/>
      <c r="JGR347" s="431"/>
      <c r="JGS347" s="429"/>
      <c r="JGT347" s="428"/>
      <c r="JGU347" s="430"/>
      <c r="JGV347" s="431"/>
      <c r="JGW347" s="429"/>
      <c r="JGX347" s="428"/>
      <c r="JGY347" s="430"/>
      <c r="JGZ347" s="431"/>
      <c r="JHA347" s="429"/>
      <c r="JHB347" s="428"/>
      <c r="JHC347" s="430"/>
      <c r="JHD347" s="431"/>
      <c r="JHE347" s="429"/>
      <c r="JHF347" s="428"/>
      <c r="JHG347" s="430"/>
      <c r="JHH347" s="431"/>
      <c r="JHI347" s="429"/>
      <c r="JHJ347" s="428"/>
      <c r="JHK347" s="430"/>
      <c r="JHL347" s="431"/>
      <c r="JHM347" s="429"/>
      <c r="JHN347" s="428"/>
      <c r="JHO347" s="430"/>
      <c r="JHP347" s="431"/>
      <c r="JHQ347" s="429"/>
      <c r="JHR347" s="428"/>
      <c r="JHS347" s="430"/>
      <c r="JHT347" s="431"/>
      <c r="JHU347" s="429"/>
      <c r="JHV347" s="428"/>
      <c r="JHW347" s="430"/>
      <c r="JHX347" s="431"/>
      <c r="JHY347" s="429"/>
      <c r="JHZ347" s="428"/>
      <c r="JIA347" s="430"/>
      <c r="JIB347" s="431"/>
      <c r="JIC347" s="429"/>
      <c r="JID347" s="428"/>
      <c r="JIE347" s="430"/>
      <c r="JIF347" s="431"/>
      <c r="JIG347" s="429"/>
      <c r="JIH347" s="428"/>
      <c r="JII347" s="430"/>
      <c r="JIJ347" s="431"/>
      <c r="JIK347" s="429"/>
      <c r="JIL347" s="428"/>
      <c r="JIM347" s="430"/>
      <c r="JIN347" s="431"/>
      <c r="JIO347" s="429"/>
      <c r="JIP347" s="428"/>
      <c r="JIQ347" s="430"/>
      <c r="JIR347" s="431"/>
      <c r="JIS347" s="429"/>
      <c r="JIT347" s="428"/>
      <c r="JIU347" s="430"/>
      <c r="JIV347" s="431"/>
      <c r="JIW347" s="429"/>
      <c r="JIX347" s="428"/>
      <c r="JIY347" s="430"/>
      <c r="JIZ347" s="431"/>
      <c r="JJA347" s="429"/>
      <c r="JJB347" s="428"/>
      <c r="JJC347" s="430"/>
      <c r="JJD347" s="431"/>
      <c r="JJE347" s="429"/>
      <c r="JJF347" s="428"/>
      <c r="JJG347" s="430"/>
      <c r="JJH347" s="431"/>
      <c r="JJI347" s="429"/>
      <c r="JJJ347" s="428"/>
      <c r="JJK347" s="430"/>
      <c r="JJL347" s="431"/>
      <c r="JJM347" s="429"/>
      <c r="JJN347" s="428"/>
      <c r="JJO347" s="430"/>
      <c r="JJP347" s="431"/>
      <c r="JJQ347" s="429"/>
      <c r="JJR347" s="428"/>
      <c r="JJS347" s="430"/>
      <c r="JJT347" s="431"/>
      <c r="JJU347" s="429"/>
      <c r="JJV347" s="428"/>
      <c r="JJW347" s="430"/>
      <c r="JJX347" s="431"/>
      <c r="JJY347" s="429"/>
      <c r="JJZ347" s="428"/>
      <c r="JKA347" s="430"/>
      <c r="JKB347" s="431"/>
      <c r="JKC347" s="429"/>
      <c r="JKD347" s="428"/>
      <c r="JKE347" s="430"/>
      <c r="JKF347" s="431"/>
      <c r="JKG347" s="429"/>
      <c r="JKH347" s="428"/>
      <c r="JKI347" s="430"/>
      <c r="JKJ347" s="431"/>
      <c r="JKK347" s="429"/>
      <c r="JKL347" s="428"/>
      <c r="JKM347" s="430"/>
      <c r="JKN347" s="431"/>
      <c r="JKO347" s="429"/>
      <c r="JKP347" s="428"/>
      <c r="JKQ347" s="430"/>
      <c r="JKR347" s="431"/>
      <c r="JKS347" s="429"/>
      <c r="JKT347" s="428"/>
      <c r="JKU347" s="430"/>
      <c r="JKV347" s="431"/>
      <c r="JKW347" s="429"/>
      <c r="JKX347" s="428"/>
      <c r="JKY347" s="430"/>
      <c r="JKZ347" s="431"/>
      <c r="JLA347" s="429"/>
      <c r="JLB347" s="428"/>
      <c r="JLC347" s="430"/>
      <c r="JLD347" s="431"/>
      <c r="JLE347" s="429"/>
      <c r="JLF347" s="428"/>
      <c r="JLG347" s="430"/>
      <c r="JLH347" s="431"/>
      <c r="JLI347" s="429"/>
      <c r="JLJ347" s="428"/>
      <c r="JLK347" s="430"/>
      <c r="JLL347" s="431"/>
      <c r="JLM347" s="429"/>
      <c r="JLN347" s="428"/>
      <c r="JLO347" s="430"/>
      <c r="JLP347" s="431"/>
      <c r="JLQ347" s="429"/>
      <c r="JLR347" s="428"/>
      <c r="JLS347" s="430"/>
      <c r="JLT347" s="431"/>
      <c r="JLU347" s="429"/>
      <c r="JLV347" s="428"/>
      <c r="JLW347" s="430"/>
      <c r="JLX347" s="431"/>
      <c r="JLY347" s="429"/>
      <c r="JLZ347" s="428"/>
      <c r="JMA347" s="430"/>
      <c r="JMB347" s="431"/>
      <c r="JMC347" s="429"/>
      <c r="JMD347" s="428"/>
      <c r="JME347" s="430"/>
      <c r="JMF347" s="431"/>
      <c r="JMG347" s="429"/>
      <c r="JMH347" s="428"/>
      <c r="JMI347" s="430"/>
      <c r="JMJ347" s="431"/>
      <c r="JMK347" s="429"/>
      <c r="JML347" s="428"/>
      <c r="JMM347" s="430"/>
      <c r="JMN347" s="431"/>
      <c r="JMO347" s="429"/>
      <c r="JMP347" s="428"/>
      <c r="JMQ347" s="430"/>
      <c r="JMR347" s="431"/>
      <c r="JMS347" s="429"/>
      <c r="JMT347" s="428"/>
      <c r="JMU347" s="430"/>
      <c r="JMV347" s="431"/>
      <c r="JMW347" s="429"/>
      <c r="JMX347" s="428"/>
      <c r="JMY347" s="430"/>
      <c r="JMZ347" s="431"/>
      <c r="JNA347" s="429"/>
      <c r="JNB347" s="428"/>
      <c r="JNC347" s="430"/>
      <c r="JND347" s="431"/>
      <c r="JNE347" s="429"/>
      <c r="JNF347" s="428"/>
      <c r="JNG347" s="430"/>
      <c r="JNH347" s="431"/>
      <c r="JNI347" s="429"/>
      <c r="JNJ347" s="428"/>
      <c r="JNK347" s="430"/>
      <c r="JNL347" s="431"/>
      <c r="JNM347" s="429"/>
      <c r="JNN347" s="428"/>
      <c r="JNO347" s="430"/>
      <c r="JNP347" s="431"/>
      <c r="JNQ347" s="429"/>
      <c r="JNR347" s="428"/>
      <c r="JNS347" s="430"/>
      <c r="JNT347" s="431"/>
      <c r="JNU347" s="429"/>
      <c r="JNV347" s="428"/>
      <c r="JNW347" s="430"/>
      <c r="JNX347" s="431"/>
      <c r="JNY347" s="429"/>
      <c r="JNZ347" s="428"/>
      <c r="JOA347" s="430"/>
      <c r="JOB347" s="431"/>
      <c r="JOC347" s="429"/>
      <c r="JOD347" s="428"/>
      <c r="JOE347" s="430"/>
      <c r="JOF347" s="431"/>
      <c r="JOG347" s="429"/>
      <c r="JOH347" s="428"/>
      <c r="JOI347" s="430"/>
      <c r="JOJ347" s="431"/>
      <c r="JOK347" s="429"/>
      <c r="JOL347" s="428"/>
      <c r="JOM347" s="430"/>
      <c r="JON347" s="431"/>
      <c r="JOO347" s="429"/>
      <c r="JOP347" s="428"/>
      <c r="JOQ347" s="430"/>
      <c r="JOR347" s="431"/>
      <c r="JOS347" s="429"/>
      <c r="JOT347" s="428"/>
      <c r="JOU347" s="430"/>
      <c r="JOV347" s="431"/>
      <c r="JOW347" s="429"/>
      <c r="JOX347" s="428"/>
      <c r="JOY347" s="430"/>
      <c r="JOZ347" s="431"/>
      <c r="JPA347" s="429"/>
      <c r="JPB347" s="428"/>
      <c r="JPC347" s="430"/>
      <c r="JPD347" s="431"/>
      <c r="JPE347" s="429"/>
      <c r="JPF347" s="428"/>
      <c r="JPG347" s="430"/>
      <c r="JPH347" s="431"/>
      <c r="JPI347" s="429"/>
      <c r="JPJ347" s="428"/>
      <c r="JPK347" s="430"/>
      <c r="JPL347" s="431"/>
      <c r="JPM347" s="429"/>
      <c r="JPN347" s="428"/>
      <c r="JPO347" s="430"/>
      <c r="JPP347" s="431"/>
      <c r="JPQ347" s="429"/>
      <c r="JPR347" s="428"/>
      <c r="JPS347" s="430"/>
      <c r="JPT347" s="431"/>
      <c r="JPU347" s="429"/>
      <c r="JPV347" s="428"/>
      <c r="JPW347" s="430"/>
      <c r="JPX347" s="431"/>
      <c r="JPY347" s="429"/>
      <c r="JPZ347" s="428"/>
      <c r="JQA347" s="430"/>
      <c r="JQB347" s="431"/>
      <c r="JQC347" s="429"/>
      <c r="JQD347" s="428"/>
      <c r="JQE347" s="430"/>
      <c r="JQF347" s="431"/>
      <c r="JQG347" s="429"/>
      <c r="JQH347" s="428"/>
      <c r="JQI347" s="430"/>
      <c r="JQJ347" s="431"/>
      <c r="JQK347" s="429"/>
      <c r="JQL347" s="428"/>
      <c r="JQM347" s="430"/>
      <c r="JQN347" s="431"/>
      <c r="JQO347" s="429"/>
      <c r="JQP347" s="428"/>
      <c r="JQQ347" s="430"/>
      <c r="JQR347" s="431"/>
      <c r="JQS347" s="429"/>
      <c r="JQT347" s="428"/>
      <c r="JQU347" s="430"/>
      <c r="JQV347" s="431"/>
      <c r="JQW347" s="429"/>
      <c r="JQX347" s="428"/>
      <c r="JQY347" s="430"/>
      <c r="JQZ347" s="431"/>
      <c r="JRA347" s="429"/>
      <c r="JRB347" s="428"/>
      <c r="JRC347" s="430"/>
      <c r="JRD347" s="431"/>
      <c r="JRE347" s="429"/>
      <c r="JRF347" s="428"/>
      <c r="JRG347" s="430"/>
      <c r="JRH347" s="431"/>
      <c r="JRI347" s="429"/>
      <c r="JRJ347" s="428"/>
      <c r="JRK347" s="430"/>
      <c r="JRL347" s="431"/>
      <c r="JRM347" s="429"/>
      <c r="JRN347" s="428"/>
      <c r="JRO347" s="430"/>
      <c r="JRP347" s="431"/>
      <c r="JRQ347" s="429"/>
      <c r="JRR347" s="428"/>
      <c r="JRS347" s="430"/>
      <c r="JRT347" s="431"/>
      <c r="JRU347" s="429"/>
      <c r="JRV347" s="428"/>
      <c r="JRW347" s="430"/>
      <c r="JRX347" s="431"/>
      <c r="JRY347" s="429"/>
      <c r="JRZ347" s="428"/>
      <c r="JSA347" s="430"/>
      <c r="JSB347" s="431"/>
      <c r="JSC347" s="429"/>
      <c r="JSD347" s="428"/>
      <c r="JSE347" s="430"/>
      <c r="JSF347" s="431"/>
      <c r="JSG347" s="429"/>
      <c r="JSH347" s="428"/>
      <c r="JSI347" s="430"/>
      <c r="JSJ347" s="431"/>
      <c r="JSK347" s="429"/>
      <c r="JSL347" s="428"/>
      <c r="JSM347" s="430"/>
      <c r="JSN347" s="431"/>
      <c r="JSO347" s="429"/>
      <c r="JSP347" s="428"/>
      <c r="JSQ347" s="430"/>
      <c r="JSR347" s="431"/>
      <c r="JSS347" s="429"/>
      <c r="JST347" s="428"/>
      <c r="JSU347" s="430"/>
      <c r="JSV347" s="431"/>
      <c r="JSW347" s="429"/>
      <c r="JSX347" s="428"/>
      <c r="JSY347" s="430"/>
      <c r="JSZ347" s="431"/>
      <c r="JTA347" s="429"/>
      <c r="JTB347" s="428"/>
      <c r="JTC347" s="430"/>
      <c r="JTD347" s="431"/>
      <c r="JTE347" s="429"/>
      <c r="JTF347" s="428"/>
      <c r="JTG347" s="430"/>
      <c r="JTH347" s="431"/>
      <c r="JTI347" s="429"/>
      <c r="JTJ347" s="428"/>
      <c r="JTK347" s="430"/>
      <c r="JTL347" s="431"/>
      <c r="JTM347" s="429"/>
      <c r="JTN347" s="428"/>
      <c r="JTO347" s="430"/>
      <c r="JTP347" s="431"/>
      <c r="JTQ347" s="429"/>
      <c r="JTR347" s="428"/>
      <c r="JTS347" s="430"/>
      <c r="JTT347" s="431"/>
      <c r="JTU347" s="429"/>
      <c r="JTV347" s="428"/>
      <c r="JTW347" s="430"/>
      <c r="JTX347" s="431"/>
      <c r="JTY347" s="429"/>
      <c r="JTZ347" s="428"/>
      <c r="JUA347" s="430"/>
      <c r="JUB347" s="431"/>
      <c r="JUC347" s="429"/>
      <c r="JUD347" s="428"/>
      <c r="JUE347" s="430"/>
      <c r="JUF347" s="431"/>
      <c r="JUG347" s="429"/>
      <c r="JUH347" s="428"/>
      <c r="JUI347" s="430"/>
      <c r="JUJ347" s="431"/>
      <c r="JUK347" s="429"/>
      <c r="JUL347" s="428"/>
      <c r="JUM347" s="430"/>
      <c r="JUN347" s="431"/>
      <c r="JUO347" s="429"/>
      <c r="JUP347" s="428"/>
      <c r="JUQ347" s="430"/>
      <c r="JUR347" s="431"/>
      <c r="JUS347" s="429"/>
      <c r="JUT347" s="428"/>
      <c r="JUU347" s="430"/>
      <c r="JUV347" s="431"/>
      <c r="JUW347" s="429"/>
      <c r="JUX347" s="428"/>
      <c r="JUY347" s="430"/>
      <c r="JUZ347" s="431"/>
      <c r="JVA347" s="429"/>
      <c r="JVB347" s="428"/>
      <c r="JVC347" s="430"/>
      <c r="JVD347" s="431"/>
      <c r="JVE347" s="429"/>
      <c r="JVF347" s="428"/>
      <c r="JVG347" s="430"/>
      <c r="JVH347" s="431"/>
      <c r="JVI347" s="429"/>
      <c r="JVJ347" s="428"/>
      <c r="JVK347" s="430"/>
      <c r="JVL347" s="431"/>
      <c r="JVM347" s="429"/>
      <c r="JVN347" s="428"/>
      <c r="JVO347" s="430"/>
      <c r="JVP347" s="431"/>
      <c r="JVQ347" s="429"/>
      <c r="JVR347" s="428"/>
      <c r="JVS347" s="430"/>
      <c r="JVT347" s="431"/>
      <c r="JVU347" s="429"/>
      <c r="JVV347" s="428"/>
      <c r="JVW347" s="430"/>
      <c r="JVX347" s="431"/>
      <c r="JVY347" s="429"/>
      <c r="JVZ347" s="428"/>
      <c r="JWA347" s="430"/>
      <c r="JWB347" s="431"/>
      <c r="JWC347" s="429"/>
      <c r="JWD347" s="428"/>
      <c r="JWE347" s="430"/>
      <c r="JWF347" s="431"/>
      <c r="JWG347" s="429"/>
      <c r="JWH347" s="428"/>
      <c r="JWI347" s="430"/>
      <c r="JWJ347" s="431"/>
      <c r="JWK347" s="429"/>
      <c r="JWL347" s="428"/>
      <c r="JWM347" s="430"/>
      <c r="JWN347" s="431"/>
      <c r="JWO347" s="429"/>
      <c r="JWP347" s="428"/>
      <c r="JWQ347" s="430"/>
      <c r="JWR347" s="431"/>
      <c r="JWS347" s="429"/>
      <c r="JWT347" s="428"/>
      <c r="JWU347" s="430"/>
      <c r="JWV347" s="431"/>
      <c r="JWW347" s="429"/>
      <c r="JWX347" s="428"/>
      <c r="JWY347" s="430"/>
      <c r="JWZ347" s="431"/>
      <c r="JXA347" s="429"/>
      <c r="JXB347" s="428"/>
      <c r="JXC347" s="430"/>
      <c r="JXD347" s="431"/>
      <c r="JXE347" s="429"/>
      <c r="JXF347" s="428"/>
      <c r="JXG347" s="430"/>
      <c r="JXH347" s="431"/>
      <c r="JXI347" s="429"/>
      <c r="JXJ347" s="428"/>
      <c r="JXK347" s="430"/>
      <c r="JXL347" s="431"/>
      <c r="JXM347" s="429"/>
      <c r="JXN347" s="428"/>
      <c r="JXO347" s="430"/>
      <c r="JXP347" s="431"/>
      <c r="JXQ347" s="429"/>
      <c r="JXR347" s="428"/>
      <c r="JXS347" s="430"/>
      <c r="JXT347" s="431"/>
      <c r="JXU347" s="429"/>
      <c r="JXV347" s="428"/>
      <c r="JXW347" s="430"/>
      <c r="JXX347" s="431"/>
      <c r="JXY347" s="429"/>
      <c r="JXZ347" s="428"/>
      <c r="JYA347" s="430"/>
      <c r="JYB347" s="431"/>
      <c r="JYC347" s="429"/>
      <c r="JYD347" s="428"/>
      <c r="JYE347" s="430"/>
      <c r="JYF347" s="431"/>
      <c r="JYG347" s="429"/>
      <c r="JYH347" s="428"/>
      <c r="JYI347" s="430"/>
      <c r="JYJ347" s="431"/>
      <c r="JYK347" s="429"/>
      <c r="JYL347" s="428"/>
      <c r="JYM347" s="430"/>
      <c r="JYN347" s="431"/>
      <c r="JYO347" s="429"/>
      <c r="JYP347" s="428"/>
      <c r="JYQ347" s="430"/>
      <c r="JYR347" s="431"/>
      <c r="JYS347" s="429"/>
      <c r="JYT347" s="428"/>
      <c r="JYU347" s="430"/>
      <c r="JYV347" s="431"/>
      <c r="JYW347" s="429"/>
      <c r="JYX347" s="428"/>
      <c r="JYY347" s="430"/>
      <c r="JYZ347" s="431"/>
      <c r="JZA347" s="429"/>
      <c r="JZB347" s="428"/>
      <c r="JZC347" s="430"/>
      <c r="JZD347" s="431"/>
      <c r="JZE347" s="429"/>
      <c r="JZF347" s="428"/>
      <c r="JZG347" s="430"/>
      <c r="JZH347" s="431"/>
      <c r="JZI347" s="429"/>
      <c r="JZJ347" s="428"/>
      <c r="JZK347" s="430"/>
      <c r="JZL347" s="431"/>
      <c r="JZM347" s="429"/>
      <c r="JZN347" s="428"/>
      <c r="JZO347" s="430"/>
      <c r="JZP347" s="431"/>
      <c r="JZQ347" s="429"/>
      <c r="JZR347" s="428"/>
      <c r="JZS347" s="430"/>
      <c r="JZT347" s="431"/>
      <c r="JZU347" s="429"/>
      <c r="JZV347" s="428"/>
      <c r="JZW347" s="430"/>
      <c r="JZX347" s="431"/>
      <c r="JZY347" s="429"/>
      <c r="JZZ347" s="428"/>
      <c r="KAA347" s="430"/>
      <c r="KAB347" s="431"/>
      <c r="KAC347" s="429"/>
      <c r="KAD347" s="428"/>
      <c r="KAE347" s="430"/>
      <c r="KAF347" s="431"/>
      <c r="KAG347" s="429"/>
      <c r="KAH347" s="428"/>
      <c r="KAI347" s="430"/>
      <c r="KAJ347" s="431"/>
      <c r="KAK347" s="429"/>
      <c r="KAL347" s="428"/>
      <c r="KAM347" s="430"/>
      <c r="KAN347" s="431"/>
      <c r="KAO347" s="429"/>
      <c r="KAP347" s="428"/>
      <c r="KAQ347" s="430"/>
      <c r="KAR347" s="431"/>
      <c r="KAS347" s="429"/>
      <c r="KAT347" s="428"/>
      <c r="KAU347" s="430"/>
      <c r="KAV347" s="431"/>
      <c r="KAW347" s="429"/>
      <c r="KAX347" s="428"/>
      <c r="KAY347" s="430"/>
      <c r="KAZ347" s="431"/>
      <c r="KBA347" s="429"/>
      <c r="KBB347" s="428"/>
      <c r="KBC347" s="430"/>
      <c r="KBD347" s="431"/>
      <c r="KBE347" s="429"/>
      <c r="KBF347" s="428"/>
      <c r="KBG347" s="430"/>
      <c r="KBH347" s="431"/>
      <c r="KBI347" s="429"/>
      <c r="KBJ347" s="428"/>
      <c r="KBK347" s="430"/>
      <c r="KBL347" s="431"/>
      <c r="KBM347" s="429"/>
      <c r="KBN347" s="428"/>
      <c r="KBO347" s="430"/>
      <c r="KBP347" s="431"/>
      <c r="KBQ347" s="429"/>
      <c r="KBR347" s="428"/>
      <c r="KBS347" s="430"/>
      <c r="KBT347" s="431"/>
      <c r="KBU347" s="429"/>
      <c r="KBV347" s="428"/>
      <c r="KBW347" s="430"/>
      <c r="KBX347" s="431"/>
      <c r="KBY347" s="429"/>
      <c r="KBZ347" s="428"/>
      <c r="KCA347" s="430"/>
      <c r="KCB347" s="431"/>
      <c r="KCC347" s="429"/>
      <c r="KCD347" s="428"/>
      <c r="KCE347" s="430"/>
      <c r="KCF347" s="431"/>
      <c r="KCG347" s="429"/>
      <c r="KCH347" s="428"/>
      <c r="KCI347" s="430"/>
      <c r="KCJ347" s="431"/>
      <c r="KCK347" s="429"/>
      <c r="KCL347" s="428"/>
      <c r="KCM347" s="430"/>
      <c r="KCN347" s="431"/>
      <c r="KCO347" s="429"/>
      <c r="KCP347" s="428"/>
      <c r="KCQ347" s="430"/>
      <c r="KCR347" s="431"/>
      <c r="KCS347" s="429"/>
      <c r="KCT347" s="428"/>
      <c r="KCU347" s="430"/>
      <c r="KCV347" s="431"/>
      <c r="KCW347" s="429"/>
      <c r="KCX347" s="428"/>
      <c r="KCY347" s="430"/>
      <c r="KCZ347" s="431"/>
      <c r="KDA347" s="429"/>
      <c r="KDB347" s="428"/>
      <c r="KDC347" s="430"/>
      <c r="KDD347" s="431"/>
      <c r="KDE347" s="429"/>
      <c r="KDF347" s="428"/>
      <c r="KDG347" s="430"/>
      <c r="KDH347" s="431"/>
      <c r="KDI347" s="429"/>
      <c r="KDJ347" s="428"/>
      <c r="KDK347" s="430"/>
      <c r="KDL347" s="431"/>
      <c r="KDM347" s="429"/>
      <c r="KDN347" s="428"/>
      <c r="KDO347" s="430"/>
      <c r="KDP347" s="431"/>
      <c r="KDQ347" s="429"/>
      <c r="KDR347" s="428"/>
      <c r="KDS347" s="430"/>
      <c r="KDT347" s="431"/>
      <c r="KDU347" s="429"/>
      <c r="KDV347" s="428"/>
      <c r="KDW347" s="430"/>
      <c r="KDX347" s="431"/>
      <c r="KDY347" s="429"/>
      <c r="KDZ347" s="428"/>
      <c r="KEA347" s="430"/>
      <c r="KEB347" s="431"/>
      <c r="KEC347" s="429"/>
      <c r="KED347" s="428"/>
      <c r="KEE347" s="430"/>
      <c r="KEF347" s="431"/>
      <c r="KEG347" s="429"/>
      <c r="KEH347" s="428"/>
      <c r="KEI347" s="430"/>
      <c r="KEJ347" s="431"/>
      <c r="KEK347" s="429"/>
      <c r="KEL347" s="428"/>
      <c r="KEM347" s="430"/>
      <c r="KEN347" s="431"/>
      <c r="KEO347" s="429"/>
      <c r="KEP347" s="428"/>
      <c r="KEQ347" s="430"/>
      <c r="KER347" s="431"/>
      <c r="KES347" s="429"/>
      <c r="KET347" s="428"/>
      <c r="KEU347" s="430"/>
      <c r="KEV347" s="431"/>
      <c r="KEW347" s="429"/>
      <c r="KEX347" s="428"/>
      <c r="KEY347" s="430"/>
      <c r="KEZ347" s="431"/>
      <c r="KFA347" s="429"/>
      <c r="KFB347" s="428"/>
      <c r="KFC347" s="430"/>
      <c r="KFD347" s="431"/>
      <c r="KFE347" s="429"/>
      <c r="KFF347" s="428"/>
      <c r="KFG347" s="430"/>
      <c r="KFH347" s="431"/>
      <c r="KFI347" s="429"/>
      <c r="KFJ347" s="428"/>
      <c r="KFK347" s="430"/>
      <c r="KFL347" s="431"/>
      <c r="KFM347" s="429"/>
      <c r="KFN347" s="428"/>
      <c r="KFO347" s="430"/>
      <c r="KFP347" s="431"/>
      <c r="KFQ347" s="429"/>
      <c r="KFR347" s="428"/>
      <c r="KFS347" s="430"/>
      <c r="KFT347" s="431"/>
      <c r="KFU347" s="429"/>
      <c r="KFV347" s="428"/>
      <c r="KFW347" s="430"/>
      <c r="KFX347" s="431"/>
      <c r="KFY347" s="429"/>
      <c r="KFZ347" s="428"/>
      <c r="KGA347" s="430"/>
      <c r="KGB347" s="431"/>
      <c r="KGC347" s="429"/>
      <c r="KGD347" s="428"/>
      <c r="KGE347" s="430"/>
      <c r="KGF347" s="431"/>
      <c r="KGG347" s="429"/>
      <c r="KGH347" s="428"/>
      <c r="KGI347" s="430"/>
      <c r="KGJ347" s="431"/>
      <c r="KGK347" s="429"/>
      <c r="KGL347" s="428"/>
      <c r="KGM347" s="430"/>
      <c r="KGN347" s="431"/>
      <c r="KGO347" s="429"/>
      <c r="KGP347" s="428"/>
      <c r="KGQ347" s="430"/>
      <c r="KGR347" s="431"/>
      <c r="KGS347" s="429"/>
      <c r="KGT347" s="428"/>
      <c r="KGU347" s="430"/>
      <c r="KGV347" s="431"/>
      <c r="KGW347" s="429"/>
      <c r="KGX347" s="428"/>
      <c r="KGY347" s="430"/>
      <c r="KGZ347" s="431"/>
      <c r="KHA347" s="429"/>
      <c r="KHB347" s="428"/>
      <c r="KHC347" s="430"/>
      <c r="KHD347" s="431"/>
      <c r="KHE347" s="429"/>
      <c r="KHF347" s="428"/>
      <c r="KHG347" s="430"/>
      <c r="KHH347" s="431"/>
      <c r="KHI347" s="429"/>
      <c r="KHJ347" s="428"/>
      <c r="KHK347" s="430"/>
      <c r="KHL347" s="431"/>
      <c r="KHM347" s="429"/>
      <c r="KHN347" s="428"/>
      <c r="KHO347" s="430"/>
      <c r="KHP347" s="431"/>
      <c r="KHQ347" s="429"/>
      <c r="KHR347" s="428"/>
      <c r="KHS347" s="430"/>
      <c r="KHT347" s="431"/>
      <c r="KHU347" s="429"/>
      <c r="KHV347" s="428"/>
      <c r="KHW347" s="430"/>
      <c r="KHX347" s="431"/>
      <c r="KHY347" s="429"/>
      <c r="KHZ347" s="428"/>
      <c r="KIA347" s="430"/>
      <c r="KIB347" s="431"/>
      <c r="KIC347" s="429"/>
      <c r="KID347" s="428"/>
      <c r="KIE347" s="430"/>
      <c r="KIF347" s="431"/>
      <c r="KIG347" s="429"/>
      <c r="KIH347" s="428"/>
      <c r="KII347" s="430"/>
      <c r="KIJ347" s="431"/>
      <c r="KIK347" s="429"/>
      <c r="KIL347" s="428"/>
      <c r="KIM347" s="430"/>
      <c r="KIN347" s="431"/>
      <c r="KIO347" s="429"/>
      <c r="KIP347" s="428"/>
      <c r="KIQ347" s="430"/>
      <c r="KIR347" s="431"/>
      <c r="KIS347" s="429"/>
      <c r="KIT347" s="428"/>
      <c r="KIU347" s="430"/>
      <c r="KIV347" s="431"/>
      <c r="KIW347" s="429"/>
      <c r="KIX347" s="428"/>
      <c r="KIY347" s="430"/>
      <c r="KIZ347" s="431"/>
      <c r="KJA347" s="429"/>
      <c r="KJB347" s="428"/>
      <c r="KJC347" s="430"/>
      <c r="KJD347" s="431"/>
      <c r="KJE347" s="429"/>
      <c r="KJF347" s="428"/>
      <c r="KJG347" s="430"/>
      <c r="KJH347" s="431"/>
      <c r="KJI347" s="429"/>
      <c r="KJJ347" s="428"/>
      <c r="KJK347" s="430"/>
      <c r="KJL347" s="431"/>
      <c r="KJM347" s="429"/>
      <c r="KJN347" s="428"/>
      <c r="KJO347" s="430"/>
      <c r="KJP347" s="431"/>
      <c r="KJQ347" s="429"/>
      <c r="KJR347" s="428"/>
      <c r="KJS347" s="430"/>
      <c r="KJT347" s="431"/>
      <c r="KJU347" s="429"/>
      <c r="KJV347" s="428"/>
      <c r="KJW347" s="430"/>
      <c r="KJX347" s="431"/>
      <c r="KJY347" s="429"/>
      <c r="KJZ347" s="428"/>
      <c r="KKA347" s="430"/>
      <c r="KKB347" s="431"/>
      <c r="KKC347" s="429"/>
      <c r="KKD347" s="428"/>
      <c r="KKE347" s="430"/>
      <c r="KKF347" s="431"/>
      <c r="KKG347" s="429"/>
      <c r="KKH347" s="428"/>
      <c r="KKI347" s="430"/>
      <c r="KKJ347" s="431"/>
      <c r="KKK347" s="429"/>
      <c r="KKL347" s="428"/>
      <c r="KKM347" s="430"/>
      <c r="KKN347" s="431"/>
      <c r="KKO347" s="429"/>
      <c r="KKP347" s="428"/>
      <c r="KKQ347" s="430"/>
      <c r="KKR347" s="431"/>
      <c r="KKS347" s="429"/>
      <c r="KKT347" s="428"/>
      <c r="KKU347" s="430"/>
      <c r="KKV347" s="431"/>
      <c r="KKW347" s="429"/>
      <c r="KKX347" s="428"/>
      <c r="KKY347" s="430"/>
      <c r="KKZ347" s="431"/>
      <c r="KLA347" s="429"/>
      <c r="KLB347" s="428"/>
      <c r="KLC347" s="430"/>
      <c r="KLD347" s="431"/>
      <c r="KLE347" s="429"/>
      <c r="KLF347" s="428"/>
      <c r="KLG347" s="430"/>
      <c r="KLH347" s="431"/>
      <c r="KLI347" s="429"/>
      <c r="KLJ347" s="428"/>
      <c r="KLK347" s="430"/>
      <c r="KLL347" s="431"/>
      <c r="KLM347" s="429"/>
      <c r="KLN347" s="428"/>
      <c r="KLO347" s="430"/>
      <c r="KLP347" s="431"/>
      <c r="KLQ347" s="429"/>
      <c r="KLR347" s="428"/>
      <c r="KLS347" s="430"/>
      <c r="KLT347" s="431"/>
      <c r="KLU347" s="429"/>
      <c r="KLV347" s="428"/>
      <c r="KLW347" s="430"/>
      <c r="KLX347" s="431"/>
      <c r="KLY347" s="429"/>
      <c r="KLZ347" s="428"/>
      <c r="KMA347" s="430"/>
      <c r="KMB347" s="431"/>
      <c r="KMC347" s="429"/>
      <c r="KMD347" s="428"/>
      <c r="KME347" s="430"/>
      <c r="KMF347" s="431"/>
      <c r="KMG347" s="429"/>
      <c r="KMH347" s="428"/>
      <c r="KMI347" s="430"/>
      <c r="KMJ347" s="431"/>
      <c r="KMK347" s="429"/>
      <c r="KML347" s="428"/>
      <c r="KMM347" s="430"/>
      <c r="KMN347" s="431"/>
      <c r="KMO347" s="429"/>
      <c r="KMP347" s="428"/>
      <c r="KMQ347" s="430"/>
      <c r="KMR347" s="431"/>
      <c r="KMS347" s="429"/>
      <c r="KMT347" s="428"/>
      <c r="KMU347" s="430"/>
      <c r="KMV347" s="431"/>
      <c r="KMW347" s="429"/>
      <c r="KMX347" s="428"/>
      <c r="KMY347" s="430"/>
      <c r="KMZ347" s="431"/>
      <c r="KNA347" s="429"/>
      <c r="KNB347" s="428"/>
      <c r="KNC347" s="430"/>
      <c r="KND347" s="431"/>
      <c r="KNE347" s="429"/>
      <c r="KNF347" s="428"/>
      <c r="KNG347" s="430"/>
      <c r="KNH347" s="431"/>
      <c r="KNI347" s="429"/>
      <c r="KNJ347" s="428"/>
      <c r="KNK347" s="430"/>
      <c r="KNL347" s="431"/>
      <c r="KNM347" s="429"/>
      <c r="KNN347" s="428"/>
      <c r="KNO347" s="430"/>
      <c r="KNP347" s="431"/>
      <c r="KNQ347" s="429"/>
      <c r="KNR347" s="428"/>
      <c r="KNS347" s="430"/>
      <c r="KNT347" s="431"/>
      <c r="KNU347" s="429"/>
      <c r="KNV347" s="428"/>
      <c r="KNW347" s="430"/>
      <c r="KNX347" s="431"/>
      <c r="KNY347" s="429"/>
      <c r="KNZ347" s="428"/>
      <c r="KOA347" s="430"/>
      <c r="KOB347" s="431"/>
      <c r="KOC347" s="429"/>
      <c r="KOD347" s="428"/>
      <c r="KOE347" s="430"/>
      <c r="KOF347" s="431"/>
      <c r="KOG347" s="429"/>
      <c r="KOH347" s="428"/>
      <c r="KOI347" s="430"/>
      <c r="KOJ347" s="431"/>
      <c r="KOK347" s="429"/>
      <c r="KOL347" s="428"/>
      <c r="KOM347" s="430"/>
      <c r="KON347" s="431"/>
      <c r="KOO347" s="429"/>
      <c r="KOP347" s="428"/>
      <c r="KOQ347" s="430"/>
      <c r="KOR347" s="431"/>
      <c r="KOS347" s="429"/>
      <c r="KOT347" s="428"/>
      <c r="KOU347" s="430"/>
      <c r="KOV347" s="431"/>
      <c r="KOW347" s="429"/>
      <c r="KOX347" s="428"/>
      <c r="KOY347" s="430"/>
      <c r="KOZ347" s="431"/>
      <c r="KPA347" s="429"/>
      <c r="KPB347" s="428"/>
      <c r="KPC347" s="430"/>
      <c r="KPD347" s="431"/>
      <c r="KPE347" s="429"/>
      <c r="KPF347" s="428"/>
      <c r="KPG347" s="430"/>
      <c r="KPH347" s="431"/>
      <c r="KPI347" s="429"/>
      <c r="KPJ347" s="428"/>
      <c r="KPK347" s="430"/>
      <c r="KPL347" s="431"/>
      <c r="KPM347" s="429"/>
      <c r="KPN347" s="428"/>
      <c r="KPO347" s="430"/>
      <c r="KPP347" s="431"/>
      <c r="KPQ347" s="429"/>
      <c r="KPR347" s="428"/>
      <c r="KPS347" s="430"/>
      <c r="KPT347" s="431"/>
      <c r="KPU347" s="429"/>
      <c r="KPV347" s="428"/>
      <c r="KPW347" s="430"/>
      <c r="KPX347" s="431"/>
      <c r="KPY347" s="429"/>
      <c r="KPZ347" s="428"/>
      <c r="KQA347" s="430"/>
      <c r="KQB347" s="431"/>
      <c r="KQC347" s="429"/>
      <c r="KQD347" s="428"/>
      <c r="KQE347" s="430"/>
      <c r="KQF347" s="431"/>
      <c r="KQG347" s="429"/>
      <c r="KQH347" s="428"/>
      <c r="KQI347" s="430"/>
      <c r="KQJ347" s="431"/>
      <c r="KQK347" s="429"/>
      <c r="KQL347" s="428"/>
      <c r="KQM347" s="430"/>
      <c r="KQN347" s="431"/>
      <c r="KQO347" s="429"/>
      <c r="KQP347" s="428"/>
      <c r="KQQ347" s="430"/>
      <c r="KQR347" s="431"/>
      <c r="KQS347" s="429"/>
      <c r="KQT347" s="428"/>
      <c r="KQU347" s="430"/>
      <c r="KQV347" s="431"/>
      <c r="KQW347" s="429"/>
      <c r="KQX347" s="428"/>
      <c r="KQY347" s="430"/>
      <c r="KQZ347" s="431"/>
      <c r="KRA347" s="429"/>
      <c r="KRB347" s="428"/>
      <c r="KRC347" s="430"/>
      <c r="KRD347" s="431"/>
      <c r="KRE347" s="429"/>
      <c r="KRF347" s="428"/>
      <c r="KRG347" s="430"/>
      <c r="KRH347" s="431"/>
      <c r="KRI347" s="429"/>
      <c r="KRJ347" s="428"/>
      <c r="KRK347" s="430"/>
      <c r="KRL347" s="431"/>
      <c r="KRM347" s="429"/>
      <c r="KRN347" s="428"/>
      <c r="KRO347" s="430"/>
      <c r="KRP347" s="431"/>
      <c r="KRQ347" s="429"/>
      <c r="KRR347" s="428"/>
      <c r="KRS347" s="430"/>
      <c r="KRT347" s="431"/>
      <c r="KRU347" s="429"/>
      <c r="KRV347" s="428"/>
      <c r="KRW347" s="430"/>
      <c r="KRX347" s="431"/>
      <c r="KRY347" s="429"/>
      <c r="KRZ347" s="428"/>
      <c r="KSA347" s="430"/>
      <c r="KSB347" s="431"/>
      <c r="KSC347" s="429"/>
      <c r="KSD347" s="428"/>
      <c r="KSE347" s="430"/>
      <c r="KSF347" s="431"/>
      <c r="KSG347" s="429"/>
      <c r="KSH347" s="428"/>
      <c r="KSI347" s="430"/>
      <c r="KSJ347" s="431"/>
      <c r="KSK347" s="429"/>
      <c r="KSL347" s="428"/>
      <c r="KSM347" s="430"/>
      <c r="KSN347" s="431"/>
      <c r="KSO347" s="429"/>
      <c r="KSP347" s="428"/>
      <c r="KSQ347" s="430"/>
      <c r="KSR347" s="431"/>
      <c r="KSS347" s="429"/>
      <c r="KST347" s="428"/>
      <c r="KSU347" s="430"/>
      <c r="KSV347" s="431"/>
      <c r="KSW347" s="429"/>
      <c r="KSX347" s="428"/>
      <c r="KSY347" s="430"/>
      <c r="KSZ347" s="431"/>
      <c r="KTA347" s="429"/>
      <c r="KTB347" s="428"/>
      <c r="KTC347" s="430"/>
      <c r="KTD347" s="431"/>
      <c r="KTE347" s="429"/>
      <c r="KTF347" s="428"/>
      <c r="KTG347" s="430"/>
      <c r="KTH347" s="431"/>
      <c r="KTI347" s="429"/>
      <c r="KTJ347" s="428"/>
      <c r="KTK347" s="430"/>
      <c r="KTL347" s="431"/>
      <c r="KTM347" s="429"/>
      <c r="KTN347" s="428"/>
      <c r="KTO347" s="430"/>
      <c r="KTP347" s="431"/>
      <c r="KTQ347" s="429"/>
      <c r="KTR347" s="428"/>
      <c r="KTS347" s="430"/>
      <c r="KTT347" s="431"/>
      <c r="KTU347" s="429"/>
      <c r="KTV347" s="428"/>
      <c r="KTW347" s="430"/>
      <c r="KTX347" s="431"/>
      <c r="KTY347" s="429"/>
      <c r="KTZ347" s="428"/>
      <c r="KUA347" s="430"/>
      <c r="KUB347" s="431"/>
      <c r="KUC347" s="429"/>
      <c r="KUD347" s="428"/>
      <c r="KUE347" s="430"/>
      <c r="KUF347" s="431"/>
      <c r="KUG347" s="429"/>
      <c r="KUH347" s="428"/>
      <c r="KUI347" s="430"/>
      <c r="KUJ347" s="431"/>
      <c r="KUK347" s="429"/>
      <c r="KUL347" s="428"/>
      <c r="KUM347" s="430"/>
      <c r="KUN347" s="431"/>
      <c r="KUO347" s="429"/>
      <c r="KUP347" s="428"/>
      <c r="KUQ347" s="430"/>
      <c r="KUR347" s="431"/>
      <c r="KUS347" s="429"/>
      <c r="KUT347" s="428"/>
      <c r="KUU347" s="430"/>
      <c r="KUV347" s="431"/>
      <c r="KUW347" s="429"/>
      <c r="KUX347" s="428"/>
      <c r="KUY347" s="430"/>
      <c r="KUZ347" s="431"/>
      <c r="KVA347" s="429"/>
      <c r="KVB347" s="428"/>
      <c r="KVC347" s="430"/>
      <c r="KVD347" s="431"/>
      <c r="KVE347" s="429"/>
      <c r="KVF347" s="428"/>
      <c r="KVG347" s="430"/>
      <c r="KVH347" s="431"/>
      <c r="KVI347" s="429"/>
      <c r="KVJ347" s="428"/>
      <c r="KVK347" s="430"/>
      <c r="KVL347" s="431"/>
      <c r="KVM347" s="429"/>
      <c r="KVN347" s="428"/>
      <c r="KVO347" s="430"/>
      <c r="KVP347" s="431"/>
      <c r="KVQ347" s="429"/>
      <c r="KVR347" s="428"/>
      <c r="KVS347" s="430"/>
      <c r="KVT347" s="431"/>
      <c r="KVU347" s="429"/>
      <c r="KVV347" s="428"/>
      <c r="KVW347" s="430"/>
      <c r="KVX347" s="431"/>
      <c r="KVY347" s="429"/>
      <c r="KVZ347" s="428"/>
      <c r="KWA347" s="430"/>
      <c r="KWB347" s="431"/>
      <c r="KWC347" s="429"/>
      <c r="KWD347" s="428"/>
      <c r="KWE347" s="430"/>
      <c r="KWF347" s="431"/>
      <c r="KWG347" s="429"/>
      <c r="KWH347" s="428"/>
      <c r="KWI347" s="430"/>
      <c r="KWJ347" s="431"/>
      <c r="KWK347" s="429"/>
      <c r="KWL347" s="428"/>
      <c r="KWM347" s="430"/>
      <c r="KWN347" s="431"/>
      <c r="KWO347" s="429"/>
      <c r="KWP347" s="428"/>
      <c r="KWQ347" s="430"/>
      <c r="KWR347" s="431"/>
      <c r="KWS347" s="429"/>
      <c r="KWT347" s="428"/>
      <c r="KWU347" s="430"/>
      <c r="KWV347" s="431"/>
      <c r="KWW347" s="429"/>
      <c r="KWX347" s="428"/>
      <c r="KWY347" s="430"/>
      <c r="KWZ347" s="431"/>
      <c r="KXA347" s="429"/>
      <c r="KXB347" s="428"/>
      <c r="KXC347" s="430"/>
      <c r="KXD347" s="431"/>
      <c r="KXE347" s="429"/>
      <c r="KXF347" s="428"/>
      <c r="KXG347" s="430"/>
      <c r="KXH347" s="431"/>
      <c r="KXI347" s="429"/>
      <c r="KXJ347" s="428"/>
      <c r="KXK347" s="430"/>
      <c r="KXL347" s="431"/>
      <c r="KXM347" s="429"/>
      <c r="KXN347" s="428"/>
      <c r="KXO347" s="430"/>
      <c r="KXP347" s="431"/>
      <c r="KXQ347" s="429"/>
      <c r="KXR347" s="428"/>
      <c r="KXS347" s="430"/>
      <c r="KXT347" s="431"/>
      <c r="KXU347" s="429"/>
      <c r="KXV347" s="428"/>
      <c r="KXW347" s="430"/>
      <c r="KXX347" s="431"/>
      <c r="KXY347" s="429"/>
      <c r="KXZ347" s="428"/>
      <c r="KYA347" s="430"/>
      <c r="KYB347" s="431"/>
      <c r="KYC347" s="429"/>
      <c r="KYD347" s="428"/>
      <c r="KYE347" s="430"/>
      <c r="KYF347" s="431"/>
      <c r="KYG347" s="429"/>
      <c r="KYH347" s="428"/>
      <c r="KYI347" s="430"/>
      <c r="KYJ347" s="431"/>
      <c r="KYK347" s="429"/>
      <c r="KYL347" s="428"/>
      <c r="KYM347" s="430"/>
      <c r="KYN347" s="431"/>
      <c r="KYO347" s="429"/>
      <c r="KYP347" s="428"/>
      <c r="KYQ347" s="430"/>
      <c r="KYR347" s="431"/>
      <c r="KYS347" s="429"/>
      <c r="KYT347" s="428"/>
      <c r="KYU347" s="430"/>
      <c r="KYV347" s="431"/>
      <c r="KYW347" s="429"/>
      <c r="KYX347" s="428"/>
      <c r="KYY347" s="430"/>
      <c r="KYZ347" s="431"/>
      <c r="KZA347" s="429"/>
      <c r="KZB347" s="428"/>
      <c r="KZC347" s="430"/>
      <c r="KZD347" s="431"/>
      <c r="KZE347" s="429"/>
      <c r="KZF347" s="428"/>
      <c r="KZG347" s="430"/>
      <c r="KZH347" s="431"/>
      <c r="KZI347" s="429"/>
      <c r="KZJ347" s="428"/>
      <c r="KZK347" s="430"/>
      <c r="KZL347" s="431"/>
      <c r="KZM347" s="429"/>
      <c r="KZN347" s="428"/>
      <c r="KZO347" s="430"/>
      <c r="KZP347" s="431"/>
      <c r="KZQ347" s="429"/>
      <c r="KZR347" s="428"/>
      <c r="KZS347" s="430"/>
      <c r="KZT347" s="431"/>
      <c r="KZU347" s="429"/>
      <c r="KZV347" s="428"/>
      <c r="KZW347" s="430"/>
      <c r="KZX347" s="431"/>
      <c r="KZY347" s="429"/>
      <c r="KZZ347" s="428"/>
      <c r="LAA347" s="430"/>
      <c r="LAB347" s="431"/>
      <c r="LAC347" s="429"/>
      <c r="LAD347" s="428"/>
      <c r="LAE347" s="430"/>
      <c r="LAF347" s="431"/>
      <c r="LAG347" s="429"/>
      <c r="LAH347" s="428"/>
      <c r="LAI347" s="430"/>
      <c r="LAJ347" s="431"/>
      <c r="LAK347" s="429"/>
      <c r="LAL347" s="428"/>
      <c r="LAM347" s="430"/>
      <c r="LAN347" s="431"/>
      <c r="LAO347" s="429"/>
      <c r="LAP347" s="428"/>
      <c r="LAQ347" s="430"/>
      <c r="LAR347" s="431"/>
      <c r="LAS347" s="429"/>
      <c r="LAT347" s="428"/>
      <c r="LAU347" s="430"/>
      <c r="LAV347" s="431"/>
      <c r="LAW347" s="429"/>
      <c r="LAX347" s="428"/>
      <c r="LAY347" s="430"/>
      <c r="LAZ347" s="431"/>
      <c r="LBA347" s="429"/>
      <c r="LBB347" s="428"/>
      <c r="LBC347" s="430"/>
      <c r="LBD347" s="431"/>
      <c r="LBE347" s="429"/>
      <c r="LBF347" s="428"/>
      <c r="LBG347" s="430"/>
      <c r="LBH347" s="431"/>
      <c r="LBI347" s="429"/>
      <c r="LBJ347" s="428"/>
      <c r="LBK347" s="430"/>
      <c r="LBL347" s="431"/>
      <c r="LBM347" s="429"/>
      <c r="LBN347" s="428"/>
      <c r="LBO347" s="430"/>
      <c r="LBP347" s="431"/>
      <c r="LBQ347" s="429"/>
      <c r="LBR347" s="428"/>
      <c r="LBS347" s="430"/>
      <c r="LBT347" s="431"/>
      <c r="LBU347" s="429"/>
      <c r="LBV347" s="428"/>
      <c r="LBW347" s="430"/>
      <c r="LBX347" s="431"/>
      <c r="LBY347" s="429"/>
      <c r="LBZ347" s="428"/>
      <c r="LCA347" s="430"/>
      <c r="LCB347" s="431"/>
      <c r="LCC347" s="429"/>
      <c r="LCD347" s="428"/>
      <c r="LCE347" s="430"/>
      <c r="LCF347" s="431"/>
      <c r="LCG347" s="429"/>
      <c r="LCH347" s="428"/>
      <c r="LCI347" s="430"/>
      <c r="LCJ347" s="431"/>
      <c r="LCK347" s="429"/>
      <c r="LCL347" s="428"/>
      <c r="LCM347" s="430"/>
      <c r="LCN347" s="431"/>
      <c r="LCO347" s="429"/>
      <c r="LCP347" s="428"/>
      <c r="LCQ347" s="430"/>
      <c r="LCR347" s="431"/>
      <c r="LCS347" s="429"/>
      <c r="LCT347" s="428"/>
      <c r="LCU347" s="430"/>
      <c r="LCV347" s="431"/>
      <c r="LCW347" s="429"/>
      <c r="LCX347" s="428"/>
      <c r="LCY347" s="430"/>
      <c r="LCZ347" s="431"/>
      <c r="LDA347" s="429"/>
      <c r="LDB347" s="428"/>
      <c r="LDC347" s="430"/>
      <c r="LDD347" s="431"/>
      <c r="LDE347" s="429"/>
      <c r="LDF347" s="428"/>
      <c r="LDG347" s="430"/>
      <c r="LDH347" s="431"/>
      <c r="LDI347" s="429"/>
      <c r="LDJ347" s="428"/>
      <c r="LDK347" s="430"/>
      <c r="LDL347" s="431"/>
      <c r="LDM347" s="429"/>
      <c r="LDN347" s="428"/>
      <c r="LDO347" s="430"/>
      <c r="LDP347" s="431"/>
      <c r="LDQ347" s="429"/>
      <c r="LDR347" s="428"/>
      <c r="LDS347" s="430"/>
      <c r="LDT347" s="431"/>
      <c r="LDU347" s="429"/>
      <c r="LDV347" s="428"/>
      <c r="LDW347" s="430"/>
      <c r="LDX347" s="431"/>
      <c r="LDY347" s="429"/>
      <c r="LDZ347" s="428"/>
      <c r="LEA347" s="430"/>
      <c r="LEB347" s="431"/>
      <c r="LEC347" s="429"/>
      <c r="LED347" s="428"/>
      <c r="LEE347" s="430"/>
      <c r="LEF347" s="431"/>
      <c r="LEG347" s="429"/>
      <c r="LEH347" s="428"/>
      <c r="LEI347" s="430"/>
      <c r="LEJ347" s="431"/>
      <c r="LEK347" s="429"/>
      <c r="LEL347" s="428"/>
      <c r="LEM347" s="430"/>
      <c r="LEN347" s="431"/>
      <c r="LEO347" s="429"/>
      <c r="LEP347" s="428"/>
      <c r="LEQ347" s="430"/>
      <c r="LER347" s="431"/>
      <c r="LES347" s="429"/>
      <c r="LET347" s="428"/>
      <c r="LEU347" s="430"/>
      <c r="LEV347" s="431"/>
      <c r="LEW347" s="429"/>
      <c r="LEX347" s="428"/>
      <c r="LEY347" s="430"/>
      <c r="LEZ347" s="431"/>
      <c r="LFA347" s="429"/>
      <c r="LFB347" s="428"/>
      <c r="LFC347" s="430"/>
      <c r="LFD347" s="431"/>
      <c r="LFE347" s="429"/>
      <c r="LFF347" s="428"/>
      <c r="LFG347" s="430"/>
      <c r="LFH347" s="431"/>
      <c r="LFI347" s="429"/>
      <c r="LFJ347" s="428"/>
      <c r="LFK347" s="430"/>
      <c r="LFL347" s="431"/>
      <c r="LFM347" s="429"/>
      <c r="LFN347" s="428"/>
      <c r="LFO347" s="430"/>
      <c r="LFP347" s="431"/>
      <c r="LFQ347" s="429"/>
      <c r="LFR347" s="428"/>
      <c r="LFS347" s="430"/>
      <c r="LFT347" s="431"/>
      <c r="LFU347" s="429"/>
      <c r="LFV347" s="428"/>
      <c r="LFW347" s="430"/>
      <c r="LFX347" s="431"/>
      <c r="LFY347" s="429"/>
      <c r="LFZ347" s="428"/>
      <c r="LGA347" s="430"/>
      <c r="LGB347" s="431"/>
      <c r="LGC347" s="429"/>
      <c r="LGD347" s="428"/>
      <c r="LGE347" s="430"/>
      <c r="LGF347" s="431"/>
      <c r="LGG347" s="429"/>
      <c r="LGH347" s="428"/>
      <c r="LGI347" s="430"/>
      <c r="LGJ347" s="431"/>
      <c r="LGK347" s="429"/>
      <c r="LGL347" s="428"/>
      <c r="LGM347" s="430"/>
      <c r="LGN347" s="431"/>
      <c r="LGO347" s="429"/>
      <c r="LGP347" s="428"/>
      <c r="LGQ347" s="430"/>
      <c r="LGR347" s="431"/>
      <c r="LGS347" s="429"/>
      <c r="LGT347" s="428"/>
      <c r="LGU347" s="430"/>
      <c r="LGV347" s="431"/>
      <c r="LGW347" s="429"/>
      <c r="LGX347" s="428"/>
      <c r="LGY347" s="430"/>
      <c r="LGZ347" s="431"/>
      <c r="LHA347" s="429"/>
      <c r="LHB347" s="428"/>
      <c r="LHC347" s="430"/>
      <c r="LHD347" s="431"/>
      <c r="LHE347" s="429"/>
      <c r="LHF347" s="428"/>
      <c r="LHG347" s="430"/>
      <c r="LHH347" s="431"/>
      <c r="LHI347" s="429"/>
      <c r="LHJ347" s="428"/>
      <c r="LHK347" s="430"/>
      <c r="LHL347" s="431"/>
      <c r="LHM347" s="429"/>
      <c r="LHN347" s="428"/>
      <c r="LHO347" s="430"/>
      <c r="LHP347" s="431"/>
      <c r="LHQ347" s="429"/>
      <c r="LHR347" s="428"/>
      <c r="LHS347" s="430"/>
      <c r="LHT347" s="431"/>
      <c r="LHU347" s="429"/>
      <c r="LHV347" s="428"/>
      <c r="LHW347" s="430"/>
      <c r="LHX347" s="431"/>
      <c r="LHY347" s="429"/>
      <c r="LHZ347" s="428"/>
      <c r="LIA347" s="430"/>
      <c r="LIB347" s="431"/>
      <c r="LIC347" s="429"/>
      <c r="LID347" s="428"/>
      <c r="LIE347" s="430"/>
      <c r="LIF347" s="431"/>
      <c r="LIG347" s="429"/>
      <c r="LIH347" s="428"/>
      <c r="LII347" s="430"/>
      <c r="LIJ347" s="431"/>
      <c r="LIK347" s="429"/>
      <c r="LIL347" s="428"/>
      <c r="LIM347" s="430"/>
      <c r="LIN347" s="431"/>
      <c r="LIO347" s="429"/>
      <c r="LIP347" s="428"/>
      <c r="LIQ347" s="430"/>
      <c r="LIR347" s="431"/>
      <c r="LIS347" s="429"/>
      <c r="LIT347" s="428"/>
      <c r="LIU347" s="430"/>
      <c r="LIV347" s="431"/>
      <c r="LIW347" s="429"/>
      <c r="LIX347" s="428"/>
      <c r="LIY347" s="430"/>
      <c r="LIZ347" s="431"/>
      <c r="LJA347" s="429"/>
      <c r="LJB347" s="428"/>
      <c r="LJC347" s="430"/>
      <c r="LJD347" s="431"/>
      <c r="LJE347" s="429"/>
      <c r="LJF347" s="428"/>
      <c r="LJG347" s="430"/>
      <c r="LJH347" s="431"/>
      <c r="LJI347" s="429"/>
      <c r="LJJ347" s="428"/>
      <c r="LJK347" s="430"/>
      <c r="LJL347" s="431"/>
      <c r="LJM347" s="429"/>
      <c r="LJN347" s="428"/>
      <c r="LJO347" s="430"/>
      <c r="LJP347" s="431"/>
      <c r="LJQ347" s="429"/>
      <c r="LJR347" s="428"/>
      <c r="LJS347" s="430"/>
      <c r="LJT347" s="431"/>
      <c r="LJU347" s="429"/>
      <c r="LJV347" s="428"/>
      <c r="LJW347" s="430"/>
      <c r="LJX347" s="431"/>
      <c r="LJY347" s="429"/>
      <c r="LJZ347" s="428"/>
      <c r="LKA347" s="430"/>
      <c r="LKB347" s="431"/>
      <c r="LKC347" s="429"/>
      <c r="LKD347" s="428"/>
      <c r="LKE347" s="430"/>
      <c r="LKF347" s="431"/>
      <c r="LKG347" s="429"/>
      <c r="LKH347" s="428"/>
      <c r="LKI347" s="430"/>
      <c r="LKJ347" s="431"/>
      <c r="LKK347" s="429"/>
      <c r="LKL347" s="428"/>
      <c r="LKM347" s="430"/>
      <c r="LKN347" s="431"/>
      <c r="LKO347" s="429"/>
      <c r="LKP347" s="428"/>
      <c r="LKQ347" s="430"/>
      <c r="LKR347" s="431"/>
      <c r="LKS347" s="429"/>
      <c r="LKT347" s="428"/>
      <c r="LKU347" s="430"/>
      <c r="LKV347" s="431"/>
      <c r="LKW347" s="429"/>
      <c r="LKX347" s="428"/>
      <c r="LKY347" s="430"/>
      <c r="LKZ347" s="431"/>
      <c r="LLA347" s="429"/>
      <c r="LLB347" s="428"/>
      <c r="LLC347" s="430"/>
      <c r="LLD347" s="431"/>
      <c r="LLE347" s="429"/>
      <c r="LLF347" s="428"/>
      <c r="LLG347" s="430"/>
      <c r="LLH347" s="431"/>
      <c r="LLI347" s="429"/>
      <c r="LLJ347" s="428"/>
      <c r="LLK347" s="430"/>
      <c r="LLL347" s="431"/>
      <c r="LLM347" s="429"/>
      <c r="LLN347" s="428"/>
      <c r="LLO347" s="430"/>
      <c r="LLP347" s="431"/>
      <c r="LLQ347" s="429"/>
      <c r="LLR347" s="428"/>
      <c r="LLS347" s="430"/>
      <c r="LLT347" s="431"/>
      <c r="LLU347" s="429"/>
      <c r="LLV347" s="428"/>
      <c r="LLW347" s="430"/>
      <c r="LLX347" s="431"/>
      <c r="LLY347" s="429"/>
      <c r="LLZ347" s="428"/>
      <c r="LMA347" s="430"/>
      <c r="LMB347" s="431"/>
      <c r="LMC347" s="429"/>
      <c r="LMD347" s="428"/>
      <c r="LME347" s="430"/>
      <c r="LMF347" s="431"/>
      <c r="LMG347" s="429"/>
      <c r="LMH347" s="428"/>
      <c r="LMI347" s="430"/>
      <c r="LMJ347" s="431"/>
      <c r="LMK347" s="429"/>
      <c r="LML347" s="428"/>
      <c r="LMM347" s="430"/>
      <c r="LMN347" s="431"/>
      <c r="LMO347" s="429"/>
      <c r="LMP347" s="428"/>
      <c r="LMQ347" s="430"/>
      <c r="LMR347" s="431"/>
      <c r="LMS347" s="429"/>
      <c r="LMT347" s="428"/>
      <c r="LMU347" s="430"/>
      <c r="LMV347" s="431"/>
      <c r="LMW347" s="429"/>
      <c r="LMX347" s="428"/>
      <c r="LMY347" s="430"/>
      <c r="LMZ347" s="431"/>
      <c r="LNA347" s="429"/>
      <c r="LNB347" s="428"/>
      <c r="LNC347" s="430"/>
      <c r="LND347" s="431"/>
      <c r="LNE347" s="429"/>
      <c r="LNF347" s="428"/>
      <c r="LNG347" s="430"/>
      <c r="LNH347" s="431"/>
      <c r="LNI347" s="429"/>
      <c r="LNJ347" s="428"/>
      <c r="LNK347" s="430"/>
      <c r="LNL347" s="431"/>
      <c r="LNM347" s="429"/>
      <c r="LNN347" s="428"/>
      <c r="LNO347" s="430"/>
      <c r="LNP347" s="431"/>
      <c r="LNQ347" s="429"/>
      <c r="LNR347" s="428"/>
      <c r="LNS347" s="430"/>
      <c r="LNT347" s="431"/>
      <c r="LNU347" s="429"/>
      <c r="LNV347" s="428"/>
      <c r="LNW347" s="430"/>
      <c r="LNX347" s="431"/>
      <c r="LNY347" s="429"/>
      <c r="LNZ347" s="428"/>
      <c r="LOA347" s="430"/>
      <c r="LOB347" s="431"/>
      <c r="LOC347" s="429"/>
      <c r="LOD347" s="428"/>
      <c r="LOE347" s="430"/>
      <c r="LOF347" s="431"/>
      <c r="LOG347" s="429"/>
      <c r="LOH347" s="428"/>
      <c r="LOI347" s="430"/>
      <c r="LOJ347" s="431"/>
      <c r="LOK347" s="429"/>
      <c r="LOL347" s="428"/>
      <c r="LOM347" s="430"/>
      <c r="LON347" s="431"/>
      <c r="LOO347" s="429"/>
      <c r="LOP347" s="428"/>
      <c r="LOQ347" s="430"/>
      <c r="LOR347" s="431"/>
      <c r="LOS347" s="429"/>
      <c r="LOT347" s="428"/>
      <c r="LOU347" s="430"/>
      <c r="LOV347" s="431"/>
      <c r="LOW347" s="429"/>
      <c r="LOX347" s="428"/>
      <c r="LOY347" s="430"/>
      <c r="LOZ347" s="431"/>
      <c r="LPA347" s="429"/>
      <c r="LPB347" s="428"/>
      <c r="LPC347" s="430"/>
      <c r="LPD347" s="431"/>
      <c r="LPE347" s="429"/>
      <c r="LPF347" s="428"/>
      <c r="LPG347" s="430"/>
      <c r="LPH347" s="431"/>
      <c r="LPI347" s="429"/>
      <c r="LPJ347" s="428"/>
      <c r="LPK347" s="430"/>
      <c r="LPL347" s="431"/>
      <c r="LPM347" s="429"/>
      <c r="LPN347" s="428"/>
      <c r="LPO347" s="430"/>
      <c r="LPP347" s="431"/>
      <c r="LPQ347" s="429"/>
      <c r="LPR347" s="428"/>
      <c r="LPS347" s="430"/>
      <c r="LPT347" s="431"/>
      <c r="LPU347" s="429"/>
      <c r="LPV347" s="428"/>
      <c r="LPW347" s="430"/>
      <c r="LPX347" s="431"/>
      <c r="LPY347" s="429"/>
      <c r="LPZ347" s="428"/>
      <c r="LQA347" s="430"/>
      <c r="LQB347" s="431"/>
      <c r="LQC347" s="429"/>
      <c r="LQD347" s="428"/>
      <c r="LQE347" s="430"/>
      <c r="LQF347" s="431"/>
      <c r="LQG347" s="429"/>
      <c r="LQH347" s="428"/>
      <c r="LQI347" s="430"/>
      <c r="LQJ347" s="431"/>
      <c r="LQK347" s="429"/>
      <c r="LQL347" s="428"/>
      <c r="LQM347" s="430"/>
      <c r="LQN347" s="431"/>
      <c r="LQO347" s="429"/>
      <c r="LQP347" s="428"/>
      <c r="LQQ347" s="430"/>
      <c r="LQR347" s="431"/>
      <c r="LQS347" s="429"/>
      <c r="LQT347" s="428"/>
      <c r="LQU347" s="430"/>
      <c r="LQV347" s="431"/>
      <c r="LQW347" s="429"/>
      <c r="LQX347" s="428"/>
      <c r="LQY347" s="430"/>
      <c r="LQZ347" s="431"/>
      <c r="LRA347" s="429"/>
      <c r="LRB347" s="428"/>
      <c r="LRC347" s="430"/>
      <c r="LRD347" s="431"/>
      <c r="LRE347" s="429"/>
      <c r="LRF347" s="428"/>
      <c r="LRG347" s="430"/>
      <c r="LRH347" s="431"/>
      <c r="LRI347" s="429"/>
      <c r="LRJ347" s="428"/>
      <c r="LRK347" s="430"/>
      <c r="LRL347" s="431"/>
      <c r="LRM347" s="429"/>
      <c r="LRN347" s="428"/>
      <c r="LRO347" s="430"/>
      <c r="LRP347" s="431"/>
      <c r="LRQ347" s="429"/>
      <c r="LRR347" s="428"/>
      <c r="LRS347" s="430"/>
      <c r="LRT347" s="431"/>
      <c r="LRU347" s="429"/>
      <c r="LRV347" s="428"/>
      <c r="LRW347" s="430"/>
      <c r="LRX347" s="431"/>
      <c r="LRY347" s="429"/>
      <c r="LRZ347" s="428"/>
      <c r="LSA347" s="430"/>
      <c r="LSB347" s="431"/>
      <c r="LSC347" s="429"/>
      <c r="LSD347" s="428"/>
      <c r="LSE347" s="430"/>
      <c r="LSF347" s="431"/>
      <c r="LSG347" s="429"/>
      <c r="LSH347" s="428"/>
      <c r="LSI347" s="430"/>
      <c r="LSJ347" s="431"/>
      <c r="LSK347" s="429"/>
      <c r="LSL347" s="428"/>
      <c r="LSM347" s="430"/>
      <c r="LSN347" s="431"/>
      <c r="LSO347" s="429"/>
      <c r="LSP347" s="428"/>
      <c r="LSQ347" s="430"/>
      <c r="LSR347" s="431"/>
      <c r="LSS347" s="429"/>
      <c r="LST347" s="428"/>
      <c r="LSU347" s="430"/>
      <c r="LSV347" s="431"/>
      <c r="LSW347" s="429"/>
      <c r="LSX347" s="428"/>
      <c r="LSY347" s="430"/>
      <c r="LSZ347" s="431"/>
      <c r="LTA347" s="429"/>
      <c r="LTB347" s="428"/>
      <c r="LTC347" s="430"/>
      <c r="LTD347" s="431"/>
      <c r="LTE347" s="429"/>
      <c r="LTF347" s="428"/>
      <c r="LTG347" s="430"/>
      <c r="LTH347" s="431"/>
      <c r="LTI347" s="429"/>
      <c r="LTJ347" s="428"/>
      <c r="LTK347" s="430"/>
      <c r="LTL347" s="431"/>
      <c r="LTM347" s="429"/>
      <c r="LTN347" s="428"/>
      <c r="LTO347" s="430"/>
      <c r="LTP347" s="431"/>
      <c r="LTQ347" s="429"/>
      <c r="LTR347" s="428"/>
      <c r="LTS347" s="430"/>
      <c r="LTT347" s="431"/>
      <c r="LTU347" s="429"/>
      <c r="LTV347" s="428"/>
      <c r="LTW347" s="430"/>
      <c r="LTX347" s="431"/>
      <c r="LTY347" s="429"/>
      <c r="LTZ347" s="428"/>
      <c r="LUA347" s="430"/>
      <c r="LUB347" s="431"/>
      <c r="LUC347" s="429"/>
      <c r="LUD347" s="428"/>
      <c r="LUE347" s="430"/>
      <c r="LUF347" s="431"/>
      <c r="LUG347" s="429"/>
      <c r="LUH347" s="428"/>
      <c r="LUI347" s="430"/>
      <c r="LUJ347" s="431"/>
      <c r="LUK347" s="429"/>
      <c r="LUL347" s="428"/>
      <c r="LUM347" s="430"/>
      <c r="LUN347" s="431"/>
      <c r="LUO347" s="429"/>
      <c r="LUP347" s="428"/>
      <c r="LUQ347" s="430"/>
      <c r="LUR347" s="431"/>
      <c r="LUS347" s="429"/>
      <c r="LUT347" s="428"/>
      <c r="LUU347" s="430"/>
      <c r="LUV347" s="431"/>
      <c r="LUW347" s="429"/>
      <c r="LUX347" s="428"/>
      <c r="LUY347" s="430"/>
      <c r="LUZ347" s="431"/>
      <c r="LVA347" s="429"/>
      <c r="LVB347" s="428"/>
      <c r="LVC347" s="430"/>
      <c r="LVD347" s="431"/>
      <c r="LVE347" s="429"/>
      <c r="LVF347" s="428"/>
      <c r="LVG347" s="430"/>
      <c r="LVH347" s="431"/>
      <c r="LVI347" s="429"/>
      <c r="LVJ347" s="428"/>
      <c r="LVK347" s="430"/>
      <c r="LVL347" s="431"/>
      <c r="LVM347" s="429"/>
      <c r="LVN347" s="428"/>
      <c r="LVO347" s="430"/>
      <c r="LVP347" s="431"/>
      <c r="LVQ347" s="429"/>
      <c r="LVR347" s="428"/>
      <c r="LVS347" s="430"/>
      <c r="LVT347" s="431"/>
      <c r="LVU347" s="429"/>
      <c r="LVV347" s="428"/>
      <c r="LVW347" s="430"/>
      <c r="LVX347" s="431"/>
      <c r="LVY347" s="429"/>
      <c r="LVZ347" s="428"/>
      <c r="LWA347" s="430"/>
      <c r="LWB347" s="431"/>
      <c r="LWC347" s="429"/>
      <c r="LWD347" s="428"/>
      <c r="LWE347" s="430"/>
      <c r="LWF347" s="431"/>
      <c r="LWG347" s="429"/>
      <c r="LWH347" s="428"/>
      <c r="LWI347" s="430"/>
      <c r="LWJ347" s="431"/>
      <c r="LWK347" s="429"/>
      <c r="LWL347" s="428"/>
      <c r="LWM347" s="430"/>
      <c r="LWN347" s="431"/>
      <c r="LWO347" s="429"/>
      <c r="LWP347" s="428"/>
      <c r="LWQ347" s="430"/>
      <c r="LWR347" s="431"/>
      <c r="LWS347" s="429"/>
      <c r="LWT347" s="428"/>
      <c r="LWU347" s="430"/>
      <c r="LWV347" s="431"/>
      <c r="LWW347" s="429"/>
      <c r="LWX347" s="428"/>
      <c r="LWY347" s="430"/>
      <c r="LWZ347" s="431"/>
      <c r="LXA347" s="429"/>
      <c r="LXB347" s="428"/>
      <c r="LXC347" s="430"/>
      <c r="LXD347" s="431"/>
      <c r="LXE347" s="429"/>
      <c r="LXF347" s="428"/>
      <c r="LXG347" s="430"/>
      <c r="LXH347" s="431"/>
      <c r="LXI347" s="429"/>
      <c r="LXJ347" s="428"/>
      <c r="LXK347" s="430"/>
      <c r="LXL347" s="431"/>
      <c r="LXM347" s="429"/>
      <c r="LXN347" s="428"/>
      <c r="LXO347" s="430"/>
      <c r="LXP347" s="431"/>
      <c r="LXQ347" s="429"/>
      <c r="LXR347" s="428"/>
      <c r="LXS347" s="430"/>
      <c r="LXT347" s="431"/>
      <c r="LXU347" s="429"/>
      <c r="LXV347" s="428"/>
      <c r="LXW347" s="430"/>
      <c r="LXX347" s="431"/>
      <c r="LXY347" s="429"/>
      <c r="LXZ347" s="428"/>
      <c r="LYA347" s="430"/>
      <c r="LYB347" s="431"/>
      <c r="LYC347" s="429"/>
      <c r="LYD347" s="428"/>
      <c r="LYE347" s="430"/>
      <c r="LYF347" s="431"/>
      <c r="LYG347" s="429"/>
      <c r="LYH347" s="428"/>
      <c r="LYI347" s="430"/>
      <c r="LYJ347" s="431"/>
      <c r="LYK347" s="429"/>
      <c r="LYL347" s="428"/>
      <c r="LYM347" s="430"/>
      <c r="LYN347" s="431"/>
      <c r="LYO347" s="429"/>
      <c r="LYP347" s="428"/>
      <c r="LYQ347" s="430"/>
      <c r="LYR347" s="431"/>
      <c r="LYS347" s="429"/>
      <c r="LYT347" s="428"/>
      <c r="LYU347" s="430"/>
      <c r="LYV347" s="431"/>
      <c r="LYW347" s="429"/>
      <c r="LYX347" s="428"/>
      <c r="LYY347" s="430"/>
      <c r="LYZ347" s="431"/>
      <c r="LZA347" s="429"/>
      <c r="LZB347" s="428"/>
      <c r="LZC347" s="430"/>
      <c r="LZD347" s="431"/>
      <c r="LZE347" s="429"/>
      <c r="LZF347" s="428"/>
      <c r="LZG347" s="430"/>
      <c r="LZH347" s="431"/>
      <c r="LZI347" s="429"/>
      <c r="LZJ347" s="428"/>
      <c r="LZK347" s="430"/>
      <c r="LZL347" s="431"/>
      <c r="LZM347" s="429"/>
      <c r="LZN347" s="428"/>
      <c r="LZO347" s="430"/>
      <c r="LZP347" s="431"/>
      <c r="LZQ347" s="429"/>
      <c r="LZR347" s="428"/>
      <c r="LZS347" s="430"/>
      <c r="LZT347" s="431"/>
      <c r="LZU347" s="429"/>
      <c r="LZV347" s="428"/>
      <c r="LZW347" s="430"/>
      <c r="LZX347" s="431"/>
      <c r="LZY347" s="429"/>
      <c r="LZZ347" s="428"/>
      <c r="MAA347" s="430"/>
      <c r="MAB347" s="431"/>
      <c r="MAC347" s="429"/>
      <c r="MAD347" s="428"/>
      <c r="MAE347" s="430"/>
      <c r="MAF347" s="431"/>
      <c r="MAG347" s="429"/>
      <c r="MAH347" s="428"/>
      <c r="MAI347" s="430"/>
      <c r="MAJ347" s="431"/>
      <c r="MAK347" s="429"/>
      <c r="MAL347" s="428"/>
      <c r="MAM347" s="430"/>
      <c r="MAN347" s="431"/>
      <c r="MAO347" s="429"/>
      <c r="MAP347" s="428"/>
      <c r="MAQ347" s="430"/>
      <c r="MAR347" s="431"/>
      <c r="MAS347" s="429"/>
      <c r="MAT347" s="428"/>
      <c r="MAU347" s="430"/>
      <c r="MAV347" s="431"/>
      <c r="MAW347" s="429"/>
      <c r="MAX347" s="428"/>
      <c r="MAY347" s="430"/>
      <c r="MAZ347" s="431"/>
      <c r="MBA347" s="429"/>
      <c r="MBB347" s="428"/>
      <c r="MBC347" s="430"/>
      <c r="MBD347" s="431"/>
      <c r="MBE347" s="429"/>
      <c r="MBF347" s="428"/>
      <c r="MBG347" s="430"/>
      <c r="MBH347" s="431"/>
      <c r="MBI347" s="429"/>
      <c r="MBJ347" s="428"/>
      <c r="MBK347" s="430"/>
      <c r="MBL347" s="431"/>
      <c r="MBM347" s="429"/>
      <c r="MBN347" s="428"/>
      <c r="MBO347" s="430"/>
      <c r="MBP347" s="431"/>
      <c r="MBQ347" s="429"/>
      <c r="MBR347" s="428"/>
      <c r="MBS347" s="430"/>
      <c r="MBT347" s="431"/>
      <c r="MBU347" s="429"/>
      <c r="MBV347" s="428"/>
      <c r="MBW347" s="430"/>
      <c r="MBX347" s="431"/>
      <c r="MBY347" s="429"/>
      <c r="MBZ347" s="428"/>
      <c r="MCA347" s="430"/>
      <c r="MCB347" s="431"/>
      <c r="MCC347" s="429"/>
      <c r="MCD347" s="428"/>
      <c r="MCE347" s="430"/>
      <c r="MCF347" s="431"/>
      <c r="MCG347" s="429"/>
      <c r="MCH347" s="428"/>
      <c r="MCI347" s="430"/>
      <c r="MCJ347" s="431"/>
      <c r="MCK347" s="429"/>
      <c r="MCL347" s="428"/>
      <c r="MCM347" s="430"/>
      <c r="MCN347" s="431"/>
      <c r="MCO347" s="429"/>
      <c r="MCP347" s="428"/>
      <c r="MCQ347" s="430"/>
      <c r="MCR347" s="431"/>
      <c r="MCS347" s="429"/>
      <c r="MCT347" s="428"/>
      <c r="MCU347" s="430"/>
      <c r="MCV347" s="431"/>
      <c r="MCW347" s="429"/>
      <c r="MCX347" s="428"/>
      <c r="MCY347" s="430"/>
      <c r="MCZ347" s="431"/>
      <c r="MDA347" s="429"/>
      <c r="MDB347" s="428"/>
      <c r="MDC347" s="430"/>
      <c r="MDD347" s="431"/>
      <c r="MDE347" s="429"/>
      <c r="MDF347" s="428"/>
      <c r="MDG347" s="430"/>
      <c r="MDH347" s="431"/>
      <c r="MDI347" s="429"/>
      <c r="MDJ347" s="428"/>
      <c r="MDK347" s="430"/>
      <c r="MDL347" s="431"/>
      <c r="MDM347" s="429"/>
      <c r="MDN347" s="428"/>
      <c r="MDO347" s="430"/>
      <c r="MDP347" s="431"/>
      <c r="MDQ347" s="429"/>
      <c r="MDR347" s="428"/>
      <c r="MDS347" s="430"/>
      <c r="MDT347" s="431"/>
      <c r="MDU347" s="429"/>
      <c r="MDV347" s="428"/>
      <c r="MDW347" s="430"/>
      <c r="MDX347" s="431"/>
      <c r="MDY347" s="429"/>
      <c r="MDZ347" s="428"/>
      <c r="MEA347" s="430"/>
      <c r="MEB347" s="431"/>
      <c r="MEC347" s="429"/>
      <c r="MED347" s="428"/>
      <c r="MEE347" s="430"/>
      <c r="MEF347" s="431"/>
      <c r="MEG347" s="429"/>
      <c r="MEH347" s="428"/>
      <c r="MEI347" s="430"/>
      <c r="MEJ347" s="431"/>
      <c r="MEK347" s="429"/>
      <c r="MEL347" s="428"/>
      <c r="MEM347" s="430"/>
      <c r="MEN347" s="431"/>
      <c r="MEO347" s="429"/>
      <c r="MEP347" s="428"/>
      <c r="MEQ347" s="430"/>
      <c r="MER347" s="431"/>
      <c r="MES347" s="429"/>
      <c r="MET347" s="428"/>
      <c r="MEU347" s="430"/>
      <c r="MEV347" s="431"/>
      <c r="MEW347" s="429"/>
      <c r="MEX347" s="428"/>
      <c r="MEY347" s="430"/>
      <c r="MEZ347" s="431"/>
      <c r="MFA347" s="429"/>
      <c r="MFB347" s="428"/>
      <c r="MFC347" s="430"/>
      <c r="MFD347" s="431"/>
      <c r="MFE347" s="429"/>
      <c r="MFF347" s="428"/>
      <c r="MFG347" s="430"/>
      <c r="MFH347" s="431"/>
      <c r="MFI347" s="429"/>
      <c r="MFJ347" s="428"/>
      <c r="MFK347" s="430"/>
      <c r="MFL347" s="431"/>
      <c r="MFM347" s="429"/>
      <c r="MFN347" s="428"/>
      <c r="MFO347" s="430"/>
      <c r="MFP347" s="431"/>
      <c r="MFQ347" s="429"/>
      <c r="MFR347" s="428"/>
      <c r="MFS347" s="430"/>
      <c r="MFT347" s="431"/>
      <c r="MFU347" s="429"/>
      <c r="MFV347" s="428"/>
      <c r="MFW347" s="430"/>
      <c r="MFX347" s="431"/>
      <c r="MFY347" s="429"/>
      <c r="MFZ347" s="428"/>
      <c r="MGA347" s="430"/>
      <c r="MGB347" s="431"/>
      <c r="MGC347" s="429"/>
      <c r="MGD347" s="428"/>
      <c r="MGE347" s="430"/>
      <c r="MGF347" s="431"/>
      <c r="MGG347" s="429"/>
      <c r="MGH347" s="428"/>
      <c r="MGI347" s="430"/>
      <c r="MGJ347" s="431"/>
      <c r="MGK347" s="429"/>
      <c r="MGL347" s="428"/>
      <c r="MGM347" s="430"/>
      <c r="MGN347" s="431"/>
      <c r="MGO347" s="429"/>
      <c r="MGP347" s="428"/>
      <c r="MGQ347" s="430"/>
      <c r="MGR347" s="431"/>
      <c r="MGS347" s="429"/>
      <c r="MGT347" s="428"/>
      <c r="MGU347" s="430"/>
      <c r="MGV347" s="431"/>
      <c r="MGW347" s="429"/>
      <c r="MGX347" s="428"/>
      <c r="MGY347" s="430"/>
      <c r="MGZ347" s="431"/>
      <c r="MHA347" s="429"/>
      <c r="MHB347" s="428"/>
      <c r="MHC347" s="430"/>
      <c r="MHD347" s="431"/>
      <c r="MHE347" s="429"/>
      <c r="MHF347" s="428"/>
      <c r="MHG347" s="430"/>
      <c r="MHH347" s="431"/>
      <c r="MHI347" s="429"/>
      <c r="MHJ347" s="428"/>
      <c r="MHK347" s="430"/>
      <c r="MHL347" s="431"/>
      <c r="MHM347" s="429"/>
      <c r="MHN347" s="428"/>
      <c r="MHO347" s="430"/>
      <c r="MHP347" s="431"/>
      <c r="MHQ347" s="429"/>
      <c r="MHR347" s="428"/>
      <c r="MHS347" s="430"/>
      <c r="MHT347" s="431"/>
      <c r="MHU347" s="429"/>
      <c r="MHV347" s="428"/>
      <c r="MHW347" s="430"/>
      <c r="MHX347" s="431"/>
      <c r="MHY347" s="429"/>
      <c r="MHZ347" s="428"/>
      <c r="MIA347" s="430"/>
      <c r="MIB347" s="431"/>
      <c r="MIC347" s="429"/>
      <c r="MID347" s="428"/>
      <c r="MIE347" s="430"/>
      <c r="MIF347" s="431"/>
      <c r="MIG347" s="429"/>
      <c r="MIH347" s="428"/>
      <c r="MII347" s="430"/>
      <c r="MIJ347" s="431"/>
      <c r="MIK347" s="429"/>
      <c r="MIL347" s="428"/>
      <c r="MIM347" s="430"/>
      <c r="MIN347" s="431"/>
      <c r="MIO347" s="429"/>
      <c r="MIP347" s="428"/>
      <c r="MIQ347" s="430"/>
      <c r="MIR347" s="431"/>
      <c r="MIS347" s="429"/>
      <c r="MIT347" s="428"/>
      <c r="MIU347" s="430"/>
      <c r="MIV347" s="431"/>
      <c r="MIW347" s="429"/>
      <c r="MIX347" s="428"/>
      <c r="MIY347" s="430"/>
      <c r="MIZ347" s="431"/>
      <c r="MJA347" s="429"/>
      <c r="MJB347" s="428"/>
      <c r="MJC347" s="430"/>
      <c r="MJD347" s="431"/>
      <c r="MJE347" s="429"/>
      <c r="MJF347" s="428"/>
      <c r="MJG347" s="430"/>
      <c r="MJH347" s="431"/>
      <c r="MJI347" s="429"/>
      <c r="MJJ347" s="428"/>
      <c r="MJK347" s="430"/>
      <c r="MJL347" s="431"/>
      <c r="MJM347" s="429"/>
      <c r="MJN347" s="428"/>
      <c r="MJO347" s="430"/>
      <c r="MJP347" s="431"/>
      <c r="MJQ347" s="429"/>
      <c r="MJR347" s="428"/>
      <c r="MJS347" s="430"/>
      <c r="MJT347" s="431"/>
      <c r="MJU347" s="429"/>
      <c r="MJV347" s="428"/>
      <c r="MJW347" s="430"/>
      <c r="MJX347" s="431"/>
      <c r="MJY347" s="429"/>
      <c r="MJZ347" s="428"/>
      <c r="MKA347" s="430"/>
      <c r="MKB347" s="431"/>
      <c r="MKC347" s="429"/>
      <c r="MKD347" s="428"/>
      <c r="MKE347" s="430"/>
      <c r="MKF347" s="431"/>
      <c r="MKG347" s="429"/>
      <c r="MKH347" s="428"/>
      <c r="MKI347" s="430"/>
      <c r="MKJ347" s="431"/>
      <c r="MKK347" s="429"/>
      <c r="MKL347" s="428"/>
      <c r="MKM347" s="430"/>
      <c r="MKN347" s="431"/>
      <c r="MKO347" s="429"/>
      <c r="MKP347" s="428"/>
      <c r="MKQ347" s="430"/>
      <c r="MKR347" s="431"/>
      <c r="MKS347" s="429"/>
      <c r="MKT347" s="428"/>
      <c r="MKU347" s="430"/>
      <c r="MKV347" s="431"/>
      <c r="MKW347" s="429"/>
      <c r="MKX347" s="428"/>
      <c r="MKY347" s="430"/>
      <c r="MKZ347" s="431"/>
      <c r="MLA347" s="429"/>
      <c r="MLB347" s="428"/>
      <c r="MLC347" s="430"/>
      <c r="MLD347" s="431"/>
      <c r="MLE347" s="429"/>
      <c r="MLF347" s="428"/>
      <c r="MLG347" s="430"/>
      <c r="MLH347" s="431"/>
      <c r="MLI347" s="429"/>
      <c r="MLJ347" s="428"/>
      <c r="MLK347" s="430"/>
      <c r="MLL347" s="431"/>
      <c r="MLM347" s="429"/>
      <c r="MLN347" s="428"/>
      <c r="MLO347" s="430"/>
      <c r="MLP347" s="431"/>
      <c r="MLQ347" s="429"/>
      <c r="MLR347" s="428"/>
      <c r="MLS347" s="430"/>
      <c r="MLT347" s="431"/>
      <c r="MLU347" s="429"/>
      <c r="MLV347" s="428"/>
      <c r="MLW347" s="430"/>
      <c r="MLX347" s="431"/>
      <c r="MLY347" s="429"/>
      <c r="MLZ347" s="428"/>
      <c r="MMA347" s="430"/>
      <c r="MMB347" s="431"/>
      <c r="MMC347" s="429"/>
      <c r="MMD347" s="428"/>
      <c r="MME347" s="430"/>
      <c r="MMF347" s="431"/>
      <c r="MMG347" s="429"/>
      <c r="MMH347" s="428"/>
      <c r="MMI347" s="430"/>
      <c r="MMJ347" s="431"/>
      <c r="MMK347" s="429"/>
      <c r="MML347" s="428"/>
      <c r="MMM347" s="430"/>
      <c r="MMN347" s="431"/>
      <c r="MMO347" s="429"/>
      <c r="MMP347" s="428"/>
      <c r="MMQ347" s="430"/>
      <c r="MMR347" s="431"/>
      <c r="MMS347" s="429"/>
      <c r="MMT347" s="428"/>
      <c r="MMU347" s="430"/>
      <c r="MMV347" s="431"/>
      <c r="MMW347" s="429"/>
      <c r="MMX347" s="428"/>
      <c r="MMY347" s="430"/>
      <c r="MMZ347" s="431"/>
      <c r="MNA347" s="429"/>
      <c r="MNB347" s="428"/>
      <c r="MNC347" s="430"/>
      <c r="MND347" s="431"/>
      <c r="MNE347" s="429"/>
      <c r="MNF347" s="428"/>
      <c r="MNG347" s="430"/>
      <c r="MNH347" s="431"/>
      <c r="MNI347" s="429"/>
      <c r="MNJ347" s="428"/>
      <c r="MNK347" s="430"/>
      <c r="MNL347" s="431"/>
      <c r="MNM347" s="429"/>
      <c r="MNN347" s="428"/>
      <c r="MNO347" s="430"/>
      <c r="MNP347" s="431"/>
      <c r="MNQ347" s="429"/>
      <c r="MNR347" s="428"/>
      <c r="MNS347" s="430"/>
      <c r="MNT347" s="431"/>
      <c r="MNU347" s="429"/>
      <c r="MNV347" s="428"/>
      <c r="MNW347" s="430"/>
      <c r="MNX347" s="431"/>
      <c r="MNY347" s="429"/>
      <c r="MNZ347" s="428"/>
      <c r="MOA347" s="430"/>
      <c r="MOB347" s="431"/>
      <c r="MOC347" s="429"/>
      <c r="MOD347" s="428"/>
      <c r="MOE347" s="430"/>
      <c r="MOF347" s="431"/>
      <c r="MOG347" s="429"/>
      <c r="MOH347" s="428"/>
      <c r="MOI347" s="430"/>
      <c r="MOJ347" s="431"/>
      <c r="MOK347" s="429"/>
      <c r="MOL347" s="428"/>
      <c r="MOM347" s="430"/>
      <c r="MON347" s="431"/>
      <c r="MOO347" s="429"/>
      <c r="MOP347" s="428"/>
      <c r="MOQ347" s="430"/>
      <c r="MOR347" s="431"/>
      <c r="MOS347" s="429"/>
      <c r="MOT347" s="428"/>
      <c r="MOU347" s="430"/>
      <c r="MOV347" s="431"/>
      <c r="MOW347" s="429"/>
      <c r="MOX347" s="428"/>
      <c r="MOY347" s="430"/>
      <c r="MOZ347" s="431"/>
      <c r="MPA347" s="429"/>
      <c r="MPB347" s="428"/>
      <c r="MPC347" s="430"/>
      <c r="MPD347" s="431"/>
      <c r="MPE347" s="429"/>
      <c r="MPF347" s="428"/>
      <c r="MPG347" s="430"/>
      <c r="MPH347" s="431"/>
      <c r="MPI347" s="429"/>
      <c r="MPJ347" s="428"/>
      <c r="MPK347" s="430"/>
      <c r="MPL347" s="431"/>
      <c r="MPM347" s="429"/>
      <c r="MPN347" s="428"/>
      <c r="MPO347" s="430"/>
      <c r="MPP347" s="431"/>
      <c r="MPQ347" s="429"/>
      <c r="MPR347" s="428"/>
      <c r="MPS347" s="430"/>
      <c r="MPT347" s="431"/>
      <c r="MPU347" s="429"/>
      <c r="MPV347" s="428"/>
      <c r="MPW347" s="430"/>
      <c r="MPX347" s="431"/>
      <c r="MPY347" s="429"/>
      <c r="MPZ347" s="428"/>
      <c r="MQA347" s="430"/>
      <c r="MQB347" s="431"/>
      <c r="MQC347" s="429"/>
      <c r="MQD347" s="428"/>
      <c r="MQE347" s="430"/>
      <c r="MQF347" s="431"/>
      <c r="MQG347" s="429"/>
      <c r="MQH347" s="428"/>
      <c r="MQI347" s="430"/>
      <c r="MQJ347" s="431"/>
      <c r="MQK347" s="429"/>
      <c r="MQL347" s="428"/>
      <c r="MQM347" s="430"/>
      <c r="MQN347" s="431"/>
      <c r="MQO347" s="429"/>
      <c r="MQP347" s="428"/>
      <c r="MQQ347" s="430"/>
      <c r="MQR347" s="431"/>
      <c r="MQS347" s="429"/>
      <c r="MQT347" s="428"/>
      <c r="MQU347" s="430"/>
      <c r="MQV347" s="431"/>
      <c r="MQW347" s="429"/>
      <c r="MQX347" s="428"/>
      <c r="MQY347" s="430"/>
      <c r="MQZ347" s="431"/>
      <c r="MRA347" s="429"/>
      <c r="MRB347" s="428"/>
      <c r="MRC347" s="430"/>
      <c r="MRD347" s="431"/>
      <c r="MRE347" s="429"/>
      <c r="MRF347" s="428"/>
      <c r="MRG347" s="430"/>
      <c r="MRH347" s="431"/>
      <c r="MRI347" s="429"/>
      <c r="MRJ347" s="428"/>
      <c r="MRK347" s="430"/>
      <c r="MRL347" s="431"/>
      <c r="MRM347" s="429"/>
      <c r="MRN347" s="428"/>
      <c r="MRO347" s="430"/>
      <c r="MRP347" s="431"/>
      <c r="MRQ347" s="429"/>
      <c r="MRR347" s="428"/>
      <c r="MRS347" s="430"/>
      <c r="MRT347" s="431"/>
      <c r="MRU347" s="429"/>
      <c r="MRV347" s="428"/>
      <c r="MRW347" s="430"/>
      <c r="MRX347" s="431"/>
      <c r="MRY347" s="429"/>
      <c r="MRZ347" s="428"/>
      <c r="MSA347" s="430"/>
      <c r="MSB347" s="431"/>
      <c r="MSC347" s="429"/>
      <c r="MSD347" s="428"/>
      <c r="MSE347" s="430"/>
      <c r="MSF347" s="431"/>
      <c r="MSG347" s="429"/>
      <c r="MSH347" s="428"/>
      <c r="MSI347" s="430"/>
      <c r="MSJ347" s="431"/>
      <c r="MSK347" s="429"/>
      <c r="MSL347" s="428"/>
      <c r="MSM347" s="430"/>
      <c r="MSN347" s="431"/>
      <c r="MSO347" s="429"/>
      <c r="MSP347" s="428"/>
      <c r="MSQ347" s="430"/>
      <c r="MSR347" s="431"/>
      <c r="MSS347" s="429"/>
      <c r="MST347" s="428"/>
      <c r="MSU347" s="430"/>
      <c r="MSV347" s="431"/>
      <c r="MSW347" s="429"/>
      <c r="MSX347" s="428"/>
      <c r="MSY347" s="430"/>
      <c r="MSZ347" s="431"/>
      <c r="MTA347" s="429"/>
      <c r="MTB347" s="428"/>
      <c r="MTC347" s="430"/>
      <c r="MTD347" s="431"/>
      <c r="MTE347" s="429"/>
      <c r="MTF347" s="428"/>
      <c r="MTG347" s="430"/>
      <c r="MTH347" s="431"/>
      <c r="MTI347" s="429"/>
      <c r="MTJ347" s="428"/>
      <c r="MTK347" s="430"/>
      <c r="MTL347" s="431"/>
      <c r="MTM347" s="429"/>
      <c r="MTN347" s="428"/>
      <c r="MTO347" s="430"/>
      <c r="MTP347" s="431"/>
      <c r="MTQ347" s="429"/>
      <c r="MTR347" s="428"/>
      <c r="MTS347" s="430"/>
      <c r="MTT347" s="431"/>
      <c r="MTU347" s="429"/>
      <c r="MTV347" s="428"/>
      <c r="MTW347" s="430"/>
      <c r="MTX347" s="431"/>
      <c r="MTY347" s="429"/>
      <c r="MTZ347" s="428"/>
      <c r="MUA347" s="430"/>
      <c r="MUB347" s="431"/>
      <c r="MUC347" s="429"/>
      <c r="MUD347" s="428"/>
      <c r="MUE347" s="430"/>
      <c r="MUF347" s="431"/>
      <c r="MUG347" s="429"/>
      <c r="MUH347" s="428"/>
      <c r="MUI347" s="430"/>
      <c r="MUJ347" s="431"/>
      <c r="MUK347" s="429"/>
      <c r="MUL347" s="428"/>
      <c r="MUM347" s="430"/>
      <c r="MUN347" s="431"/>
      <c r="MUO347" s="429"/>
      <c r="MUP347" s="428"/>
      <c r="MUQ347" s="430"/>
      <c r="MUR347" s="431"/>
      <c r="MUS347" s="429"/>
      <c r="MUT347" s="428"/>
      <c r="MUU347" s="430"/>
      <c r="MUV347" s="431"/>
      <c r="MUW347" s="429"/>
      <c r="MUX347" s="428"/>
      <c r="MUY347" s="430"/>
      <c r="MUZ347" s="431"/>
      <c r="MVA347" s="429"/>
      <c r="MVB347" s="428"/>
      <c r="MVC347" s="430"/>
      <c r="MVD347" s="431"/>
      <c r="MVE347" s="429"/>
      <c r="MVF347" s="428"/>
      <c r="MVG347" s="430"/>
      <c r="MVH347" s="431"/>
      <c r="MVI347" s="429"/>
      <c r="MVJ347" s="428"/>
      <c r="MVK347" s="430"/>
      <c r="MVL347" s="431"/>
      <c r="MVM347" s="429"/>
      <c r="MVN347" s="428"/>
      <c r="MVO347" s="430"/>
      <c r="MVP347" s="431"/>
      <c r="MVQ347" s="429"/>
      <c r="MVR347" s="428"/>
      <c r="MVS347" s="430"/>
      <c r="MVT347" s="431"/>
      <c r="MVU347" s="429"/>
      <c r="MVV347" s="428"/>
      <c r="MVW347" s="430"/>
      <c r="MVX347" s="431"/>
      <c r="MVY347" s="429"/>
      <c r="MVZ347" s="428"/>
      <c r="MWA347" s="430"/>
      <c r="MWB347" s="431"/>
      <c r="MWC347" s="429"/>
      <c r="MWD347" s="428"/>
      <c r="MWE347" s="430"/>
      <c r="MWF347" s="431"/>
      <c r="MWG347" s="429"/>
      <c r="MWH347" s="428"/>
      <c r="MWI347" s="430"/>
      <c r="MWJ347" s="431"/>
      <c r="MWK347" s="429"/>
      <c r="MWL347" s="428"/>
      <c r="MWM347" s="430"/>
      <c r="MWN347" s="431"/>
      <c r="MWO347" s="429"/>
      <c r="MWP347" s="428"/>
      <c r="MWQ347" s="430"/>
      <c r="MWR347" s="431"/>
      <c r="MWS347" s="429"/>
      <c r="MWT347" s="428"/>
      <c r="MWU347" s="430"/>
      <c r="MWV347" s="431"/>
      <c r="MWW347" s="429"/>
      <c r="MWX347" s="428"/>
      <c r="MWY347" s="430"/>
      <c r="MWZ347" s="431"/>
      <c r="MXA347" s="429"/>
      <c r="MXB347" s="428"/>
      <c r="MXC347" s="430"/>
      <c r="MXD347" s="431"/>
      <c r="MXE347" s="429"/>
      <c r="MXF347" s="428"/>
      <c r="MXG347" s="430"/>
      <c r="MXH347" s="431"/>
      <c r="MXI347" s="429"/>
      <c r="MXJ347" s="428"/>
      <c r="MXK347" s="430"/>
      <c r="MXL347" s="431"/>
      <c r="MXM347" s="429"/>
      <c r="MXN347" s="428"/>
      <c r="MXO347" s="430"/>
      <c r="MXP347" s="431"/>
      <c r="MXQ347" s="429"/>
      <c r="MXR347" s="428"/>
      <c r="MXS347" s="430"/>
      <c r="MXT347" s="431"/>
      <c r="MXU347" s="429"/>
      <c r="MXV347" s="428"/>
      <c r="MXW347" s="430"/>
      <c r="MXX347" s="431"/>
      <c r="MXY347" s="429"/>
      <c r="MXZ347" s="428"/>
      <c r="MYA347" s="430"/>
      <c r="MYB347" s="431"/>
      <c r="MYC347" s="429"/>
      <c r="MYD347" s="428"/>
      <c r="MYE347" s="430"/>
      <c r="MYF347" s="431"/>
      <c r="MYG347" s="429"/>
      <c r="MYH347" s="428"/>
      <c r="MYI347" s="430"/>
      <c r="MYJ347" s="431"/>
      <c r="MYK347" s="429"/>
      <c r="MYL347" s="428"/>
      <c r="MYM347" s="430"/>
      <c r="MYN347" s="431"/>
      <c r="MYO347" s="429"/>
      <c r="MYP347" s="428"/>
      <c r="MYQ347" s="430"/>
      <c r="MYR347" s="431"/>
      <c r="MYS347" s="429"/>
      <c r="MYT347" s="428"/>
      <c r="MYU347" s="430"/>
      <c r="MYV347" s="431"/>
      <c r="MYW347" s="429"/>
      <c r="MYX347" s="428"/>
      <c r="MYY347" s="430"/>
      <c r="MYZ347" s="431"/>
      <c r="MZA347" s="429"/>
      <c r="MZB347" s="428"/>
      <c r="MZC347" s="430"/>
      <c r="MZD347" s="431"/>
      <c r="MZE347" s="429"/>
      <c r="MZF347" s="428"/>
      <c r="MZG347" s="430"/>
      <c r="MZH347" s="431"/>
      <c r="MZI347" s="429"/>
      <c r="MZJ347" s="428"/>
      <c r="MZK347" s="430"/>
      <c r="MZL347" s="431"/>
      <c r="MZM347" s="429"/>
      <c r="MZN347" s="428"/>
      <c r="MZO347" s="430"/>
      <c r="MZP347" s="431"/>
      <c r="MZQ347" s="429"/>
      <c r="MZR347" s="428"/>
      <c r="MZS347" s="430"/>
      <c r="MZT347" s="431"/>
      <c r="MZU347" s="429"/>
      <c r="MZV347" s="428"/>
      <c r="MZW347" s="430"/>
      <c r="MZX347" s="431"/>
      <c r="MZY347" s="429"/>
      <c r="MZZ347" s="428"/>
      <c r="NAA347" s="430"/>
      <c r="NAB347" s="431"/>
      <c r="NAC347" s="429"/>
      <c r="NAD347" s="428"/>
      <c r="NAE347" s="430"/>
      <c r="NAF347" s="431"/>
      <c r="NAG347" s="429"/>
      <c r="NAH347" s="428"/>
      <c r="NAI347" s="430"/>
      <c r="NAJ347" s="431"/>
      <c r="NAK347" s="429"/>
      <c r="NAL347" s="428"/>
      <c r="NAM347" s="430"/>
      <c r="NAN347" s="431"/>
      <c r="NAO347" s="429"/>
      <c r="NAP347" s="428"/>
      <c r="NAQ347" s="430"/>
      <c r="NAR347" s="431"/>
      <c r="NAS347" s="429"/>
      <c r="NAT347" s="428"/>
      <c r="NAU347" s="430"/>
      <c r="NAV347" s="431"/>
      <c r="NAW347" s="429"/>
      <c r="NAX347" s="428"/>
      <c r="NAY347" s="430"/>
      <c r="NAZ347" s="431"/>
      <c r="NBA347" s="429"/>
      <c r="NBB347" s="428"/>
      <c r="NBC347" s="430"/>
      <c r="NBD347" s="431"/>
      <c r="NBE347" s="429"/>
      <c r="NBF347" s="428"/>
      <c r="NBG347" s="430"/>
      <c r="NBH347" s="431"/>
      <c r="NBI347" s="429"/>
      <c r="NBJ347" s="428"/>
      <c r="NBK347" s="430"/>
      <c r="NBL347" s="431"/>
      <c r="NBM347" s="429"/>
      <c r="NBN347" s="428"/>
      <c r="NBO347" s="430"/>
      <c r="NBP347" s="431"/>
      <c r="NBQ347" s="429"/>
      <c r="NBR347" s="428"/>
      <c r="NBS347" s="430"/>
      <c r="NBT347" s="431"/>
      <c r="NBU347" s="429"/>
      <c r="NBV347" s="428"/>
      <c r="NBW347" s="430"/>
      <c r="NBX347" s="431"/>
      <c r="NBY347" s="429"/>
      <c r="NBZ347" s="428"/>
      <c r="NCA347" s="430"/>
      <c r="NCB347" s="431"/>
      <c r="NCC347" s="429"/>
      <c r="NCD347" s="428"/>
      <c r="NCE347" s="430"/>
      <c r="NCF347" s="431"/>
      <c r="NCG347" s="429"/>
      <c r="NCH347" s="428"/>
      <c r="NCI347" s="430"/>
      <c r="NCJ347" s="431"/>
      <c r="NCK347" s="429"/>
      <c r="NCL347" s="428"/>
      <c r="NCM347" s="430"/>
      <c r="NCN347" s="431"/>
      <c r="NCO347" s="429"/>
      <c r="NCP347" s="428"/>
      <c r="NCQ347" s="430"/>
      <c r="NCR347" s="431"/>
      <c r="NCS347" s="429"/>
      <c r="NCT347" s="428"/>
      <c r="NCU347" s="430"/>
      <c r="NCV347" s="431"/>
      <c r="NCW347" s="429"/>
      <c r="NCX347" s="428"/>
      <c r="NCY347" s="430"/>
      <c r="NCZ347" s="431"/>
      <c r="NDA347" s="429"/>
      <c r="NDB347" s="428"/>
      <c r="NDC347" s="430"/>
      <c r="NDD347" s="431"/>
      <c r="NDE347" s="429"/>
      <c r="NDF347" s="428"/>
      <c r="NDG347" s="430"/>
      <c r="NDH347" s="431"/>
      <c r="NDI347" s="429"/>
      <c r="NDJ347" s="428"/>
      <c r="NDK347" s="430"/>
      <c r="NDL347" s="431"/>
      <c r="NDM347" s="429"/>
      <c r="NDN347" s="428"/>
      <c r="NDO347" s="430"/>
      <c r="NDP347" s="431"/>
      <c r="NDQ347" s="429"/>
      <c r="NDR347" s="428"/>
      <c r="NDS347" s="430"/>
      <c r="NDT347" s="431"/>
      <c r="NDU347" s="429"/>
      <c r="NDV347" s="428"/>
      <c r="NDW347" s="430"/>
      <c r="NDX347" s="431"/>
      <c r="NDY347" s="429"/>
      <c r="NDZ347" s="428"/>
      <c r="NEA347" s="430"/>
      <c r="NEB347" s="431"/>
      <c r="NEC347" s="429"/>
      <c r="NED347" s="428"/>
      <c r="NEE347" s="430"/>
      <c r="NEF347" s="431"/>
      <c r="NEG347" s="429"/>
      <c r="NEH347" s="428"/>
      <c r="NEI347" s="430"/>
      <c r="NEJ347" s="431"/>
      <c r="NEK347" s="429"/>
      <c r="NEL347" s="428"/>
      <c r="NEM347" s="430"/>
      <c r="NEN347" s="431"/>
      <c r="NEO347" s="429"/>
      <c r="NEP347" s="428"/>
      <c r="NEQ347" s="430"/>
      <c r="NER347" s="431"/>
      <c r="NES347" s="429"/>
      <c r="NET347" s="428"/>
      <c r="NEU347" s="430"/>
      <c r="NEV347" s="431"/>
      <c r="NEW347" s="429"/>
      <c r="NEX347" s="428"/>
      <c r="NEY347" s="430"/>
      <c r="NEZ347" s="431"/>
      <c r="NFA347" s="429"/>
      <c r="NFB347" s="428"/>
      <c r="NFC347" s="430"/>
      <c r="NFD347" s="431"/>
      <c r="NFE347" s="429"/>
      <c r="NFF347" s="428"/>
      <c r="NFG347" s="430"/>
      <c r="NFH347" s="431"/>
      <c r="NFI347" s="429"/>
      <c r="NFJ347" s="428"/>
      <c r="NFK347" s="430"/>
      <c r="NFL347" s="431"/>
      <c r="NFM347" s="429"/>
      <c r="NFN347" s="428"/>
      <c r="NFO347" s="430"/>
      <c r="NFP347" s="431"/>
      <c r="NFQ347" s="429"/>
      <c r="NFR347" s="428"/>
      <c r="NFS347" s="430"/>
      <c r="NFT347" s="431"/>
      <c r="NFU347" s="429"/>
      <c r="NFV347" s="428"/>
      <c r="NFW347" s="430"/>
      <c r="NFX347" s="431"/>
      <c r="NFY347" s="429"/>
      <c r="NFZ347" s="428"/>
      <c r="NGA347" s="430"/>
      <c r="NGB347" s="431"/>
      <c r="NGC347" s="429"/>
      <c r="NGD347" s="428"/>
      <c r="NGE347" s="430"/>
      <c r="NGF347" s="431"/>
      <c r="NGG347" s="429"/>
      <c r="NGH347" s="428"/>
      <c r="NGI347" s="430"/>
      <c r="NGJ347" s="431"/>
      <c r="NGK347" s="429"/>
      <c r="NGL347" s="428"/>
      <c r="NGM347" s="430"/>
      <c r="NGN347" s="431"/>
      <c r="NGO347" s="429"/>
      <c r="NGP347" s="428"/>
      <c r="NGQ347" s="430"/>
      <c r="NGR347" s="431"/>
      <c r="NGS347" s="429"/>
      <c r="NGT347" s="428"/>
      <c r="NGU347" s="430"/>
      <c r="NGV347" s="431"/>
      <c r="NGW347" s="429"/>
      <c r="NGX347" s="428"/>
      <c r="NGY347" s="430"/>
      <c r="NGZ347" s="431"/>
      <c r="NHA347" s="429"/>
      <c r="NHB347" s="428"/>
      <c r="NHC347" s="430"/>
      <c r="NHD347" s="431"/>
      <c r="NHE347" s="429"/>
      <c r="NHF347" s="428"/>
      <c r="NHG347" s="430"/>
      <c r="NHH347" s="431"/>
      <c r="NHI347" s="429"/>
      <c r="NHJ347" s="428"/>
      <c r="NHK347" s="430"/>
      <c r="NHL347" s="431"/>
      <c r="NHM347" s="429"/>
      <c r="NHN347" s="428"/>
      <c r="NHO347" s="430"/>
      <c r="NHP347" s="431"/>
      <c r="NHQ347" s="429"/>
      <c r="NHR347" s="428"/>
      <c r="NHS347" s="430"/>
      <c r="NHT347" s="431"/>
      <c r="NHU347" s="429"/>
      <c r="NHV347" s="428"/>
      <c r="NHW347" s="430"/>
      <c r="NHX347" s="431"/>
      <c r="NHY347" s="429"/>
      <c r="NHZ347" s="428"/>
      <c r="NIA347" s="430"/>
      <c r="NIB347" s="431"/>
      <c r="NIC347" s="429"/>
      <c r="NID347" s="428"/>
      <c r="NIE347" s="430"/>
      <c r="NIF347" s="431"/>
      <c r="NIG347" s="429"/>
      <c r="NIH347" s="428"/>
      <c r="NII347" s="430"/>
      <c r="NIJ347" s="431"/>
      <c r="NIK347" s="429"/>
      <c r="NIL347" s="428"/>
      <c r="NIM347" s="430"/>
      <c r="NIN347" s="431"/>
      <c r="NIO347" s="429"/>
      <c r="NIP347" s="428"/>
      <c r="NIQ347" s="430"/>
      <c r="NIR347" s="431"/>
      <c r="NIS347" s="429"/>
      <c r="NIT347" s="428"/>
      <c r="NIU347" s="430"/>
      <c r="NIV347" s="431"/>
      <c r="NIW347" s="429"/>
      <c r="NIX347" s="428"/>
      <c r="NIY347" s="430"/>
      <c r="NIZ347" s="431"/>
      <c r="NJA347" s="429"/>
      <c r="NJB347" s="428"/>
      <c r="NJC347" s="430"/>
      <c r="NJD347" s="431"/>
      <c r="NJE347" s="429"/>
      <c r="NJF347" s="428"/>
      <c r="NJG347" s="430"/>
      <c r="NJH347" s="431"/>
      <c r="NJI347" s="429"/>
      <c r="NJJ347" s="428"/>
      <c r="NJK347" s="430"/>
      <c r="NJL347" s="431"/>
      <c r="NJM347" s="429"/>
      <c r="NJN347" s="428"/>
      <c r="NJO347" s="430"/>
      <c r="NJP347" s="431"/>
      <c r="NJQ347" s="429"/>
      <c r="NJR347" s="428"/>
      <c r="NJS347" s="430"/>
      <c r="NJT347" s="431"/>
      <c r="NJU347" s="429"/>
      <c r="NJV347" s="428"/>
      <c r="NJW347" s="430"/>
      <c r="NJX347" s="431"/>
      <c r="NJY347" s="429"/>
      <c r="NJZ347" s="428"/>
      <c r="NKA347" s="430"/>
      <c r="NKB347" s="431"/>
      <c r="NKC347" s="429"/>
      <c r="NKD347" s="428"/>
      <c r="NKE347" s="430"/>
      <c r="NKF347" s="431"/>
      <c r="NKG347" s="429"/>
      <c r="NKH347" s="428"/>
      <c r="NKI347" s="430"/>
      <c r="NKJ347" s="431"/>
      <c r="NKK347" s="429"/>
      <c r="NKL347" s="428"/>
      <c r="NKM347" s="430"/>
      <c r="NKN347" s="431"/>
      <c r="NKO347" s="429"/>
      <c r="NKP347" s="428"/>
      <c r="NKQ347" s="430"/>
      <c r="NKR347" s="431"/>
      <c r="NKS347" s="429"/>
      <c r="NKT347" s="428"/>
      <c r="NKU347" s="430"/>
      <c r="NKV347" s="431"/>
      <c r="NKW347" s="429"/>
      <c r="NKX347" s="428"/>
      <c r="NKY347" s="430"/>
      <c r="NKZ347" s="431"/>
      <c r="NLA347" s="429"/>
      <c r="NLB347" s="428"/>
      <c r="NLC347" s="430"/>
      <c r="NLD347" s="431"/>
      <c r="NLE347" s="429"/>
      <c r="NLF347" s="428"/>
      <c r="NLG347" s="430"/>
      <c r="NLH347" s="431"/>
      <c r="NLI347" s="429"/>
      <c r="NLJ347" s="428"/>
      <c r="NLK347" s="430"/>
      <c r="NLL347" s="431"/>
      <c r="NLM347" s="429"/>
      <c r="NLN347" s="428"/>
      <c r="NLO347" s="430"/>
      <c r="NLP347" s="431"/>
      <c r="NLQ347" s="429"/>
      <c r="NLR347" s="428"/>
      <c r="NLS347" s="430"/>
      <c r="NLT347" s="431"/>
      <c r="NLU347" s="429"/>
      <c r="NLV347" s="428"/>
      <c r="NLW347" s="430"/>
      <c r="NLX347" s="431"/>
      <c r="NLY347" s="429"/>
      <c r="NLZ347" s="428"/>
      <c r="NMA347" s="430"/>
      <c r="NMB347" s="431"/>
      <c r="NMC347" s="429"/>
      <c r="NMD347" s="428"/>
      <c r="NME347" s="430"/>
      <c r="NMF347" s="431"/>
      <c r="NMG347" s="429"/>
      <c r="NMH347" s="428"/>
      <c r="NMI347" s="430"/>
      <c r="NMJ347" s="431"/>
      <c r="NMK347" s="429"/>
      <c r="NML347" s="428"/>
      <c r="NMM347" s="430"/>
      <c r="NMN347" s="431"/>
      <c r="NMO347" s="429"/>
      <c r="NMP347" s="428"/>
      <c r="NMQ347" s="430"/>
      <c r="NMR347" s="431"/>
      <c r="NMS347" s="429"/>
      <c r="NMT347" s="428"/>
      <c r="NMU347" s="430"/>
      <c r="NMV347" s="431"/>
      <c r="NMW347" s="429"/>
      <c r="NMX347" s="428"/>
      <c r="NMY347" s="430"/>
      <c r="NMZ347" s="431"/>
      <c r="NNA347" s="429"/>
      <c r="NNB347" s="428"/>
      <c r="NNC347" s="430"/>
      <c r="NND347" s="431"/>
      <c r="NNE347" s="429"/>
      <c r="NNF347" s="428"/>
      <c r="NNG347" s="430"/>
      <c r="NNH347" s="431"/>
      <c r="NNI347" s="429"/>
      <c r="NNJ347" s="428"/>
      <c r="NNK347" s="430"/>
      <c r="NNL347" s="431"/>
      <c r="NNM347" s="429"/>
      <c r="NNN347" s="428"/>
      <c r="NNO347" s="430"/>
      <c r="NNP347" s="431"/>
      <c r="NNQ347" s="429"/>
      <c r="NNR347" s="428"/>
      <c r="NNS347" s="430"/>
      <c r="NNT347" s="431"/>
      <c r="NNU347" s="429"/>
      <c r="NNV347" s="428"/>
      <c r="NNW347" s="430"/>
      <c r="NNX347" s="431"/>
      <c r="NNY347" s="429"/>
      <c r="NNZ347" s="428"/>
      <c r="NOA347" s="430"/>
      <c r="NOB347" s="431"/>
      <c r="NOC347" s="429"/>
      <c r="NOD347" s="428"/>
      <c r="NOE347" s="430"/>
      <c r="NOF347" s="431"/>
      <c r="NOG347" s="429"/>
      <c r="NOH347" s="428"/>
      <c r="NOI347" s="430"/>
      <c r="NOJ347" s="431"/>
      <c r="NOK347" s="429"/>
      <c r="NOL347" s="428"/>
      <c r="NOM347" s="430"/>
      <c r="NON347" s="431"/>
      <c r="NOO347" s="429"/>
      <c r="NOP347" s="428"/>
      <c r="NOQ347" s="430"/>
      <c r="NOR347" s="431"/>
      <c r="NOS347" s="429"/>
      <c r="NOT347" s="428"/>
      <c r="NOU347" s="430"/>
      <c r="NOV347" s="431"/>
      <c r="NOW347" s="429"/>
      <c r="NOX347" s="428"/>
      <c r="NOY347" s="430"/>
      <c r="NOZ347" s="431"/>
      <c r="NPA347" s="429"/>
      <c r="NPB347" s="428"/>
      <c r="NPC347" s="430"/>
      <c r="NPD347" s="431"/>
      <c r="NPE347" s="429"/>
      <c r="NPF347" s="428"/>
      <c r="NPG347" s="430"/>
      <c r="NPH347" s="431"/>
      <c r="NPI347" s="429"/>
      <c r="NPJ347" s="428"/>
      <c r="NPK347" s="430"/>
      <c r="NPL347" s="431"/>
      <c r="NPM347" s="429"/>
      <c r="NPN347" s="428"/>
      <c r="NPO347" s="430"/>
      <c r="NPP347" s="431"/>
      <c r="NPQ347" s="429"/>
      <c r="NPR347" s="428"/>
      <c r="NPS347" s="430"/>
      <c r="NPT347" s="431"/>
      <c r="NPU347" s="429"/>
      <c r="NPV347" s="428"/>
      <c r="NPW347" s="430"/>
      <c r="NPX347" s="431"/>
      <c r="NPY347" s="429"/>
      <c r="NPZ347" s="428"/>
      <c r="NQA347" s="430"/>
      <c r="NQB347" s="431"/>
      <c r="NQC347" s="429"/>
      <c r="NQD347" s="428"/>
      <c r="NQE347" s="430"/>
      <c r="NQF347" s="431"/>
      <c r="NQG347" s="429"/>
      <c r="NQH347" s="428"/>
      <c r="NQI347" s="430"/>
      <c r="NQJ347" s="431"/>
      <c r="NQK347" s="429"/>
      <c r="NQL347" s="428"/>
      <c r="NQM347" s="430"/>
      <c r="NQN347" s="431"/>
      <c r="NQO347" s="429"/>
      <c r="NQP347" s="428"/>
      <c r="NQQ347" s="430"/>
      <c r="NQR347" s="431"/>
      <c r="NQS347" s="429"/>
      <c r="NQT347" s="428"/>
      <c r="NQU347" s="430"/>
      <c r="NQV347" s="431"/>
      <c r="NQW347" s="429"/>
      <c r="NQX347" s="428"/>
      <c r="NQY347" s="430"/>
      <c r="NQZ347" s="431"/>
      <c r="NRA347" s="429"/>
      <c r="NRB347" s="428"/>
      <c r="NRC347" s="430"/>
      <c r="NRD347" s="431"/>
      <c r="NRE347" s="429"/>
      <c r="NRF347" s="428"/>
      <c r="NRG347" s="430"/>
      <c r="NRH347" s="431"/>
      <c r="NRI347" s="429"/>
      <c r="NRJ347" s="428"/>
      <c r="NRK347" s="430"/>
      <c r="NRL347" s="431"/>
      <c r="NRM347" s="429"/>
      <c r="NRN347" s="428"/>
      <c r="NRO347" s="430"/>
      <c r="NRP347" s="431"/>
      <c r="NRQ347" s="429"/>
      <c r="NRR347" s="428"/>
      <c r="NRS347" s="430"/>
      <c r="NRT347" s="431"/>
      <c r="NRU347" s="429"/>
      <c r="NRV347" s="428"/>
      <c r="NRW347" s="430"/>
      <c r="NRX347" s="431"/>
      <c r="NRY347" s="429"/>
      <c r="NRZ347" s="428"/>
      <c r="NSA347" s="430"/>
      <c r="NSB347" s="431"/>
      <c r="NSC347" s="429"/>
      <c r="NSD347" s="428"/>
      <c r="NSE347" s="430"/>
      <c r="NSF347" s="431"/>
      <c r="NSG347" s="429"/>
      <c r="NSH347" s="428"/>
      <c r="NSI347" s="430"/>
      <c r="NSJ347" s="431"/>
      <c r="NSK347" s="429"/>
      <c r="NSL347" s="428"/>
      <c r="NSM347" s="430"/>
      <c r="NSN347" s="431"/>
      <c r="NSO347" s="429"/>
      <c r="NSP347" s="428"/>
      <c r="NSQ347" s="430"/>
      <c r="NSR347" s="431"/>
      <c r="NSS347" s="429"/>
      <c r="NST347" s="428"/>
      <c r="NSU347" s="430"/>
      <c r="NSV347" s="431"/>
      <c r="NSW347" s="429"/>
      <c r="NSX347" s="428"/>
      <c r="NSY347" s="430"/>
      <c r="NSZ347" s="431"/>
      <c r="NTA347" s="429"/>
      <c r="NTB347" s="428"/>
      <c r="NTC347" s="430"/>
      <c r="NTD347" s="431"/>
      <c r="NTE347" s="429"/>
      <c r="NTF347" s="428"/>
      <c r="NTG347" s="430"/>
      <c r="NTH347" s="431"/>
      <c r="NTI347" s="429"/>
      <c r="NTJ347" s="428"/>
      <c r="NTK347" s="430"/>
      <c r="NTL347" s="431"/>
      <c r="NTM347" s="429"/>
      <c r="NTN347" s="428"/>
      <c r="NTO347" s="430"/>
      <c r="NTP347" s="431"/>
      <c r="NTQ347" s="429"/>
      <c r="NTR347" s="428"/>
      <c r="NTS347" s="430"/>
      <c r="NTT347" s="431"/>
      <c r="NTU347" s="429"/>
      <c r="NTV347" s="428"/>
      <c r="NTW347" s="430"/>
      <c r="NTX347" s="431"/>
      <c r="NTY347" s="429"/>
      <c r="NTZ347" s="428"/>
      <c r="NUA347" s="430"/>
      <c r="NUB347" s="431"/>
      <c r="NUC347" s="429"/>
      <c r="NUD347" s="428"/>
      <c r="NUE347" s="430"/>
      <c r="NUF347" s="431"/>
      <c r="NUG347" s="429"/>
      <c r="NUH347" s="428"/>
      <c r="NUI347" s="430"/>
      <c r="NUJ347" s="431"/>
      <c r="NUK347" s="429"/>
      <c r="NUL347" s="428"/>
      <c r="NUM347" s="430"/>
      <c r="NUN347" s="431"/>
      <c r="NUO347" s="429"/>
      <c r="NUP347" s="428"/>
      <c r="NUQ347" s="430"/>
      <c r="NUR347" s="431"/>
      <c r="NUS347" s="429"/>
      <c r="NUT347" s="428"/>
      <c r="NUU347" s="430"/>
      <c r="NUV347" s="431"/>
      <c r="NUW347" s="429"/>
      <c r="NUX347" s="428"/>
      <c r="NUY347" s="430"/>
      <c r="NUZ347" s="431"/>
      <c r="NVA347" s="429"/>
      <c r="NVB347" s="428"/>
      <c r="NVC347" s="430"/>
      <c r="NVD347" s="431"/>
      <c r="NVE347" s="429"/>
      <c r="NVF347" s="428"/>
      <c r="NVG347" s="430"/>
      <c r="NVH347" s="431"/>
      <c r="NVI347" s="429"/>
      <c r="NVJ347" s="428"/>
      <c r="NVK347" s="430"/>
      <c r="NVL347" s="431"/>
      <c r="NVM347" s="429"/>
      <c r="NVN347" s="428"/>
      <c r="NVO347" s="430"/>
      <c r="NVP347" s="431"/>
      <c r="NVQ347" s="429"/>
      <c r="NVR347" s="428"/>
      <c r="NVS347" s="430"/>
      <c r="NVT347" s="431"/>
      <c r="NVU347" s="429"/>
      <c r="NVV347" s="428"/>
      <c r="NVW347" s="430"/>
      <c r="NVX347" s="431"/>
      <c r="NVY347" s="429"/>
      <c r="NVZ347" s="428"/>
      <c r="NWA347" s="430"/>
      <c r="NWB347" s="431"/>
      <c r="NWC347" s="429"/>
      <c r="NWD347" s="428"/>
      <c r="NWE347" s="430"/>
      <c r="NWF347" s="431"/>
      <c r="NWG347" s="429"/>
      <c r="NWH347" s="428"/>
      <c r="NWI347" s="430"/>
      <c r="NWJ347" s="431"/>
      <c r="NWK347" s="429"/>
      <c r="NWL347" s="428"/>
      <c r="NWM347" s="430"/>
      <c r="NWN347" s="431"/>
      <c r="NWO347" s="429"/>
      <c r="NWP347" s="428"/>
      <c r="NWQ347" s="430"/>
      <c r="NWR347" s="431"/>
      <c r="NWS347" s="429"/>
      <c r="NWT347" s="428"/>
      <c r="NWU347" s="430"/>
      <c r="NWV347" s="431"/>
      <c r="NWW347" s="429"/>
      <c r="NWX347" s="428"/>
      <c r="NWY347" s="430"/>
      <c r="NWZ347" s="431"/>
      <c r="NXA347" s="429"/>
      <c r="NXB347" s="428"/>
      <c r="NXC347" s="430"/>
      <c r="NXD347" s="431"/>
      <c r="NXE347" s="429"/>
      <c r="NXF347" s="428"/>
      <c r="NXG347" s="430"/>
      <c r="NXH347" s="431"/>
      <c r="NXI347" s="429"/>
      <c r="NXJ347" s="428"/>
      <c r="NXK347" s="430"/>
      <c r="NXL347" s="431"/>
      <c r="NXM347" s="429"/>
      <c r="NXN347" s="428"/>
      <c r="NXO347" s="430"/>
      <c r="NXP347" s="431"/>
      <c r="NXQ347" s="429"/>
      <c r="NXR347" s="428"/>
      <c r="NXS347" s="430"/>
      <c r="NXT347" s="431"/>
      <c r="NXU347" s="429"/>
      <c r="NXV347" s="428"/>
      <c r="NXW347" s="430"/>
      <c r="NXX347" s="431"/>
      <c r="NXY347" s="429"/>
      <c r="NXZ347" s="428"/>
      <c r="NYA347" s="430"/>
      <c r="NYB347" s="431"/>
      <c r="NYC347" s="429"/>
      <c r="NYD347" s="428"/>
      <c r="NYE347" s="430"/>
      <c r="NYF347" s="431"/>
      <c r="NYG347" s="429"/>
      <c r="NYH347" s="428"/>
      <c r="NYI347" s="430"/>
      <c r="NYJ347" s="431"/>
      <c r="NYK347" s="429"/>
      <c r="NYL347" s="428"/>
      <c r="NYM347" s="430"/>
      <c r="NYN347" s="431"/>
      <c r="NYO347" s="429"/>
      <c r="NYP347" s="428"/>
      <c r="NYQ347" s="430"/>
      <c r="NYR347" s="431"/>
      <c r="NYS347" s="429"/>
      <c r="NYT347" s="428"/>
      <c r="NYU347" s="430"/>
      <c r="NYV347" s="431"/>
      <c r="NYW347" s="429"/>
      <c r="NYX347" s="428"/>
      <c r="NYY347" s="430"/>
      <c r="NYZ347" s="431"/>
      <c r="NZA347" s="429"/>
      <c r="NZB347" s="428"/>
      <c r="NZC347" s="430"/>
      <c r="NZD347" s="431"/>
      <c r="NZE347" s="429"/>
      <c r="NZF347" s="428"/>
      <c r="NZG347" s="430"/>
      <c r="NZH347" s="431"/>
      <c r="NZI347" s="429"/>
      <c r="NZJ347" s="428"/>
      <c r="NZK347" s="430"/>
      <c r="NZL347" s="431"/>
      <c r="NZM347" s="429"/>
      <c r="NZN347" s="428"/>
      <c r="NZO347" s="430"/>
      <c r="NZP347" s="431"/>
      <c r="NZQ347" s="429"/>
      <c r="NZR347" s="428"/>
      <c r="NZS347" s="430"/>
      <c r="NZT347" s="431"/>
      <c r="NZU347" s="429"/>
      <c r="NZV347" s="428"/>
      <c r="NZW347" s="430"/>
      <c r="NZX347" s="431"/>
      <c r="NZY347" s="429"/>
      <c r="NZZ347" s="428"/>
      <c r="OAA347" s="430"/>
      <c r="OAB347" s="431"/>
      <c r="OAC347" s="429"/>
      <c r="OAD347" s="428"/>
      <c r="OAE347" s="430"/>
      <c r="OAF347" s="431"/>
      <c r="OAG347" s="429"/>
      <c r="OAH347" s="428"/>
      <c r="OAI347" s="430"/>
      <c r="OAJ347" s="431"/>
      <c r="OAK347" s="429"/>
      <c r="OAL347" s="428"/>
      <c r="OAM347" s="430"/>
      <c r="OAN347" s="431"/>
      <c r="OAO347" s="429"/>
      <c r="OAP347" s="428"/>
      <c r="OAQ347" s="430"/>
      <c r="OAR347" s="431"/>
      <c r="OAS347" s="429"/>
      <c r="OAT347" s="428"/>
      <c r="OAU347" s="430"/>
      <c r="OAV347" s="431"/>
      <c r="OAW347" s="429"/>
      <c r="OAX347" s="428"/>
      <c r="OAY347" s="430"/>
      <c r="OAZ347" s="431"/>
      <c r="OBA347" s="429"/>
      <c r="OBB347" s="428"/>
      <c r="OBC347" s="430"/>
      <c r="OBD347" s="431"/>
      <c r="OBE347" s="429"/>
      <c r="OBF347" s="428"/>
      <c r="OBG347" s="430"/>
      <c r="OBH347" s="431"/>
      <c r="OBI347" s="429"/>
      <c r="OBJ347" s="428"/>
      <c r="OBK347" s="430"/>
      <c r="OBL347" s="431"/>
      <c r="OBM347" s="429"/>
      <c r="OBN347" s="428"/>
      <c r="OBO347" s="430"/>
      <c r="OBP347" s="431"/>
      <c r="OBQ347" s="429"/>
      <c r="OBR347" s="428"/>
      <c r="OBS347" s="430"/>
      <c r="OBT347" s="431"/>
      <c r="OBU347" s="429"/>
      <c r="OBV347" s="428"/>
      <c r="OBW347" s="430"/>
      <c r="OBX347" s="431"/>
      <c r="OBY347" s="429"/>
      <c r="OBZ347" s="428"/>
      <c r="OCA347" s="430"/>
      <c r="OCB347" s="431"/>
      <c r="OCC347" s="429"/>
      <c r="OCD347" s="428"/>
      <c r="OCE347" s="430"/>
      <c r="OCF347" s="431"/>
      <c r="OCG347" s="429"/>
      <c r="OCH347" s="428"/>
      <c r="OCI347" s="430"/>
      <c r="OCJ347" s="431"/>
      <c r="OCK347" s="429"/>
      <c r="OCL347" s="428"/>
      <c r="OCM347" s="430"/>
      <c r="OCN347" s="431"/>
      <c r="OCO347" s="429"/>
      <c r="OCP347" s="428"/>
      <c r="OCQ347" s="430"/>
      <c r="OCR347" s="431"/>
      <c r="OCS347" s="429"/>
      <c r="OCT347" s="428"/>
      <c r="OCU347" s="430"/>
      <c r="OCV347" s="431"/>
      <c r="OCW347" s="429"/>
      <c r="OCX347" s="428"/>
      <c r="OCY347" s="430"/>
      <c r="OCZ347" s="431"/>
      <c r="ODA347" s="429"/>
      <c r="ODB347" s="428"/>
      <c r="ODC347" s="430"/>
      <c r="ODD347" s="431"/>
      <c r="ODE347" s="429"/>
      <c r="ODF347" s="428"/>
      <c r="ODG347" s="430"/>
      <c r="ODH347" s="431"/>
      <c r="ODI347" s="429"/>
      <c r="ODJ347" s="428"/>
      <c r="ODK347" s="430"/>
      <c r="ODL347" s="431"/>
      <c r="ODM347" s="429"/>
      <c r="ODN347" s="428"/>
      <c r="ODO347" s="430"/>
      <c r="ODP347" s="431"/>
      <c r="ODQ347" s="429"/>
      <c r="ODR347" s="428"/>
      <c r="ODS347" s="430"/>
      <c r="ODT347" s="431"/>
      <c r="ODU347" s="429"/>
      <c r="ODV347" s="428"/>
      <c r="ODW347" s="430"/>
      <c r="ODX347" s="431"/>
      <c r="ODY347" s="429"/>
      <c r="ODZ347" s="428"/>
      <c r="OEA347" s="430"/>
      <c r="OEB347" s="431"/>
      <c r="OEC347" s="429"/>
      <c r="OED347" s="428"/>
      <c r="OEE347" s="430"/>
      <c r="OEF347" s="431"/>
      <c r="OEG347" s="429"/>
      <c r="OEH347" s="428"/>
      <c r="OEI347" s="430"/>
      <c r="OEJ347" s="431"/>
      <c r="OEK347" s="429"/>
      <c r="OEL347" s="428"/>
      <c r="OEM347" s="430"/>
      <c r="OEN347" s="431"/>
      <c r="OEO347" s="429"/>
      <c r="OEP347" s="428"/>
      <c r="OEQ347" s="430"/>
      <c r="OER347" s="431"/>
      <c r="OES347" s="429"/>
      <c r="OET347" s="428"/>
      <c r="OEU347" s="430"/>
      <c r="OEV347" s="431"/>
      <c r="OEW347" s="429"/>
      <c r="OEX347" s="428"/>
      <c r="OEY347" s="430"/>
      <c r="OEZ347" s="431"/>
      <c r="OFA347" s="429"/>
      <c r="OFB347" s="428"/>
      <c r="OFC347" s="430"/>
      <c r="OFD347" s="431"/>
      <c r="OFE347" s="429"/>
      <c r="OFF347" s="428"/>
      <c r="OFG347" s="430"/>
      <c r="OFH347" s="431"/>
      <c r="OFI347" s="429"/>
      <c r="OFJ347" s="428"/>
      <c r="OFK347" s="430"/>
      <c r="OFL347" s="431"/>
      <c r="OFM347" s="429"/>
      <c r="OFN347" s="428"/>
      <c r="OFO347" s="430"/>
      <c r="OFP347" s="431"/>
      <c r="OFQ347" s="429"/>
      <c r="OFR347" s="428"/>
      <c r="OFS347" s="430"/>
      <c r="OFT347" s="431"/>
      <c r="OFU347" s="429"/>
      <c r="OFV347" s="428"/>
      <c r="OFW347" s="430"/>
      <c r="OFX347" s="431"/>
      <c r="OFY347" s="429"/>
      <c r="OFZ347" s="428"/>
      <c r="OGA347" s="430"/>
      <c r="OGB347" s="431"/>
      <c r="OGC347" s="429"/>
      <c r="OGD347" s="428"/>
      <c r="OGE347" s="430"/>
      <c r="OGF347" s="431"/>
      <c r="OGG347" s="429"/>
      <c r="OGH347" s="428"/>
      <c r="OGI347" s="430"/>
      <c r="OGJ347" s="431"/>
      <c r="OGK347" s="429"/>
      <c r="OGL347" s="428"/>
      <c r="OGM347" s="430"/>
      <c r="OGN347" s="431"/>
      <c r="OGO347" s="429"/>
      <c r="OGP347" s="428"/>
      <c r="OGQ347" s="430"/>
      <c r="OGR347" s="431"/>
      <c r="OGS347" s="429"/>
      <c r="OGT347" s="428"/>
      <c r="OGU347" s="430"/>
      <c r="OGV347" s="431"/>
      <c r="OGW347" s="429"/>
      <c r="OGX347" s="428"/>
      <c r="OGY347" s="430"/>
      <c r="OGZ347" s="431"/>
      <c r="OHA347" s="429"/>
      <c r="OHB347" s="428"/>
      <c r="OHC347" s="430"/>
      <c r="OHD347" s="431"/>
      <c r="OHE347" s="429"/>
      <c r="OHF347" s="428"/>
      <c r="OHG347" s="430"/>
      <c r="OHH347" s="431"/>
      <c r="OHI347" s="429"/>
      <c r="OHJ347" s="428"/>
      <c r="OHK347" s="430"/>
      <c r="OHL347" s="431"/>
      <c r="OHM347" s="429"/>
      <c r="OHN347" s="428"/>
      <c r="OHO347" s="430"/>
      <c r="OHP347" s="431"/>
      <c r="OHQ347" s="429"/>
      <c r="OHR347" s="428"/>
      <c r="OHS347" s="430"/>
      <c r="OHT347" s="431"/>
      <c r="OHU347" s="429"/>
      <c r="OHV347" s="428"/>
      <c r="OHW347" s="430"/>
      <c r="OHX347" s="431"/>
      <c r="OHY347" s="429"/>
      <c r="OHZ347" s="428"/>
      <c r="OIA347" s="430"/>
      <c r="OIB347" s="431"/>
      <c r="OIC347" s="429"/>
      <c r="OID347" s="428"/>
      <c r="OIE347" s="430"/>
      <c r="OIF347" s="431"/>
      <c r="OIG347" s="429"/>
      <c r="OIH347" s="428"/>
      <c r="OII347" s="430"/>
      <c r="OIJ347" s="431"/>
      <c r="OIK347" s="429"/>
      <c r="OIL347" s="428"/>
      <c r="OIM347" s="430"/>
      <c r="OIN347" s="431"/>
      <c r="OIO347" s="429"/>
      <c r="OIP347" s="428"/>
      <c r="OIQ347" s="430"/>
      <c r="OIR347" s="431"/>
      <c r="OIS347" s="429"/>
      <c r="OIT347" s="428"/>
      <c r="OIU347" s="430"/>
      <c r="OIV347" s="431"/>
      <c r="OIW347" s="429"/>
      <c r="OIX347" s="428"/>
      <c r="OIY347" s="430"/>
      <c r="OIZ347" s="431"/>
      <c r="OJA347" s="429"/>
      <c r="OJB347" s="428"/>
      <c r="OJC347" s="430"/>
      <c r="OJD347" s="431"/>
      <c r="OJE347" s="429"/>
      <c r="OJF347" s="428"/>
      <c r="OJG347" s="430"/>
      <c r="OJH347" s="431"/>
      <c r="OJI347" s="429"/>
      <c r="OJJ347" s="428"/>
      <c r="OJK347" s="430"/>
      <c r="OJL347" s="431"/>
      <c r="OJM347" s="429"/>
      <c r="OJN347" s="428"/>
      <c r="OJO347" s="430"/>
      <c r="OJP347" s="431"/>
      <c r="OJQ347" s="429"/>
      <c r="OJR347" s="428"/>
      <c r="OJS347" s="430"/>
      <c r="OJT347" s="431"/>
      <c r="OJU347" s="429"/>
      <c r="OJV347" s="428"/>
      <c r="OJW347" s="430"/>
      <c r="OJX347" s="431"/>
      <c r="OJY347" s="429"/>
      <c r="OJZ347" s="428"/>
      <c r="OKA347" s="430"/>
      <c r="OKB347" s="431"/>
      <c r="OKC347" s="429"/>
      <c r="OKD347" s="428"/>
      <c r="OKE347" s="430"/>
      <c r="OKF347" s="431"/>
      <c r="OKG347" s="429"/>
      <c r="OKH347" s="428"/>
      <c r="OKI347" s="430"/>
      <c r="OKJ347" s="431"/>
      <c r="OKK347" s="429"/>
      <c r="OKL347" s="428"/>
      <c r="OKM347" s="430"/>
      <c r="OKN347" s="431"/>
      <c r="OKO347" s="429"/>
      <c r="OKP347" s="428"/>
      <c r="OKQ347" s="430"/>
      <c r="OKR347" s="431"/>
      <c r="OKS347" s="429"/>
      <c r="OKT347" s="428"/>
      <c r="OKU347" s="430"/>
      <c r="OKV347" s="431"/>
      <c r="OKW347" s="429"/>
      <c r="OKX347" s="428"/>
      <c r="OKY347" s="430"/>
      <c r="OKZ347" s="431"/>
      <c r="OLA347" s="429"/>
      <c r="OLB347" s="428"/>
      <c r="OLC347" s="430"/>
      <c r="OLD347" s="431"/>
      <c r="OLE347" s="429"/>
      <c r="OLF347" s="428"/>
      <c r="OLG347" s="430"/>
      <c r="OLH347" s="431"/>
      <c r="OLI347" s="429"/>
      <c r="OLJ347" s="428"/>
      <c r="OLK347" s="430"/>
      <c r="OLL347" s="431"/>
      <c r="OLM347" s="429"/>
      <c r="OLN347" s="428"/>
      <c r="OLO347" s="430"/>
      <c r="OLP347" s="431"/>
      <c r="OLQ347" s="429"/>
      <c r="OLR347" s="428"/>
      <c r="OLS347" s="430"/>
      <c r="OLT347" s="431"/>
      <c r="OLU347" s="429"/>
      <c r="OLV347" s="428"/>
      <c r="OLW347" s="430"/>
      <c r="OLX347" s="431"/>
      <c r="OLY347" s="429"/>
      <c r="OLZ347" s="428"/>
      <c r="OMA347" s="430"/>
      <c r="OMB347" s="431"/>
      <c r="OMC347" s="429"/>
      <c r="OMD347" s="428"/>
      <c r="OME347" s="430"/>
      <c r="OMF347" s="431"/>
      <c r="OMG347" s="429"/>
      <c r="OMH347" s="428"/>
      <c r="OMI347" s="430"/>
      <c r="OMJ347" s="431"/>
      <c r="OMK347" s="429"/>
      <c r="OML347" s="428"/>
      <c r="OMM347" s="430"/>
      <c r="OMN347" s="431"/>
      <c r="OMO347" s="429"/>
      <c r="OMP347" s="428"/>
      <c r="OMQ347" s="430"/>
      <c r="OMR347" s="431"/>
      <c r="OMS347" s="429"/>
      <c r="OMT347" s="428"/>
      <c r="OMU347" s="430"/>
      <c r="OMV347" s="431"/>
      <c r="OMW347" s="429"/>
      <c r="OMX347" s="428"/>
      <c r="OMY347" s="430"/>
      <c r="OMZ347" s="431"/>
      <c r="ONA347" s="429"/>
      <c r="ONB347" s="428"/>
      <c r="ONC347" s="430"/>
      <c r="OND347" s="431"/>
      <c r="ONE347" s="429"/>
      <c r="ONF347" s="428"/>
      <c r="ONG347" s="430"/>
      <c r="ONH347" s="431"/>
      <c r="ONI347" s="429"/>
      <c r="ONJ347" s="428"/>
      <c r="ONK347" s="430"/>
      <c r="ONL347" s="431"/>
      <c r="ONM347" s="429"/>
      <c r="ONN347" s="428"/>
      <c r="ONO347" s="430"/>
      <c r="ONP347" s="431"/>
      <c r="ONQ347" s="429"/>
      <c r="ONR347" s="428"/>
      <c r="ONS347" s="430"/>
      <c r="ONT347" s="431"/>
      <c r="ONU347" s="429"/>
      <c r="ONV347" s="428"/>
      <c r="ONW347" s="430"/>
      <c r="ONX347" s="431"/>
      <c r="ONY347" s="429"/>
      <c r="ONZ347" s="428"/>
      <c r="OOA347" s="430"/>
      <c r="OOB347" s="431"/>
      <c r="OOC347" s="429"/>
      <c r="OOD347" s="428"/>
      <c r="OOE347" s="430"/>
      <c r="OOF347" s="431"/>
      <c r="OOG347" s="429"/>
      <c r="OOH347" s="428"/>
      <c r="OOI347" s="430"/>
      <c r="OOJ347" s="431"/>
      <c r="OOK347" s="429"/>
      <c r="OOL347" s="428"/>
      <c r="OOM347" s="430"/>
      <c r="OON347" s="431"/>
      <c r="OOO347" s="429"/>
      <c r="OOP347" s="428"/>
      <c r="OOQ347" s="430"/>
      <c r="OOR347" s="431"/>
      <c r="OOS347" s="429"/>
      <c r="OOT347" s="428"/>
      <c r="OOU347" s="430"/>
      <c r="OOV347" s="431"/>
      <c r="OOW347" s="429"/>
      <c r="OOX347" s="428"/>
      <c r="OOY347" s="430"/>
      <c r="OOZ347" s="431"/>
      <c r="OPA347" s="429"/>
      <c r="OPB347" s="428"/>
      <c r="OPC347" s="430"/>
      <c r="OPD347" s="431"/>
      <c r="OPE347" s="429"/>
      <c r="OPF347" s="428"/>
      <c r="OPG347" s="430"/>
      <c r="OPH347" s="431"/>
      <c r="OPI347" s="429"/>
      <c r="OPJ347" s="428"/>
      <c r="OPK347" s="430"/>
      <c r="OPL347" s="431"/>
      <c r="OPM347" s="429"/>
      <c r="OPN347" s="428"/>
      <c r="OPO347" s="430"/>
      <c r="OPP347" s="431"/>
      <c r="OPQ347" s="429"/>
      <c r="OPR347" s="428"/>
      <c r="OPS347" s="430"/>
      <c r="OPT347" s="431"/>
      <c r="OPU347" s="429"/>
      <c r="OPV347" s="428"/>
      <c r="OPW347" s="430"/>
      <c r="OPX347" s="431"/>
      <c r="OPY347" s="429"/>
      <c r="OPZ347" s="428"/>
      <c r="OQA347" s="430"/>
      <c r="OQB347" s="431"/>
      <c r="OQC347" s="429"/>
      <c r="OQD347" s="428"/>
      <c r="OQE347" s="430"/>
      <c r="OQF347" s="431"/>
      <c r="OQG347" s="429"/>
      <c r="OQH347" s="428"/>
      <c r="OQI347" s="430"/>
      <c r="OQJ347" s="431"/>
      <c r="OQK347" s="429"/>
      <c r="OQL347" s="428"/>
      <c r="OQM347" s="430"/>
      <c r="OQN347" s="431"/>
      <c r="OQO347" s="429"/>
      <c r="OQP347" s="428"/>
      <c r="OQQ347" s="430"/>
      <c r="OQR347" s="431"/>
      <c r="OQS347" s="429"/>
      <c r="OQT347" s="428"/>
      <c r="OQU347" s="430"/>
      <c r="OQV347" s="431"/>
      <c r="OQW347" s="429"/>
      <c r="OQX347" s="428"/>
      <c r="OQY347" s="430"/>
      <c r="OQZ347" s="431"/>
      <c r="ORA347" s="429"/>
      <c r="ORB347" s="428"/>
      <c r="ORC347" s="430"/>
      <c r="ORD347" s="431"/>
      <c r="ORE347" s="429"/>
      <c r="ORF347" s="428"/>
      <c r="ORG347" s="430"/>
      <c r="ORH347" s="431"/>
      <c r="ORI347" s="429"/>
      <c r="ORJ347" s="428"/>
      <c r="ORK347" s="430"/>
      <c r="ORL347" s="431"/>
      <c r="ORM347" s="429"/>
      <c r="ORN347" s="428"/>
      <c r="ORO347" s="430"/>
      <c r="ORP347" s="431"/>
      <c r="ORQ347" s="429"/>
      <c r="ORR347" s="428"/>
      <c r="ORS347" s="430"/>
      <c r="ORT347" s="431"/>
      <c r="ORU347" s="429"/>
      <c r="ORV347" s="428"/>
      <c r="ORW347" s="430"/>
      <c r="ORX347" s="431"/>
      <c r="ORY347" s="429"/>
      <c r="ORZ347" s="428"/>
      <c r="OSA347" s="430"/>
      <c r="OSB347" s="431"/>
      <c r="OSC347" s="429"/>
      <c r="OSD347" s="428"/>
      <c r="OSE347" s="430"/>
      <c r="OSF347" s="431"/>
      <c r="OSG347" s="429"/>
      <c r="OSH347" s="428"/>
      <c r="OSI347" s="430"/>
      <c r="OSJ347" s="431"/>
      <c r="OSK347" s="429"/>
      <c r="OSL347" s="428"/>
      <c r="OSM347" s="430"/>
      <c r="OSN347" s="431"/>
      <c r="OSO347" s="429"/>
      <c r="OSP347" s="428"/>
      <c r="OSQ347" s="430"/>
      <c r="OSR347" s="431"/>
      <c r="OSS347" s="429"/>
      <c r="OST347" s="428"/>
      <c r="OSU347" s="430"/>
      <c r="OSV347" s="431"/>
      <c r="OSW347" s="429"/>
      <c r="OSX347" s="428"/>
      <c r="OSY347" s="430"/>
      <c r="OSZ347" s="431"/>
      <c r="OTA347" s="429"/>
      <c r="OTB347" s="428"/>
      <c r="OTC347" s="430"/>
      <c r="OTD347" s="431"/>
      <c r="OTE347" s="429"/>
      <c r="OTF347" s="428"/>
      <c r="OTG347" s="430"/>
      <c r="OTH347" s="431"/>
      <c r="OTI347" s="429"/>
      <c r="OTJ347" s="428"/>
      <c r="OTK347" s="430"/>
      <c r="OTL347" s="431"/>
      <c r="OTM347" s="429"/>
      <c r="OTN347" s="428"/>
      <c r="OTO347" s="430"/>
      <c r="OTP347" s="431"/>
      <c r="OTQ347" s="429"/>
      <c r="OTR347" s="428"/>
      <c r="OTS347" s="430"/>
      <c r="OTT347" s="431"/>
      <c r="OTU347" s="429"/>
      <c r="OTV347" s="428"/>
      <c r="OTW347" s="430"/>
      <c r="OTX347" s="431"/>
      <c r="OTY347" s="429"/>
      <c r="OTZ347" s="428"/>
      <c r="OUA347" s="430"/>
      <c r="OUB347" s="431"/>
      <c r="OUC347" s="429"/>
      <c r="OUD347" s="428"/>
      <c r="OUE347" s="430"/>
      <c r="OUF347" s="431"/>
      <c r="OUG347" s="429"/>
      <c r="OUH347" s="428"/>
      <c r="OUI347" s="430"/>
      <c r="OUJ347" s="431"/>
      <c r="OUK347" s="429"/>
      <c r="OUL347" s="428"/>
      <c r="OUM347" s="430"/>
      <c r="OUN347" s="431"/>
      <c r="OUO347" s="429"/>
      <c r="OUP347" s="428"/>
      <c r="OUQ347" s="430"/>
      <c r="OUR347" s="431"/>
      <c r="OUS347" s="429"/>
      <c r="OUT347" s="428"/>
      <c r="OUU347" s="430"/>
      <c r="OUV347" s="431"/>
      <c r="OUW347" s="429"/>
      <c r="OUX347" s="428"/>
      <c r="OUY347" s="430"/>
      <c r="OUZ347" s="431"/>
      <c r="OVA347" s="429"/>
      <c r="OVB347" s="428"/>
      <c r="OVC347" s="430"/>
      <c r="OVD347" s="431"/>
      <c r="OVE347" s="429"/>
      <c r="OVF347" s="428"/>
      <c r="OVG347" s="430"/>
      <c r="OVH347" s="431"/>
      <c r="OVI347" s="429"/>
      <c r="OVJ347" s="428"/>
      <c r="OVK347" s="430"/>
      <c r="OVL347" s="431"/>
      <c r="OVM347" s="429"/>
      <c r="OVN347" s="428"/>
      <c r="OVO347" s="430"/>
      <c r="OVP347" s="431"/>
      <c r="OVQ347" s="429"/>
      <c r="OVR347" s="428"/>
      <c r="OVS347" s="430"/>
      <c r="OVT347" s="431"/>
      <c r="OVU347" s="429"/>
      <c r="OVV347" s="428"/>
      <c r="OVW347" s="430"/>
      <c r="OVX347" s="431"/>
      <c r="OVY347" s="429"/>
      <c r="OVZ347" s="428"/>
      <c r="OWA347" s="430"/>
      <c r="OWB347" s="431"/>
      <c r="OWC347" s="429"/>
      <c r="OWD347" s="428"/>
      <c r="OWE347" s="430"/>
      <c r="OWF347" s="431"/>
      <c r="OWG347" s="429"/>
      <c r="OWH347" s="428"/>
      <c r="OWI347" s="430"/>
      <c r="OWJ347" s="431"/>
      <c r="OWK347" s="429"/>
      <c r="OWL347" s="428"/>
      <c r="OWM347" s="430"/>
      <c r="OWN347" s="431"/>
      <c r="OWO347" s="429"/>
      <c r="OWP347" s="428"/>
      <c r="OWQ347" s="430"/>
      <c r="OWR347" s="431"/>
      <c r="OWS347" s="429"/>
      <c r="OWT347" s="428"/>
      <c r="OWU347" s="430"/>
      <c r="OWV347" s="431"/>
      <c r="OWW347" s="429"/>
      <c r="OWX347" s="428"/>
      <c r="OWY347" s="430"/>
      <c r="OWZ347" s="431"/>
      <c r="OXA347" s="429"/>
      <c r="OXB347" s="428"/>
      <c r="OXC347" s="430"/>
      <c r="OXD347" s="431"/>
      <c r="OXE347" s="429"/>
      <c r="OXF347" s="428"/>
      <c r="OXG347" s="430"/>
      <c r="OXH347" s="431"/>
      <c r="OXI347" s="429"/>
      <c r="OXJ347" s="428"/>
      <c r="OXK347" s="430"/>
      <c r="OXL347" s="431"/>
      <c r="OXM347" s="429"/>
      <c r="OXN347" s="428"/>
      <c r="OXO347" s="430"/>
      <c r="OXP347" s="431"/>
      <c r="OXQ347" s="429"/>
      <c r="OXR347" s="428"/>
      <c r="OXS347" s="430"/>
      <c r="OXT347" s="431"/>
      <c r="OXU347" s="429"/>
      <c r="OXV347" s="428"/>
      <c r="OXW347" s="430"/>
      <c r="OXX347" s="431"/>
      <c r="OXY347" s="429"/>
      <c r="OXZ347" s="428"/>
      <c r="OYA347" s="430"/>
      <c r="OYB347" s="431"/>
      <c r="OYC347" s="429"/>
      <c r="OYD347" s="428"/>
      <c r="OYE347" s="430"/>
      <c r="OYF347" s="431"/>
      <c r="OYG347" s="429"/>
      <c r="OYH347" s="428"/>
      <c r="OYI347" s="430"/>
      <c r="OYJ347" s="431"/>
      <c r="OYK347" s="429"/>
      <c r="OYL347" s="428"/>
      <c r="OYM347" s="430"/>
      <c r="OYN347" s="431"/>
      <c r="OYO347" s="429"/>
      <c r="OYP347" s="428"/>
      <c r="OYQ347" s="430"/>
      <c r="OYR347" s="431"/>
      <c r="OYS347" s="429"/>
      <c r="OYT347" s="428"/>
      <c r="OYU347" s="430"/>
      <c r="OYV347" s="431"/>
      <c r="OYW347" s="429"/>
      <c r="OYX347" s="428"/>
      <c r="OYY347" s="430"/>
      <c r="OYZ347" s="431"/>
      <c r="OZA347" s="429"/>
      <c r="OZB347" s="428"/>
      <c r="OZC347" s="430"/>
      <c r="OZD347" s="431"/>
      <c r="OZE347" s="429"/>
      <c r="OZF347" s="428"/>
      <c r="OZG347" s="430"/>
      <c r="OZH347" s="431"/>
      <c r="OZI347" s="429"/>
      <c r="OZJ347" s="428"/>
      <c r="OZK347" s="430"/>
      <c r="OZL347" s="431"/>
      <c r="OZM347" s="429"/>
      <c r="OZN347" s="428"/>
      <c r="OZO347" s="430"/>
      <c r="OZP347" s="431"/>
      <c r="OZQ347" s="429"/>
      <c r="OZR347" s="428"/>
      <c r="OZS347" s="430"/>
      <c r="OZT347" s="431"/>
      <c r="OZU347" s="429"/>
      <c r="OZV347" s="428"/>
      <c r="OZW347" s="430"/>
      <c r="OZX347" s="431"/>
      <c r="OZY347" s="429"/>
      <c r="OZZ347" s="428"/>
      <c r="PAA347" s="430"/>
      <c r="PAB347" s="431"/>
      <c r="PAC347" s="429"/>
      <c r="PAD347" s="428"/>
      <c r="PAE347" s="430"/>
      <c r="PAF347" s="431"/>
      <c r="PAG347" s="429"/>
      <c r="PAH347" s="428"/>
      <c r="PAI347" s="430"/>
      <c r="PAJ347" s="431"/>
      <c r="PAK347" s="429"/>
      <c r="PAL347" s="428"/>
      <c r="PAM347" s="430"/>
      <c r="PAN347" s="431"/>
      <c r="PAO347" s="429"/>
      <c r="PAP347" s="428"/>
      <c r="PAQ347" s="430"/>
      <c r="PAR347" s="431"/>
      <c r="PAS347" s="429"/>
      <c r="PAT347" s="428"/>
      <c r="PAU347" s="430"/>
      <c r="PAV347" s="431"/>
      <c r="PAW347" s="429"/>
      <c r="PAX347" s="428"/>
      <c r="PAY347" s="430"/>
      <c r="PAZ347" s="431"/>
      <c r="PBA347" s="429"/>
      <c r="PBB347" s="428"/>
      <c r="PBC347" s="430"/>
      <c r="PBD347" s="431"/>
      <c r="PBE347" s="429"/>
      <c r="PBF347" s="428"/>
      <c r="PBG347" s="430"/>
      <c r="PBH347" s="431"/>
      <c r="PBI347" s="429"/>
      <c r="PBJ347" s="428"/>
      <c r="PBK347" s="430"/>
      <c r="PBL347" s="431"/>
      <c r="PBM347" s="429"/>
      <c r="PBN347" s="428"/>
      <c r="PBO347" s="430"/>
      <c r="PBP347" s="431"/>
      <c r="PBQ347" s="429"/>
      <c r="PBR347" s="428"/>
      <c r="PBS347" s="430"/>
      <c r="PBT347" s="431"/>
      <c r="PBU347" s="429"/>
      <c r="PBV347" s="428"/>
      <c r="PBW347" s="430"/>
      <c r="PBX347" s="431"/>
      <c r="PBY347" s="429"/>
      <c r="PBZ347" s="428"/>
      <c r="PCA347" s="430"/>
      <c r="PCB347" s="431"/>
      <c r="PCC347" s="429"/>
      <c r="PCD347" s="428"/>
      <c r="PCE347" s="430"/>
      <c r="PCF347" s="431"/>
      <c r="PCG347" s="429"/>
      <c r="PCH347" s="428"/>
      <c r="PCI347" s="430"/>
      <c r="PCJ347" s="431"/>
      <c r="PCK347" s="429"/>
      <c r="PCL347" s="428"/>
      <c r="PCM347" s="430"/>
      <c r="PCN347" s="431"/>
      <c r="PCO347" s="429"/>
      <c r="PCP347" s="428"/>
      <c r="PCQ347" s="430"/>
      <c r="PCR347" s="431"/>
      <c r="PCS347" s="429"/>
      <c r="PCT347" s="428"/>
      <c r="PCU347" s="430"/>
      <c r="PCV347" s="431"/>
      <c r="PCW347" s="429"/>
      <c r="PCX347" s="428"/>
      <c r="PCY347" s="430"/>
      <c r="PCZ347" s="431"/>
      <c r="PDA347" s="429"/>
      <c r="PDB347" s="428"/>
      <c r="PDC347" s="430"/>
      <c r="PDD347" s="431"/>
      <c r="PDE347" s="429"/>
      <c r="PDF347" s="428"/>
      <c r="PDG347" s="430"/>
      <c r="PDH347" s="431"/>
      <c r="PDI347" s="429"/>
      <c r="PDJ347" s="428"/>
      <c r="PDK347" s="430"/>
      <c r="PDL347" s="431"/>
      <c r="PDM347" s="429"/>
      <c r="PDN347" s="428"/>
      <c r="PDO347" s="430"/>
      <c r="PDP347" s="431"/>
      <c r="PDQ347" s="429"/>
      <c r="PDR347" s="428"/>
      <c r="PDS347" s="430"/>
      <c r="PDT347" s="431"/>
      <c r="PDU347" s="429"/>
      <c r="PDV347" s="428"/>
      <c r="PDW347" s="430"/>
      <c r="PDX347" s="431"/>
      <c r="PDY347" s="429"/>
      <c r="PDZ347" s="428"/>
      <c r="PEA347" s="430"/>
      <c r="PEB347" s="431"/>
      <c r="PEC347" s="429"/>
      <c r="PED347" s="428"/>
      <c r="PEE347" s="430"/>
      <c r="PEF347" s="431"/>
      <c r="PEG347" s="429"/>
      <c r="PEH347" s="428"/>
      <c r="PEI347" s="430"/>
      <c r="PEJ347" s="431"/>
      <c r="PEK347" s="429"/>
      <c r="PEL347" s="428"/>
      <c r="PEM347" s="430"/>
      <c r="PEN347" s="431"/>
      <c r="PEO347" s="429"/>
      <c r="PEP347" s="428"/>
      <c r="PEQ347" s="430"/>
      <c r="PER347" s="431"/>
      <c r="PES347" s="429"/>
      <c r="PET347" s="428"/>
      <c r="PEU347" s="430"/>
      <c r="PEV347" s="431"/>
      <c r="PEW347" s="429"/>
      <c r="PEX347" s="428"/>
      <c r="PEY347" s="430"/>
      <c r="PEZ347" s="431"/>
      <c r="PFA347" s="429"/>
      <c r="PFB347" s="428"/>
      <c r="PFC347" s="430"/>
      <c r="PFD347" s="431"/>
      <c r="PFE347" s="429"/>
      <c r="PFF347" s="428"/>
      <c r="PFG347" s="430"/>
      <c r="PFH347" s="431"/>
      <c r="PFI347" s="429"/>
      <c r="PFJ347" s="428"/>
      <c r="PFK347" s="430"/>
      <c r="PFL347" s="431"/>
      <c r="PFM347" s="429"/>
      <c r="PFN347" s="428"/>
      <c r="PFO347" s="430"/>
      <c r="PFP347" s="431"/>
      <c r="PFQ347" s="429"/>
      <c r="PFR347" s="428"/>
      <c r="PFS347" s="430"/>
      <c r="PFT347" s="431"/>
      <c r="PFU347" s="429"/>
      <c r="PFV347" s="428"/>
      <c r="PFW347" s="430"/>
      <c r="PFX347" s="431"/>
      <c r="PFY347" s="429"/>
      <c r="PFZ347" s="428"/>
      <c r="PGA347" s="430"/>
      <c r="PGB347" s="431"/>
      <c r="PGC347" s="429"/>
      <c r="PGD347" s="428"/>
      <c r="PGE347" s="430"/>
      <c r="PGF347" s="431"/>
      <c r="PGG347" s="429"/>
      <c r="PGH347" s="428"/>
      <c r="PGI347" s="430"/>
      <c r="PGJ347" s="431"/>
      <c r="PGK347" s="429"/>
      <c r="PGL347" s="428"/>
      <c r="PGM347" s="430"/>
      <c r="PGN347" s="431"/>
      <c r="PGO347" s="429"/>
      <c r="PGP347" s="428"/>
      <c r="PGQ347" s="430"/>
      <c r="PGR347" s="431"/>
      <c r="PGS347" s="429"/>
      <c r="PGT347" s="428"/>
      <c r="PGU347" s="430"/>
      <c r="PGV347" s="431"/>
      <c r="PGW347" s="429"/>
      <c r="PGX347" s="428"/>
      <c r="PGY347" s="430"/>
      <c r="PGZ347" s="431"/>
      <c r="PHA347" s="429"/>
      <c r="PHB347" s="428"/>
      <c r="PHC347" s="430"/>
      <c r="PHD347" s="431"/>
      <c r="PHE347" s="429"/>
      <c r="PHF347" s="428"/>
      <c r="PHG347" s="430"/>
      <c r="PHH347" s="431"/>
      <c r="PHI347" s="429"/>
      <c r="PHJ347" s="428"/>
      <c r="PHK347" s="430"/>
      <c r="PHL347" s="431"/>
      <c r="PHM347" s="429"/>
      <c r="PHN347" s="428"/>
      <c r="PHO347" s="430"/>
      <c r="PHP347" s="431"/>
      <c r="PHQ347" s="429"/>
      <c r="PHR347" s="428"/>
      <c r="PHS347" s="430"/>
      <c r="PHT347" s="431"/>
      <c r="PHU347" s="429"/>
      <c r="PHV347" s="428"/>
      <c r="PHW347" s="430"/>
      <c r="PHX347" s="431"/>
      <c r="PHY347" s="429"/>
      <c r="PHZ347" s="428"/>
      <c r="PIA347" s="430"/>
      <c r="PIB347" s="431"/>
      <c r="PIC347" s="429"/>
      <c r="PID347" s="428"/>
      <c r="PIE347" s="430"/>
      <c r="PIF347" s="431"/>
      <c r="PIG347" s="429"/>
      <c r="PIH347" s="428"/>
      <c r="PII347" s="430"/>
      <c r="PIJ347" s="431"/>
      <c r="PIK347" s="429"/>
      <c r="PIL347" s="428"/>
      <c r="PIM347" s="430"/>
      <c r="PIN347" s="431"/>
      <c r="PIO347" s="429"/>
      <c r="PIP347" s="428"/>
      <c r="PIQ347" s="430"/>
      <c r="PIR347" s="431"/>
      <c r="PIS347" s="429"/>
      <c r="PIT347" s="428"/>
      <c r="PIU347" s="430"/>
      <c r="PIV347" s="431"/>
      <c r="PIW347" s="429"/>
      <c r="PIX347" s="428"/>
      <c r="PIY347" s="430"/>
      <c r="PIZ347" s="431"/>
      <c r="PJA347" s="429"/>
      <c r="PJB347" s="428"/>
      <c r="PJC347" s="430"/>
      <c r="PJD347" s="431"/>
      <c r="PJE347" s="429"/>
      <c r="PJF347" s="428"/>
      <c r="PJG347" s="430"/>
      <c r="PJH347" s="431"/>
      <c r="PJI347" s="429"/>
      <c r="PJJ347" s="428"/>
      <c r="PJK347" s="430"/>
      <c r="PJL347" s="431"/>
      <c r="PJM347" s="429"/>
      <c r="PJN347" s="428"/>
      <c r="PJO347" s="430"/>
      <c r="PJP347" s="431"/>
      <c r="PJQ347" s="429"/>
      <c r="PJR347" s="428"/>
      <c r="PJS347" s="430"/>
      <c r="PJT347" s="431"/>
      <c r="PJU347" s="429"/>
      <c r="PJV347" s="428"/>
      <c r="PJW347" s="430"/>
      <c r="PJX347" s="431"/>
      <c r="PJY347" s="429"/>
      <c r="PJZ347" s="428"/>
      <c r="PKA347" s="430"/>
      <c r="PKB347" s="431"/>
      <c r="PKC347" s="429"/>
      <c r="PKD347" s="428"/>
      <c r="PKE347" s="430"/>
      <c r="PKF347" s="431"/>
      <c r="PKG347" s="429"/>
      <c r="PKH347" s="428"/>
      <c r="PKI347" s="430"/>
      <c r="PKJ347" s="431"/>
      <c r="PKK347" s="429"/>
      <c r="PKL347" s="428"/>
      <c r="PKM347" s="430"/>
      <c r="PKN347" s="431"/>
      <c r="PKO347" s="429"/>
      <c r="PKP347" s="428"/>
      <c r="PKQ347" s="430"/>
      <c r="PKR347" s="431"/>
      <c r="PKS347" s="429"/>
      <c r="PKT347" s="428"/>
      <c r="PKU347" s="430"/>
      <c r="PKV347" s="431"/>
      <c r="PKW347" s="429"/>
      <c r="PKX347" s="428"/>
      <c r="PKY347" s="430"/>
      <c r="PKZ347" s="431"/>
      <c r="PLA347" s="429"/>
      <c r="PLB347" s="428"/>
      <c r="PLC347" s="430"/>
      <c r="PLD347" s="431"/>
      <c r="PLE347" s="429"/>
      <c r="PLF347" s="428"/>
      <c r="PLG347" s="430"/>
      <c r="PLH347" s="431"/>
      <c r="PLI347" s="429"/>
      <c r="PLJ347" s="428"/>
      <c r="PLK347" s="430"/>
      <c r="PLL347" s="431"/>
      <c r="PLM347" s="429"/>
      <c r="PLN347" s="428"/>
      <c r="PLO347" s="430"/>
      <c r="PLP347" s="431"/>
      <c r="PLQ347" s="429"/>
      <c r="PLR347" s="428"/>
      <c r="PLS347" s="430"/>
      <c r="PLT347" s="431"/>
      <c r="PLU347" s="429"/>
      <c r="PLV347" s="428"/>
      <c r="PLW347" s="430"/>
      <c r="PLX347" s="431"/>
      <c r="PLY347" s="429"/>
      <c r="PLZ347" s="428"/>
      <c r="PMA347" s="430"/>
      <c r="PMB347" s="431"/>
      <c r="PMC347" s="429"/>
      <c r="PMD347" s="428"/>
      <c r="PME347" s="430"/>
      <c r="PMF347" s="431"/>
      <c r="PMG347" s="429"/>
      <c r="PMH347" s="428"/>
      <c r="PMI347" s="430"/>
      <c r="PMJ347" s="431"/>
      <c r="PMK347" s="429"/>
      <c r="PML347" s="428"/>
      <c r="PMM347" s="430"/>
      <c r="PMN347" s="431"/>
      <c r="PMO347" s="429"/>
      <c r="PMP347" s="428"/>
      <c r="PMQ347" s="430"/>
      <c r="PMR347" s="431"/>
      <c r="PMS347" s="429"/>
      <c r="PMT347" s="428"/>
      <c r="PMU347" s="430"/>
      <c r="PMV347" s="431"/>
      <c r="PMW347" s="429"/>
      <c r="PMX347" s="428"/>
      <c r="PMY347" s="430"/>
      <c r="PMZ347" s="431"/>
      <c r="PNA347" s="429"/>
      <c r="PNB347" s="428"/>
      <c r="PNC347" s="430"/>
      <c r="PND347" s="431"/>
      <c r="PNE347" s="429"/>
      <c r="PNF347" s="428"/>
      <c r="PNG347" s="430"/>
      <c r="PNH347" s="431"/>
      <c r="PNI347" s="429"/>
      <c r="PNJ347" s="428"/>
      <c r="PNK347" s="430"/>
      <c r="PNL347" s="431"/>
      <c r="PNM347" s="429"/>
      <c r="PNN347" s="428"/>
      <c r="PNO347" s="430"/>
      <c r="PNP347" s="431"/>
      <c r="PNQ347" s="429"/>
      <c r="PNR347" s="428"/>
      <c r="PNS347" s="430"/>
      <c r="PNT347" s="431"/>
      <c r="PNU347" s="429"/>
      <c r="PNV347" s="428"/>
      <c r="PNW347" s="430"/>
      <c r="PNX347" s="431"/>
      <c r="PNY347" s="429"/>
      <c r="PNZ347" s="428"/>
      <c r="POA347" s="430"/>
      <c r="POB347" s="431"/>
      <c r="POC347" s="429"/>
      <c r="POD347" s="428"/>
      <c r="POE347" s="430"/>
      <c r="POF347" s="431"/>
      <c r="POG347" s="429"/>
      <c r="POH347" s="428"/>
      <c r="POI347" s="430"/>
      <c r="POJ347" s="431"/>
      <c r="POK347" s="429"/>
      <c r="POL347" s="428"/>
      <c r="POM347" s="430"/>
      <c r="PON347" s="431"/>
      <c r="POO347" s="429"/>
      <c r="POP347" s="428"/>
      <c r="POQ347" s="430"/>
      <c r="POR347" s="431"/>
      <c r="POS347" s="429"/>
      <c r="POT347" s="428"/>
      <c r="POU347" s="430"/>
      <c r="POV347" s="431"/>
      <c r="POW347" s="429"/>
      <c r="POX347" s="428"/>
      <c r="POY347" s="430"/>
      <c r="POZ347" s="431"/>
      <c r="PPA347" s="429"/>
      <c r="PPB347" s="428"/>
      <c r="PPC347" s="430"/>
      <c r="PPD347" s="431"/>
      <c r="PPE347" s="429"/>
      <c r="PPF347" s="428"/>
      <c r="PPG347" s="430"/>
      <c r="PPH347" s="431"/>
      <c r="PPI347" s="429"/>
      <c r="PPJ347" s="428"/>
      <c r="PPK347" s="430"/>
      <c r="PPL347" s="431"/>
      <c r="PPM347" s="429"/>
      <c r="PPN347" s="428"/>
      <c r="PPO347" s="430"/>
      <c r="PPP347" s="431"/>
      <c r="PPQ347" s="429"/>
      <c r="PPR347" s="428"/>
      <c r="PPS347" s="430"/>
      <c r="PPT347" s="431"/>
      <c r="PPU347" s="429"/>
      <c r="PPV347" s="428"/>
      <c r="PPW347" s="430"/>
      <c r="PPX347" s="431"/>
      <c r="PPY347" s="429"/>
      <c r="PPZ347" s="428"/>
      <c r="PQA347" s="430"/>
      <c r="PQB347" s="431"/>
      <c r="PQC347" s="429"/>
      <c r="PQD347" s="428"/>
      <c r="PQE347" s="430"/>
      <c r="PQF347" s="431"/>
      <c r="PQG347" s="429"/>
      <c r="PQH347" s="428"/>
      <c r="PQI347" s="430"/>
      <c r="PQJ347" s="431"/>
      <c r="PQK347" s="429"/>
      <c r="PQL347" s="428"/>
      <c r="PQM347" s="430"/>
      <c r="PQN347" s="431"/>
      <c r="PQO347" s="429"/>
      <c r="PQP347" s="428"/>
      <c r="PQQ347" s="430"/>
      <c r="PQR347" s="431"/>
      <c r="PQS347" s="429"/>
      <c r="PQT347" s="428"/>
      <c r="PQU347" s="430"/>
      <c r="PQV347" s="431"/>
      <c r="PQW347" s="429"/>
      <c r="PQX347" s="428"/>
      <c r="PQY347" s="430"/>
      <c r="PQZ347" s="431"/>
      <c r="PRA347" s="429"/>
      <c r="PRB347" s="428"/>
      <c r="PRC347" s="430"/>
      <c r="PRD347" s="431"/>
      <c r="PRE347" s="429"/>
      <c r="PRF347" s="428"/>
      <c r="PRG347" s="430"/>
      <c r="PRH347" s="431"/>
      <c r="PRI347" s="429"/>
      <c r="PRJ347" s="428"/>
      <c r="PRK347" s="430"/>
      <c r="PRL347" s="431"/>
      <c r="PRM347" s="429"/>
      <c r="PRN347" s="428"/>
      <c r="PRO347" s="430"/>
      <c r="PRP347" s="431"/>
      <c r="PRQ347" s="429"/>
      <c r="PRR347" s="428"/>
      <c r="PRS347" s="430"/>
      <c r="PRT347" s="431"/>
      <c r="PRU347" s="429"/>
      <c r="PRV347" s="428"/>
      <c r="PRW347" s="430"/>
      <c r="PRX347" s="431"/>
      <c r="PRY347" s="429"/>
      <c r="PRZ347" s="428"/>
      <c r="PSA347" s="430"/>
      <c r="PSB347" s="431"/>
      <c r="PSC347" s="429"/>
      <c r="PSD347" s="428"/>
      <c r="PSE347" s="430"/>
      <c r="PSF347" s="431"/>
      <c r="PSG347" s="429"/>
      <c r="PSH347" s="428"/>
      <c r="PSI347" s="430"/>
      <c r="PSJ347" s="431"/>
      <c r="PSK347" s="429"/>
      <c r="PSL347" s="428"/>
      <c r="PSM347" s="430"/>
      <c r="PSN347" s="431"/>
      <c r="PSO347" s="429"/>
      <c r="PSP347" s="428"/>
      <c r="PSQ347" s="430"/>
      <c r="PSR347" s="431"/>
      <c r="PSS347" s="429"/>
      <c r="PST347" s="428"/>
      <c r="PSU347" s="430"/>
      <c r="PSV347" s="431"/>
      <c r="PSW347" s="429"/>
      <c r="PSX347" s="428"/>
      <c r="PSY347" s="430"/>
      <c r="PSZ347" s="431"/>
      <c r="PTA347" s="429"/>
      <c r="PTB347" s="428"/>
      <c r="PTC347" s="430"/>
      <c r="PTD347" s="431"/>
      <c r="PTE347" s="429"/>
      <c r="PTF347" s="428"/>
      <c r="PTG347" s="430"/>
      <c r="PTH347" s="431"/>
      <c r="PTI347" s="429"/>
      <c r="PTJ347" s="428"/>
      <c r="PTK347" s="430"/>
      <c r="PTL347" s="431"/>
      <c r="PTM347" s="429"/>
      <c r="PTN347" s="428"/>
      <c r="PTO347" s="430"/>
      <c r="PTP347" s="431"/>
      <c r="PTQ347" s="429"/>
      <c r="PTR347" s="428"/>
      <c r="PTS347" s="430"/>
      <c r="PTT347" s="431"/>
      <c r="PTU347" s="429"/>
      <c r="PTV347" s="428"/>
      <c r="PTW347" s="430"/>
      <c r="PTX347" s="431"/>
      <c r="PTY347" s="429"/>
      <c r="PTZ347" s="428"/>
      <c r="PUA347" s="430"/>
      <c r="PUB347" s="431"/>
      <c r="PUC347" s="429"/>
      <c r="PUD347" s="428"/>
      <c r="PUE347" s="430"/>
      <c r="PUF347" s="431"/>
      <c r="PUG347" s="429"/>
      <c r="PUH347" s="428"/>
      <c r="PUI347" s="430"/>
      <c r="PUJ347" s="431"/>
      <c r="PUK347" s="429"/>
      <c r="PUL347" s="428"/>
      <c r="PUM347" s="430"/>
      <c r="PUN347" s="431"/>
      <c r="PUO347" s="429"/>
      <c r="PUP347" s="428"/>
      <c r="PUQ347" s="430"/>
      <c r="PUR347" s="431"/>
      <c r="PUS347" s="429"/>
      <c r="PUT347" s="428"/>
      <c r="PUU347" s="430"/>
      <c r="PUV347" s="431"/>
      <c r="PUW347" s="429"/>
      <c r="PUX347" s="428"/>
      <c r="PUY347" s="430"/>
      <c r="PUZ347" s="431"/>
      <c r="PVA347" s="429"/>
      <c r="PVB347" s="428"/>
      <c r="PVC347" s="430"/>
      <c r="PVD347" s="431"/>
      <c r="PVE347" s="429"/>
      <c r="PVF347" s="428"/>
      <c r="PVG347" s="430"/>
      <c r="PVH347" s="431"/>
      <c r="PVI347" s="429"/>
      <c r="PVJ347" s="428"/>
      <c r="PVK347" s="430"/>
      <c r="PVL347" s="431"/>
      <c r="PVM347" s="429"/>
      <c r="PVN347" s="428"/>
      <c r="PVO347" s="430"/>
      <c r="PVP347" s="431"/>
      <c r="PVQ347" s="429"/>
      <c r="PVR347" s="428"/>
      <c r="PVS347" s="430"/>
      <c r="PVT347" s="431"/>
      <c r="PVU347" s="429"/>
      <c r="PVV347" s="428"/>
      <c r="PVW347" s="430"/>
      <c r="PVX347" s="431"/>
      <c r="PVY347" s="429"/>
      <c r="PVZ347" s="428"/>
      <c r="PWA347" s="430"/>
      <c r="PWB347" s="431"/>
      <c r="PWC347" s="429"/>
      <c r="PWD347" s="428"/>
      <c r="PWE347" s="430"/>
      <c r="PWF347" s="431"/>
      <c r="PWG347" s="429"/>
      <c r="PWH347" s="428"/>
      <c r="PWI347" s="430"/>
      <c r="PWJ347" s="431"/>
      <c r="PWK347" s="429"/>
      <c r="PWL347" s="428"/>
      <c r="PWM347" s="430"/>
      <c r="PWN347" s="431"/>
      <c r="PWO347" s="429"/>
      <c r="PWP347" s="428"/>
      <c r="PWQ347" s="430"/>
      <c r="PWR347" s="431"/>
      <c r="PWS347" s="429"/>
      <c r="PWT347" s="428"/>
      <c r="PWU347" s="430"/>
      <c r="PWV347" s="431"/>
      <c r="PWW347" s="429"/>
      <c r="PWX347" s="428"/>
      <c r="PWY347" s="430"/>
      <c r="PWZ347" s="431"/>
      <c r="PXA347" s="429"/>
      <c r="PXB347" s="428"/>
      <c r="PXC347" s="430"/>
      <c r="PXD347" s="431"/>
      <c r="PXE347" s="429"/>
      <c r="PXF347" s="428"/>
      <c r="PXG347" s="430"/>
      <c r="PXH347" s="431"/>
      <c r="PXI347" s="429"/>
      <c r="PXJ347" s="428"/>
      <c r="PXK347" s="430"/>
      <c r="PXL347" s="431"/>
      <c r="PXM347" s="429"/>
      <c r="PXN347" s="428"/>
      <c r="PXO347" s="430"/>
      <c r="PXP347" s="431"/>
      <c r="PXQ347" s="429"/>
      <c r="PXR347" s="428"/>
      <c r="PXS347" s="430"/>
      <c r="PXT347" s="431"/>
      <c r="PXU347" s="429"/>
      <c r="PXV347" s="428"/>
      <c r="PXW347" s="430"/>
      <c r="PXX347" s="431"/>
      <c r="PXY347" s="429"/>
      <c r="PXZ347" s="428"/>
      <c r="PYA347" s="430"/>
      <c r="PYB347" s="431"/>
      <c r="PYC347" s="429"/>
      <c r="PYD347" s="428"/>
      <c r="PYE347" s="430"/>
      <c r="PYF347" s="431"/>
      <c r="PYG347" s="429"/>
      <c r="PYH347" s="428"/>
      <c r="PYI347" s="430"/>
      <c r="PYJ347" s="431"/>
      <c r="PYK347" s="429"/>
      <c r="PYL347" s="428"/>
      <c r="PYM347" s="430"/>
      <c r="PYN347" s="431"/>
      <c r="PYO347" s="429"/>
      <c r="PYP347" s="428"/>
      <c r="PYQ347" s="430"/>
      <c r="PYR347" s="431"/>
      <c r="PYS347" s="429"/>
      <c r="PYT347" s="428"/>
      <c r="PYU347" s="430"/>
      <c r="PYV347" s="431"/>
      <c r="PYW347" s="429"/>
      <c r="PYX347" s="428"/>
      <c r="PYY347" s="430"/>
      <c r="PYZ347" s="431"/>
      <c r="PZA347" s="429"/>
      <c r="PZB347" s="428"/>
      <c r="PZC347" s="430"/>
      <c r="PZD347" s="431"/>
      <c r="PZE347" s="429"/>
      <c r="PZF347" s="428"/>
      <c r="PZG347" s="430"/>
      <c r="PZH347" s="431"/>
      <c r="PZI347" s="429"/>
      <c r="PZJ347" s="428"/>
      <c r="PZK347" s="430"/>
      <c r="PZL347" s="431"/>
      <c r="PZM347" s="429"/>
      <c r="PZN347" s="428"/>
      <c r="PZO347" s="430"/>
      <c r="PZP347" s="431"/>
      <c r="PZQ347" s="429"/>
      <c r="PZR347" s="428"/>
      <c r="PZS347" s="430"/>
      <c r="PZT347" s="431"/>
      <c r="PZU347" s="429"/>
      <c r="PZV347" s="428"/>
      <c r="PZW347" s="430"/>
      <c r="PZX347" s="431"/>
      <c r="PZY347" s="429"/>
      <c r="PZZ347" s="428"/>
      <c r="QAA347" s="430"/>
      <c r="QAB347" s="431"/>
      <c r="QAC347" s="429"/>
      <c r="QAD347" s="428"/>
      <c r="QAE347" s="430"/>
      <c r="QAF347" s="431"/>
      <c r="QAG347" s="429"/>
      <c r="QAH347" s="428"/>
      <c r="QAI347" s="430"/>
      <c r="QAJ347" s="431"/>
      <c r="QAK347" s="429"/>
      <c r="QAL347" s="428"/>
      <c r="QAM347" s="430"/>
      <c r="QAN347" s="431"/>
      <c r="QAO347" s="429"/>
      <c r="QAP347" s="428"/>
      <c r="QAQ347" s="430"/>
      <c r="QAR347" s="431"/>
      <c r="QAS347" s="429"/>
      <c r="QAT347" s="428"/>
      <c r="QAU347" s="430"/>
      <c r="QAV347" s="431"/>
      <c r="QAW347" s="429"/>
      <c r="QAX347" s="428"/>
      <c r="QAY347" s="430"/>
      <c r="QAZ347" s="431"/>
      <c r="QBA347" s="429"/>
      <c r="QBB347" s="428"/>
      <c r="QBC347" s="430"/>
      <c r="QBD347" s="431"/>
      <c r="QBE347" s="429"/>
      <c r="QBF347" s="428"/>
      <c r="QBG347" s="430"/>
      <c r="QBH347" s="431"/>
      <c r="QBI347" s="429"/>
      <c r="QBJ347" s="428"/>
      <c r="QBK347" s="430"/>
      <c r="QBL347" s="431"/>
      <c r="QBM347" s="429"/>
      <c r="QBN347" s="428"/>
      <c r="QBO347" s="430"/>
      <c r="QBP347" s="431"/>
      <c r="QBQ347" s="429"/>
      <c r="QBR347" s="428"/>
      <c r="QBS347" s="430"/>
      <c r="QBT347" s="431"/>
      <c r="QBU347" s="429"/>
      <c r="QBV347" s="428"/>
      <c r="QBW347" s="430"/>
      <c r="QBX347" s="431"/>
      <c r="QBY347" s="429"/>
      <c r="QBZ347" s="428"/>
      <c r="QCA347" s="430"/>
      <c r="QCB347" s="431"/>
      <c r="QCC347" s="429"/>
      <c r="QCD347" s="428"/>
      <c r="QCE347" s="430"/>
      <c r="QCF347" s="431"/>
      <c r="QCG347" s="429"/>
      <c r="QCH347" s="428"/>
      <c r="QCI347" s="430"/>
      <c r="QCJ347" s="431"/>
      <c r="QCK347" s="429"/>
      <c r="QCL347" s="428"/>
      <c r="QCM347" s="430"/>
      <c r="QCN347" s="431"/>
      <c r="QCO347" s="429"/>
      <c r="QCP347" s="428"/>
      <c r="QCQ347" s="430"/>
      <c r="QCR347" s="431"/>
      <c r="QCS347" s="429"/>
      <c r="QCT347" s="428"/>
      <c r="QCU347" s="430"/>
      <c r="QCV347" s="431"/>
      <c r="QCW347" s="429"/>
      <c r="QCX347" s="428"/>
      <c r="QCY347" s="430"/>
      <c r="QCZ347" s="431"/>
      <c r="QDA347" s="429"/>
      <c r="QDB347" s="428"/>
      <c r="QDC347" s="430"/>
      <c r="QDD347" s="431"/>
      <c r="QDE347" s="429"/>
      <c r="QDF347" s="428"/>
      <c r="QDG347" s="430"/>
      <c r="QDH347" s="431"/>
      <c r="QDI347" s="429"/>
      <c r="QDJ347" s="428"/>
      <c r="QDK347" s="430"/>
      <c r="QDL347" s="431"/>
      <c r="QDM347" s="429"/>
      <c r="QDN347" s="428"/>
      <c r="QDO347" s="430"/>
      <c r="QDP347" s="431"/>
      <c r="QDQ347" s="429"/>
      <c r="QDR347" s="428"/>
      <c r="QDS347" s="430"/>
      <c r="QDT347" s="431"/>
      <c r="QDU347" s="429"/>
      <c r="QDV347" s="428"/>
      <c r="QDW347" s="430"/>
      <c r="QDX347" s="431"/>
      <c r="QDY347" s="429"/>
      <c r="QDZ347" s="428"/>
      <c r="QEA347" s="430"/>
      <c r="QEB347" s="431"/>
      <c r="QEC347" s="429"/>
      <c r="QED347" s="428"/>
      <c r="QEE347" s="430"/>
      <c r="QEF347" s="431"/>
      <c r="QEG347" s="429"/>
      <c r="QEH347" s="428"/>
      <c r="QEI347" s="430"/>
      <c r="QEJ347" s="431"/>
      <c r="QEK347" s="429"/>
      <c r="QEL347" s="428"/>
      <c r="QEM347" s="430"/>
      <c r="QEN347" s="431"/>
      <c r="QEO347" s="429"/>
      <c r="QEP347" s="428"/>
      <c r="QEQ347" s="430"/>
      <c r="QER347" s="431"/>
      <c r="QES347" s="429"/>
      <c r="QET347" s="428"/>
      <c r="QEU347" s="430"/>
      <c r="QEV347" s="431"/>
      <c r="QEW347" s="429"/>
      <c r="QEX347" s="428"/>
      <c r="QEY347" s="430"/>
      <c r="QEZ347" s="431"/>
      <c r="QFA347" s="429"/>
      <c r="QFB347" s="428"/>
      <c r="QFC347" s="430"/>
      <c r="QFD347" s="431"/>
      <c r="QFE347" s="429"/>
      <c r="QFF347" s="428"/>
      <c r="QFG347" s="430"/>
      <c r="QFH347" s="431"/>
      <c r="QFI347" s="429"/>
      <c r="QFJ347" s="428"/>
      <c r="QFK347" s="430"/>
      <c r="QFL347" s="431"/>
      <c r="QFM347" s="429"/>
      <c r="QFN347" s="428"/>
      <c r="QFO347" s="430"/>
      <c r="QFP347" s="431"/>
      <c r="QFQ347" s="429"/>
      <c r="QFR347" s="428"/>
      <c r="QFS347" s="430"/>
      <c r="QFT347" s="431"/>
      <c r="QFU347" s="429"/>
      <c r="QFV347" s="428"/>
      <c r="QFW347" s="430"/>
      <c r="QFX347" s="431"/>
      <c r="QFY347" s="429"/>
      <c r="QFZ347" s="428"/>
      <c r="QGA347" s="430"/>
      <c r="QGB347" s="431"/>
      <c r="QGC347" s="429"/>
      <c r="QGD347" s="428"/>
      <c r="QGE347" s="430"/>
      <c r="QGF347" s="431"/>
      <c r="QGG347" s="429"/>
      <c r="QGH347" s="428"/>
      <c r="QGI347" s="430"/>
      <c r="QGJ347" s="431"/>
      <c r="QGK347" s="429"/>
      <c r="QGL347" s="428"/>
      <c r="QGM347" s="430"/>
      <c r="QGN347" s="431"/>
      <c r="QGO347" s="429"/>
      <c r="QGP347" s="428"/>
      <c r="QGQ347" s="430"/>
      <c r="QGR347" s="431"/>
      <c r="QGS347" s="429"/>
      <c r="QGT347" s="428"/>
      <c r="QGU347" s="430"/>
      <c r="QGV347" s="431"/>
      <c r="QGW347" s="429"/>
      <c r="QGX347" s="428"/>
      <c r="QGY347" s="430"/>
      <c r="QGZ347" s="431"/>
      <c r="QHA347" s="429"/>
      <c r="QHB347" s="428"/>
      <c r="QHC347" s="430"/>
      <c r="QHD347" s="431"/>
      <c r="QHE347" s="429"/>
      <c r="QHF347" s="428"/>
      <c r="QHG347" s="430"/>
      <c r="QHH347" s="431"/>
      <c r="QHI347" s="429"/>
      <c r="QHJ347" s="428"/>
      <c r="QHK347" s="430"/>
      <c r="QHL347" s="431"/>
      <c r="QHM347" s="429"/>
      <c r="QHN347" s="428"/>
      <c r="QHO347" s="430"/>
      <c r="QHP347" s="431"/>
      <c r="QHQ347" s="429"/>
      <c r="QHR347" s="428"/>
      <c r="QHS347" s="430"/>
      <c r="QHT347" s="431"/>
      <c r="QHU347" s="429"/>
      <c r="QHV347" s="428"/>
      <c r="QHW347" s="430"/>
      <c r="QHX347" s="431"/>
      <c r="QHY347" s="429"/>
      <c r="QHZ347" s="428"/>
      <c r="QIA347" s="430"/>
      <c r="QIB347" s="431"/>
      <c r="QIC347" s="429"/>
      <c r="QID347" s="428"/>
      <c r="QIE347" s="430"/>
      <c r="QIF347" s="431"/>
      <c r="QIG347" s="429"/>
      <c r="QIH347" s="428"/>
      <c r="QII347" s="430"/>
      <c r="QIJ347" s="431"/>
      <c r="QIK347" s="429"/>
      <c r="QIL347" s="428"/>
      <c r="QIM347" s="430"/>
      <c r="QIN347" s="431"/>
      <c r="QIO347" s="429"/>
      <c r="QIP347" s="428"/>
      <c r="QIQ347" s="430"/>
      <c r="QIR347" s="431"/>
      <c r="QIS347" s="429"/>
      <c r="QIT347" s="428"/>
      <c r="QIU347" s="430"/>
      <c r="QIV347" s="431"/>
      <c r="QIW347" s="429"/>
      <c r="QIX347" s="428"/>
      <c r="QIY347" s="430"/>
      <c r="QIZ347" s="431"/>
      <c r="QJA347" s="429"/>
      <c r="QJB347" s="428"/>
      <c r="QJC347" s="430"/>
      <c r="QJD347" s="431"/>
      <c r="QJE347" s="429"/>
      <c r="QJF347" s="428"/>
      <c r="QJG347" s="430"/>
      <c r="QJH347" s="431"/>
      <c r="QJI347" s="429"/>
      <c r="QJJ347" s="428"/>
      <c r="QJK347" s="430"/>
      <c r="QJL347" s="431"/>
      <c r="QJM347" s="429"/>
      <c r="QJN347" s="428"/>
      <c r="QJO347" s="430"/>
      <c r="QJP347" s="431"/>
      <c r="QJQ347" s="429"/>
      <c r="QJR347" s="428"/>
      <c r="QJS347" s="430"/>
      <c r="QJT347" s="431"/>
      <c r="QJU347" s="429"/>
      <c r="QJV347" s="428"/>
      <c r="QJW347" s="430"/>
      <c r="QJX347" s="431"/>
      <c r="QJY347" s="429"/>
      <c r="QJZ347" s="428"/>
      <c r="QKA347" s="430"/>
      <c r="QKB347" s="431"/>
      <c r="QKC347" s="429"/>
      <c r="QKD347" s="428"/>
      <c r="QKE347" s="430"/>
      <c r="QKF347" s="431"/>
      <c r="QKG347" s="429"/>
      <c r="QKH347" s="428"/>
      <c r="QKI347" s="430"/>
      <c r="QKJ347" s="431"/>
      <c r="QKK347" s="429"/>
      <c r="QKL347" s="428"/>
      <c r="QKM347" s="430"/>
      <c r="QKN347" s="431"/>
      <c r="QKO347" s="429"/>
      <c r="QKP347" s="428"/>
      <c r="QKQ347" s="430"/>
      <c r="QKR347" s="431"/>
      <c r="QKS347" s="429"/>
      <c r="QKT347" s="428"/>
      <c r="QKU347" s="430"/>
      <c r="QKV347" s="431"/>
      <c r="QKW347" s="429"/>
      <c r="QKX347" s="428"/>
      <c r="QKY347" s="430"/>
      <c r="QKZ347" s="431"/>
      <c r="QLA347" s="429"/>
      <c r="QLB347" s="428"/>
      <c r="QLC347" s="430"/>
      <c r="QLD347" s="431"/>
      <c r="QLE347" s="429"/>
      <c r="QLF347" s="428"/>
      <c r="QLG347" s="430"/>
      <c r="QLH347" s="431"/>
      <c r="QLI347" s="429"/>
      <c r="QLJ347" s="428"/>
      <c r="QLK347" s="430"/>
      <c r="QLL347" s="431"/>
      <c r="QLM347" s="429"/>
      <c r="QLN347" s="428"/>
      <c r="QLO347" s="430"/>
      <c r="QLP347" s="431"/>
      <c r="QLQ347" s="429"/>
      <c r="QLR347" s="428"/>
      <c r="QLS347" s="430"/>
      <c r="QLT347" s="431"/>
      <c r="QLU347" s="429"/>
      <c r="QLV347" s="428"/>
      <c r="QLW347" s="430"/>
      <c r="QLX347" s="431"/>
      <c r="QLY347" s="429"/>
      <c r="QLZ347" s="428"/>
      <c r="QMA347" s="430"/>
      <c r="QMB347" s="431"/>
      <c r="QMC347" s="429"/>
      <c r="QMD347" s="428"/>
      <c r="QME347" s="430"/>
      <c r="QMF347" s="431"/>
      <c r="QMG347" s="429"/>
      <c r="QMH347" s="428"/>
      <c r="QMI347" s="430"/>
      <c r="QMJ347" s="431"/>
      <c r="QMK347" s="429"/>
      <c r="QML347" s="428"/>
      <c r="QMM347" s="430"/>
      <c r="QMN347" s="431"/>
      <c r="QMO347" s="429"/>
      <c r="QMP347" s="428"/>
      <c r="QMQ347" s="430"/>
      <c r="QMR347" s="431"/>
      <c r="QMS347" s="429"/>
      <c r="QMT347" s="428"/>
      <c r="QMU347" s="430"/>
      <c r="QMV347" s="431"/>
      <c r="QMW347" s="429"/>
      <c r="QMX347" s="428"/>
      <c r="QMY347" s="430"/>
      <c r="QMZ347" s="431"/>
      <c r="QNA347" s="429"/>
      <c r="QNB347" s="428"/>
      <c r="QNC347" s="430"/>
      <c r="QND347" s="431"/>
      <c r="QNE347" s="429"/>
      <c r="QNF347" s="428"/>
      <c r="QNG347" s="430"/>
      <c r="QNH347" s="431"/>
      <c r="QNI347" s="429"/>
      <c r="QNJ347" s="428"/>
      <c r="QNK347" s="430"/>
      <c r="QNL347" s="431"/>
      <c r="QNM347" s="429"/>
      <c r="QNN347" s="428"/>
      <c r="QNO347" s="430"/>
      <c r="QNP347" s="431"/>
      <c r="QNQ347" s="429"/>
      <c r="QNR347" s="428"/>
      <c r="QNS347" s="430"/>
      <c r="QNT347" s="431"/>
      <c r="QNU347" s="429"/>
      <c r="QNV347" s="428"/>
      <c r="QNW347" s="430"/>
      <c r="QNX347" s="431"/>
      <c r="QNY347" s="429"/>
      <c r="QNZ347" s="428"/>
      <c r="QOA347" s="430"/>
      <c r="QOB347" s="431"/>
      <c r="QOC347" s="429"/>
      <c r="QOD347" s="428"/>
      <c r="QOE347" s="430"/>
      <c r="QOF347" s="431"/>
      <c r="QOG347" s="429"/>
      <c r="QOH347" s="428"/>
      <c r="QOI347" s="430"/>
      <c r="QOJ347" s="431"/>
      <c r="QOK347" s="429"/>
      <c r="QOL347" s="428"/>
      <c r="QOM347" s="430"/>
      <c r="QON347" s="431"/>
      <c r="QOO347" s="429"/>
      <c r="QOP347" s="428"/>
      <c r="QOQ347" s="430"/>
      <c r="QOR347" s="431"/>
      <c r="QOS347" s="429"/>
      <c r="QOT347" s="428"/>
      <c r="QOU347" s="430"/>
      <c r="QOV347" s="431"/>
      <c r="QOW347" s="429"/>
      <c r="QOX347" s="428"/>
      <c r="QOY347" s="430"/>
      <c r="QOZ347" s="431"/>
      <c r="QPA347" s="429"/>
      <c r="QPB347" s="428"/>
      <c r="QPC347" s="430"/>
      <c r="QPD347" s="431"/>
      <c r="QPE347" s="429"/>
      <c r="QPF347" s="428"/>
      <c r="QPG347" s="430"/>
      <c r="QPH347" s="431"/>
      <c r="QPI347" s="429"/>
      <c r="QPJ347" s="428"/>
      <c r="QPK347" s="430"/>
      <c r="QPL347" s="431"/>
      <c r="QPM347" s="429"/>
      <c r="QPN347" s="428"/>
      <c r="QPO347" s="430"/>
      <c r="QPP347" s="431"/>
      <c r="QPQ347" s="429"/>
      <c r="QPR347" s="428"/>
      <c r="QPS347" s="430"/>
      <c r="QPT347" s="431"/>
      <c r="QPU347" s="429"/>
      <c r="QPV347" s="428"/>
      <c r="QPW347" s="430"/>
      <c r="QPX347" s="431"/>
      <c r="QPY347" s="429"/>
      <c r="QPZ347" s="428"/>
      <c r="QQA347" s="430"/>
      <c r="QQB347" s="431"/>
      <c r="QQC347" s="429"/>
      <c r="QQD347" s="428"/>
      <c r="QQE347" s="430"/>
      <c r="QQF347" s="431"/>
      <c r="QQG347" s="429"/>
      <c r="QQH347" s="428"/>
      <c r="QQI347" s="430"/>
      <c r="QQJ347" s="431"/>
      <c r="QQK347" s="429"/>
      <c r="QQL347" s="428"/>
      <c r="QQM347" s="430"/>
      <c r="QQN347" s="431"/>
      <c r="QQO347" s="429"/>
      <c r="QQP347" s="428"/>
      <c r="QQQ347" s="430"/>
      <c r="QQR347" s="431"/>
      <c r="QQS347" s="429"/>
      <c r="QQT347" s="428"/>
      <c r="QQU347" s="430"/>
      <c r="QQV347" s="431"/>
      <c r="QQW347" s="429"/>
      <c r="QQX347" s="428"/>
      <c r="QQY347" s="430"/>
      <c r="QQZ347" s="431"/>
      <c r="QRA347" s="429"/>
      <c r="QRB347" s="428"/>
      <c r="QRC347" s="430"/>
      <c r="QRD347" s="431"/>
      <c r="QRE347" s="429"/>
      <c r="QRF347" s="428"/>
      <c r="QRG347" s="430"/>
      <c r="QRH347" s="431"/>
      <c r="QRI347" s="429"/>
      <c r="QRJ347" s="428"/>
      <c r="QRK347" s="430"/>
      <c r="QRL347" s="431"/>
      <c r="QRM347" s="429"/>
      <c r="QRN347" s="428"/>
      <c r="QRO347" s="430"/>
      <c r="QRP347" s="431"/>
      <c r="QRQ347" s="429"/>
      <c r="QRR347" s="428"/>
      <c r="QRS347" s="430"/>
      <c r="QRT347" s="431"/>
      <c r="QRU347" s="429"/>
      <c r="QRV347" s="428"/>
      <c r="QRW347" s="430"/>
      <c r="QRX347" s="431"/>
      <c r="QRY347" s="429"/>
      <c r="QRZ347" s="428"/>
      <c r="QSA347" s="430"/>
      <c r="QSB347" s="431"/>
      <c r="QSC347" s="429"/>
      <c r="QSD347" s="428"/>
      <c r="QSE347" s="430"/>
      <c r="QSF347" s="431"/>
      <c r="QSG347" s="429"/>
      <c r="QSH347" s="428"/>
      <c r="QSI347" s="430"/>
      <c r="QSJ347" s="431"/>
      <c r="QSK347" s="429"/>
      <c r="QSL347" s="428"/>
      <c r="QSM347" s="430"/>
      <c r="QSN347" s="431"/>
      <c r="QSO347" s="429"/>
      <c r="QSP347" s="428"/>
      <c r="QSQ347" s="430"/>
      <c r="QSR347" s="431"/>
      <c r="QSS347" s="429"/>
      <c r="QST347" s="428"/>
      <c r="QSU347" s="430"/>
      <c r="QSV347" s="431"/>
      <c r="QSW347" s="429"/>
      <c r="QSX347" s="428"/>
      <c r="QSY347" s="430"/>
      <c r="QSZ347" s="431"/>
      <c r="QTA347" s="429"/>
      <c r="QTB347" s="428"/>
      <c r="QTC347" s="430"/>
      <c r="QTD347" s="431"/>
      <c r="QTE347" s="429"/>
      <c r="QTF347" s="428"/>
      <c r="QTG347" s="430"/>
      <c r="QTH347" s="431"/>
      <c r="QTI347" s="429"/>
      <c r="QTJ347" s="428"/>
      <c r="QTK347" s="430"/>
      <c r="QTL347" s="431"/>
      <c r="QTM347" s="429"/>
      <c r="QTN347" s="428"/>
      <c r="QTO347" s="430"/>
      <c r="QTP347" s="431"/>
      <c r="QTQ347" s="429"/>
      <c r="QTR347" s="428"/>
      <c r="QTS347" s="430"/>
      <c r="QTT347" s="431"/>
      <c r="QTU347" s="429"/>
      <c r="QTV347" s="428"/>
      <c r="QTW347" s="430"/>
      <c r="QTX347" s="431"/>
      <c r="QTY347" s="429"/>
      <c r="QTZ347" s="428"/>
      <c r="QUA347" s="430"/>
      <c r="QUB347" s="431"/>
      <c r="QUC347" s="429"/>
      <c r="QUD347" s="428"/>
      <c r="QUE347" s="430"/>
      <c r="QUF347" s="431"/>
      <c r="QUG347" s="429"/>
      <c r="QUH347" s="428"/>
      <c r="QUI347" s="430"/>
      <c r="QUJ347" s="431"/>
      <c r="QUK347" s="429"/>
      <c r="QUL347" s="428"/>
      <c r="QUM347" s="430"/>
      <c r="QUN347" s="431"/>
      <c r="QUO347" s="429"/>
      <c r="QUP347" s="428"/>
      <c r="QUQ347" s="430"/>
      <c r="QUR347" s="431"/>
      <c r="QUS347" s="429"/>
      <c r="QUT347" s="428"/>
      <c r="QUU347" s="430"/>
      <c r="QUV347" s="431"/>
      <c r="QUW347" s="429"/>
      <c r="QUX347" s="428"/>
      <c r="QUY347" s="430"/>
      <c r="QUZ347" s="431"/>
      <c r="QVA347" s="429"/>
      <c r="QVB347" s="428"/>
      <c r="QVC347" s="430"/>
      <c r="QVD347" s="431"/>
      <c r="QVE347" s="429"/>
      <c r="QVF347" s="428"/>
      <c r="QVG347" s="430"/>
      <c r="QVH347" s="431"/>
      <c r="QVI347" s="429"/>
      <c r="QVJ347" s="428"/>
      <c r="QVK347" s="430"/>
      <c r="QVL347" s="431"/>
      <c r="QVM347" s="429"/>
      <c r="QVN347" s="428"/>
      <c r="QVO347" s="430"/>
      <c r="QVP347" s="431"/>
      <c r="QVQ347" s="429"/>
      <c r="QVR347" s="428"/>
      <c r="QVS347" s="430"/>
      <c r="QVT347" s="431"/>
      <c r="QVU347" s="429"/>
      <c r="QVV347" s="428"/>
      <c r="QVW347" s="430"/>
      <c r="QVX347" s="431"/>
      <c r="QVY347" s="429"/>
      <c r="QVZ347" s="428"/>
      <c r="QWA347" s="430"/>
      <c r="QWB347" s="431"/>
      <c r="QWC347" s="429"/>
      <c r="QWD347" s="428"/>
      <c r="QWE347" s="430"/>
      <c r="QWF347" s="431"/>
      <c r="QWG347" s="429"/>
      <c r="QWH347" s="428"/>
      <c r="QWI347" s="430"/>
      <c r="QWJ347" s="431"/>
      <c r="QWK347" s="429"/>
      <c r="QWL347" s="428"/>
      <c r="QWM347" s="430"/>
      <c r="QWN347" s="431"/>
      <c r="QWO347" s="429"/>
      <c r="QWP347" s="428"/>
      <c r="QWQ347" s="430"/>
      <c r="QWR347" s="431"/>
      <c r="QWS347" s="429"/>
      <c r="QWT347" s="428"/>
      <c r="QWU347" s="430"/>
      <c r="QWV347" s="431"/>
      <c r="QWW347" s="429"/>
      <c r="QWX347" s="428"/>
      <c r="QWY347" s="430"/>
      <c r="QWZ347" s="431"/>
      <c r="QXA347" s="429"/>
      <c r="QXB347" s="428"/>
      <c r="QXC347" s="430"/>
      <c r="QXD347" s="431"/>
      <c r="QXE347" s="429"/>
      <c r="QXF347" s="428"/>
      <c r="QXG347" s="430"/>
      <c r="QXH347" s="431"/>
      <c r="QXI347" s="429"/>
      <c r="QXJ347" s="428"/>
      <c r="QXK347" s="430"/>
      <c r="QXL347" s="431"/>
      <c r="QXM347" s="429"/>
      <c r="QXN347" s="428"/>
      <c r="QXO347" s="430"/>
      <c r="QXP347" s="431"/>
      <c r="QXQ347" s="429"/>
      <c r="QXR347" s="428"/>
      <c r="QXS347" s="430"/>
      <c r="QXT347" s="431"/>
      <c r="QXU347" s="429"/>
      <c r="QXV347" s="428"/>
      <c r="QXW347" s="430"/>
      <c r="QXX347" s="431"/>
      <c r="QXY347" s="429"/>
      <c r="QXZ347" s="428"/>
      <c r="QYA347" s="430"/>
      <c r="QYB347" s="431"/>
      <c r="QYC347" s="429"/>
      <c r="QYD347" s="428"/>
      <c r="QYE347" s="430"/>
      <c r="QYF347" s="431"/>
      <c r="QYG347" s="429"/>
      <c r="QYH347" s="428"/>
      <c r="QYI347" s="430"/>
      <c r="QYJ347" s="431"/>
      <c r="QYK347" s="429"/>
      <c r="QYL347" s="428"/>
      <c r="QYM347" s="430"/>
      <c r="QYN347" s="431"/>
      <c r="QYO347" s="429"/>
      <c r="QYP347" s="428"/>
      <c r="QYQ347" s="430"/>
      <c r="QYR347" s="431"/>
      <c r="QYS347" s="429"/>
      <c r="QYT347" s="428"/>
      <c r="QYU347" s="430"/>
      <c r="QYV347" s="431"/>
      <c r="QYW347" s="429"/>
      <c r="QYX347" s="428"/>
      <c r="QYY347" s="430"/>
      <c r="QYZ347" s="431"/>
      <c r="QZA347" s="429"/>
      <c r="QZB347" s="428"/>
      <c r="QZC347" s="430"/>
      <c r="QZD347" s="431"/>
      <c r="QZE347" s="429"/>
      <c r="QZF347" s="428"/>
      <c r="QZG347" s="430"/>
      <c r="QZH347" s="431"/>
      <c r="QZI347" s="429"/>
      <c r="QZJ347" s="428"/>
      <c r="QZK347" s="430"/>
      <c r="QZL347" s="431"/>
      <c r="QZM347" s="429"/>
      <c r="QZN347" s="428"/>
      <c r="QZO347" s="430"/>
      <c r="QZP347" s="431"/>
      <c r="QZQ347" s="429"/>
      <c r="QZR347" s="428"/>
      <c r="QZS347" s="430"/>
      <c r="QZT347" s="431"/>
      <c r="QZU347" s="429"/>
      <c r="QZV347" s="428"/>
      <c r="QZW347" s="430"/>
      <c r="QZX347" s="431"/>
      <c r="QZY347" s="429"/>
      <c r="QZZ347" s="428"/>
      <c r="RAA347" s="430"/>
      <c r="RAB347" s="431"/>
      <c r="RAC347" s="429"/>
      <c r="RAD347" s="428"/>
      <c r="RAE347" s="430"/>
      <c r="RAF347" s="431"/>
      <c r="RAG347" s="429"/>
      <c r="RAH347" s="428"/>
      <c r="RAI347" s="430"/>
      <c r="RAJ347" s="431"/>
      <c r="RAK347" s="429"/>
      <c r="RAL347" s="428"/>
      <c r="RAM347" s="430"/>
      <c r="RAN347" s="431"/>
      <c r="RAO347" s="429"/>
      <c r="RAP347" s="428"/>
      <c r="RAQ347" s="430"/>
      <c r="RAR347" s="431"/>
      <c r="RAS347" s="429"/>
      <c r="RAT347" s="428"/>
      <c r="RAU347" s="430"/>
      <c r="RAV347" s="431"/>
      <c r="RAW347" s="429"/>
      <c r="RAX347" s="428"/>
      <c r="RAY347" s="430"/>
      <c r="RAZ347" s="431"/>
      <c r="RBA347" s="429"/>
      <c r="RBB347" s="428"/>
      <c r="RBC347" s="430"/>
      <c r="RBD347" s="431"/>
      <c r="RBE347" s="429"/>
      <c r="RBF347" s="428"/>
      <c r="RBG347" s="430"/>
      <c r="RBH347" s="431"/>
      <c r="RBI347" s="429"/>
      <c r="RBJ347" s="428"/>
      <c r="RBK347" s="430"/>
      <c r="RBL347" s="431"/>
      <c r="RBM347" s="429"/>
      <c r="RBN347" s="428"/>
      <c r="RBO347" s="430"/>
      <c r="RBP347" s="431"/>
      <c r="RBQ347" s="429"/>
      <c r="RBR347" s="428"/>
      <c r="RBS347" s="430"/>
      <c r="RBT347" s="431"/>
      <c r="RBU347" s="429"/>
      <c r="RBV347" s="428"/>
      <c r="RBW347" s="430"/>
      <c r="RBX347" s="431"/>
      <c r="RBY347" s="429"/>
      <c r="RBZ347" s="428"/>
      <c r="RCA347" s="430"/>
      <c r="RCB347" s="431"/>
      <c r="RCC347" s="429"/>
      <c r="RCD347" s="428"/>
      <c r="RCE347" s="430"/>
      <c r="RCF347" s="431"/>
      <c r="RCG347" s="429"/>
      <c r="RCH347" s="428"/>
      <c r="RCI347" s="430"/>
      <c r="RCJ347" s="431"/>
      <c r="RCK347" s="429"/>
      <c r="RCL347" s="428"/>
      <c r="RCM347" s="430"/>
      <c r="RCN347" s="431"/>
      <c r="RCO347" s="429"/>
      <c r="RCP347" s="428"/>
      <c r="RCQ347" s="430"/>
      <c r="RCR347" s="431"/>
      <c r="RCS347" s="429"/>
      <c r="RCT347" s="428"/>
      <c r="RCU347" s="430"/>
      <c r="RCV347" s="431"/>
      <c r="RCW347" s="429"/>
      <c r="RCX347" s="428"/>
      <c r="RCY347" s="430"/>
      <c r="RCZ347" s="431"/>
      <c r="RDA347" s="429"/>
      <c r="RDB347" s="428"/>
      <c r="RDC347" s="430"/>
      <c r="RDD347" s="431"/>
      <c r="RDE347" s="429"/>
      <c r="RDF347" s="428"/>
      <c r="RDG347" s="430"/>
      <c r="RDH347" s="431"/>
      <c r="RDI347" s="429"/>
      <c r="RDJ347" s="428"/>
      <c r="RDK347" s="430"/>
      <c r="RDL347" s="431"/>
      <c r="RDM347" s="429"/>
      <c r="RDN347" s="428"/>
      <c r="RDO347" s="430"/>
      <c r="RDP347" s="431"/>
      <c r="RDQ347" s="429"/>
      <c r="RDR347" s="428"/>
      <c r="RDS347" s="430"/>
      <c r="RDT347" s="431"/>
      <c r="RDU347" s="429"/>
      <c r="RDV347" s="428"/>
      <c r="RDW347" s="430"/>
      <c r="RDX347" s="431"/>
      <c r="RDY347" s="429"/>
      <c r="RDZ347" s="428"/>
      <c r="REA347" s="430"/>
      <c r="REB347" s="431"/>
      <c r="REC347" s="429"/>
      <c r="RED347" s="428"/>
      <c r="REE347" s="430"/>
      <c r="REF347" s="431"/>
      <c r="REG347" s="429"/>
      <c r="REH347" s="428"/>
      <c r="REI347" s="430"/>
      <c r="REJ347" s="431"/>
      <c r="REK347" s="429"/>
      <c r="REL347" s="428"/>
      <c r="REM347" s="430"/>
      <c r="REN347" s="431"/>
      <c r="REO347" s="429"/>
      <c r="REP347" s="428"/>
      <c r="REQ347" s="430"/>
      <c r="RER347" s="431"/>
      <c r="RES347" s="429"/>
      <c r="RET347" s="428"/>
      <c r="REU347" s="430"/>
      <c r="REV347" s="431"/>
      <c r="REW347" s="429"/>
      <c r="REX347" s="428"/>
      <c r="REY347" s="430"/>
      <c r="REZ347" s="431"/>
      <c r="RFA347" s="429"/>
      <c r="RFB347" s="428"/>
      <c r="RFC347" s="430"/>
      <c r="RFD347" s="431"/>
      <c r="RFE347" s="429"/>
      <c r="RFF347" s="428"/>
      <c r="RFG347" s="430"/>
      <c r="RFH347" s="431"/>
      <c r="RFI347" s="429"/>
      <c r="RFJ347" s="428"/>
      <c r="RFK347" s="430"/>
      <c r="RFL347" s="431"/>
      <c r="RFM347" s="429"/>
      <c r="RFN347" s="428"/>
      <c r="RFO347" s="430"/>
      <c r="RFP347" s="431"/>
      <c r="RFQ347" s="429"/>
      <c r="RFR347" s="428"/>
      <c r="RFS347" s="430"/>
      <c r="RFT347" s="431"/>
      <c r="RFU347" s="429"/>
      <c r="RFV347" s="428"/>
      <c r="RFW347" s="430"/>
      <c r="RFX347" s="431"/>
      <c r="RFY347" s="429"/>
      <c r="RFZ347" s="428"/>
      <c r="RGA347" s="430"/>
      <c r="RGB347" s="431"/>
      <c r="RGC347" s="429"/>
      <c r="RGD347" s="428"/>
      <c r="RGE347" s="430"/>
      <c r="RGF347" s="431"/>
      <c r="RGG347" s="429"/>
      <c r="RGH347" s="428"/>
      <c r="RGI347" s="430"/>
      <c r="RGJ347" s="431"/>
      <c r="RGK347" s="429"/>
      <c r="RGL347" s="428"/>
      <c r="RGM347" s="430"/>
      <c r="RGN347" s="431"/>
      <c r="RGO347" s="429"/>
      <c r="RGP347" s="428"/>
      <c r="RGQ347" s="430"/>
      <c r="RGR347" s="431"/>
      <c r="RGS347" s="429"/>
      <c r="RGT347" s="428"/>
      <c r="RGU347" s="430"/>
      <c r="RGV347" s="431"/>
      <c r="RGW347" s="429"/>
      <c r="RGX347" s="428"/>
      <c r="RGY347" s="430"/>
      <c r="RGZ347" s="431"/>
      <c r="RHA347" s="429"/>
      <c r="RHB347" s="428"/>
      <c r="RHC347" s="430"/>
      <c r="RHD347" s="431"/>
      <c r="RHE347" s="429"/>
      <c r="RHF347" s="428"/>
      <c r="RHG347" s="430"/>
      <c r="RHH347" s="431"/>
      <c r="RHI347" s="429"/>
      <c r="RHJ347" s="428"/>
      <c r="RHK347" s="430"/>
      <c r="RHL347" s="431"/>
      <c r="RHM347" s="429"/>
      <c r="RHN347" s="428"/>
      <c r="RHO347" s="430"/>
      <c r="RHP347" s="431"/>
      <c r="RHQ347" s="429"/>
      <c r="RHR347" s="428"/>
      <c r="RHS347" s="430"/>
      <c r="RHT347" s="431"/>
      <c r="RHU347" s="429"/>
      <c r="RHV347" s="428"/>
      <c r="RHW347" s="430"/>
      <c r="RHX347" s="431"/>
      <c r="RHY347" s="429"/>
      <c r="RHZ347" s="428"/>
      <c r="RIA347" s="430"/>
      <c r="RIB347" s="431"/>
      <c r="RIC347" s="429"/>
      <c r="RID347" s="428"/>
      <c r="RIE347" s="430"/>
      <c r="RIF347" s="431"/>
      <c r="RIG347" s="429"/>
      <c r="RIH347" s="428"/>
      <c r="RII347" s="430"/>
      <c r="RIJ347" s="431"/>
      <c r="RIK347" s="429"/>
      <c r="RIL347" s="428"/>
      <c r="RIM347" s="430"/>
      <c r="RIN347" s="431"/>
      <c r="RIO347" s="429"/>
      <c r="RIP347" s="428"/>
      <c r="RIQ347" s="430"/>
      <c r="RIR347" s="431"/>
      <c r="RIS347" s="429"/>
      <c r="RIT347" s="428"/>
      <c r="RIU347" s="430"/>
      <c r="RIV347" s="431"/>
      <c r="RIW347" s="429"/>
      <c r="RIX347" s="428"/>
      <c r="RIY347" s="430"/>
      <c r="RIZ347" s="431"/>
      <c r="RJA347" s="429"/>
      <c r="RJB347" s="428"/>
      <c r="RJC347" s="430"/>
      <c r="RJD347" s="431"/>
      <c r="RJE347" s="429"/>
      <c r="RJF347" s="428"/>
      <c r="RJG347" s="430"/>
      <c r="RJH347" s="431"/>
      <c r="RJI347" s="429"/>
      <c r="RJJ347" s="428"/>
      <c r="RJK347" s="430"/>
      <c r="RJL347" s="431"/>
      <c r="RJM347" s="429"/>
      <c r="RJN347" s="428"/>
      <c r="RJO347" s="430"/>
      <c r="RJP347" s="431"/>
      <c r="RJQ347" s="429"/>
      <c r="RJR347" s="428"/>
      <c r="RJS347" s="430"/>
      <c r="RJT347" s="431"/>
      <c r="RJU347" s="429"/>
      <c r="RJV347" s="428"/>
      <c r="RJW347" s="430"/>
      <c r="RJX347" s="431"/>
      <c r="RJY347" s="429"/>
      <c r="RJZ347" s="428"/>
      <c r="RKA347" s="430"/>
      <c r="RKB347" s="431"/>
      <c r="RKC347" s="429"/>
      <c r="RKD347" s="428"/>
      <c r="RKE347" s="430"/>
      <c r="RKF347" s="431"/>
      <c r="RKG347" s="429"/>
      <c r="RKH347" s="428"/>
      <c r="RKI347" s="430"/>
      <c r="RKJ347" s="431"/>
      <c r="RKK347" s="429"/>
      <c r="RKL347" s="428"/>
      <c r="RKM347" s="430"/>
      <c r="RKN347" s="431"/>
      <c r="RKO347" s="429"/>
      <c r="RKP347" s="428"/>
      <c r="RKQ347" s="430"/>
      <c r="RKR347" s="431"/>
      <c r="RKS347" s="429"/>
      <c r="RKT347" s="428"/>
      <c r="RKU347" s="430"/>
      <c r="RKV347" s="431"/>
      <c r="RKW347" s="429"/>
      <c r="RKX347" s="428"/>
      <c r="RKY347" s="430"/>
      <c r="RKZ347" s="431"/>
      <c r="RLA347" s="429"/>
      <c r="RLB347" s="428"/>
      <c r="RLC347" s="430"/>
      <c r="RLD347" s="431"/>
      <c r="RLE347" s="429"/>
      <c r="RLF347" s="428"/>
      <c r="RLG347" s="430"/>
      <c r="RLH347" s="431"/>
      <c r="RLI347" s="429"/>
      <c r="RLJ347" s="428"/>
      <c r="RLK347" s="430"/>
      <c r="RLL347" s="431"/>
      <c r="RLM347" s="429"/>
      <c r="RLN347" s="428"/>
      <c r="RLO347" s="430"/>
      <c r="RLP347" s="431"/>
      <c r="RLQ347" s="429"/>
      <c r="RLR347" s="428"/>
      <c r="RLS347" s="430"/>
      <c r="RLT347" s="431"/>
      <c r="RLU347" s="429"/>
      <c r="RLV347" s="428"/>
      <c r="RLW347" s="430"/>
      <c r="RLX347" s="431"/>
      <c r="RLY347" s="429"/>
      <c r="RLZ347" s="428"/>
      <c r="RMA347" s="430"/>
      <c r="RMB347" s="431"/>
      <c r="RMC347" s="429"/>
      <c r="RMD347" s="428"/>
      <c r="RME347" s="430"/>
      <c r="RMF347" s="431"/>
      <c r="RMG347" s="429"/>
      <c r="RMH347" s="428"/>
      <c r="RMI347" s="430"/>
      <c r="RMJ347" s="431"/>
      <c r="RMK347" s="429"/>
      <c r="RML347" s="428"/>
      <c r="RMM347" s="430"/>
      <c r="RMN347" s="431"/>
      <c r="RMO347" s="429"/>
      <c r="RMP347" s="428"/>
      <c r="RMQ347" s="430"/>
      <c r="RMR347" s="431"/>
      <c r="RMS347" s="429"/>
      <c r="RMT347" s="428"/>
      <c r="RMU347" s="430"/>
      <c r="RMV347" s="431"/>
      <c r="RMW347" s="429"/>
      <c r="RMX347" s="428"/>
      <c r="RMY347" s="430"/>
      <c r="RMZ347" s="431"/>
      <c r="RNA347" s="429"/>
      <c r="RNB347" s="428"/>
      <c r="RNC347" s="430"/>
      <c r="RND347" s="431"/>
      <c r="RNE347" s="429"/>
      <c r="RNF347" s="428"/>
      <c r="RNG347" s="430"/>
      <c r="RNH347" s="431"/>
      <c r="RNI347" s="429"/>
      <c r="RNJ347" s="428"/>
      <c r="RNK347" s="430"/>
      <c r="RNL347" s="431"/>
      <c r="RNM347" s="429"/>
      <c r="RNN347" s="428"/>
      <c r="RNO347" s="430"/>
      <c r="RNP347" s="431"/>
      <c r="RNQ347" s="429"/>
      <c r="RNR347" s="428"/>
      <c r="RNS347" s="430"/>
      <c r="RNT347" s="431"/>
      <c r="RNU347" s="429"/>
      <c r="RNV347" s="428"/>
      <c r="RNW347" s="430"/>
      <c r="RNX347" s="431"/>
      <c r="RNY347" s="429"/>
      <c r="RNZ347" s="428"/>
      <c r="ROA347" s="430"/>
      <c r="ROB347" s="431"/>
      <c r="ROC347" s="429"/>
      <c r="ROD347" s="428"/>
      <c r="ROE347" s="430"/>
      <c r="ROF347" s="431"/>
      <c r="ROG347" s="429"/>
      <c r="ROH347" s="428"/>
      <c r="ROI347" s="430"/>
      <c r="ROJ347" s="431"/>
      <c r="ROK347" s="429"/>
      <c r="ROL347" s="428"/>
      <c r="ROM347" s="430"/>
      <c r="RON347" s="431"/>
      <c r="ROO347" s="429"/>
      <c r="ROP347" s="428"/>
      <c r="ROQ347" s="430"/>
      <c r="ROR347" s="431"/>
      <c r="ROS347" s="429"/>
      <c r="ROT347" s="428"/>
      <c r="ROU347" s="430"/>
      <c r="ROV347" s="431"/>
      <c r="ROW347" s="429"/>
      <c r="ROX347" s="428"/>
      <c r="ROY347" s="430"/>
      <c r="ROZ347" s="431"/>
      <c r="RPA347" s="429"/>
      <c r="RPB347" s="428"/>
      <c r="RPC347" s="430"/>
      <c r="RPD347" s="431"/>
      <c r="RPE347" s="429"/>
      <c r="RPF347" s="428"/>
      <c r="RPG347" s="430"/>
      <c r="RPH347" s="431"/>
      <c r="RPI347" s="429"/>
      <c r="RPJ347" s="428"/>
      <c r="RPK347" s="430"/>
      <c r="RPL347" s="431"/>
      <c r="RPM347" s="429"/>
      <c r="RPN347" s="428"/>
      <c r="RPO347" s="430"/>
      <c r="RPP347" s="431"/>
      <c r="RPQ347" s="429"/>
      <c r="RPR347" s="428"/>
      <c r="RPS347" s="430"/>
      <c r="RPT347" s="431"/>
      <c r="RPU347" s="429"/>
      <c r="RPV347" s="428"/>
      <c r="RPW347" s="430"/>
      <c r="RPX347" s="431"/>
      <c r="RPY347" s="429"/>
      <c r="RPZ347" s="428"/>
      <c r="RQA347" s="430"/>
      <c r="RQB347" s="431"/>
      <c r="RQC347" s="429"/>
      <c r="RQD347" s="428"/>
      <c r="RQE347" s="430"/>
      <c r="RQF347" s="431"/>
      <c r="RQG347" s="429"/>
      <c r="RQH347" s="428"/>
      <c r="RQI347" s="430"/>
      <c r="RQJ347" s="431"/>
      <c r="RQK347" s="429"/>
      <c r="RQL347" s="428"/>
      <c r="RQM347" s="430"/>
      <c r="RQN347" s="431"/>
      <c r="RQO347" s="429"/>
      <c r="RQP347" s="428"/>
      <c r="RQQ347" s="430"/>
      <c r="RQR347" s="431"/>
      <c r="RQS347" s="429"/>
      <c r="RQT347" s="428"/>
      <c r="RQU347" s="430"/>
      <c r="RQV347" s="431"/>
      <c r="RQW347" s="429"/>
      <c r="RQX347" s="428"/>
      <c r="RQY347" s="430"/>
      <c r="RQZ347" s="431"/>
      <c r="RRA347" s="429"/>
      <c r="RRB347" s="428"/>
      <c r="RRC347" s="430"/>
      <c r="RRD347" s="431"/>
      <c r="RRE347" s="429"/>
      <c r="RRF347" s="428"/>
      <c r="RRG347" s="430"/>
      <c r="RRH347" s="431"/>
      <c r="RRI347" s="429"/>
      <c r="RRJ347" s="428"/>
      <c r="RRK347" s="430"/>
      <c r="RRL347" s="431"/>
      <c r="RRM347" s="429"/>
      <c r="RRN347" s="428"/>
      <c r="RRO347" s="430"/>
      <c r="RRP347" s="431"/>
      <c r="RRQ347" s="429"/>
      <c r="RRR347" s="428"/>
      <c r="RRS347" s="430"/>
      <c r="RRT347" s="431"/>
      <c r="RRU347" s="429"/>
      <c r="RRV347" s="428"/>
      <c r="RRW347" s="430"/>
      <c r="RRX347" s="431"/>
      <c r="RRY347" s="429"/>
      <c r="RRZ347" s="428"/>
      <c r="RSA347" s="430"/>
      <c r="RSB347" s="431"/>
      <c r="RSC347" s="429"/>
      <c r="RSD347" s="428"/>
      <c r="RSE347" s="430"/>
      <c r="RSF347" s="431"/>
      <c r="RSG347" s="429"/>
      <c r="RSH347" s="428"/>
      <c r="RSI347" s="430"/>
      <c r="RSJ347" s="431"/>
      <c r="RSK347" s="429"/>
      <c r="RSL347" s="428"/>
      <c r="RSM347" s="430"/>
      <c r="RSN347" s="431"/>
      <c r="RSO347" s="429"/>
      <c r="RSP347" s="428"/>
      <c r="RSQ347" s="430"/>
      <c r="RSR347" s="431"/>
      <c r="RSS347" s="429"/>
      <c r="RST347" s="428"/>
      <c r="RSU347" s="430"/>
      <c r="RSV347" s="431"/>
      <c r="RSW347" s="429"/>
      <c r="RSX347" s="428"/>
      <c r="RSY347" s="430"/>
      <c r="RSZ347" s="431"/>
      <c r="RTA347" s="429"/>
      <c r="RTB347" s="428"/>
      <c r="RTC347" s="430"/>
      <c r="RTD347" s="431"/>
      <c r="RTE347" s="429"/>
      <c r="RTF347" s="428"/>
      <c r="RTG347" s="430"/>
      <c r="RTH347" s="431"/>
      <c r="RTI347" s="429"/>
      <c r="RTJ347" s="428"/>
      <c r="RTK347" s="430"/>
      <c r="RTL347" s="431"/>
      <c r="RTM347" s="429"/>
      <c r="RTN347" s="428"/>
      <c r="RTO347" s="430"/>
      <c r="RTP347" s="431"/>
      <c r="RTQ347" s="429"/>
      <c r="RTR347" s="428"/>
      <c r="RTS347" s="430"/>
      <c r="RTT347" s="431"/>
      <c r="RTU347" s="429"/>
      <c r="RTV347" s="428"/>
      <c r="RTW347" s="430"/>
      <c r="RTX347" s="431"/>
      <c r="RTY347" s="429"/>
      <c r="RTZ347" s="428"/>
      <c r="RUA347" s="430"/>
      <c r="RUB347" s="431"/>
      <c r="RUC347" s="429"/>
      <c r="RUD347" s="428"/>
      <c r="RUE347" s="430"/>
      <c r="RUF347" s="431"/>
      <c r="RUG347" s="429"/>
      <c r="RUH347" s="428"/>
      <c r="RUI347" s="430"/>
      <c r="RUJ347" s="431"/>
      <c r="RUK347" s="429"/>
      <c r="RUL347" s="428"/>
      <c r="RUM347" s="430"/>
      <c r="RUN347" s="431"/>
      <c r="RUO347" s="429"/>
      <c r="RUP347" s="428"/>
      <c r="RUQ347" s="430"/>
      <c r="RUR347" s="431"/>
      <c r="RUS347" s="429"/>
      <c r="RUT347" s="428"/>
      <c r="RUU347" s="430"/>
      <c r="RUV347" s="431"/>
      <c r="RUW347" s="429"/>
      <c r="RUX347" s="428"/>
      <c r="RUY347" s="430"/>
      <c r="RUZ347" s="431"/>
      <c r="RVA347" s="429"/>
      <c r="RVB347" s="428"/>
      <c r="RVC347" s="430"/>
      <c r="RVD347" s="431"/>
      <c r="RVE347" s="429"/>
      <c r="RVF347" s="428"/>
      <c r="RVG347" s="430"/>
      <c r="RVH347" s="431"/>
      <c r="RVI347" s="429"/>
      <c r="RVJ347" s="428"/>
      <c r="RVK347" s="430"/>
      <c r="RVL347" s="431"/>
      <c r="RVM347" s="429"/>
      <c r="RVN347" s="428"/>
      <c r="RVO347" s="430"/>
      <c r="RVP347" s="431"/>
      <c r="RVQ347" s="429"/>
      <c r="RVR347" s="428"/>
      <c r="RVS347" s="430"/>
      <c r="RVT347" s="431"/>
      <c r="RVU347" s="429"/>
      <c r="RVV347" s="428"/>
      <c r="RVW347" s="430"/>
      <c r="RVX347" s="431"/>
      <c r="RVY347" s="429"/>
      <c r="RVZ347" s="428"/>
      <c r="RWA347" s="430"/>
      <c r="RWB347" s="431"/>
      <c r="RWC347" s="429"/>
      <c r="RWD347" s="428"/>
      <c r="RWE347" s="430"/>
      <c r="RWF347" s="431"/>
      <c r="RWG347" s="429"/>
      <c r="RWH347" s="428"/>
      <c r="RWI347" s="430"/>
      <c r="RWJ347" s="431"/>
      <c r="RWK347" s="429"/>
      <c r="RWL347" s="428"/>
      <c r="RWM347" s="430"/>
      <c r="RWN347" s="431"/>
      <c r="RWO347" s="429"/>
      <c r="RWP347" s="428"/>
      <c r="RWQ347" s="430"/>
      <c r="RWR347" s="431"/>
      <c r="RWS347" s="429"/>
      <c r="RWT347" s="428"/>
      <c r="RWU347" s="430"/>
      <c r="RWV347" s="431"/>
      <c r="RWW347" s="429"/>
      <c r="RWX347" s="428"/>
      <c r="RWY347" s="430"/>
      <c r="RWZ347" s="431"/>
      <c r="RXA347" s="429"/>
      <c r="RXB347" s="428"/>
      <c r="RXC347" s="430"/>
      <c r="RXD347" s="431"/>
      <c r="RXE347" s="429"/>
      <c r="RXF347" s="428"/>
      <c r="RXG347" s="430"/>
      <c r="RXH347" s="431"/>
      <c r="RXI347" s="429"/>
      <c r="RXJ347" s="428"/>
      <c r="RXK347" s="430"/>
      <c r="RXL347" s="431"/>
      <c r="RXM347" s="429"/>
      <c r="RXN347" s="428"/>
      <c r="RXO347" s="430"/>
      <c r="RXP347" s="431"/>
      <c r="RXQ347" s="429"/>
      <c r="RXR347" s="428"/>
      <c r="RXS347" s="430"/>
      <c r="RXT347" s="431"/>
      <c r="RXU347" s="429"/>
      <c r="RXV347" s="428"/>
      <c r="RXW347" s="430"/>
      <c r="RXX347" s="431"/>
      <c r="RXY347" s="429"/>
      <c r="RXZ347" s="428"/>
      <c r="RYA347" s="430"/>
      <c r="RYB347" s="431"/>
      <c r="RYC347" s="429"/>
      <c r="RYD347" s="428"/>
      <c r="RYE347" s="430"/>
      <c r="RYF347" s="431"/>
      <c r="RYG347" s="429"/>
      <c r="RYH347" s="428"/>
      <c r="RYI347" s="430"/>
      <c r="RYJ347" s="431"/>
      <c r="RYK347" s="429"/>
      <c r="RYL347" s="428"/>
      <c r="RYM347" s="430"/>
      <c r="RYN347" s="431"/>
      <c r="RYO347" s="429"/>
      <c r="RYP347" s="428"/>
      <c r="RYQ347" s="430"/>
      <c r="RYR347" s="431"/>
      <c r="RYS347" s="429"/>
      <c r="RYT347" s="428"/>
      <c r="RYU347" s="430"/>
      <c r="RYV347" s="431"/>
      <c r="RYW347" s="429"/>
      <c r="RYX347" s="428"/>
      <c r="RYY347" s="430"/>
      <c r="RYZ347" s="431"/>
      <c r="RZA347" s="429"/>
      <c r="RZB347" s="428"/>
      <c r="RZC347" s="430"/>
      <c r="RZD347" s="431"/>
      <c r="RZE347" s="429"/>
      <c r="RZF347" s="428"/>
      <c r="RZG347" s="430"/>
      <c r="RZH347" s="431"/>
      <c r="RZI347" s="429"/>
      <c r="RZJ347" s="428"/>
      <c r="RZK347" s="430"/>
      <c r="RZL347" s="431"/>
      <c r="RZM347" s="429"/>
      <c r="RZN347" s="428"/>
      <c r="RZO347" s="430"/>
      <c r="RZP347" s="431"/>
      <c r="RZQ347" s="429"/>
      <c r="RZR347" s="428"/>
      <c r="RZS347" s="430"/>
      <c r="RZT347" s="431"/>
      <c r="RZU347" s="429"/>
      <c r="RZV347" s="428"/>
      <c r="RZW347" s="430"/>
      <c r="RZX347" s="431"/>
      <c r="RZY347" s="429"/>
      <c r="RZZ347" s="428"/>
      <c r="SAA347" s="430"/>
      <c r="SAB347" s="431"/>
      <c r="SAC347" s="429"/>
      <c r="SAD347" s="428"/>
      <c r="SAE347" s="430"/>
      <c r="SAF347" s="431"/>
      <c r="SAG347" s="429"/>
      <c r="SAH347" s="428"/>
      <c r="SAI347" s="430"/>
      <c r="SAJ347" s="431"/>
      <c r="SAK347" s="429"/>
      <c r="SAL347" s="428"/>
      <c r="SAM347" s="430"/>
      <c r="SAN347" s="431"/>
      <c r="SAO347" s="429"/>
      <c r="SAP347" s="428"/>
      <c r="SAQ347" s="430"/>
      <c r="SAR347" s="431"/>
      <c r="SAS347" s="429"/>
      <c r="SAT347" s="428"/>
      <c r="SAU347" s="430"/>
      <c r="SAV347" s="431"/>
      <c r="SAW347" s="429"/>
      <c r="SAX347" s="428"/>
      <c r="SAY347" s="430"/>
      <c r="SAZ347" s="431"/>
      <c r="SBA347" s="429"/>
      <c r="SBB347" s="428"/>
      <c r="SBC347" s="430"/>
      <c r="SBD347" s="431"/>
      <c r="SBE347" s="429"/>
      <c r="SBF347" s="428"/>
      <c r="SBG347" s="430"/>
      <c r="SBH347" s="431"/>
      <c r="SBI347" s="429"/>
      <c r="SBJ347" s="428"/>
      <c r="SBK347" s="430"/>
      <c r="SBL347" s="431"/>
      <c r="SBM347" s="429"/>
      <c r="SBN347" s="428"/>
      <c r="SBO347" s="430"/>
      <c r="SBP347" s="431"/>
      <c r="SBQ347" s="429"/>
      <c r="SBR347" s="428"/>
      <c r="SBS347" s="430"/>
      <c r="SBT347" s="431"/>
      <c r="SBU347" s="429"/>
      <c r="SBV347" s="428"/>
      <c r="SBW347" s="430"/>
      <c r="SBX347" s="431"/>
      <c r="SBY347" s="429"/>
      <c r="SBZ347" s="428"/>
      <c r="SCA347" s="430"/>
      <c r="SCB347" s="431"/>
      <c r="SCC347" s="429"/>
      <c r="SCD347" s="428"/>
      <c r="SCE347" s="430"/>
      <c r="SCF347" s="431"/>
      <c r="SCG347" s="429"/>
      <c r="SCH347" s="428"/>
      <c r="SCI347" s="430"/>
      <c r="SCJ347" s="431"/>
      <c r="SCK347" s="429"/>
      <c r="SCL347" s="428"/>
      <c r="SCM347" s="430"/>
      <c r="SCN347" s="431"/>
      <c r="SCO347" s="429"/>
      <c r="SCP347" s="428"/>
      <c r="SCQ347" s="430"/>
      <c r="SCR347" s="431"/>
      <c r="SCS347" s="429"/>
      <c r="SCT347" s="428"/>
      <c r="SCU347" s="430"/>
      <c r="SCV347" s="431"/>
      <c r="SCW347" s="429"/>
      <c r="SCX347" s="428"/>
      <c r="SCY347" s="430"/>
      <c r="SCZ347" s="431"/>
      <c r="SDA347" s="429"/>
      <c r="SDB347" s="428"/>
      <c r="SDC347" s="430"/>
      <c r="SDD347" s="431"/>
      <c r="SDE347" s="429"/>
      <c r="SDF347" s="428"/>
      <c r="SDG347" s="430"/>
      <c r="SDH347" s="431"/>
      <c r="SDI347" s="429"/>
      <c r="SDJ347" s="428"/>
      <c r="SDK347" s="430"/>
      <c r="SDL347" s="431"/>
      <c r="SDM347" s="429"/>
      <c r="SDN347" s="428"/>
      <c r="SDO347" s="430"/>
      <c r="SDP347" s="431"/>
      <c r="SDQ347" s="429"/>
      <c r="SDR347" s="428"/>
      <c r="SDS347" s="430"/>
      <c r="SDT347" s="431"/>
      <c r="SDU347" s="429"/>
      <c r="SDV347" s="428"/>
      <c r="SDW347" s="430"/>
      <c r="SDX347" s="431"/>
      <c r="SDY347" s="429"/>
      <c r="SDZ347" s="428"/>
      <c r="SEA347" s="430"/>
      <c r="SEB347" s="431"/>
      <c r="SEC347" s="429"/>
      <c r="SED347" s="428"/>
      <c r="SEE347" s="430"/>
      <c r="SEF347" s="431"/>
      <c r="SEG347" s="429"/>
      <c r="SEH347" s="428"/>
      <c r="SEI347" s="430"/>
      <c r="SEJ347" s="431"/>
      <c r="SEK347" s="429"/>
      <c r="SEL347" s="428"/>
      <c r="SEM347" s="430"/>
      <c r="SEN347" s="431"/>
      <c r="SEO347" s="429"/>
      <c r="SEP347" s="428"/>
      <c r="SEQ347" s="430"/>
      <c r="SER347" s="431"/>
      <c r="SES347" s="429"/>
      <c r="SET347" s="428"/>
      <c r="SEU347" s="430"/>
      <c r="SEV347" s="431"/>
      <c r="SEW347" s="429"/>
      <c r="SEX347" s="428"/>
      <c r="SEY347" s="430"/>
      <c r="SEZ347" s="431"/>
      <c r="SFA347" s="429"/>
      <c r="SFB347" s="428"/>
      <c r="SFC347" s="430"/>
      <c r="SFD347" s="431"/>
      <c r="SFE347" s="429"/>
      <c r="SFF347" s="428"/>
      <c r="SFG347" s="430"/>
      <c r="SFH347" s="431"/>
      <c r="SFI347" s="429"/>
      <c r="SFJ347" s="428"/>
      <c r="SFK347" s="430"/>
      <c r="SFL347" s="431"/>
      <c r="SFM347" s="429"/>
      <c r="SFN347" s="428"/>
      <c r="SFO347" s="430"/>
      <c r="SFP347" s="431"/>
      <c r="SFQ347" s="429"/>
      <c r="SFR347" s="428"/>
      <c r="SFS347" s="430"/>
      <c r="SFT347" s="431"/>
      <c r="SFU347" s="429"/>
      <c r="SFV347" s="428"/>
      <c r="SFW347" s="430"/>
      <c r="SFX347" s="431"/>
      <c r="SFY347" s="429"/>
      <c r="SFZ347" s="428"/>
      <c r="SGA347" s="430"/>
      <c r="SGB347" s="431"/>
      <c r="SGC347" s="429"/>
      <c r="SGD347" s="428"/>
      <c r="SGE347" s="430"/>
      <c r="SGF347" s="431"/>
      <c r="SGG347" s="429"/>
      <c r="SGH347" s="428"/>
      <c r="SGI347" s="430"/>
      <c r="SGJ347" s="431"/>
      <c r="SGK347" s="429"/>
      <c r="SGL347" s="428"/>
      <c r="SGM347" s="430"/>
      <c r="SGN347" s="431"/>
      <c r="SGO347" s="429"/>
      <c r="SGP347" s="428"/>
      <c r="SGQ347" s="430"/>
      <c r="SGR347" s="431"/>
      <c r="SGS347" s="429"/>
      <c r="SGT347" s="428"/>
      <c r="SGU347" s="430"/>
      <c r="SGV347" s="431"/>
      <c r="SGW347" s="429"/>
      <c r="SGX347" s="428"/>
      <c r="SGY347" s="430"/>
      <c r="SGZ347" s="431"/>
      <c r="SHA347" s="429"/>
      <c r="SHB347" s="428"/>
      <c r="SHC347" s="430"/>
      <c r="SHD347" s="431"/>
      <c r="SHE347" s="429"/>
      <c r="SHF347" s="428"/>
      <c r="SHG347" s="430"/>
      <c r="SHH347" s="431"/>
      <c r="SHI347" s="429"/>
      <c r="SHJ347" s="428"/>
      <c r="SHK347" s="430"/>
      <c r="SHL347" s="431"/>
      <c r="SHM347" s="429"/>
      <c r="SHN347" s="428"/>
      <c r="SHO347" s="430"/>
      <c r="SHP347" s="431"/>
      <c r="SHQ347" s="429"/>
      <c r="SHR347" s="428"/>
      <c r="SHS347" s="430"/>
      <c r="SHT347" s="431"/>
      <c r="SHU347" s="429"/>
      <c r="SHV347" s="428"/>
      <c r="SHW347" s="430"/>
      <c r="SHX347" s="431"/>
      <c r="SHY347" s="429"/>
      <c r="SHZ347" s="428"/>
      <c r="SIA347" s="430"/>
      <c r="SIB347" s="431"/>
      <c r="SIC347" s="429"/>
      <c r="SID347" s="428"/>
      <c r="SIE347" s="430"/>
      <c r="SIF347" s="431"/>
      <c r="SIG347" s="429"/>
      <c r="SIH347" s="428"/>
      <c r="SII347" s="430"/>
      <c r="SIJ347" s="431"/>
      <c r="SIK347" s="429"/>
      <c r="SIL347" s="428"/>
      <c r="SIM347" s="430"/>
      <c r="SIN347" s="431"/>
      <c r="SIO347" s="429"/>
      <c r="SIP347" s="428"/>
      <c r="SIQ347" s="430"/>
      <c r="SIR347" s="431"/>
      <c r="SIS347" s="429"/>
      <c r="SIT347" s="428"/>
      <c r="SIU347" s="430"/>
      <c r="SIV347" s="431"/>
      <c r="SIW347" s="429"/>
      <c r="SIX347" s="428"/>
      <c r="SIY347" s="430"/>
      <c r="SIZ347" s="431"/>
      <c r="SJA347" s="429"/>
      <c r="SJB347" s="428"/>
      <c r="SJC347" s="430"/>
      <c r="SJD347" s="431"/>
      <c r="SJE347" s="429"/>
      <c r="SJF347" s="428"/>
      <c r="SJG347" s="430"/>
      <c r="SJH347" s="431"/>
      <c r="SJI347" s="429"/>
      <c r="SJJ347" s="428"/>
      <c r="SJK347" s="430"/>
      <c r="SJL347" s="431"/>
      <c r="SJM347" s="429"/>
      <c r="SJN347" s="428"/>
      <c r="SJO347" s="430"/>
      <c r="SJP347" s="431"/>
      <c r="SJQ347" s="429"/>
      <c r="SJR347" s="428"/>
      <c r="SJS347" s="430"/>
      <c r="SJT347" s="431"/>
      <c r="SJU347" s="429"/>
      <c r="SJV347" s="428"/>
      <c r="SJW347" s="430"/>
      <c r="SJX347" s="431"/>
      <c r="SJY347" s="429"/>
      <c r="SJZ347" s="428"/>
      <c r="SKA347" s="430"/>
      <c r="SKB347" s="431"/>
      <c r="SKC347" s="429"/>
      <c r="SKD347" s="428"/>
      <c r="SKE347" s="430"/>
      <c r="SKF347" s="431"/>
      <c r="SKG347" s="429"/>
      <c r="SKH347" s="428"/>
      <c r="SKI347" s="430"/>
      <c r="SKJ347" s="431"/>
      <c r="SKK347" s="429"/>
      <c r="SKL347" s="428"/>
      <c r="SKM347" s="430"/>
      <c r="SKN347" s="431"/>
      <c r="SKO347" s="429"/>
      <c r="SKP347" s="428"/>
      <c r="SKQ347" s="430"/>
      <c r="SKR347" s="431"/>
      <c r="SKS347" s="429"/>
      <c r="SKT347" s="428"/>
      <c r="SKU347" s="430"/>
      <c r="SKV347" s="431"/>
      <c r="SKW347" s="429"/>
      <c r="SKX347" s="428"/>
      <c r="SKY347" s="430"/>
      <c r="SKZ347" s="431"/>
      <c r="SLA347" s="429"/>
      <c r="SLB347" s="428"/>
      <c r="SLC347" s="430"/>
      <c r="SLD347" s="431"/>
      <c r="SLE347" s="429"/>
      <c r="SLF347" s="428"/>
      <c r="SLG347" s="430"/>
      <c r="SLH347" s="431"/>
      <c r="SLI347" s="429"/>
      <c r="SLJ347" s="428"/>
      <c r="SLK347" s="430"/>
      <c r="SLL347" s="431"/>
      <c r="SLM347" s="429"/>
      <c r="SLN347" s="428"/>
      <c r="SLO347" s="430"/>
      <c r="SLP347" s="431"/>
      <c r="SLQ347" s="429"/>
      <c r="SLR347" s="428"/>
      <c r="SLS347" s="430"/>
      <c r="SLT347" s="431"/>
      <c r="SLU347" s="429"/>
      <c r="SLV347" s="428"/>
      <c r="SLW347" s="430"/>
      <c r="SLX347" s="431"/>
      <c r="SLY347" s="429"/>
      <c r="SLZ347" s="428"/>
      <c r="SMA347" s="430"/>
      <c r="SMB347" s="431"/>
      <c r="SMC347" s="429"/>
      <c r="SMD347" s="428"/>
      <c r="SME347" s="430"/>
      <c r="SMF347" s="431"/>
      <c r="SMG347" s="429"/>
      <c r="SMH347" s="428"/>
      <c r="SMI347" s="430"/>
      <c r="SMJ347" s="431"/>
      <c r="SMK347" s="429"/>
      <c r="SML347" s="428"/>
      <c r="SMM347" s="430"/>
      <c r="SMN347" s="431"/>
      <c r="SMO347" s="429"/>
      <c r="SMP347" s="428"/>
      <c r="SMQ347" s="430"/>
      <c r="SMR347" s="431"/>
      <c r="SMS347" s="429"/>
      <c r="SMT347" s="428"/>
      <c r="SMU347" s="430"/>
      <c r="SMV347" s="431"/>
      <c r="SMW347" s="429"/>
      <c r="SMX347" s="428"/>
      <c r="SMY347" s="430"/>
      <c r="SMZ347" s="431"/>
      <c r="SNA347" s="429"/>
      <c r="SNB347" s="428"/>
      <c r="SNC347" s="430"/>
      <c r="SND347" s="431"/>
      <c r="SNE347" s="429"/>
      <c r="SNF347" s="428"/>
      <c r="SNG347" s="430"/>
      <c r="SNH347" s="431"/>
      <c r="SNI347" s="429"/>
      <c r="SNJ347" s="428"/>
      <c r="SNK347" s="430"/>
      <c r="SNL347" s="431"/>
      <c r="SNM347" s="429"/>
      <c r="SNN347" s="428"/>
      <c r="SNO347" s="430"/>
      <c r="SNP347" s="431"/>
      <c r="SNQ347" s="429"/>
      <c r="SNR347" s="428"/>
      <c r="SNS347" s="430"/>
      <c r="SNT347" s="431"/>
      <c r="SNU347" s="429"/>
      <c r="SNV347" s="428"/>
      <c r="SNW347" s="430"/>
      <c r="SNX347" s="431"/>
      <c r="SNY347" s="429"/>
      <c r="SNZ347" s="428"/>
      <c r="SOA347" s="430"/>
      <c r="SOB347" s="431"/>
      <c r="SOC347" s="429"/>
      <c r="SOD347" s="428"/>
      <c r="SOE347" s="430"/>
      <c r="SOF347" s="431"/>
      <c r="SOG347" s="429"/>
      <c r="SOH347" s="428"/>
      <c r="SOI347" s="430"/>
      <c r="SOJ347" s="431"/>
      <c r="SOK347" s="429"/>
      <c r="SOL347" s="428"/>
      <c r="SOM347" s="430"/>
      <c r="SON347" s="431"/>
      <c r="SOO347" s="429"/>
      <c r="SOP347" s="428"/>
      <c r="SOQ347" s="430"/>
      <c r="SOR347" s="431"/>
      <c r="SOS347" s="429"/>
      <c r="SOT347" s="428"/>
      <c r="SOU347" s="430"/>
      <c r="SOV347" s="431"/>
      <c r="SOW347" s="429"/>
      <c r="SOX347" s="428"/>
      <c r="SOY347" s="430"/>
      <c r="SOZ347" s="431"/>
      <c r="SPA347" s="429"/>
      <c r="SPB347" s="428"/>
      <c r="SPC347" s="430"/>
      <c r="SPD347" s="431"/>
      <c r="SPE347" s="429"/>
      <c r="SPF347" s="428"/>
      <c r="SPG347" s="430"/>
      <c r="SPH347" s="431"/>
      <c r="SPI347" s="429"/>
      <c r="SPJ347" s="428"/>
      <c r="SPK347" s="430"/>
      <c r="SPL347" s="431"/>
      <c r="SPM347" s="429"/>
      <c r="SPN347" s="428"/>
      <c r="SPO347" s="430"/>
      <c r="SPP347" s="431"/>
      <c r="SPQ347" s="429"/>
      <c r="SPR347" s="428"/>
      <c r="SPS347" s="430"/>
      <c r="SPT347" s="431"/>
      <c r="SPU347" s="429"/>
      <c r="SPV347" s="428"/>
      <c r="SPW347" s="430"/>
      <c r="SPX347" s="431"/>
      <c r="SPY347" s="429"/>
      <c r="SPZ347" s="428"/>
      <c r="SQA347" s="430"/>
      <c r="SQB347" s="431"/>
      <c r="SQC347" s="429"/>
      <c r="SQD347" s="428"/>
      <c r="SQE347" s="430"/>
      <c r="SQF347" s="431"/>
      <c r="SQG347" s="429"/>
      <c r="SQH347" s="428"/>
      <c r="SQI347" s="430"/>
      <c r="SQJ347" s="431"/>
      <c r="SQK347" s="429"/>
      <c r="SQL347" s="428"/>
      <c r="SQM347" s="430"/>
      <c r="SQN347" s="431"/>
      <c r="SQO347" s="429"/>
      <c r="SQP347" s="428"/>
      <c r="SQQ347" s="430"/>
      <c r="SQR347" s="431"/>
      <c r="SQS347" s="429"/>
      <c r="SQT347" s="428"/>
      <c r="SQU347" s="430"/>
      <c r="SQV347" s="431"/>
      <c r="SQW347" s="429"/>
      <c r="SQX347" s="428"/>
      <c r="SQY347" s="430"/>
      <c r="SQZ347" s="431"/>
      <c r="SRA347" s="429"/>
      <c r="SRB347" s="428"/>
      <c r="SRC347" s="430"/>
      <c r="SRD347" s="431"/>
      <c r="SRE347" s="429"/>
      <c r="SRF347" s="428"/>
      <c r="SRG347" s="430"/>
      <c r="SRH347" s="431"/>
      <c r="SRI347" s="429"/>
      <c r="SRJ347" s="428"/>
      <c r="SRK347" s="430"/>
      <c r="SRL347" s="431"/>
      <c r="SRM347" s="429"/>
      <c r="SRN347" s="428"/>
      <c r="SRO347" s="430"/>
      <c r="SRP347" s="431"/>
      <c r="SRQ347" s="429"/>
      <c r="SRR347" s="428"/>
      <c r="SRS347" s="430"/>
      <c r="SRT347" s="431"/>
      <c r="SRU347" s="429"/>
      <c r="SRV347" s="428"/>
      <c r="SRW347" s="430"/>
      <c r="SRX347" s="431"/>
      <c r="SRY347" s="429"/>
      <c r="SRZ347" s="428"/>
      <c r="SSA347" s="430"/>
      <c r="SSB347" s="431"/>
      <c r="SSC347" s="429"/>
      <c r="SSD347" s="428"/>
      <c r="SSE347" s="430"/>
      <c r="SSF347" s="431"/>
      <c r="SSG347" s="429"/>
      <c r="SSH347" s="428"/>
      <c r="SSI347" s="430"/>
      <c r="SSJ347" s="431"/>
      <c r="SSK347" s="429"/>
      <c r="SSL347" s="428"/>
      <c r="SSM347" s="430"/>
      <c r="SSN347" s="431"/>
      <c r="SSO347" s="429"/>
      <c r="SSP347" s="428"/>
      <c r="SSQ347" s="430"/>
      <c r="SSR347" s="431"/>
      <c r="SSS347" s="429"/>
      <c r="SST347" s="428"/>
      <c r="SSU347" s="430"/>
      <c r="SSV347" s="431"/>
      <c r="SSW347" s="429"/>
      <c r="SSX347" s="428"/>
      <c r="SSY347" s="430"/>
      <c r="SSZ347" s="431"/>
      <c r="STA347" s="429"/>
      <c r="STB347" s="428"/>
      <c r="STC347" s="430"/>
      <c r="STD347" s="431"/>
      <c r="STE347" s="429"/>
      <c r="STF347" s="428"/>
      <c r="STG347" s="430"/>
      <c r="STH347" s="431"/>
      <c r="STI347" s="429"/>
      <c r="STJ347" s="428"/>
      <c r="STK347" s="430"/>
      <c r="STL347" s="431"/>
      <c r="STM347" s="429"/>
      <c r="STN347" s="428"/>
      <c r="STO347" s="430"/>
      <c r="STP347" s="431"/>
      <c r="STQ347" s="429"/>
      <c r="STR347" s="428"/>
      <c r="STS347" s="430"/>
      <c r="STT347" s="431"/>
      <c r="STU347" s="429"/>
      <c r="STV347" s="428"/>
      <c r="STW347" s="430"/>
      <c r="STX347" s="431"/>
      <c r="STY347" s="429"/>
      <c r="STZ347" s="428"/>
      <c r="SUA347" s="430"/>
      <c r="SUB347" s="431"/>
      <c r="SUC347" s="429"/>
      <c r="SUD347" s="428"/>
      <c r="SUE347" s="430"/>
      <c r="SUF347" s="431"/>
      <c r="SUG347" s="429"/>
      <c r="SUH347" s="428"/>
      <c r="SUI347" s="430"/>
      <c r="SUJ347" s="431"/>
      <c r="SUK347" s="429"/>
      <c r="SUL347" s="428"/>
      <c r="SUM347" s="430"/>
      <c r="SUN347" s="431"/>
      <c r="SUO347" s="429"/>
      <c r="SUP347" s="428"/>
      <c r="SUQ347" s="430"/>
      <c r="SUR347" s="431"/>
      <c r="SUS347" s="429"/>
      <c r="SUT347" s="428"/>
      <c r="SUU347" s="430"/>
      <c r="SUV347" s="431"/>
      <c r="SUW347" s="429"/>
      <c r="SUX347" s="428"/>
      <c r="SUY347" s="430"/>
      <c r="SUZ347" s="431"/>
      <c r="SVA347" s="429"/>
      <c r="SVB347" s="428"/>
      <c r="SVC347" s="430"/>
      <c r="SVD347" s="431"/>
      <c r="SVE347" s="429"/>
      <c r="SVF347" s="428"/>
      <c r="SVG347" s="430"/>
      <c r="SVH347" s="431"/>
      <c r="SVI347" s="429"/>
      <c r="SVJ347" s="428"/>
      <c r="SVK347" s="430"/>
      <c r="SVL347" s="431"/>
      <c r="SVM347" s="429"/>
      <c r="SVN347" s="428"/>
      <c r="SVO347" s="430"/>
      <c r="SVP347" s="431"/>
      <c r="SVQ347" s="429"/>
      <c r="SVR347" s="428"/>
      <c r="SVS347" s="430"/>
      <c r="SVT347" s="431"/>
      <c r="SVU347" s="429"/>
      <c r="SVV347" s="428"/>
      <c r="SVW347" s="430"/>
      <c r="SVX347" s="431"/>
      <c r="SVY347" s="429"/>
      <c r="SVZ347" s="428"/>
      <c r="SWA347" s="430"/>
      <c r="SWB347" s="431"/>
      <c r="SWC347" s="429"/>
      <c r="SWD347" s="428"/>
      <c r="SWE347" s="430"/>
      <c r="SWF347" s="431"/>
      <c r="SWG347" s="429"/>
      <c r="SWH347" s="428"/>
      <c r="SWI347" s="430"/>
      <c r="SWJ347" s="431"/>
      <c r="SWK347" s="429"/>
      <c r="SWL347" s="428"/>
      <c r="SWM347" s="430"/>
      <c r="SWN347" s="431"/>
      <c r="SWO347" s="429"/>
      <c r="SWP347" s="428"/>
      <c r="SWQ347" s="430"/>
      <c r="SWR347" s="431"/>
      <c r="SWS347" s="429"/>
      <c r="SWT347" s="428"/>
      <c r="SWU347" s="430"/>
      <c r="SWV347" s="431"/>
      <c r="SWW347" s="429"/>
      <c r="SWX347" s="428"/>
      <c r="SWY347" s="430"/>
      <c r="SWZ347" s="431"/>
      <c r="SXA347" s="429"/>
      <c r="SXB347" s="428"/>
      <c r="SXC347" s="430"/>
      <c r="SXD347" s="431"/>
      <c r="SXE347" s="429"/>
      <c r="SXF347" s="428"/>
      <c r="SXG347" s="430"/>
      <c r="SXH347" s="431"/>
      <c r="SXI347" s="429"/>
      <c r="SXJ347" s="428"/>
      <c r="SXK347" s="430"/>
      <c r="SXL347" s="431"/>
      <c r="SXM347" s="429"/>
      <c r="SXN347" s="428"/>
      <c r="SXO347" s="430"/>
      <c r="SXP347" s="431"/>
      <c r="SXQ347" s="429"/>
      <c r="SXR347" s="428"/>
      <c r="SXS347" s="430"/>
      <c r="SXT347" s="431"/>
      <c r="SXU347" s="429"/>
      <c r="SXV347" s="428"/>
      <c r="SXW347" s="430"/>
      <c r="SXX347" s="431"/>
      <c r="SXY347" s="429"/>
      <c r="SXZ347" s="428"/>
      <c r="SYA347" s="430"/>
      <c r="SYB347" s="431"/>
      <c r="SYC347" s="429"/>
      <c r="SYD347" s="428"/>
      <c r="SYE347" s="430"/>
      <c r="SYF347" s="431"/>
      <c r="SYG347" s="429"/>
      <c r="SYH347" s="428"/>
      <c r="SYI347" s="430"/>
      <c r="SYJ347" s="431"/>
      <c r="SYK347" s="429"/>
      <c r="SYL347" s="428"/>
      <c r="SYM347" s="430"/>
      <c r="SYN347" s="431"/>
      <c r="SYO347" s="429"/>
      <c r="SYP347" s="428"/>
      <c r="SYQ347" s="430"/>
      <c r="SYR347" s="431"/>
      <c r="SYS347" s="429"/>
      <c r="SYT347" s="428"/>
      <c r="SYU347" s="430"/>
      <c r="SYV347" s="431"/>
      <c r="SYW347" s="429"/>
      <c r="SYX347" s="428"/>
      <c r="SYY347" s="430"/>
      <c r="SYZ347" s="431"/>
      <c r="SZA347" s="429"/>
      <c r="SZB347" s="428"/>
      <c r="SZC347" s="430"/>
      <c r="SZD347" s="431"/>
      <c r="SZE347" s="429"/>
      <c r="SZF347" s="428"/>
      <c r="SZG347" s="430"/>
      <c r="SZH347" s="431"/>
      <c r="SZI347" s="429"/>
      <c r="SZJ347" s="428"/>
      <c r="SZK347" s="430"/>
      <c r="SZL347" s="431"/>
      <c r="SZM347" s="429"/>
      <c r="SZN347" s="428"/>
      <c r="SZO347" s="430"/>
      <c r="SZP347" s="431"/>
      <c r="SZQ347" s="429"/>
      <c r="SZR347" s="428"/>
      <c r="SZS347" s="430"/>
      <c r="SZT347" s="431"/>
      <c r="SZU347" s="429"/>
      <c r="SZV347" s="428"/>
      <c r="SZW347" s="430"/>
      <c r="SZX347" s="431"/>
      <c r="SZY347" s="429"/>
      <c r="SZZ347" s="428"/>
      <c r="TAA347" s="430"/>
      <c r="TAB347" s="431"/>
      <c r="TAC347" s="429"/>
      <c r="TAD347" s="428"/>
      <c r="TAE347" s="430"/>
      <c r="TAF347" s="431"/>
      <c r="TAG347" s="429"/>
      <c r="TAH347" s="428"/>
      <c r="TAI347" s="430"/>
      <c r="TAJ347" s="431"/>
      <c r="TAK347" s="429"/>
      <c r="TAL347" s="428"/>
      <c r="TAM347" s="430"/>
      <c r="TAN347" s="431"/>
      <c r="TAO347" s="429"/>
      <c r="TAP347" s="428"/>
      <c r="TAQ347" s="430"/>
      <c r="TAR347" s="431"/>
      <c r="TAS347" s="429"/>
      <c r="TAT347" s="428"/>
      <c r="TAU347" s="430"/>
      <c r="TAV347" s="431"/>
      <c r="TAW347" s="429"/>
      <c r="TAX347" s="428"/>
      <c r="TAY347" s="430"/>
      <c r="TAZ347" s="431"/>
      <c r="TBA347" s="429"/>
      <c r="TBB347" s="428"/>
      <c r="TBC347" s="430"/>
      <c r="TBD347" s="431"/>
      <c r="TBE347" s="429"/>
      <c r="TBF347" s="428"/>
      <c r="TBG347" s="430"/>
      <c r="TBH347" s="431"/>
      <c r="TBI347" s="429"/>
      <c r="TBJ347" s="428"/>
      <c r="TBK347" s="430"/>
      <c r="TBL347" s="431"/>
      <c r="TBM347" s="429"/>
      <c r="TBN347" s="428"/>
      <c r="TBO347" s="430"/>
      <c r="TBP347" s="431"/>
      <c r="TBQ347" s="429"/>
      <c r="TBR347" s="428"/>
      <c r="TBS347" s="430"/>
      <c r="TBT347" s="431"/>
      <c r="TBU347" s="429"/>
      <c r="TBV347" s="428"/>
      <c r="TBW347" s="430"/>
      <c r="TBX347" s="431"/>
      <c r="TBY347" s="429"/>
      <c r="TBZ347" s="428"/>
      <c r="TCA347" s="430"/>
      <c r="TCB347" s="431"/>
      <c r="TCC347" s="429"/>
      <c r="TCD347" s="428"/>
      <c r="TCE347" s="430"/>
      <c r="TCF347" s="431"/>
      <c r="TCG347" s="429"/>
      <c r="TCH347" s="428"/>
      <c r="TCI347" s="430"/>
      <c r="TCJ347" s="431"/>
      <c r="TCK347" s="429"/>
      <c r="TCL347" s="428"/>
      <c r="TCM347" s="430"/>
      <c r="TCN347" s="431"/>
      <c r="TCO347" s="429"/>
      <c r="TCP347" s="428"/>
      <c r="TCQ347" s="430"/>
      <c r="TCR347" s="431"/>
      <c r="TCS347" s="429"/>
      <c r="TCT347" s="428"/>
      <c r="TCU347" s="430"/>
      <c r="TCV347" s="431"/>
      <c r="TCW347" s="429"/>
      <c r="TCX347" s="428"/>
      <c r="TCY347" s="430"/>
      <c r="TCZ347" s="431"/>
      <c r="TDA347" s="429"/>
      <c r="TDB347" s="428"/>
      <c r="TDC347" s="430"/>
      <c r="TDD347" s="431"/>
      <c r="TDE347" s="429"/>
      <c r="TDF347" s="428"/>
      <c r="TDG347" s="430"/>
      <c r="TDH347" s="431"/>
      <c r="TDI347" s="429"/>
      <c r="TDJ347" s="428"/>
      <c r="TDK347" s="430"/>
      <c r="TDL347" s="431"/>
      <c r="TDM347" s="429"/>
      <c r="TDN347" s="428"/>
      <c r="TDO347" s="430"/>
      <c r="TDP347" s="431"/>
      <c r="TDQ347" s="429"/>
      <c r="TDR347" s="428"/>
      <c r="TDS347" s="430"/>
      <c r="TDT347" s="431"/>
      <c r="TDU347" s="429"/>
      <c r="TDV347" s="428"/>
      <c r="TDW347" s="430"/>
      <c r="TDX347" s="431"/>
      <c r="TDY347" s="429"/>
      <c r="TDZ347" s="428"/>
      <c r="TEA347" s="430"/>
      <c r="TEB347" s="431"/>
      <c r="TEC347" s="429"/>
      <c r="TED347" s="428"/>
      <c r="TEE347" s="430"/>
      <c r="TEF347" s="431"/>
      <c r="TEG347" s="429"/>
      <c r="TEH347" s="428"/>
      <c r="TEI347" s="430"/>
      <c r="TEJ347" s="431"/>
      <c r="TEK347" s="429"/>
      <c r="TEL347" s="428"/>
      <c r="TEM347" s="430"/>
      <c r="TEN347" s="431"/>
      <c r="TEO347" s="429"/>
      <c r="TEP347" s="428"/>
      <c r="TEQ347" s="430"/>
      <c r="TER347" s="431"/>
      <c r="TES347" s="429"/>
      <c r="TET347" s="428"/>
      <c r="TEU347" s="430"/>
      <c r="TEV347" s="431"/>
      <c r="TEW347" s="429"/>
      <c r="TEX347" s="428"/>
      <c r="TEY347" s="430"/>
      <c r="TEZ347" s="431"/>
      <c r="TFA347" s="429"/>
      <c r="TFB347" s="428"/>
      <c r="TFC347" s="430"/>
      <c r="TFD347" s="431"/>
      <c r="TFE347" s="429"/>
      <c r="TFF347" s="428"/>
      <c r="TFG347" s="430"/>
      <c r="TFH347" s="431"/>
      <c r="TFI347" s="429"/>
      <c r="TFJ347" s="428"/>
      <c r="TFK347" s="430"/>
      <c r="TFL347" s="431"/>
      <c r="TFM347" s="429"/>
      <c r="TFN347" s="428"/>
      <c r="TFO347" s="430"/>
      <c r="TFP347" s="431"/>
      <c r="TFQ347" s="429"/>
      <c r="TFR347" s="428"/>
      <c r="TFS347" s="430"/>
      <c r="TFT347" s="431"/>
      <c r="TFU347" s="429"/>
      <c r="TFV347" s="428"/>
      <c r="TFW347" s="430"/>
      <c r="TFX347" s="431"/>
      <c r="TFY347" s="429"/>
      <c r="TFZ347" s="428"/>
      <c r="TGA347" s="430"/>
      <c r="TGB347" s="431"/>
      <c r="TGC347" s="429"/>
      <c r="TGD347" s="428"/>
      <c r="TGE347" s="430"/>
      <c r="TGF347" s="431"/>
      <c r="TGG347" s="429"/>
      <c r="TGH347" s="428"/>
      <c r="TGI347" s="430"/>
      <c r="TGJ347" s="431"/>
      <c r="TGK347" s="429"/>
      <c r="TGL347" s="428"/>
      <c r="TGM347" s="430"/>
      <c r="TGN347" s="431"/>
      <c r="TGO347" s="429"/>
      <c r="TGP347" s="428"/>
      <c r="TGQ347" s="430"/>
      <c r="TGR347" s="431"/>
      <c r="TGS347" s="429"/>
      <c r="TGT347" s="428"/>
      <c r="TGU347" s="430"/>
      <c r="TGV347" s="431"/>
      <c r="TGW347" s="429"/>
      <c r="TGX347" s="428"/>
      <c r="TGY347" s="430"/>
      <c r="TGZ347" s="431"/>
      <c r="THA347" s="429"/>
      <c r="THB347" s="428"/>
      <c r="THC347" s="430"/>
      <c r="THD347" s="431"/>
      <c r="THE347" s="429"/>
      <c r="THF347" s="428"/>
      <c r="THG347" s="430"/>
      <c r="THH347" s="431"/>
      <c r="THI347" s="429"/>
      <c r="THJ347" s="428"/>
      <c r="THK347" s="430"/>
      <c r="THL347" s="431"/>
      <c r="THM347" s="429"/>
      <c r="THN347" s="428"/>
      <c r="THO347" s="430"/>
      <c r="THP347" s="431"/>
      <c r="THQ347" s="429"/>
      <c r="THR347" s="428"/>
      <c r="THS347" s="430"/>
      <c r="THT347" s="431"/>
      <c r="THU347" s="429"/>
      <c r="THV347" s="428"/>
      <c r="THW347" s="430"/>
      <c r="THX347" s="431"/>
      <c r="THY347" s="429"/>
      <c r="THZ347" s="428"/>
      <c r="TIA347" s="430"/>
      <c r="TIB347" s="431"/>
      <c r="TIC347" s="429"/>
      <c r="TID347" s="428"/>
      <c r="TIE347" s="430"/>
      <c r="TIF347" s="431"/>
      <c r="TIG347" s="429"/>
      <c r="TIH347" s="428"/>
      <c r="TII347" s="430"/>
      <c r="TIJ347" s="431"/>
      <c r="TIK347" s="429"/>
      <c r="TIL347" s="428"/>
      <c r="TIM347" s="430"/>
      <c r="TIN347" s="431"/>
      <c r="TIO347" s="429"/>
      <c r="TIP347" s="428"/>
      <c r="TIQ347" s="430"/>
      <c r="TIR347" s="431"/>
      <c r="TIS347" s="429"/>
      <c r="TIT347" s="428"/>
      <c r="TIU347" s="430"/>
      <c r="TIV347" s="431"/>
      <c r="TIW347" s="429"/>
      <c r="TIX347" s="428"/>
      <c r="TIY347" s="430"/>
      <c r="TIZ347" s="431"/>
      <c r="TJA347" s="429"/>
      <c r="TJB347" s="428"/>
      <c r="TJC347" s="430"/>
      <c r="TJD347" s="431"/>
      <c r="TJE347" s="429"/>
      <c r="TJF347" s="428"/>
      <c r="TJG347" s="430"/>
      <c r="TJH347" s="431"/>
      <c r="TJI347" s="429"/>
      <c r="TJJ347" s="428"/>
      <c r="TJK347" s="430"/>
      <c r="TJL347" s="431"/>
      <c r="TJM347" s="429"/>
      <c r="TJN347" s="428"/>
      <c r="TJO347" s="430"/>
      <c r="TJP347" s="431"/>
      <c r="TJQ347" s="429"/>
      <c r="TJR347" s="428"/>
      <c r="TJS347" s="430"/>
      <c r="TJT347" s="431"/>
      <c r="TJU347" s="429"/>
      <c r="TJV347" s="428"/>
      <c r="TJW347" s="430"/>
      <c r="TJX347" s="431"/>
      <c r="TJY347" s="429"/>
      <c r="TJZ347" s="428"/>
      <c r="TKA347" s="430"/>
      <c r="TKB347" s="431"/>
      <c r="TKC347" s="429"/>
      <c r="TKD347" s="428"/>
      <c r="TKE347" s="430"/>
      <c r="TKF347" s="431"/>
      <c r="TKG347" s="429"/>
      <c r="TKH347" s="428"/>
      <c r="TKI347" s="430"/>
      <c r="TKJ347" s="431"/>
      <c r="TKK347" s="429"/>
      <c r="TKL347" s="428"/>
      <c r="TKM347" s="430"/>
      <c r="TKN347" s="431"/>
      <c r="TKO347" s="429"/>
      <c r="TKP347" s="428"/>
      <c r="TKQ347" s="430"/>
      <c r="TKR347" s="431"/>
      <c r="TKS347" s="429"/>
      <c r="TKT347" s="428"/>
      <c r="TKU347" s="430"/>
      <c r="TKV347" s="431"/>
      <c r="TKW347" s="429"/>
      <c r="TKX347" s="428"/>
      <c r="TKY347" s="430"/>
      <c r="TKZ347" s="431"/>
      <c r="TLA347" s="429"/>
      <c r="TLB347" s="428"/>
      <c r="TLC347" s="430"/>
      <c r="TLD347" s="431"/>
      <c r="TLE347" s="429"/>
      <c r="TLF347" s="428"/>
      <c r="TLG347" s="430"/>
      <c r="TLH347" s="431"/>
      <c r="TLI347" s="429"/>
      <c r="TLJ347" s="428"/>
      <c r="TLK347" s="430"/>
      <c r="TLL347" s="431"/>
      <c r="TLM347" s="429"/>
      <c r="TLN347" s="428"/>
      <c r="TLO347" s="430"/>
      <c r="TLP347" s="431"/>
      <c r="TLQ347" s="429"/>
      <c r="TLR347" s="428"/>
      <c r="TLS347" s="430"/>
      <c r="TLT347" s="431"/>
      <c r="TLU347" s="429"/>
      <c r="TLV347" s="428"/>
      <c r="TLW347" s="430"/>
      <c r="TLX347" s="431"/>
      <c r="TLY347" s="429"/>
      <c r="TLZ347" s="428"/>
      <c r="TMA347" s="430"/>
      <c r="TMB347" s="431"/>
      <c r="TMC347" s="429"/>
      <c r="TMD347" s="428"/>
      <c r="TME347" s="430"/>
      <c r="TMF347" s="431"/>
      <c r="TMG347" s="429"/>
      <c r="TMH347" s="428"/>
      <c r="TMI347" s="430"/>
      <c r="TMJ347" s="431"/>
      <c r="TMK347" s="429"/>
      <c r="TML347" s="428"/>
      <c r="TMM347" s="430"/>
      <c r="TMN347" s="431"/>
      <c r="TMO347" s="429"/>
      <c r="TMP347" s="428"/>
      <c r="TMQ347" s="430"/>
      <c r="TMR347" s="431"/>
      <c r="TMS347" s="429"/>
      <c r="TMT347" s="428"/>
      <c r="TMU347" s="430"/>
      <c r="TMV347" s="431"/>
      <c r="TMW347" s="429"/>
      <c r="TMX347" s="428"/>
      <c r="TMY347" s="430"/>
      <c r="TMZ347" s="431"/>
      <c r="TNA347" s="429"/>
      <c r="TNB347" s="428"/>
      <c r="TNC347" s="430"/>
      <c r="TND347" s="431"/>
      <c r="TNE347" s="429"/>
      <c r="TNF347" s="428"/>
      <c r="TNG347" s="430"/>
      <c r="TNH347" s="431"/>
      <c r="TNI347" s="429"/>
      <c r="TNJ347" s="428"/>
      <c r="TNK347" s="430"/>
      <c r="TNL347" s="431"/>
      <c r="TNM347" s="429"/>
      <c r="TNN347" s="428"/>
      <c r="TNO347" s="430"/>
      <c r="TNP347" s="431"/>
      <c r="TNQ347" s="429"/>
      <c r="TNR347" s="428"/>
      <c r="TNS347" s="430"/>
      <c r="TNT347" s="431"/>
      <c r="TNU347" s="429"/>
      <c r="TNV347" s="428"/>
      <c r="TNW347" s="430"/>
      <c r="TNX347" s="431"/>
      <c r="TNY347" s="429"/>
      <c r="TNZ347" s="428"/>
      <c r="TOA347" s="430"/>
      <c r="TOB347" s="431"/>
      <c r="TOC347" s="429"/>
      <c r="TOD347" s="428"/>
      <c r="TOE347" s="430"/>
      <c r="TOF347" s="431"/>
      <c r="TOG347" s="429"/>
      <c r="TOH347" s="428"/>
      <c r="TOI347" s="430"/>
      <c r="TOJ347" s="431"/>
      <c r="TOK347" s="429"/>
      <c r="TOL347" s="428"/>
      <c r="TOM347" s="430"/>
      <c r="TON347" s="431"/>
      <c r="TOO347" s="429"/>
      <c r="TOP347" s="428"/>
      <c r="TOQ347" s="430"/>
      <c r="TOR347" s="431"/>
      <c r="TOS347" s="429"/>
      <c r="TOT347" s="428"/>
      <c r="TOU347" s="430"/>
      <c r="TOV347" s="431"/>
      <c r="TOW347" s="429"/>
      <c r="TOX347" s="428"/>
      <c r="TOY347" s="430"/>
      <c r="TOZ347" s="431"/>
      <c r="TPA347" s="429"/>
      <c r="TPB347" s="428"/>
      <c r="TPC347" s="430"/>
      <c r="TPD347" s="431"/>
      <c r="TPE347" s="429"/>
      <c r="TPF347" s="428"/>
      <c r="TPG347" s="430"/>
      <c r="TPH347" s="431"/>
      <c r="TPI347" s="429"/>
      <c r="TPJ347" s="428"/>
      <c r="TPK347" s="430"/>
      <c r="TPL347" s="431"/>
      <c r="TPM347" s="429"/>
      <c r="TPN347" s="428"/>
      <c r="TPO347" s="430"/>
      <c r="TPP347" s="431"/>
      <c r="TPQ347" s="429"/>
      <c r="TPR347" s="428"/>
      <c r="TPS347" s="430"/>
      <c r="TPT347" s="431"/>
      <c r="TPU347" s="429"/>
      <c r="TPV347" s="428"/>
      <c r="TPW347" s="430"/>
      <c r="TPX347" s="431"/>
      <c r="TPY347" s="429"/>
      <c r="TPZ347" s="428"/>
      <c r="TQA347" s="430"/>
      <c r="TQB347" s="431"/>
      <c r="TQC347" s="429"/>
      <c r="TQD347" s="428"/>
      <c r="TQE347" s="430"/>
      <c r="TQF347" s="431"/>
      <c r="TQG347" s="429"/>
      <c r="TQH347" s="428"/>
      <c r="TQI347" s="430"/>
      <c r="TQJ347" s="431"/>
      <c r="TQK347" s="429"/>
      <c r="TQL347" s="428"/>
      <c r="TQM347" s="430"/>
      <c r="TQN347" s="431"/>
      <c r="TQO347" s="429"/>
      <c r="TQP347" s="428"/>
      <c r="TQQ347" s="430"/>
      <c r="TQR347" s="431"/>
      <c r="TQS347" s="429"/>
      <c r="TQT347" s="428"/>
      <c r="TQU347" s="430"/>
      <c r="TQV347" s="431"/>
      <c r="TQW347" s="429"/>
      <c r="TQX347" s="428"/>
      <c r="TQY347" s="430"/>
      <c r="TQZ347" s="431"/>
      <c r="TRA347" s="429"/>
      <c r="TRB347" s="428"/>
      <c r="TRC347" s="430"/>
      <c r="TRD347" s="431"/>
      <c r="TRE347" s="429"/>
      <c r="TRF347" s="428"/>
      <c r="TRG347" s="430"/>
      <c r="TRH347" s="431"/>
      <c r="TRI347" s="429"/>
      <c r="TRJ347" s="428"/>
      <c r="TRK347" s="430"/>
      <c r="TRL347" s="431"/>
      <c r="TRM347" s="429"/>
      <c r="TRN347" s="428"/>
      <c r="TRO347" s="430"/>
      <c r="TRP347" s="431"/>
      <c r="TRQ347" s="429"/>
      <c r="TRR347" s="428"/>
      <c r="TRS347" s="430"/>
      <c r="TRT347" s="431"/>
      <c r="TRU347" s="429"/>
      <c r="TRV347" s="428"/>
      <c r="TRW347" s="430"/>
      <c r="TRX347" s="431"/>
      <c r="TRY347" s="429"/>
      <c r="TRZ347" s="428"/>
      <c r="TSA347" s="430"/>
      <c r="TSB347" s="431"/>
      <c r="TSC347" s="429"/>
      <c r="TSD347" s="428"/>
      <c r="TSE347" s="430"/>
      <c r="TSF347" s="431"/>
      <c r="TSG347" s="429"/>
      <c r="TSH347" s="428"/>
      <c r="TSI347" s="430"/>
      <c r="TSJ347" s="431"/>
      <c r="TSK347" s="429"/>
      <c r="TSL347" s="428"/>
      <c r="TSM347" s="430"/>
      <c r="TSN347" s="431"/>
      <c r="TSO347" s="429"/>
      <c r="TSP347" s="428"/>
      <c r="TSQ347" s="430"/>
      <c r="TSR347" s="431"/>
      <c r="TSS347" s="429"/>
      <c r="TST347" s="428"/>
      <c r="TSU347" s="430"/>
      <c r="TSV347" s="431"/>
      <c r="TSW347" s="429"/>
      <c r="TSX347" s="428"/>
      <c r="TSY347" s="430"/>
      <c r="TSZ347" s="431"/>
      <c r="TTA347" s="429"/>
      <c r="TTB347" s="428"/>
      <c r="TTC347" s="430"/>
      <c r="TTD347" s="431"/>
      <c r="TTE347" s="429"/>
      <c r="TTF347" s="428"/>
      <c r="TTG347" s="430"/>
      <c r="TTH347" s="431"/>
      <c r="TTI347" s="429"/>
      <c r="TTJ347" s="428"/>
      <c r="TTK347" s="430"/>
      <c r="TTL347" s="431"/>
      <c r="TTM347" s="429"/>
      <c r="TTN347" s="428"/>
      <c r="TTO347" s="430"/>
      <c r="TTP347" s="431"/>
      <c r="TTQ347" s="429"/>
      <c r="TTR347" s="428"/>
      <c r="TTS347" s="430"/>
      <c r="TTT347" s="431"/>
      <c r="TTU347" s="429"/>
      <c r="TTV347" s="428"/>
      <c r="TTW347" s="430"/>
      <c r="TTX347" s="431"/>
      <c r="TTY347" s="429"/>
      <c r="TTZ347" s="428"/>
      <c r="TUA347" s="430"/>
      <c r="TUB347" s="431"/>
      <c r="TUC347" s="429"/>
      <c r="TUD347" s="428"/>
      <c r="TUE347" s="430"/>
      <c r="TUF347" s="431"/>
      <c r="TUG347" s="429"/>
      <c r="TUH347" s="428"/>
      <c r="TUI347" s="430"/>
      <c r="TUJ347" s="431"/>
      <c r="TUK347" s="429"/>
      <c r="TUL347" s="428"/>
      <c r="TUM347" s="430"/>
      <c r="TUN347" s="431"/>
      <c r="TUO347" s="429"/>
      <c r="TUP347" s="428"/>
      <c r="TUQ347" s="430"/>
      <c r="TUR347" s="431"/>
      <c r="TUS347" s="429"/>
      <c r="TUT347" s="428"/>
      <c r="TUU347" s="430"/>
      <c r="TUV347" s="431"/>
      <c r="TUW347" s="429"/>
      <c r="TUX347" s="428"/>
      <c r="TUY347" s="430"/>
      <c r="TUZ347" s="431"/>
      <c r="TVA347" s="429"/>
      <c r="TVB347" s="428"/>
      <c r="TVC347" s="430"/>
      <c r="TVD347" s="431"/>
      <c r="TVE347" s="429"/>
      <c r="TVF347" s="428"/>
      <c r="TVG347" s="430"/>
      <c r="TVH347" s="431"/>
      <c r="TVI347" s="429"/>
      <c r="TVJ347" s="428"/>
      <c r="TVK347" s="430"/>
      <c r="TVL347" s="431"/>
      <c r="TVM347" s="429"/>
      <c r="TVN347" s="428"/>
      <c r="TVO347" s="430"/>
      <c r="TVP347" s="431"/>
      <c r="TVQ347" s="429"/>
      <c r="TVR347" s="428"/>
      <c r="TVS347" s="430"/>
      <c r="TVT347" s="431"/>
      <c r="TVU347" s="429"/>
      <c r="TVV347" s="428"/>
      <c r="TVW347" s="430"/>
      <c r="TVX347" s="431"/>
      <c r="TVY347" s="429"/>
      <c r="TVZ347" s="428"/>
      <c r="TWA347" s="430"/>
      <c r="TWB347" s="431"/>
      <c r="TWC347" s="429"/>
      <c r="TWD347" s="428"/>
      <c r="TWE347" s="430"/>
      <c r="TWF347" s="431"/>
      <c r="TWG347" s="429"/>
      <c r="TWH347" s="428"/>
      <c r="TWI347" s="430"/>
      <c r="TWJ347" s="431"/>
      <c r="TWK347" s="429"/>
      <c r="TWL347" s="428"/>
      <c r="TWM347" s="430"/>
      <c r="TWN347" s="431"/>
      <c r="TWO347" s="429"/>
      <c r="TWP347" s="428"/>
      <c r="TWQ347" s="430"/>
      <c r="TWR347" s="431"/>
      <c r="TWS347" s="429"/>
      <c r="TWT347" s="428"/>
      <c r="TWU347" s="430"/>
      <c r="TWV347" s="431"/>
      <c r="TWW347" s="429"/>
      <c r="TWX347" s="428"/>
      <c r="TWY347" s="430"/>
      <c r="TWZ347" s="431"/>
      <c r="TXA347" s="429"/>
      <c r="TXB347" s="428"/>
      <c r="TXC347" s="430"/>
      <c r="TXD347" s="431"/>
      <c r="TXE347" s="429"/>
      <c r="TXF347" s="428"/>
      <c r="TXG347" s="430"/>
      <c r="TXH347" s="431"/>
      <c r="TXI347" s="429"/>
      <c r="TXJ347" s="428"/>
      <c r="TXK347" s="430"/>
      <c r="TXL347" s="431"/>
      <c r="TXM347" s="429"/>
      <c r="TXN347" s="428"/>
      <c r="TXO347" s="430"/>
      <c r="TXP347" s="431"/>
      <c r="TXQ347" s="429"/>
      <c r="TXR347" s="428"/>
      <c r="TXS347" s="430"/>
      <c r="TXT347" s="431"/>
      <c r="TXU347" s="429"/>
      <c r="TXV347" s="428"/>
      <c r="TXW347" s="430"/>
      <c r="TXX347" s="431"/>
      <c r="TXY347" s="429"/>
      <c r="TXZ347" s="428"/>
      <c r="TYA347" s="430"/>
      <c r="TYB347" s="431"/>
      <c r="TYC347" s="429"/>
      <c r="TYD347" s="428"/>
      <c r="TYE347" s="430"/>
      <c r="TYF347" s="431"/>
      <c r="TYG347" s="429"/>
      <c r="TYH347" s="428"/>
      <c r="TYI347" s="430"/>
      <c r="TYJ347" s="431"/>
      <c r="TYK347" s="429"/>
      <c r="TYL347" s="428"/>
      <c r="TYM347" s="430"/>
      <c r="TYN347" s="431"/>
      <c r="TYO347" s="429"/>
      <c r="TYP347" s="428"/>
      <c r="TYQ347" s="430"/>
      <c r="TYR347" s="431"/>
      <c r="TYS347" s="429"/>
      <c r="TYT347" s="428"/>
      <c r="TYU347" s="430"/>
      <c r="TYV347" s="431"/>
      <c r="TYW347" s="429"/>
      <c r="TYX347" s="428"/>
      <c r="TYY347" s="430"/>
      <c r="TYZ347" s="431"/>
      <c r="TZA347" s="429"/>
      <c r="TZB347" s="428"/>
      <c r="TZC347" s="430"/>
      <c r="TZD347" s="431"/>
      <c r="TZE347" s="429"/>
      <c r="TZF347" s="428"/>
      <c r="TZG347" s="430"/>
      <c r="TZH347" s="431"/>
      <c r="TZI347" s="429"/>
      <c r="TZJ347" s="428"/>
      <c r="TZK347" s="430"/>
      <c r="TZL347" s="431"/>
      <c r="TZM347" s="429"/>
      <c r="TZN347" s="428"/>
      <c r="TZO347" s="430"/>
      <c r="TZP347" s="431"/>
      <c r="TZQ347" s="429"/>
      <c r="TZR347" s="428"/>
      <c r="TZS347" s="430"/>
      <c r="TZT347" s="431"/>
      <c r="TZU347" s="429"/>
      <c r="TZV347" s="428"/>
      <c r="TZW347" s="430"/>
      <c r="TZX347" s="431"/>
      <c r="TZY347" s="429"/>
      <c r="TZZ347" s="428"/>
      <c r="UAA347" s="430"/>
      <c r="UAB347" s="431"/>
      <c r="UAC347" s="429"/>
      <c r="UAD347" s="428"/>
      <c r="UAE347" s="430"/>
      <c r="UAF347" s="431"/>
      <c r="UAG347" s="429"/>
      <c r="UAH347" s="428"/>
      <c r="UAI347" s="430"/>
      <c r="UAJ347" s="431"/>
      <c r="UAK347" s="429"/>
      <c r="UAL347" s="428"/>
      <c r="UAM347" s="430"/>
      <c r="UAN347" s="431"/>
      <c r="UAO347" s="429"/>
      <c r="UAP347" s="428"/>
      <c r="UAQ347" s="430"/>
      <c r="UAR347" s="431"/>
      <c r="UAS347" s="429"/>
      <c r="UAT347" s="428"/>
      <c r="UAU347" s="430"/>
      <c r="UAV347" s="431"/>
      <c r="UAW347" s="429"/>
      <c r="UAX347" s="428"/>
      <c r="UAY347" s="430"/>
      <c r="UAZ347" s="431"/>
      <c r="UBA347" s="429"/>
      <c r="UBB347" s="428"/>
      <c r="UBC347" s="430"/>
      <c r="UBD347" s="431"/>
      <c r="UBE347" s="429"/>
      <c r="UBF347" s="428"/>
      <c r="UBG347" s="430"/>
      <c r="UBH347" s="431"/>
      <c r="UBI347" s="429"/>
      <c r="UBJ347" s="428"/>
      <c r="UBK347" s="430"/>
      <c r="UBL347" s="431"/>
      <c r="UBM347" s="429"/>
      <c r="UBN347" s="428"/>
      <c r="UBO347" s="430"/>
      <c r="UBP347" s="431"/>
      <c r="UBQ347" s="429"/>
      <c r="UBR347" s="428"/>
      <c r="UBS347" s="430"/>
      <c r="UBT347" s="431"/>
      <c r="UBU347" s="429"/>
      <c r="UBV347" s="428"/>
      <c r="UBW347" s="430"/>
      <c r="UBX347" s="431"/>
      <c r="UBY347" s="429"/>
      <c r="UBZ347" s="428"/>
      <c r="UCA347" s="430"/>
      <c r="UCB347" s="431"/>
      <c r="UCC347" s="429"/>
      <c r="UCD347" s="428"/>
      <c r="UCE347" s="430"/>
      <c r="UCF347" s="431"/>
      <c r="UCG347" s="429"/>
      <c r="UCH347" s="428"/>
      <c r="UCI347" s="430"/>
      <c r="UCJ347" s="431"/>
      <c r="UCK347" s="429"/>
      <c r="UCL347" s="428"/>
      <c r="UCM347" s="430"/>
      <c r="UCN347" s="431"/>
      <c r="UCO347" s="429"/>
      <c r="UCP347" s="428"/>
      <c r="UCQ347" s="430"/>
      <c r="UCR347" s="431"/>
      <c r="UCS347" s="429"/>
      <c r="UCT347" s="428"/>
      <c r="UCU347" s="430"/>
      <c r="UCV347" s="431"/>
      <c r="UCW347" s="429"/>
      <c r="UCX347" s="428"/>
      <c r="UCY347" s="430"/>
      <c r="UCZ347" s="431"/>
      <c r="UDA347" s="429"/>
      <c r="UDB347" s="428"/>
      <c r="UDC347" s="430"/>
      <c r="UDD347" s="431"/>
      <c r="UDE347" s="429"/>
      <c r="UDF347" s="428"/>
      <c r="UDG347" s="430"/>
      <c r="UDH347" s="431"/>
      <c r="UDI347" s="429"/>
      <c r="UDJ347" s="428"/>
      <c r="UDK347" s="430"/>
      <c r="UDL347" s="431"/>
      <c r="UDM347" s="429"/>
      <c r="UDN347" s="428"/>
      <c r="UDO347" s="430"/>
      <c r="UDP347" s="431"/>
      <c r="UDQ347" s="429"/>
      <c r="UDR347" s="428"/>
      <c r="UDS347" s="430"/>
      <c r="UDT347" s="431"/>
      <c r="UDU347" s="429"/>
      <c r="UDV347" s="428"/>
      <c r="UDW347" s="430"/>
      <c r="UDX347" s="431"/>
      <c r="UDY347" s="429"/>
      <c r="UDZ347" s="428"/>
      <c r="UEA347" s="430"/>
      <c r="UEB347" s="431"/>
      <c r="UEC347" s="429"/>
      <c r="UED347" s="428"/>
      <c r="UEE347" s="430"/>
      <c r="UEF347" s="431"/>
      <c r="UEG347" s="429"/>
      <c r="UEH347" s="428"/>
      <c r="UEI347" s="430"/>
      <c r="UEJ347" s="431"/>
      <c r="UEK347" s="429"/>
      <c r="UEL347" s="428"/>
      <c r="UEM347" s="430"/>
      <c r="UEN347" s="431"/>
      <c r="UEO347" s="429"/>
      <c r="UEP347" s="428"/>
      <c r="UEQ347" s="430"/>
      <c r="UER347" s="431"/>
      <c r="UES347" s="429"/>
      <c r="UET347" s="428"/>
      <c r="UEU347" s="430"/>
      <c r="UEV347" s="431"/>
      <c r="UEW347" s="429"/>
      <c r="UEX347" s="428"/>
      <c r="UEY347" s="430"/>
      <c r="UEZ347" s="431"/>
      <c r="UFA347" s="429"/>
      <c r="UFB347" s="428"/>
      <c r="UFC347" s="430"/>
      <c r="UFD347" s="431"/>
      <c r="UFE347" s="429"/>
      <c r="UFF347" s="428"/>
      <c r="UFG347" s="430"/>
      <c r="UFH347" s="431"/>
      <c r="UFI347" s="429"/>
      <c r="UFJ347" s="428"/>
      <c r="UFK347" s="430"/>
      <c r="UFL347" s="431"/>
      <c r="UFM347" s="429"/>
      <c r="UFN347" s="428"/>
      <c r="UFO347" s="430"/>
      <c r="UFP347" s="431"/>
      <c r="UFQ347" s="429"/>
      <c r="UFR347" s="428"/>
      <c r="UFS347" s="430"/>
      <c r="UFT347" s="431"/>
      <c r="UFU347" s="429"/>
      <c r="UFV347" s="428"/>
      <c r="UFW347" s="430"/>
      <c r="UFX347" s="431"/>
      <c r="UFY347" s="429"/>
      <c r="UFZ347" s="428"/>
      <c r="UGA347" s="430"/>
      <c r="UGB347" s="431"/>
      <c r="UGC347" s="429"/>
      <c r="UGD347" s="428"/>
      <c r="UGE347" s="430"/>
      <c r="UGF347" s="431"/>
      <c r="UGG347" s="429"/>
      <c r="UGH347" s="428"/>
      <c r="UGI347" s="430"/>
      <c r="UGJ347" s="431"/>
      <c r="UGK347" s="429"/>
      <c r="UGL347" s="428"/>
      <c r="UGM347" s="430"/>
      <c r="UGN347" s="431"/>
      <c r="UGO347" s="429"/>
      <c r="UGP347" s="428"/>
      <c r="UGQ347" s="430"/>
      <c r="UGR347" s="431"/>
      <c r="UGS347" s="429"/>
      <c r="UGT347" s="428"/>
      <c r="UGU347" s="430"/>
      <c r="UGV347" s="431"/>
      <c r="UGW347" s="429"/>
      <c r="UGX347" s="428"/>
      <c r="UGY347" s="430"/>
      <c r="UGZ347" s="431"/>
      <c r="UHA347" s="429"/>
      <c r="UHB347" s="428"/>
      <c r="UHC347" s="430"/>
      <c r="UHD347" s="431"/>
      <c r="UHE347" s="429"/>
      <c r="UHF347" s="428"/>
      <c r="UHG347" s="430"/>
      <c r="UHH347" s="431"/>
      <c r="UHI347" s="429"/>
      <c r="UHJ347" s="428"/>
      <c r="UHK347" s="430"/>
      <c r="UHL347" s="431"/>
      <c r="UHM347" s="429"/>
      <c r="UHN347" s="428"/>
      <c r="UHO347" s="430"/>
      <c r="UHP347" s="431"/>
      <c r="UHQ347" s="429"/>
      <c r="UHR347" s="428"/>
      <c r="UHS347" s="430"/>
      <c r="UHT347" s="431"/>
      <c r="UHU347" s="429"/>
      <c r="UHV347" s="428"/>
      <c r="UHW347" s="430"/>
      <c r="UHX347" s="431"/>
      <c r="UHY347" s="429"/>
      <c r="UHZ347" s="428"/>
      <c r="UIA347" s="430"/>
      <c r="UIB347" s="431"/>
      <c r="UIC347" s="429"/>
      <c r="UID347" s="428"/>
      <c r="UIE347" s="430"/>
      <c r="UIF347" s="431"/>
      <c r="UIG347" s="429"/>
      <c r="UIH347" s="428"/>
      <c r="UII347" s="430"/>
      <c r="UIJ347" s="431"/>
      <c r="UIK347" s="429"/>
      <c r="UIL347" s="428"/>
      <c r="UIM347" s="430"/>
      <c r="UIN347" s="431"/>
      <c r="UIO347" s="429"/>
      <c r="UIP347" s="428"/>
      <c r="UIQ347" s="430"/>
      <c r="UIR347" s="431"/>
      <c r="UIS347" s="429"/>
      <c r="UIT347" s="428"/>
      <c r="UIU347" s="430"/>
      <c r="UIV347" s="431"/>
      <c r="UIW347" s="429"/>
      <c r="UIX347" s="428"/>
      <c r="UIY347" s="430"/>
      <c r="UIZ347" s="431"/>
      <c r="UJA347" s="429"/>
      <c r="UJB347" s="428"/>
      <c r="UJC347" s="430"/>
      <c r="UJD347" s="431"/>
      <c r="UJE347" s="429"/>
      <c r="UJF347" s="428"/>
      <c r="UJG347" s="430"/>
      <c r="UJH347" s="431"/>
      <c r="UJI347" s="429"/>
      <c r="UJJ347" s="428"/>
      <c r="UJK347" s="430"/>
      <c r="UJL347" s="431"/>
      <c r="UJM347" s="429"/>
      <c r="UJN347" s="428"/>
      <c r="UJO347" s="430"/>
      <c r="UJP347" s="431"/>
      <c r="UJQ347" s="429"/>
      <c r="UJR347" s="428"/>
      <c r="UJS347" s="430"/>
      <c r="UJT347" s="431"/>
      <c r="UJU347" s="429"/>
      <c r="UJV347" s="428"/>
      <c r="UJW347" s="430"/>
      <c r="UJX347" s="431"/>
      <c r="UJY347" s="429"/>
      <c r="UJZ347" s="428"/>
      <c r="UKA347" s="430"/>
      <c r="UKB347" s="431"/>
      <c r="UKC347" s="429"/>
      <c r="UKD347" s="428"/>
      <c r="UKE347" s="430"/>
      <c r="UKF347" s="431"/>
      <c r="UKG347" s="429"/>
      <c r="UKH347" s="428"/>
      <c r="UKI347" s="430"/>
      <c r="UKJ347" s="431"/>
      <c r="UKK347" s="429"/>
      <c r="UKL347" s="428"/>
      <c r="UKM347" s="430"/>
      <c r="UKN347" s="431"/>
      <c r="UKO347" s="429"/>
      <c r="UKP347" s="428"/>
      <c r="UKQ347" s="430"/>
      <c r="UKR347" s="431"/>
      <c r="UKS347" s="429"/>
      <c r="UKT347" s="428"/>
      <c r="UKU347" s="430"/>
      <c r="UKV347" s="431"/>
      <c r="UKW347" s="429"/>
      <c r="UKX347" s="428"/>
      <c r="UKY347" s="430"/>
      <c r="UKZ347" s="431"/>
      <c r="ULA347" s="429"/>
      <c r="ULB347" s="428"/>
      <c r="ULC347" s="430"/>
      <c r="ULD347" s="431"/>
      <c r="ULE347" s="429"/>
      <c r="ULF347" s="428"/>
      <c r="ULG347" s="430"/>
      <c r="ULH347" s="431"/>
      <c r="ULI347" s="429"/>
      <c r="ULJ347" s="428"/>
      <c r="ULK347" s="430"/>
      <c r="ULL347" s="431"/>
      <c r="ULM347" s="429"/>
      <c r="ULN347" s="428"/>
      <c r="ULO347" s="430"/>
      <c r="ULP347" s="431"/>
      <c r="ULQ347" s="429"/>
      <c r="ULR347" s="428"/>
      <c r="ULS347" s="430"/>
      <c r="ULT347" s="431"/>
      <c r="ULU347" s="429"/>
      <c r="ULV347" s="428"/>
      <c r="ULW347" s="430"/>
      <c r="ULX347" s="431"/>
      <c r="ULY347" s="429"/>
      <c r="ULZ347" s="428"/>
      <c r="UMA347" s="430"/>
      <c r="UMB347" s="431"/>
      <c r="UMC347" s="429"/>
      <c r="UMD347" s="428"/>
      <c r="UME347" s="430"/>
      <c r="UMF347" s="431"/>
      <c r="UMG347" s="429"/>
      <c r="UMH347" s="428"/>
      <c r="UMI347" s="430"/>
      <c r="UMJ347" s="431"/>
      <c r="UMK347" s="429"/>
      <c r="UML347" s="428"/>
      <c r="UMM347" s="430"/>
      <c r="UMN347" s="431"/>
      <c r="UMO347" s="429"/>
      <c r="UMP347" s="428"/>
      <c r="UMQ347" s="430"/>
      <c r="UMR347" s="431"/>
      <c r="UMS347" s="429"/>
      <c r="UMT347" s="428"/>
      <c r="UMU347" s="430"/>
      <c r="UMV347" s="431"/>
      <c r="UMW347" s="429"/>
      <c r="UMX347" s="428"/>
      <c r="UMY347" s="430"/>
      <c r="UMZ347" s="431"/>
      <c r="UNA347" s="429"/>
      <c r="UNB347" s="428"/>
      <c r="UNC347" s="430"/>
      <c r="UND347" s="431"/>
      <c r="UNE347" s="429"/>
      <c r="UNF347" s="428"/>
      <c r="UNG347" s="430"/>
      <c r="UNH347" s="431"/>
      <c r="UNI347" s="429"/>
      <c r="UNJ347" s="428"/>
      <c r="UNK347" s="430"/>
      <c r="UNL347" s="431"/>
      <c r="UNM347" s="429"/>
      <c r="UNN347" s="428"/>
      <c r="UNO347" s="430"/>
      <c r="UNP347" s="431"/>
      <c r="UNQ347" s="429"/>
      <c r="UNR347" s="428"/>
      <c r="UNS347" s="430"/>
      <c r="UNT347" s="431"/>
      <c r="UNU347" s="429"/>
      <c r="UNV347" s="428"/>
      <c r="UNW347" s="430"/>
      <c r="UNX347" s="431"/>
      <c r="UNY347" s="429"/>
      <c r="UNZ347" s="428"/>
      <c r="UOA347" s="430"/>
      <c r="UOB347" s="431"/>
      <c r="UOC347" s="429"/>
      <c r="UOD347" s="428"/>
      <c r="UOE347" s="430"/>
      <c r="UOF347" s="431"/>
      <c r="UOG347" s="429"/>
      <c r="UOH347" s="428"/>
      <c r="UOI347" s="430"/>
      <c r="UOJ347" s="431"/>
      <c r="UOK347" s="429"/>
      <c r="UOL347" s="428"/>
      <c r="UOM347" s="430"/>
      <c r="UON347" s="431"/>
      <c r="UOO347" s="429"/>
      <c r="UOP347" s="428"/>
      <c r="UOQ347" s="430"/>
      <c r="UOR347" s="431"/>
      <c r="UOS347" s="429"/>
      <c r="UOT347" s="428"/>
      <c r="UOU347" s="430"/>
      <c r="UOV347" s="431"/>
      <c r="UOW347" s="429"/>
      <c r="UOX347" s="428"/>
      <c r="UOY347" s="430"/>
      <c r="UOZ347" s="431"/>
      <c r="UPA347" s="429"/>
      <c r="UPB347" s="428"/>
      <c r="UPC347" s="430"/>
      <c r="UPD347" s="431"/>
      <c r="UPE347" s="429"/>
      <c r="UPF347" s="428"/>
      <c r="UPG347" s="430"/>
      <c r="UPH347" s="431"/>
      <c r="UPI347" s="429"/>
      <c r="UPJ347" s="428"/>
      <c r="UPK347" s="430"/>
      <c r="UPL347" s="431"/>
      <c r="UPM347" s="429"/>
      <c r="UPN347" s="428"/>
      <c r="UPO347" s="430"/>
      <c r="UPP347" s="431"/>
      <c r="UPQ347" s="429"/>
      <c r="UPR347" s="428"/>
      <c r="UPS347" s="430"/>
      <c r="UPT347" s="431"/>
      <c r="UPU347" s="429"/>
      <c r="UPV347" s="428"/>
      <c r="UPW347" s="430"/>
      <c r="UPX347" s="431"/>
      <c r="UPY347" s="429"/>
      <c r="UPZ347" s="428"/>
      <c r="UQA347" s="430"/>
      <c r="UQB347" s="431"/>
      <c r="UQC347" s="429"/>
      <c r="UQD347" s="428"/>
      <c r="UQE347" s="430"/>
      <c r="UQF347" s="431"/>
      <c r="UQG347" s="429"/>
      <c r="UQH347" s="428"/>
      <c r="UQI347" s="430"/>
      <c r="UQJ347" s="431"/>
      <c r="UQK347" s="429"/>
      <c r="UQL347" s="428"/>
      <c r="UQM347" s="430"/>
      <c r="UQN347" s="431"/>
      <c r="UQO347" s="429"/>
      <c r="UQP347" s="428"/>
      <c r="UQQ347" s="430"/>
      <c r="UQR347" s="431"/>
      <c r="UQS347" s="429"/>
      <c r="UQT347" s="428"/>
      <c r="UQU347" s="430"/>
      <c r="UQV347" s="431"/>
      <c r="UQW347" s="429"/>
      <c r="UQX347" s="428"/>
      <c r="UQY347" s="430"/>
      <c r="UQZ347" s="431"/>
      <c r="URA347" s="429"/>
      <c r="URB347" s="428"/>
      <c r="URC347" s="430"/>
      <c r="URD347" s="431"/>
      <c r="URE347" s="429"/>
      <c r="URF347" s="428"/>
      <c r="URG347" s="430"/>
      <c r="URH347" s="431"/>
      <c r="URI347" s="429"/>
      <c r="URJ347" s="428"/>
      <c r="URK347" s="430"/>
      <c r="URL347" s="431"/>
      <c r="URM347" s="429"/>
      <c r="URN347" s="428"/>
      <c r="URO347" s="430"/>
      <c r="URP347" s="431"/>
      <c r="URQ347" s="429"/>
      <c r="URR347" s="428"/>
      <c r="URS347" s="430"/>
      <c r="URT347" s="431"/>
      <c r="URU347" s="429"/>
      <c r="URV347" s="428"/>
      <c r="URW347" s="430"/>
      <c r="URX347" s="431"/>
      <c r="URY347" s="429"/>
      <c r="URZ347" s="428"/>
      <c r="USA347" s="430"/>
      <c r="USB347" s="431"/>
      <c r="USC347" s="429"/>
      <c r="USD347" s="428"/>
      <c r="USE347" s="430"/>
      <c r="USF347" s="431"/>
      <c r="USG347" s="429"/>
      <c r="USH347" s="428"/>
      <c r="USI347" s="430"/>
      <c r="USJ347" s="431"/>
      <c r="USK347" s="429"/>
      <c r="USL347" s="428"/>
      <c r="USM347" s="430"/>
      <c r="USN347" s="431"/>
      <c r="USO347" s="429"/>
      <c r="USP347" s="428"/>
      <c r="USQ347" s="430"/>
      <c r="USR347" s="431"/>
      <c r="USS347" s="429"/>
      <c r="UST347" s="428"/>
      <c r="USU347" s="430"/>
      <c r="USV347" s="431"/>
      <c r="USW347" s="429"/>
      <c r="USX347" s="428"/>
      <c r="USY347" s="430"/>
      <c r="USZ347" s="431"/>
      <c r="UTA347" s="429"/>
      <c r="UTB347" s="428"/>
      <c r="UTC347" s="430"/>
      <c r="UTD347" s="431"/>
      <c r="UTE347" s="429"/>
      <c r="UTF347" s="428"/>
      <c r="UTG347" s="430"/>
      <c r="UTH347" s="431"/>
      <c r="UTI347" s="429"/>
      <c r="UTJ347" s="428"/>
      <c r="UTK347" s="430"/>
      <c r="UTL347" s="431"/>
      <c r="UTM347" s="429"/>
      <c r="UTN347" s="428"/>
      <c r="UTO347" s="430"/>
      <c r="UTP347" s="431"/>
      <c r="UTQ347" s="429"/>
      <c r="UTR347" s="428"/>
      <c r="UTS347" s="430"/>
      <c r="UTT347" s="431"/>
      <c r="UTU347" s="429"/>
      <c r="UTV347" s="428"/>
      <c r="UTW347" s="430"/>
      <c r="UTX347" s="431"/>
      <c r="UTY347" s="429"/>
      <c r="UTZ347" s="428"/>
      <c r="UUA347" s="430"/>
      <c r="UUB347" s="431"/>
      <c r="UUC347" s="429"/>
      <c r="UUD347" s="428"/>
      <c r="UUE347" s="430"/>
      <c r="UUF347" s="431"/>
      <c r="UUG347" s="429"/>
      <c r="UUH347" s="428"/>
      <c r="UUI347" s="430"/>
      <c r="UUJ347" s="431"/>
      <c r="UUK347" s="429"/>
      <c r="UUL347" s="428"/>
      <c r="UUM347" s="430"/>
      <c r="UUN347" s="431"/>
      <c r="UUO347" s="429"/>
      <c r="UUP347" s="428"/>
      <c r="UUQ347" s="430"/>
      <c r="UUR347" s="431"/>
      <c r="UUS347" s="429"/>
      <c r="UUT347" s="428"/>
      <c r="UUU347" s="430"/>
      <c r="UUV347" s="431"/>
      <c r="UUW347" s="429"/>
      <c r="UUX347" s="428"/>
      <c r="UUY347" s="430"/>
      <c r="UUZ347" s="431"/>
      <c r="UVA347" s="429"/>
      <c r="UVB347" s="428"/>
      <c r="UVC347" s="430"/>
      <c r="UVD347" s="431"/>
      <c r="UVE347" s="429"/>
      <c r="UVF347" s="428"/>
      <c r="UVG347" s="430"/>
      <c r="UVH347" s="431"/>
      <c r="UVI347" s="429"/>
      <c r="UVJ347" s="428"/>
      <c r="UVK347" s="430"/>
      <c r="UVL347" s="431"/>
      <c r="UVM347" s="429"/>
      <c r="UVN347" s="428"/>
      <c r="UVO347" s="430"/>
      <c r="UVP347" s="431"/>
      <c r="UVQ347" s="429"/>
      <c r="UVR347" s="428"/>
      <c r="UVS347" s="430"/>
      <c r="UVT347" s="431"/>
      <c r="UVU347" s="429"/>
      <c r="UVV347" s="428"/>
      <c r="UVW347" s="430"/>
      <c r="UVX347" s="431"/>
      <c r="UVY347" s="429"/>
      <c r="UVZ347" s="428"/>
      <c r="UWA347" s="430"/>
      <c r="UWB347" s="431"/>
      <c r="UWC347" s="429"/>
      <c r="UWD347" s="428"/>
      <c r="UWE347" s="430"/>
      <c r="UWF347" s="431"/>
      <c r="UWG347" s="429"/>
      <c r="UWH347" s="428"/>
      <c r="UWI347" s="430"/>
      <c r="UWJ347" s="431"/>
      <c r="UWK347" s="429"/>
      <c r="UWL347" s="428"/>
      <c r="UWM347" s="430"/>
      <c r="UWN347" s="431"/>
      <c r="UWO347" s="429"/>
      <c r="UWP347" s="428"/>
      <c r="UWQ347" s="430"/>
      <c r="UWR347" s="431"/>
      <c r="UWS347" s="429"/>
      <c r="UWT347" s="428"/>
      <c r="UWU347" s="430"/>
      <c r="UWV347" s="431"/>
      <c r="UWW347" s="429"/>
      <c r="UWX347" s="428"/>
      <c r="UWY347" s="430"/>
      <c r="UWZ347" s="431"/>
      <c r="UXA347" s="429"/>
      <c r="UXB347" s="428"/>
      <c r="UXC347" s="430"/>
      <c r="UXD347" s="431"/>
      <c r="UXE347" s="429"/>
      <c r="UXF347" s="428"/>
      <c r="UXG347" s="430"/>
      <c r="UXH347" s="431"/>
      <c r="UXI347" s="429"/>
      <c r="UXJ347" s="428"/>
      <c r="UXK347" s="430"/>
      <c r="UXL347" s="431"/>
      <c r="UXM347" s="429"/>
      <c r="UXN347" s="428"/>
      <c r="UXO347" s="430"/>
      <c r="UXP347" s="431"/>
      <c r="UXQ347" s="429"/>
      <c r="UXR347" s="428"/>
      <c r="UXS347" s="430"/>
      <c r="UXT347" s="431"/>
      <c r="UXU347" s="429"/>
      <c r="UXV347" s="428"/>
      <c r="UXW347" s="430"/>
      <c r="UXX347" s="431"/>
      <c r="UXY347" s="429"/>
      <c r="UXZ347" s="428"/>
      <c r="UYA347" s="430"/>
      <c r="UYB347" s="431"/>
      <c r="UYC347" s="429"/>
      <c r="UYD347" s="428"/>
      <c r="UYE347" s="430"/>
      <c r="UYF347" s="431"/>
      <c r="UYG347" s="429"/>
      <c r="UYH347" s="428"/>
      <c r="UYI347" s="430"/>
      <c r="UYJ347" s="431"/>
      <c r="UYK347" s="429"/>
      <c r="UYL347" s="428"/>
      <c r="UYM347" s="430"/>
      <c r="UYN347" s="431"/>
      <c r="UYO347" s="429"/>
      <c r="UYP347" s="428"/>
      <c r="UYQ347" s="430"/>
      <c r="UYR347" s="431"/>
      <c r="UYS347" s="429"/>
      <c r="UYT347" s="428"/>
      <c r="UYU347" s="430"/>
      <c r="UYV347" s="431"/>
      <c r="UYW347" s="429"/>
      <c r="UYX347" s="428"/>
      <c r="UYY347" s="430"/>
      <c r="UYZ347" s="431"/>
      <c r="UZA347" s="429"/>
      <c r="UZB347" s="428"/>
      <c r="UZC347" s="430"/>
      <c r="UZD347" s="431"/>
      <c r="UZE347" s="429"/>
      <c r="UZF347" s="428"/>
      <c r="UZG347" s="430"/>
      <c r="UZH347" s="431"/>
      <c r="UZI347" s="429"/>
      <c r="UZJ347" s="428"/>
      <c r="UZK347" s="430"/>
      <c r="UZL347" s="431"/>
      <c r="UZM347" s="429"/>
      <c r="UZN347" s="428"/>
      <c r="UZO347" s="430"/>
      <c r="UZP347" s="431"/>
      <c r="UZQ347" s="429"/>
      <c r="UZR347" s="428"/>
      <c r="UZS347" s="430"/>
      <c r="UZT347" s="431"/>
      <c r="UZU347" s="429"/>
      <c r="UZV347" s="428"/>
      <c r="UZW347" s="430"/>
      <c r="UZX347" s="431"/>
      <c r="UZY347" s="429"/>
      <c r="UZZ347" s="428"/>
      <c r="VAA347" s="430"/>
      <c r="VAB347" s="431"/>
      <c r="VAC347" s="429"/>
      <c r="VAD347" s="428"/>
      <c r="VAE347" s="430"/>
      <c r="VAF347" s="431"/>
      <c r="VAG347" s="429"/>
      <c r="VAH347" s="428"/>
      <c r="VAI347" s="430"/>
      <c r="VAJ347" s="431"/>
      <c r="VAK347" s="429"/>
      <c r="VAL347" s="428"/>
      <c r="VAM347" s="430"/>
      <c r="VAN347" s="431"/>
      <c r="VAO347" s="429"/>
      <c r="VAP347" s="428"/>
      <c r="VAQ347" s="430"/>
      <c r="VAR347" s="431"/>
      <c r="VAS347" s="429"/>
      <c r="VAT347" s="428"/>
      <c r="VAU347" s="430"/>
      <c r="VAV347" s="431"/>
      <c r="VAW347" s="429"/>
      <c r="VAX347" s="428"/>
      <c r="VAY347" s="430"/>
      <c r="VAZ347" s="431"/>
      <c r="VBA347" s="429"/>
      <c r="VBB347" s="428"/>
      <c r="VBC347" s="430"/>
      <c r="VBD347" s="431"/>
      <c r="VBE347" s="429"/>
      <c r="VBF347" s="428"/>
      <c r="VBG347" s="430"/>
      <c r="VBH347" s="431"/>
      <c r="VBI347" s="429"/>
      <c r="VBJ347" s="428"/>
      <c r="VBK347" s="430"/>
      <c r="VBL347" s="431"/>
      <c r="VBM347" s="429"/>
      <c r="VBN347" s="428"/>
      <c r="VBO347" s="430"/>
      <c r="VBP347" s="431"/>
      <c r="VBQ347" s="429"/>
      <c r="VBR347" s="428"/>
      <c r="VBS347" s="430"/>
      <c r="VBT347" s="431"/>
      <c r="VBU347" s="429"/>
      <c r="VBV347" s="428"/>
      <c r="VBW347" s="430"/>
      <c r="VBX347" s="431"/>
      <c r="VBY347" s="429"/>
      <c r="VBZ347" s="428"/>
      <c r="VCA347" s="430"/>
      <c r="VCB347" s="431"/>
      <c r="VCC347" s="429"/>
      <c r="VCD347" s="428"/>
      <c r="VCE347" s="430"/>
      <c r="VCF347" s="431"/>
      <c r="VCG347" s="429"/>
      <c r="VCH347" s="428"/>
      <c r="VCI347" s="430"/>
      <c r="VCJ347" s="431"/>
      <c r="VCK347" s="429"/>
      <c r="VCL347" s="428"/>
      <c r="VCM347" s="430"/>
      <c r="VCN347" s="431"/>
      <c r="VCO347" s="429"/>
      <c r="VCP347" s="428"/>
      <c r="VCQ347" s="430"/>
      <c r="VCR347" s="431"/>
      <c r="VCS347" s="429"/>
      <c r="VCT347" s="428"/>
      <c r="VCU347" s="430"/>
      <c r="VCV347" s="431"/>
      <c r="VCW347" s="429"/>
      <c r="VCX347" s="428"/>
      <c r="VCY347" s="430"/>
      <c r="VCZ347" s="431"/>
      <c r="VDA347" s="429"/>
      <c r="VDB347" s="428"/>
      <c r="VDC347" s="430"/>
      <c r="VDD347" s="431"/>
      <c r="VDE347" s="429"/>
      <c r="VDF347" s="428"/>
      <c r="VDG347" s="430"/>
      <c r="VDH347" s="431"/>
      <c r="VDI347" s="429"/>
      <c r="VDJ347" s="428"/>
      <c r="VDK347" s="430"/>
      <c r="VDL347" s="431"/>
      <c r="VDM347" s="429"/>
      <c r="VDN347" s="428"/>
      <c r="VDO347" s="430"/>
      <c r="VDP347" s="431"/>
      <c r="VDQ347" s="429"/>
      <c r="VDR347" s="428"/>
      <c r="VDS347" s="430"/>
      <c r="VDT347" s="431"/>
      <c r="VDU347" s="429"/>
      <c r="VDV347" s="428"/>
      <c r="VDW347" s="430"/>
      <c r="VDX347" s="431"/>
      <c r="VDY347" s="429"/>
      <c r="VDZ347" s="428"/>
      <c r="VEA347" s="430"/>
      <c r="VEB347" s="431"/>
      <c r="VEC347" s="429"/>
      <c r="VED347" s="428"/>
      <c r="VEE347" s="430"/>
      <c r="VEF347" s="431"/>
      <c r="VEG347" s="429"/>
      <c r="VEH347" s="428"/>
      <c r="VEI347" s="430"/>
      <c r="VEJ347" s="431"/>
      <c r="VEK347" s="429"/>
      <c r="VEL347" s="428"/>
      <c r="VEM347" s="430"/>
      <c r="VEN347" s="431"/>
      <c r="VEO347" s="429"/>
      <c r="VEP347" s="428"/>
      <c r="VEQ347" s="430"/>
      <c r="VER347" s="431"/>
      <c r="VES347" s="429"/>
      <c r="VET347" s="428"/>
      <c r="VEU347" s="430"/>
      <c r="VEV347" s="431"/>
      <c r="VEW347" s="429"/>
      <c r="VEX347" s="428"/>
      <c r="VEY347" s="430"/>
      <c r="VEZ347" s="431"/>
      <c r="VFA347" s="429"/>
      <c r="VFB347" s="428"/>
      <c r="VFC347" s="430"/>
      <c r="VFD347" s="431"/>
      <c r="VFE347" s="429"/>
      <c r="VFF347" s="428"/>
      <c r="VFG347" s="430"/>
      <c r="VFH347" s="431"/>
      <c r="VFI347" s="429"/>
      <c r="VFJ347" s="428"/>
      <c r="VFK347" s="430"/>
      <c r="VFL347" s="431"/>
      <c r="VFM347" s="429"/>
      <c r="VFN347" s="428"/>
      <c r="VFO347" s="430"/>
      <c r="VFP347" s="431"/>
      <c r="VFQ347" s="429"/>
      <c r="VFR347" s="428"/>
      <c r="VFS347" s="430"/>
      <c r="VFT347" s="431"/>
      <c r="VFU347" s="429"/>
      <c r="VFV347" s="428"/>
      <c r="VFW347" s="430"/>
      <c r="VFX347" s="431"/>
      <c r="VFY347" s="429"/>
      <c r="VFZ347" s="428"/>
      <c r="VGA347" s="430"/>
      <c r="VGB347" s="431"/>
      <c r="VGC347" s="429"/>
      <c r="VGD347" s="428"/>
      <c r="VGE347" s="430"/>
      <c r="VGF347" s="431"/>
      <c r="VGG347" s="429"/>
      <c r="VGH347" s="428"/>
      <c r="VGI347" s="430"/>
      <c r="VGJ347" s="431"/>
      <c r="VGK347" s="429"/>
      <c r="VGL347" s="428"/>
      <c r="VGM347" s="430"/>
      <c r="VGN347" s="431"/>
      <c r="VGO347" s="429"/>
      <c r="VGP347" s="428"/>
      <c r="VGQ347" s="430"/>
      <c r="VGR347" s="431"/>
      <c r="VGS347" s="429"/>
      <c r="VGT347" s="428"/>
      <c r="VGU347" s="430"/>
      <c r="VGV347" s="431"/>
      <c r="VGW347" s="429"/>
      <c r="VGX347" s="428"/>
      <c r="VGY347" s="430"/>
      <c r="VGZ347" s="431"/>
      <c r="VHA347" s="429"/>
      <c r="VHB347" s="428"/>
      <c r="VHC347" s="430"/>
      <c r="VHD347" s="431"/>
      <c r="VHE347" s="429"/>
      <c r="VHF347" s="428"/>
      <c r="VHG347" s="430"/>
      <c r="VHH347" s="431"/>
      <c r="VHI347" s="429"/>
      <c r="VHJ347" s="428"/>
      <c r="VHK347" s="430"/>
      <c r="VHL347" s="431"/>
      <c r="VHM347" s="429"/>
      <c r="VHN347" s="428"/>
      <c r="VHO347" s="430"/>
      <c r="VHP347" s="431"/>
      <c r="VHQ347" s="429"/>
      <c r="VHR347" s="428"/>
      <c r="VHS347" s="430"/>
      <c r="VHT347" s="431"/>
      <c r="VHU347" s="429"/>
      <c r="VHV347" s="428"/>
      <c r="VHW347" s="430"/>
      <c r="VHX347" s="431"/>
      <c r="VHY347" s="429"/>
      <c r="VHZ347" s="428"/>
      <c r="VIA347" s="430"/>
      <c r="VIB347" s="431"/>
      <c r="VIC347" s="429"/>
      <c r="VID347" s="428"/>
      <c r="VIE347" s="430"/>
      <c r="VIF347" s="431"/>
      <c r="VIG347" s="429"/>
      <c r="VIH347" s="428"/>
      <c r="VII347" s="430"/>
      <c r="VIJ347" s="431"/>
      <c r="VIK347" s="429"/>
      <c r="VIL347" s="428"/>
      <c r="VIM347" s="430"/>
      <c r="VIN347" s="431"/>
      <c r="VIO347" s="429"/>
      <c r="VIP347" s="428"/>
      <c r="VIQ347" s="430"/>
      <c r="VIR347" s="431"/>
      <c r="VIS347" s="429"/>
      <c r="VIT347" s="428"/>
      <c r="VIU347" s="430"/>
      <c r="VIV347" s="431"/>
      <c r="VIW347" s="429"/>
      <c r="VIX347" s="428"/>
      <c r="VIY347" s="430"/>
      <c r="VIZ347" s="431"/>
      <c r="VJA347" s="429"/>
      <c r="VJB347" s="428"/>
      <c r="VJC347" s="430"/>
      <c r="VJD347" s="431"/>
      <c r="VJE347" s="429"/>
      <c r="VJF347" s="428"/>
      <c r="VJG347" s="430"/>
      <c r="VJH347" s="431"/>
      <c r="VJI347" s="429"/>
      <c r="VJJ347" s="428"/>
      <c r="VJK347" s="430"/>
      <c r="VJL347" s="431"/>
      <c r="VJM347" s="429"/>
      <c r="VJN347" s="428"/>
      <c r="VJO347" s="430"/>
      <c r="VJP347" s="431"/>
      <c r="VJQ347" s="429"/>
      <c r="VJR347" s="428"/>
      <c r="VJS347" s="430"/>
      <c r="VJT347" s="431"/>
      <c r="VJU347" s="429"/>
      <c r="VJV347" s="428"/>
      <c r="VJW347" s="430"/>
      <c r="VJX347" s="431"/>
      <c r="VJY347" s="429"/>
      <c r="VJZ347" s="428"/>
      <c r="VKA347" s="430"/>
      <c r="VKB347" s="431"/>
      <c r="VKC347" s="429"/>
      <c r="VKD347" s="428"/>
      <c r="VKE347" s="430"/>
      <c r="VKF347" s="431"/>
      <c r="VKG347" s="429"/>
      <c r="VKH347" s="428"/>
      <c r="VKI347" s="430"/>
      <c r="VKJ347" s="431"/>
      <c r="VKK347" s="429"/>
      <c r="VKL347" s="428"/>
      <c r="VKM347" s="430"/>
      <c r="VKN347" s="431"/>
      <c r="VKO347" s="429"/>
      <c r="VKP347" s="428"/>
      <c r="VKQ347" s="430"/>
      <c r="VKR347" s="431"/>
      <c r="VKS347" s="429"/>
      <c r="VKT347" s="428"/>
      <c r="VKU347" s="430"/>
      <c r="VKV347" s="431"/>
      <c r="VKW347" s="429"/>
      <c r="VKX347" s="428"/>
      <c r="VKY347" s="430"/>
      <c r="VKZ347" s="431"/>
      <c r="VLA347" s="429"/>
      <c r="VLB347" s="428"/>
      <c r="VLC347" s="430"/>
      <c r="VLD347" s="431"/>
      <c r="VLE347" s="429"/>
      <c r="VLF347" s="428"/>
      <c r="VLG347" s="430"/>
      <c r="VLH347" s="431"/>
      <c r="VLI347" s="429"/>
      <c r="VLJ347" s="428"/>
      <c r="VLK347" s="430"/>
      <c r="VLL347" s="431"/>
      <c r="VLM347" s="429"/>
      <c r="VLN347" s="428"/>
      <c r="VLO347" s="430"/>
      <c r="VLP347" s="431"/>
      <c r="VLQ347" s="429"/>
      <c r="VLR347" s="428"/>
      <c r="VLS347" s="430"/>
      <c r="VLT347" s="431"/>
      <c r="VLU347" s="429"/>
      <c r="VLV347" s="428"/>
      <c r="VLW347" s="430"/>
      <c r="VLX347" s="431"/>
      <c r="VLY347" s="429"/>
      <c r="VLZ347" s="428"/>
      <c r="VMA347" s="430"/>
      <c r="VMB347" s="431"/>
      <c r="VMC347" s="429"/>
      <c r="VMD347" s="428"/>
      <c r="VME347" s="430"/>
      <c r="VMF347" s="431"/>
      <c r="VMG347" s="429"/>
      <c r="VMH347" s="428"/>
      <c r="VMI347" s="430"/>
      <c r="VMJ347" s="431"/>
      <c r="VMK347" s="429"/>
      <c r="VML347" s="428"/>
      <c r="VMM347" s="430"/>
      <c r="VMN347" s="431"/>
      <c r="VMO347" s="429"/>
      <c r="VMP347" s="428"/>
      <c r="VMQ347" s="430"/>
      <c r="VMR347" s="431"/>
      <c r="VMS347" s="429"/>
      <c r="VMT347" s="428"/>
      <c r="VMU347" s="430"/>
      <c r="VMV347" s="431"/>
      <c r="VMW347" s="429"/>
      <c r="VMX347" s="428"/>
      <c r="VMY347" s="430"/>
      <c r="VMZ347" s="431"/>
      <c r="VNA347" s="429"/>
      <c r="VNB347" s="428"/>
      <c r="VNC347" s="430"/>
      <c r="VND347" s="431"/>
      <c r="VNE347" s="429"/>
      <c r="VNF347" s="428"/>
      <c r="VNG347" s="430"/>
      <c r="VNH347" s="431"/>
      <c r="VNI347" s="429"/>
      <c r="VNJ347" s="428"/>
      <c r="VNK347" s="430"/>
      <c r="VNL347" s="431"/>
      <c r="VNM347" s="429"/>
      <c r="VNN347" s="428"/>
      <c r="VNO347" s="430"/>
      <c r="VNP347" s="431"/>
      <c r="VNQ347" s="429"/>
      <c r="VNR347" s="428"/>
      <c r="VNS347" s="430"/>
      <c r="VNT347" s="431"/>
      <c r="VNU347" s="429"/>
      <c r="VNV347" s="428"/>
      <c r="VNW347" s="430"/>
      <c r="VNX347" s="431"/>
      <c r="VNY347" s="429"/>
      <c r="VNZ347" s="428"/>
      <c r="VOA347" s="430"/>
      <c r="VOB347" s="431"/>
      <c r="VOC347" s="429"/>
      <c r="VOD347" s="428"/>
      <c r="VOE347" s="430"/>
      <c r="VOF347" s="431"/>
      <c r="VOG347" s="429"/>
      <c r="VOH347" s="428"/>
      <c r="VOI347" s="430"/>
      <c r="VOJ347" s="431"/>
      <c r="VOK347" s="429"/>
      <c r="VOL347" s="428"/>
      <c r="VOM347" s="430"/>
      <c r="VON347" s="431"/>
      <c r="VOO347" s="429"/>
      <c r="VOP347" s="428"/>
      <c r="VOQ347" s="430"/>
      <c r="VOR347" s="431"/>
      <c r="VOS347" s="429"/>
      <c r="VOT347" s="428"/>
      <c r="VOU347" s="430"/>
      <c r="VOV347" s="431"/>
      <c r="VOW347" s="429"/>
      <c r="VOX347" s="428"/>
      <c r="VOY347" s="430"/>
      <c r="VOZ347" s="431"/>
      <c r="VPA347" s="429"/>
      <c r="VPB347" s="428"/>
      <c r="VPC347" s="430"/>
      <c r="VPD347" s="431"/>
      <c r="VPE347" s="429"/>
      <c r="VPF347" s="428"/>
      <c r="VPG347" s="430"/>
      <c r="VPH347" s="431"/>
      <c r="VPI347" s="429"/>
      <c r="VPJ347" s="428"/>
      <c r="VPK347" s="430"/>
      <c r="VPL347" s="431"/>
      <c r="VPM347" s="429"/>
      <c r="VPN347" s="428"/>
      <c r="VPO347" s="430"/>
      <c r="VPP347" s="431"/>
      <c r="VPQ347" s="429"/>
      <c r="VPR347" s="428"/>
      <c r="VPS347" s="430"/>
      <c r="VPT347" s="431"/>
      <c r="VPU347" s="429"/>
      <c r="VPV347" s="428"/>
      <c r="VPW347" s="430"/>
      <c r="VPX347" s="431"/>
      <c r="VPY347" s="429"/>
      <c r="VPZ347" s="428"/>
      <c r="VQA347" s="430"/>
      <c r="VQB347" s="431"/>
      <c r="VQC347" s="429"/>
      <c r="VQD347" s="428"/>
      <c r="VQE347" s="430"/>
      <c r="VQF347" s="431"/>
      <c r="VQG347" s="429"/>
      <c r="VQH347" s="428"/>
      <c r="VQI347" s="430"/>
      <c r="VQJ347" s="431"/>
      <c r="VQK347" s="429"/>
      <c r="VQL347" s="428"/>
      <c r="VQM347" s="430"/>
      <c r="VQN347" s="431"/>
      <c r="VQO347" s="429"/>
      <c r="VQP347" s="428"/>
      <c r="VQQ347" s="430"/>
      <c r="VQR347" s="431"/>
      <c r="VQS347" s="429"/>
      <c r="VQT347" s="428"/>
      <c r="VQU347" s="430"/>
      <c r="VQV347" s="431"/>
      <c r="VQW347" s="429"/>
      <c r="VQX347" s="428"/>
      <c r="VQY347" s="430"/>
      <c r="VQZ347" s="431"/>
      <c r="VRA347" s="429"/>
      <c r="VRB347" s="428"/>
      <c r="VRC347" s="430"/>
      <c r="VRD347" s="431"/>
      <c r="VRE347" s="429"/>
      <c r="VRF347" s="428"/>
      <c r="VRG347" s="430"/>
      <c r="VRH347" s="431"/>
      <c r="VRI347" s="429"/>
      <c r="VRJ347" s="428"/>
      <c r="VRK347" s="430"/>
      <c r="VRL347" s="431"/>
      <c r="VRM347" s="429"/>
      <c r="VRN347" s="428"/>
      <c r="VRO347" s="430"/>
      <c r="VRP347" s="431"/>
      <c r="VRQ347" s="429"/>
      <c r="VRR347" s="428"/>
      <c r="VRS347" s="430"/>
      <c r="VRT347" s="431"/>
      <c r="VRU347" s="429"/>
      <c r="VRV347" s="428"/>
      <c r="VRW347" s="430"/>
      <c r="VRX347" s="431"/>
      <c r="VRY347" s="429"/>
      <c r="VRZ347" s="428"/>
      <c r="VSA347" s="430"/>
      <c r="VSB347" s="431"/>
      <c r="VSC347" s="429"/>
      <c r="VSD347" s="428"/>
      <c r="VSE347" s="430"/>
      <c r="VSF347" s="431"/>
      <c r="VSG347" s="429"/>
      <c r="VSH347" s="428"/>
      <c r="VSI347" s="430"/>
      <c r="VSJ347" s="431"/>
      <c r="VSK347" s="429"/>
      <c r="VSL347" s="428"/>
      <c r="VSM347" s="430"/>
      <c r="VSN347" s="431"/>
      <c r="VSO347" s="429"/>
      <c r="VSP347" s="428"/>
      <c r="VSQ347" s="430"/>
      <c r="VSR347" s="431"/>
      <c r="VSS347" s="429"/>
      <c r="VST347" s="428"/>
      <c r="VSU347" s="430"/>
      <c r="VSV347" s="431"/>
      <c r="VSW347" s="429"/>
      <c r="VSX347" s="428"/>
      <c r="VSY347" s="430"/>
      <c r="VSZ347" s="431"/>
      <c r="VTA347" s="429"/>
      <c r="VTB347" s="428"/>
      <c r="VTC347" s="430"/>
      <c r="VTD347" s="431"/>
      <c r="VTE347" s="429"/>
      <c r="VTF347" s="428"/>
      <c r="VTG347" s="430"/>
      <c r="VTH347" s="431"/>
      <c r="VTI347" s="429"/>
      <c r="VTJ347" s="428"/>
      <c r="VTK347" s="430"/>
      <c r="VTL347" s="431"/>
      <c r="VTM347" s="429"/>
      <c r="VTN347" s="428"/>
      <c r="VTO347" s="430"/>
      <c r="VTP347" s="431"/>
      <c r="VTQ347" s="429"/>
      <c r="VTR347" s="428"/>
      <c r="VTS347" s="430"/>
      <c r="VTT347" s="431"/>
      <c r="VTU347" s="429"/>
      <c r="VTV347" s="428"/>
      <c r="VTW347" s="430"/>
      <c r="VTX347" s="431"/>
      <c r="VTY347" s="429"/>
      <c r="VTZ347" s="428"/>
      <c r="VUA347" s="430"/>
      <c r="VUB347" s="431"/>
      <c r="VUC347" s="429"/>
      <c r="VUD347" s="428"/>
      <c r="VUE347" s="430"/>
      <c r="VUF347" s="431"/>
      <c r="VUG347" s="429"/>
      <c r="VUH347" s="428"/>
      <c r="VUI347" s="430"/>
      <c r="VUJ347" s="431"/>
      <c r="VUK347" s="429"/>
      <c r="VUL347" s="428"/>
      <c r="VUM347" s="430"/>
      <c r="VUN347" s="431"/>
      <c r="VUO347" s="429"/>
      <c r="VUP347" s="428"/>
      <c r="VUQ347" s="430"/>
      <c r="VUR347" s="431"/>
      <c r="VUS347" s="429"/>
      <c r="VUT347" s="428"/>
      <c r="VUU347" s="430"/>
      <c r="VUV347" s="431"/>
      <c r="VUW347" s="429"/>
      <c r="VUX347" s="428"/>
      <c r="VUY347" s="430"/>
      <c r="VUZ347" s="431"/>
      <c r="VVA347" s="429"/>
      <c r="VVB347" s="428"/>
      <c r="VVC347" s="430"/>
      <c r="VVD347" s="431"/>
      <c r="VVE347" s="429"/>
      <c r="VVF347" s="428"/>
      <c r="VVG347" s="430"/>
      <c r="VVH347" s="431"/>
      <c r="VVI347" s="429"/>
      <c r="VVJ347" s="428"/>
      <c r="VVK347" s="430"/>
      <c r="VVL347" s="431"/>
      <c r="VVM347" s="429"/>
      <c r="VVN347" s="428"/>
      <c r="VVO347" s="430"/>
      <c r="VVP347" s="431"/>
      <c r="VVQ347" s="429"/>
      <c r="VVR347" s="428"/>
      <c r="VVS347" s="430"/>
      <c r="VVT347" s="431"/>
      <c r="VVU347" s="429"/>
      <c r="VVV347" s="428"/>
      <c r="VVW347" s="430"/>
      <c r="VVX347" s="431"/>
      <c r="VVY347" s="429"/>
      <c r="VVZ347" s="428"/>
      <c r="VWA347" s="430"/>
      <c r="VWB347" s="431"/>
      <c r="VWC347" s="429"/>
      <c r="VWD347" s="428"/>
      <c r="VWE347" s="430"/>
      <c r="VWF347" s="431"/>
      <c r="VWG347" s="429"/>
      <c r="VWH347" s="428"/>
      <c r="VWI347" s="430"/>
      <c r="VWJ347" s="431"/>
      <c r="VWK347" s="429"/>
      <c r="VWL347" s="428"/>
      <c r="VWM347" s="430"/>
      <c r="VWN347" s="431"/>
      <c r="VWO347" s="429"/>
      <c r="VWP347" s="428"/>
      <c r="VWQ347" s="430"/>
      <c r="VWR347" s="431"/>
      <c r="VWS347" s="429"/>
      <c r="VWT347" s="428"/>
      <c r="VWU347" s="430"/>
      <c r="VWV347" s="431"/>
      <c r="VWW347" s="429"/>
      <c r="VWX347" s="428"/>
      <c r="VWY347" s="430"/>
      <c r="VWZ347" s="431"/>
      <c r="VXA347" s="429"/>
      <c r="VXB347" s="428"/>
      <c r="VXC347" s="430"/>
      <c r="VXD347" s="431"/>
      <c r="VXE347" s="429"/>
      <c r="VXF347" s="428"/>
      <c r="VXG347" s="430"/>
      <c r="VXH347" s="431"/>
      <c r="VXI347" s="429"/>
      <c r="VXJ347" s="428"/>
      <c r="VXK347" s="430"/>
      <c r="VXL347" s="431"/>
      <c r="VXM347" s="429"/>
      <c r="VXN347" s="428"/>
      <c r="VXO347" s="430"/>
      <c r="VXP347" s="431"/>
      <c r="VXQ347" s="429"/>
      <c r="VXR347" s="428"/>
      <c r="VXS347" s="430"/>
      <c r="VXT347" s="431"/>
      <c r="VXU347" s="429"/>
      <c r="VXV347" s="428"/>
      <c r="VXW347" s="430"/>
      <c r="VXX347" s="431"/>
      <c r="VXY347" s="429"/>
      <c r="VXZ347" s="428"/>
      <c r="VYA347" s="430"/>
      <c r="VYB347" s="431"/>
      <c r="VYC347" s="429"/>
      <c r="VYD347" s="428"/>
      <c r="VYE347" s="430"/>
      <c r="VYF347" s="431"/>
      <c r="VYG347" s="429"/>
      <c r="VYH347" s="428"/>
      <c r="VYI347" s="430"/>
      <c r="VYJ347" s="431"/>
      <c r="VYK347" s="429"/>
      <c r="VYL347" s="428"/>
      <c r="VYM347" s="430"/>
      <c r="VYN347" s="431"/>
      <c r="VYO347" s="429"/>
      <c r="VYP347" s="428"/>
      <c r="VYQ347" s="430"/>
      <c r="VYR347" s="431"/>
      <c r="VYS347" s="429"/>
      <c r="VYT347" s="428"/>
      <c r="VYU347" s="430"/>
      <c r="VYV347" s="431"/>
      <c r="VYW347" s="429"/>
      <c r="VYX347" s="428"/>
      <c r="VYY347" s="430"/>
      <c r="VYZ347" s="431"/>
      <c r="VZA347" s="429"/>
      <c r="VZB347" s="428"/>
      <c r="VZC347" s="430"/>
      <c r="VZD347" s="431"/>
      <c r="VZE347" s="429"/>
      <c r="VZF347" s="428"/>
      <c r="VZG347" s="430"/>
      <c r="VZH347" s="431"/>
      <c r="VZI347" s="429"/>
      <c r="VZJ347" s="428"/>
      <c r="VZK347" s="430"/>
      <c r="VZL347" s="431"/>
      <c r="VZM347" s="429"/>
      <c r="VZN347" s="428"/>
      <c r="VZO347" s="430"/>
      <c r="VZP347" s="431"/>
      <c r="VZQ347" s="429"/>
      <c r="VZR347" s="428"/>
      <c r="VZS347" s="430"/>
      <c r="VZT347" s="431"/>
      <c r="VZU347" s="429"/>
      <c r="VZV347" s="428"/>
      <c r="VZW347" s="430"/>
      <c r="VZX347" s="431"/>
      <c r="VZY347" s="429"/>
      <c r="VZZ347" s="428"/>
      <c r="WAA347" s="430"/>
      <c r="WAB347" s="431"/>
      <c r="WAC347" s="429"/>
      <c r="WAD347" s="428"/>
      <c r="WAE347" s="430"/>
      <c r="WAF347" s="431"/>
      <c r="WAG347" s="429"/>
      <c r="WAH347" s="428"/>
      <c r="WAI347" s="430"/>
      <c r="WAJ347" s="431"/>
      <c r="WAK347" s="429"/>
      <c r="WAL347" s="428"/>
      <c r="WAM347" s="430"/>
      <c r="WAN347" s="431"/>
      <c r="WAO347" s="429"/>
      <c r="WAP347" s="428"/>
      <c r="WAQ347" s="430"/>
      <c r="WAR347" s="431"/>
      <c r="WAS347" s="429"/>
      <c r="WAT347" s="428"/>
      <c r="WAU347" s="430"/>
      <c r="WAV347" s="431"/>
      <c r="WAW347" s="429"/>
      <c r="WAX347" s="428"/>
      <c r="WAY347" s="430"/>
      <c r="WAZ347" s="431"/>
      <c r="WBA347" s="429"/>
      <c r="WBB347" s="428"/>
      <c r="WBC347" s="430"/>
      <c r="WBD347" s="431"/>
      <c r="WBE347" s="429"/>
      <c r="WBF347" s="428"/>
      <c r="WBG347" s="430"/>
      <c r="WBH347" s="431"/>
      <c r="WBI347" s="429"/>
      <c r="WBJ347" s="428"/>
      <c r="WBK347" s="430"/>
      <c r="WBL347" s="431"/>
      <c r="WBM347" s="429"/>
      <c r="WBN347" s="428"/>
      <c r="WBO347" s="430"/>
      <c r="WBP347" s="431"/>
      <c r="WBQ347" s="429"/>
      <c r="WBR347" s="428"/>
      <c r="WBS347" s="430"/>
      <c r="WBT347" s="431"/>
      <c r="WBU347" s="429"/>
      <c r="WBV347" s="428"/>
      <c r="WBW347" s="430"/>
      <c r="WBX347" s="431"/>
      <c r="WBY347" s="429"/>
      <c r="WBZ347" s="428"/>
      <c r="WCA347" s="430"/>
      <c r="WCB347" s="431"/>
      <c r="WCC347" s="429"/>
      <c r="WCD347" s="428"/>
      <c r="WCE347" s="430"/>
      <c r="WCF347" s="431"/>
      <c r="WCG347" s="429"/>
      <c r="WCH347" s="428"/>
      <c r="WCI347" s="430"/>
      <c r="WCJ347" s="431"/>
      <c r="WCK347" s="429"/>
      <c r="WCL347" s="428"/>
      <c r="WCM347" s="430"/>
      <c r="WCN347" s="431"/>
      <c r="WCO347" s="429"/>
      <c r="WCP347" s="428"/>
      <c r="WCQ347" s="430"/>
      <c r="WCR347" s="431"/>
      <c r="WCS347" s="429"/>
      <c r="WCT347" s="428"/>
      <c r="WCU347" s="430"/>
      <c r="WCV347" s="431"/>
      <c r="WCW347" s="429"/>
      <c r="WCX347" s="428"/>
      <c r="WCY347" s="430"/>
      <c r="WCZ347" s="431"/>
      <c r="WDA347" s="429"/>
      <c r="WDB347" s="428"/>
      <c r="WDC347" s="430"/>
      <c r="WDD347" s="431"/>
      <c r="WDE347" s="429"/>
      <c r="WDF347" s="428"/>
      <c r="WDG347" s="430"/>
      <c r="WDH347" s="431"/>
      <c r="WDI347" s="429"/>
      <c r="WDJ347" s="428"/>
      <c r="WDK347" s="430"/>
      <c r="WDL347" s="431"/>
      <c r="WDM347" s="429"/>
      <c r="WDN347" s="428"/>
      <c r="WDO347" s="430"/>
      <c r="WDP347" s="431"/>
      <c r="WDQ347" s="429"/>
      <c r="WDR347" s="428"/>
      <c r="WDS347" s="430"/>
      <c r="WDT347" s="431"/>
      <c r="WDU347" s="429"/>
      <c r="WDV347" s="428"/>
      <c r="WDW347" s="430"/>
      <c r="WDX347" s="431"/>
      <c r="WDY347" s="429"/>
      <c r="WDZ347" s="428"/>
      <c r="WEA347" s="430"/>
      <c r="WEB347" s="431"/>
      <c r="WEC347" s="429"/>
      <c r="WED347" s="428"/>
      <c r="WEE347" s="430"/>
      <c r="WEF347" s="431"/>
      <c r="WEG347" s="429"/>
      <c r="WEH347" s="428"/>
      <c r="WEI347" s="430"/>
      <c r="WEJ347" s="431"/>
      <c r="WEK347" s="429"/>
      <c r="WEL347" s="428"/>
      <c r="WEM347" s="430"/>
      <c r="WEN347" s="431"/>
      <c r="WEO347" s="429"/>
      <c r="WEP347" s="428"/>
      <c r="WEQ347" s="430"/>
      <c r="WER347" s="431"/>
      <c r="WES347" s="429"/>
      <c r="WET347" s="428"/>
      <c r="WEU347" s="430"/>
      <c r="WEV347" s="431"/>
      <c r="WEW347" s="429"/>
      <c r="WEX347" s="428"/>
      <c r="WEY347" s="430"/>
      <c r="WEZ347" s="431"/>
      <c r="WFA347" s="429"/>
      <c r="WFB347" s="428"/>
      <c r="WFC347" s="430"/>
      <c r="WFD347" s="431"/>
      <c r="WFE347" s="429"/>
      <c r="WFF347" s="428"/>
      <c r="WFG347" s="430"/>
      <c r="WFH347" s="431"/>
      <c r="WFI347" s="429"/>
      <c r="WFJ347" s="428"/>
      <c r="WFK347" s="430"/>
      <c r="WFL347" s="431"/>
      <c r="WFM347" s="429"/>
      <c r="WFN347" s="428"/>
      <c r="WFO347" s="430"/>
      <c r="WFP347" s="431"/>
      <c r="WFQ347" s="429"/>
      <c r="WFR347" s="428"/>
      <c r="WFS347" s="430"/>
      <c r="WFT347" s="431"/>
      <c r="WFU347" s="429"/>
      <c r="WFV347" s="428"/>
      <c r="WFW347" s="430"/>
      <c r="WFX347" s="431"/>
      <c r="WFY347" s="429"/>
      <c r="WFZ347" s="428"/>
      <c r="WGA347" s="430"/>
      <c r="WGB347" s="431"/>
      <c r="WGC347" s="429"/>
      <c r="WGD347" s="428"/>
      <c r="WGE347" s="430"/>
      <c r="WGF347" s="431"/>
      <c r="WGG347" s="429"/>
      <c r="WGH347" s="428"/>
      <c r="WGI347" s="430"/>
      <c r="WGJ347" s="431"/>
      <c r="WGK347" s="429"/>
      <c r="WGL347" s="428"/>
      <c r="WGM347" s="430"/>
      <c r="WGN347" s="431"/>
      <c r="WGO347" s="429"/>
      <c r="WGP347" s="428"/>
      <c r="WGQ347" s="430"/>
      <c r="WGR347" s="431"/>
      <c r="WGS347" s="429"/>
      <c r="WGT347" s="428"/>
      <c r="WGU347" s="430"/>
      <c r="WGV347" s="431"/>
      <c r="WGW347" s="429"/>
      <c r="WGX347" s="428"/>
      <c r="WGY347" s="430"/>
      <c r="WGZ347" s="431"/>
      <c r="WHA347" s="429"/>
      <c r="WHB347" s="428"/>
      <c r="WHC347" s="430"/>
      <c r="WHD347" s="431"/>
      <c r="WHE347" s="429"/>
      <c r="WHF347" s="428"/>
      <c r="WHG347" s="430"/>
      <c r="WHH347" s="431"/>
      <c r="WHI347" s="429"/>
      <c r="WHJ347" s="428"/>
      <c r="WHK347" s="430"/>
      <c r="WHL347" s="431"/>
      <c r="WHM347" s="429"/>
      <c r="WHN347" s="428"/>
      <c r="WHO347" s="430"/>
      <c r="WHP347" s="431"/>
      <c r="WHQ347" s="429"/>
      <c r="WHR347" s="428"/>
      <c r="WHS347" s="430"/>
      <c r="WHT347" s="431"/>
      <c r="WHU347" s="429"/>
      <c r="WHV347" s="428"/>
      <c r="WHW347" s="430"/>
      <c r="WHX347" s="431"/>
      <c r="WHY347" s="429"/>
      <c r="WHZ347" s="428"/>
      <c r="WIA347" s="430"/>
      <c r="WIB347" s="431"/>
      <c r="WIC347" s="429"/>
      <c r="WID347" s="428"/>
      <c r="WIE347" s="430"/>
      <c r="WIF347" s="431"/>
      <c r="WIG347" s="429"/>
      <c r="WIH347" s="428"/>
      <c r="WII347" s="430"/>
      <c r="WIJ347" s="431"/>
      <c r="WIK347" s="429"/>
      <c r="WIL347" s="428"/>
      <c r="WIM347" s="430"/>
      <c r="WIN347" s="431"/>
      <c r="WIO347" s="429"/>
      <c r="WIP347" s="428"/>
      <c r="WIQ347" s="430"/>
      <c r="WIR347" s="431"/>
      <c r="WIS347" s="429"/>
      <c r="WIT347" s="428"/>
      <c r="WIU347" s="430"/>
      <c r="WIV347" s="431"/>
      <c r="WIW347" s="429"/>
      <c r="WIX347" s="428"/>
      <c r="WIY347" s="430"/>
      <c r="WIZ347" s="431"/>
      <c r="WJA347" s="429"/>
      <c r="WJB347" s="428"/>
      <c r="WJC347" s="430"/>
      <c r="WJD347" s="431"/>
      <c r="WJE347" s="429"/>
      <c r="WJF347" s="428"/>
      <c r="WJG347" s="430"/>
      <c r="WJH347" s="431"/>
      <c r="WJI347" s="429"/>
      <c r="WJJ347" s="428"/>
      <c r="WJK347" s="430"/>
      <c r="WJL347" s="431"/>
      <c r="WJM347" s="429"/>
      <c r="WJN347" s="428"/>
      <c r="WJO347" s="430"/>
      <c r="WJP347" s="431"/>
      <c r="WJQ347" s="429"/>
      <c r="WJR347" s="428"/>
      <c r="WJS347" s="430"/>
      <c r="WJT347" s="431"/>
      <c r="WJU347" s="429"/>
      <c r="WJV347" s="428"/>
      <c r="WJW347" s="430"/>
      <c r="WJX347" s="431"/>
      <c r="WJY347" s="429"/>
      <c r="WJZ347" s="428"/>
      <c r="WKA347" s="430"/>
      <c r="WKB347" s="431"/>
      <c r="WKC347" s="429"/>
      <c r="WKD347" s="428"/>
      <c r="WKE347" s="430"/>
      <c r="WKF347" s="431"/>
      <c r="WKG347" s="429"/>
      <c r="WKH347" s="428"/>
      <c r="WKI347" s="430"/>
      <c r="WKJ347" s="431"/>
      <c r="WKK347" s="429"/>
      <c r="WKL347" s="428"/>
      <c r="WKM347" s="430"/>
      <c r="WKN347" s="431"/>
      <c r="WKO347" s="429"/>
      <c r="WKP347" s="428"/>
      <c r="WKQ347" s="430"/>
      <c r="WKR347" s="431"/>
      <c r="WKS347" s="429"/>
      <c r="WKT347" s="428"/>
      <c r="WKU347" s="430"/>
      <c r="WKV347" s="431"/>
      <c r="WKW347" s="429"/>
      <c r="WKX347" s="428"/>
      <c r="WKY347" s="430"/>
      <c r="WKZ347" s="431"/>
      <c r="WLA347" s="429"/>
      <c r="WLB347" s="428"/>
      <c r="WLC347" s="430"/>
      <c r="WLD347" s="431"/>
      <c r="WLE347" s="429"/>
      <c r="WLF347" s="428"/>
      <c r="WLG347" s="430"/>
      <c r="WLH347" s="431"/>
      <c r="WLI347" s="429"/>
      <c r="WLJ347" s="428"/>
      <c r="WLK347" s="430"/>
      <c r="WLL347" s="431"/>
      <c r="WLM347" s="429"/>
      <c r="WLN347" s="428"/>
      <c r="WLO347" s="430"/>
      <c r="WLP347" s="431"/>
      <c r="WLQ347" s="429"/>
      <c r="WLR347" s="428"/>
      <c r="WLS347" s="430"/>
      <c r="WLT347" s="431"/>
      <c r="WLU347" s="429"/>
      <c r="WLV347" s="428"/>
      <c r="WLW347" s="430"/>
      <c r="WLX347" s="431"/>
      <c r="WLY347" s="429"/>
      <c r="WLZ347" s="428"/>
      <c r="WMA347" s="430"/>
      <c r="WMB347" s="431"/>
      <c r="WMC347" s="429"/>
      <c r="WMD347" s="428"/>
      <c r="WME347" s="430"/>
      <c r="WMF347" s="431"/>
      <c r="WMG347" s="429"/>
      <c r="WMH347" s="428"/>
      <c r="WMI347" s="430"/>
      <c r="WMJ347" s="431"/>
      <c r="WMK347" s="429"/>
      <c r="WML347" s="428"/>
      <c r="WMM347" s="430"/>
      <c r="WMN347" s="431"/>
      <c r="WMO347" s="429"/>
      <c r="WMP347" s="428"/>
      <c r="WMQ347" s="430"/>
      <c r="WMR347" s="431"/>
      <c r="WMS347" s="429"/>
      <c r="WMT347" s="428"/>
      <c r="WMU347" s="430"/>
      <c r="WMV347" s="431"/>
      <c r="WMW347" s="429"/>
      <c r="WMX347" s="428"/>
      <c r="WMY347" s="430"/>
      <c r="WMZ347" s="431"/>
      <c r="WNA347" s="429"/>
      <c r="WNB347" s="428"/>
      <c r="WNC347" s="430"/>
      <c r="WND347" s="431"/>
      <c r="WNE347" s="429"/>
      <c r="WNF347" s="428"/>
      <c r="WNG347" s="430"/>
      <c r="WNH347" s="431"/>
      <c r="WNI347" s="429"/>
      <c r="WNJ347" s="428"/>
      <c r="WNK347" s="430"/>
      <c r="WNL347" s="431"/>
      <c r="WNM347" s="429"/>
      <c r="WNN347" s="428"/>
      <c r="WNO347" s="430"/>
      <c r="WNP347" s="431"/>
      <c r="WNQ347" s="429"/>
      <c r="WNR347" s="428"/>
      <c r="WNS347" s="430"/>
      <c r="WNT347" s="431"/>
      <c r="WNU347" s="429"/>
      <c r="WNV347" s="428"/>
      <c r="WNW347" s="430"/>
      <c r="WNX347" s="431"/>
      <c r="WNY347" s="429"/>
      <c r="WNZ347" s="428"/>
      <c r="WOA347" s="430"/>
      <c r="WOB347" s="431"/>
      <c r="WOC347" s="429"/>
      <c r="WOD347" s="428"/>
      <c r="WOE347" s="430"/>
      <c r="WOF347" s="431"/>
      <c r="WOG347" s="429"/>
      <c r="WOH347" s="428"/>
      <c r="WOI347" s="430"/>
      <c r="WOJ347" s="431"/>
      <c r="WOK347" s="429"/>
      <c r="WOL347" s="428"/>
      <c r="WOM347" s="430"/>
      <c r="WON347" s="431"/>
      <c r="WOO347" s="429"/>
      <c r="WOP347" s="428"/>
      <c r="WOQ347" s="430"/>
      <c r="WOR347" s="431"/>
      <c r="WOS347" s="429"/>
      <c r="WOT347" s="428"/>
      <c r="WOU347" s="430"/>
      <c r="WOV347" s="431"/>
      <c r="WOW347" s="429"/>
      <c r="WOX347" s="428"/>
      <c r="WOY347" s="430"/>
      <c r="WOZ347" s="431"/>
      <c r="WPA347" s="429"/>
      <c r="WPB347" s="428"/>
      <c r="WPC347" s="430"/>
      <c r="WPD347" s="431"/>
      <c r="WPE347" s="429"/>
      <c r="WPF347" s="428"/>
      <c r="WPG347" s="430"/>
      <c r="WPH347" s="431"/>
      <c r="WPI347" s="429"/>
      <c r="WPJ347" s="428"/>
      <c r="WPK347" s="430"/>
      <c r="WPL347" s="431"/>
      <c r="WPM347" s="429"/>
      <c r="WPN347" s="428"/>
      <c r="WPO347" s="430"/>
      <c r="WPP347" s="431"/>
      <c r="WPQ347" s="429"/>
      <c r="WPR347" s="428"/>
      <c r="WPS347" s="430"/>
      <c r="WPT347" s="431"/>
      <c r="WPU347" s="429"/>
      <c r="WPV347" s="428"/>
      <c r="WPW347" s="430"/>
      <c r="WPX347" s="431"/>
      <c r="WPY347" s="429"/>
      <c r="WPZ347" s="428"/>
      <c r="WQA347" s="430"/>
      <c r="WQB347" s="431"/>
      <c r="WQC347" s="429"/>
      <c r="WQD347" s="428"/>
      <c r="WQE347" s="430"/>
      <c r="WQF347" s="431"/>
      <c r="WQG347" s="429"/>
      <c r="WQH347" s="428"/>
      <c r="WQI347" s="430"/>
      <c r="WQJ347" s="431"/>
      <c r="WQK347" s="429"/>
      <c r="WQL347" s="428"/>
      <c r="WQM347" s="430"/>
      <c r="WQN347" s="431"/>
      <c r="WQO347" s="429"/>
      <c r="WQP347" s="428"/>
      <c r="WQQ347" s="430"/>
      <c r="WQR347" s="431"/>
      <c r="WQS347" s="429"/>
      <c r="WQT347" s="428"/>
      <c r="WQU347" s="430"/>
      <c r="WQV347" s="431"/>
      <c r="WQW347" s="429"/>
      <c r="WQX347" s="428"/>
      <c r="WQY347" s="430"/>
      <c r="WQZ347" s="431"/>
      <c r="WRA347" s="429"/>
      <c r="WRB347" s="428"/>
      <c r="WRC347" s="430"/>
      <c r="WRD347" s="431"/>
      <c r="WRE347" s="429"/>
      <c r="WRF347" s="428"/>
      <c r="WRG347" s="430"/>
      <c r="WRH347" s="431"/>
      <c r="WRI347" s="429"/>
      <c r="WRJ347" s="428"/>
      <c r="WRK347" s="430"/>
      <c r="WRL347" s="431"/>
      <c r="WRM347" s="429"/>
      <c r="WRN347" s="428"/>
      <c r="WRO347" s="430"/>
      <c r="WRP347" s="431"/>
      <c r="WRQ347" s="429"/>
      <c r="WRR347" s="428"/>
      <c r="WRS347" s="430"/>
      <c r="WRT347" s="431"/>
      <c r="WRU347" s="429"/>
      <c r="WRV347" s="428"/>
      <c r="WRW347" s="430"/>
      <c r="WRX347" s="431"/>
      <c r="WRY347" s="429"/>
      <c r="WRZ347" s="428"/>
      <c r="WSA347" s="430"/>
      <c r="WSB347" s="431"/>
      <c r="WSC347" s="429"/>
      <c r="WSD347" s="428"/>
      <c r="WSE347" s="430"/>
      <c r="WSF347" s="431"/>
      <c r="WSG347" s="429"/>
      <c r="WSH347" s="428"/>
      <c r="WSI347" s="430"/>
      <c r="WSJ347" s="431"/>
      <c r="WSK347" s="429"/>
      <c r="WSL347" s="428"/>
      <c r="WSM347" s="430"/>
      <c r="WSN347" s="431"/>
      <c r="WSO347" s="429"/>
      <c r="WSP347" s="428"/>
      <c r="WSQ347" s="430"/>
      <c r="WSR347" s="431"/>
      <c r="WSS347" s="429"/>
      <c r="WST347" s="428"/>
      <c r="WSU347" s="430"/>
      <c r="WSV347" s="431"/>
      <c r="WSW347" s="429"/>
      <c r="WSX347" s="428"/>
      <c r="WSY347" s="430"/>
      <c r="WSZ347" s="431"/>
      <c r="WTA347" s="429"/>
      <c r="WTB347" s="428"/>
      <c r="WTC347" s="430"/>
      <c r="WTD347" s="431"/>
      <c r="WTE347" s="429"/>
      <c r="WTF347" s="428"/>
      <c r="WTG347" s="430"/>
      <c r="WTH347" s="431"/>
      <c r="WTI347" s="429"/>
      <c r="WTJ347" s="428"/>
      <c r="WTK347" s="430"/>
      <c r="WTL347" s="431"/>
      <c r="WTM347" s="429"/>
      <c r="WTN347" s="428"/>
      <c r="WTO347" s="430"/>
      <c r="WTP347" s="431"/>
      <c r="WTQ347" s="429"/>
      <c r="WTR347" s="428"/>
      <c r="WTS347" s="430"/>
      <c r="WTT347" s="431"/>
      <c r="WTU347" s="429"/>
      <c r="WTV347" s="428"/>
      <c r="WTW347" s="430"/>
      <c r="WTX347" s="431"/>
      <c r="WTY347" s="429"/>
      <c r="WTZ347" s="428"/>
      <c r="WUA347" s="430"/>
      <c r="WUB347" s="431"/>
      <c r="WUC347" s="429"/>
      <c r="WUD347" s="428"/>
      <c r="WUE347" s="430"/>
      <c r="WUF347" s="431"/>
      <c r="WUG347" s="429"/>
      <c r="WUH347" s="428"/>
      <c r="WUI347" s="430"/>
      <c r="WUJ347" s="431"/>
      <c r="WUK347" s="429"/>
      <c r="WUL347" s="428"/>
      <c r="WUM347" s="430"/>
      <c r="WUN347" s="431"/>
      <c r="WUO347" s="429"/>
      <c r="WUP347" s="428"/>
      <c r="WUQ347" s="430"/>
      <c r="WUR347" s="431"/>
      <c r="WUS347" s="429"/>
      <c r="WUT347" s="428"/>
      <c r="WUU347" s="430"/>
      <c r="WUV347" s="431"/>
      <c r="WUW347" s="429"/>
      <c r="WUX347" s="428"/>
      <c r="WUY347" s="430"/>
      <c r="WUZ347" s="431"/>
      <c r="WVA347" s="429"/>
      <c r="WVB347" s="428"/>
      <c r="WVC347" s="430"/>
      <c r="WVD347" s="431"/>
      <c r="WVE347" s="429"/>
      <c r="WVF347" s="428"/>
      <c r="WVG347" s="430"/>
      <c r="WVH347" s="431"/>
      <c r="WVI347" s="429"/>
      <c r="WVJ347" s="428"/>
      <c r="WVK347" s="430"/>
      <c r="WVL347" s="431"/>
      <c r="WVM347" s="429"/>
      <c r="WVN347" s="428"/>
      <c r="WVO347" s="430"/>
      <c r="WVP347" s="431"/>
      <c r="WVQ347" s="429"/>
      <c r="WVR347" s="428"/>
      <c r="WVS347" s="430"/>
      <c r="WVT347" s="431"/>
      <c r="WVU347" s="429"/>
      <c r="WVV347" s="428"/>
      <c r="WVW347" s="430"/>
      <c r="WVX347" s="431"/>
      <c r="WVY347" s="429"/>
      <c r="WVZ347" s="428"/>
      <c r="WWA347" s="430"/>
      <c r="WWB347" s="431"/>
      <c r="WWC347" s="429"/>
      <c r="WWD347" s="428"/>
      <c r="WWE347" s="430"/>
      <c r="WWF347" s="431"/>
      <c r="WWG347" s="429"/>
      <c r="WWH347" s="428"/>
      <c r="WWI347" s="430"/>
      <c r="WWJ347" s="431"/>
      <c r="WWK347" s="429"/>
      <c r="WWL347" s="428"/>
      <c r="WWM347" s="430"/>
      <c r="WWN347" s="431"/>
      <c r="WWO347" s="429"/>
      <c r="WWP347" s="428"/>
      <c r="WWQ347" s="430"/>
      <c r="WWR347" s="431"/>
      <c r="WWS347" s="429"/>
      <c r="WWT347" s="428"/>
      <c r="WWU347" s="430"/>
      <c r="WWV347" s="431"/>
      <c r="WWW347" s="429"/>
      <c r="WWX347" s="428"/>
      <c r="WWY347" s="430"/>
      <c r="WWZ347" s="431"/>
      <c r="WXA347" s="429"/>
      <c r="WXB347" s="428"/>
      <c r="WXC347" s="430"/>
      <c r="WXD347" s="431"/>
      <c r="WXE347" s="429"/>
      <c r="WXF347" s="428"/>
      <c r="WXG347" s="430"/>
      <c r="WXH347" s="431"/>
      <c r="WXI347" s="429"/>
      <c r="WXJ347" s="428"/>
      <c r="WXK347" s="430"/>
      <c r="WXL347" s="431"/>
      <c r="WXM347" s="429"/>
      <c r="WXN347" s="428"/>
      <c r="WXO347" s="430"/>
      <c r="WXP347" s="431"/>
      <c r="WXQ347" s="429"/>
      <c r="WXR347" s="428"/>
      <c r="WXS347" s="430"/>
      <c r="WXT347" s="431"/>
      <c r="WXU347" s="429"/>
      <c r="WXV347" s="428"/>
      <c r="WXW347" s="430"/>
      <c r="WXX347" s="431"/>
      <c r="WXY347" s="429"/>
      <c r="WXZ347" s="428"/>
      <c r="WYA347" s="430"/>
      <c r="WYB347" s="431"/>
      <c r="WYC347" s="429"/>
      <c r="WYD347" s="428"/>
      <c r="WYE347" s="430"/>
      <c r="WYF347" s="431"/>
      <c r="WYG347" s="429"/>
      <c r="WYH347" s="428"/>
      <c r="WYI347" s="430"/>
      <c r="WYJ347" s="431"/>
      <c r="WYK347" s="429"/>
      <c r="WYL347" s="428"/>
      <c r="WYM347" s="430"/>
      <c r="WYN347" s="431"/>
      <c r="WYO347" s="429"/>
      <c r="WYP347" s="428"/>
      <c r="WYQ347" s="430"/>
      <c r="WYR347" s="431"/>
      <c r="WYS347" s="429"/>
      <c r="WYT347" s="428"/>
      <c r="WYU347" s="430"/>
      <c r="WYV347" s="431"/>
      <c r="WYW347" s="429"/>
      <c r="WYX347" s="428"/>
      <c r="WYY347" s="430"/>
      <c r="WYZ347" s="431"/>
      <c r="WZA347" s="429"/>
      <c r="WZB347" s="428"/>
      <c r="WZC347" s="430"/>
      <c r="WZD347" s="431"/>
      <c r="WZE347" s="429"/>
      <c r="WZF347" s="428"/>
      <c r="WZG347" s="430"/>
      <c r="WZH347" s="431"/>
      <c r="WZI347" s="429"/>
      <c r="WZJ347" s="428"/>
      <c r="WZK347" s="430"/>
      <c r="WZL347" s="431"/>
      <c r="WZM347" s="429"/>
      <c r="WZN347" s="428"/>
      <c r="WZO347" s="430"/>
      <c r="WZP347" s="431"/>
      <c r="WZQ347" s="429"/>
      <c r="WZR347" s="428"/>
      <c r="WZS347" s="430"/>
      <c r="WZT347" s="431"/>
      <c r="WZU347" s="429"/>
      <c r="WZV347" s="428"/>
      <c r="WZW347" s="430"/>
      <c r="WZX347" s="431"/>
      <c r="WZY347" s="429"/>
      <c r="WZZ347" s="428"/>
      <c r="XAA347" s="430"/>
      <c r="XAB347" s="431"/>
      <c r="XAC347" s="429"/>
      <c r="XAD347" s="428"/>
      <c r="XAE347" s="430"/>
      <c r="XAF347" s="431"/>
      <c r="XAG347" s="429"/>
      <c r="XAH347" s="428"/>
      <c r="XAI347" s="430"/>
      <c r="XAJ347" s="431"/>
      <c r="XAK347" s="429"/>
      <c r="XAL347" s="428"/>
      <c r="XAM347" s="430"/>
      <c r="XAN347" s="431"/>
      <c r="XAO347" s="429"/>
      <c r="XAP347" s="428"/>
      <c r="XAQ347" s="430"/>
      <c r="XAR347" s="431"/>
      <c r="XAS347" s="429"/>
      <c r="XAT347" s="428"/>
      <c r="XAU347" s="430"/>
      <c r="XAV347" s="431"/>
      <c r="XAW347" s="429"/>
      <c r="XAX347" s="428"/>
      <c r="XAY347" s="430"/>
      <c r="XAZ347" s="431"/>
      <c r="XBA347" s="429"/>
      <c r="XBB347" s="428"/>
      <c r="XBC347" s="430"/>
      <c r="XBD347" s="431"/>
      <c r="XBE347" s="429"/>
      <c r="XBF347" s="428"/>
      <c r="XBG347" s="430"/>
      <c r="XBH347" s="431"/>
      <c r="XBI347" s="429"/>
      <c r="XBJ347" s="428"/>
      <c r="XBK347" s="430"/>
      <c r="XBL347" s="431"/>
      <c r="XBM347" s="429"/>
      <c r="XBN347" s="428"/>
      <c r="XBO347" s="430"/>
      <c r="XBP347" s="431"/>
      <c r="XBQ347" s="429"/>
      <c r="XBR347" s="428"/>
      <c r="XBS347" s="430"/>
      <c r="XBT347" s="431"/>
      <c r="XBU347" s="429"/>
      <c r="XBV347" s="428"/>
      <c r="XBW347" s="430"/>
      <c r="XBX347" s="431"/>
      <c r="XBY347" s="429"/>
      <c r="XBZ347" s="428"/>
      <c r="XCA347" s="430"/>
      <c r="XCB347" s="431"/>
      <c r="XCC347" s="429"/>
      <c r="XCD347" s="428"/>
      <c r="XCE347" s="430"/>
      <c r="XCF347" s="431"/>
      <c r="XCG347" s="429"/>
      <c r="XCH347" s="428"/>
      <c r="XCI347" s="430"/>
      <c r="XCJ347" s="431"/>
      <c r="XCK347" s="429"/>
      <c r="XCL347" s="428"/>
      <c r="XCM347" s="430"/>
      <c r="XCN347" s="431"/>
      <c r="XCO347" s="429"/>
      <c r="XCP347" s="428"/>
      <c r="XCQ347" s="430"/>
      <c r="XCR347" s="431"/>
      <c r="XCS347" s="429"/>
      <c r="XCT347" s="428"/>
      <c r="XCU347" s="430"/>
      <c r="XCV347" s="431"/>
      <c r="XCW347" s="429"/>
      <c r="XCX347" s="428"/>
      <c r="XCY347" s="430"/>
      <c r="XCZ347" s="431"/>
      <c r="XDA347" s="429"/>
      <c r="XDB347" s="428"/>
      <c r="XDC347" s="430"/>
      <c r="XDD347" s="431"/>
      <c r="XDE347" s="429"/>
      <c r="XDF347" s="428"/>
      <c r="XDG347" s="430"/>
      <c r="XDH347" s="431"/>
      <c r="XDI347" s="429"/>
      <c r="XDJ347" s="428"/>
      <c r="XDK347" s="430"/>
      <c r="XDL347" s="431"/>
      <c r="XDM347" s="429"/>
      <c r="XDN347" s="428"/>
      <c r="XDO347" s="430"/>
      <c r="XDP347" s="431"/>
      <c r="XDQ347" s="429"/>
      <c r="XDR347" s="428"/>
      <c r="XDS347" s="430"/>
      <c r="XDT347" s="431"/>
      <c r="XDU347" s="429"/>
      <c r="XDV347" s="428"/>
      <c r="XDW347" s="430"/>
      <c r="XDX347" s="431"/>
      <c r="XDY347" s="429"/>
      <c r="XDZ347" s="428"/>
      <c r="XEA347" s="430"/>
      <c r="XEB347" s="431"/>
      <c r="XEC347" s="429"/>
      <c r="XED347" s="428"/>
      <c r="XEE347" s="430"/>
      <c r="XEF347" s="431"/>
      <c r="XEG347" s="429"/>
      <c r="XEH347" s="428"/>
      <c r="XEI347" s="430"/>
      <c r="XEJ347" s="431"/>
      <c r="XEK347" s="429"/>
      <c r="XEL347" s="428"/>
      <c r="XEM347" s="430"/>
      <c r="XEN347" s="431"/>
      <c r="XEO347" s="429"/>
      <c r="XEP347" s="428"/>
      <c r="XEQ347" s="430"/>
      <c r="XER347" s="431"/>
      <c r="XES347" s="429"/>
      <c r="XET347" s="428"/>
      <c r="XEU347" s="430"/>
      <c r="XEV347" s="431"/>
      <c r="XEW347" s="429"/>
      <c r="XEX347" s="428"/>
      <c r="XEY347" s="430"/>
      <c r="XEZ347" s="431"/>
      <c r="XFA347" s="429"/>
      <c r="XFB347" s="428"/>
      <c r="XFC347" s="430"/>
      <c r="XFD347" s="431"/>
    </row>
    <row r="348" spans="1:16384" ht="19.5" thickBot="1">
      <c r="A348" s="91" t="s">
        <v>332</v>
      </c>
      <c r="B348" s="90"/>
      <c r="C348" s="90"/>
      <c r="D348" s="90"/>
      <c r="E348" s="90"/>
      <c r="F348" s="152" t="str">
        <f>"Contrôle sur BASE : "&amp;COUNT(BASE!$B$3:$B$348)</f>
        <v>Contrôle sur BASE : 345</v>
      </c>
      <c r="G348" s="153" t="str">
        <f>"Contrôle sur POINTS : "&amp;COUNT('Points-2015'!$D$2:$D$347)</f>
        <v>Contrôle sur POINTS : 345</v>
      </c>
    </row>
    <row r="350" spans="1:16384">
      <c r="A350" s="403"/>
    </row>
    <row r="351" spans="1:16384">
      <c r="A351" s="82"/>
      <c r="B351" s="81"/>
      <c r="C351" s="81"/>
      <c r="D351" s="81"/>
      <c r="E351" s="81"/>
      <c r="F351" s="82"/>
    </row>
    <row r="352" spans="1:16384">
      <c r="B352" s="83"/>
      <c r="C352" s="83"/>
      <c r="D352" s="83"/>
    </row>
  </sheetData>
  <autoFilter ref="A1:I348">
    <filterColumn colId="1"/>
    <filterColumn colId="2"/>
    <filterColumn colId="3"/>
  </autoFilter>
  <sortState ref="A3:J368">
    <sortCondition ref="A3:A368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S51"/>
  <sheetViews>
    <sheetView zoomScale="80" zoomScaleNormal="80" workbookViewId="0">
      <pane xSplit="6" ySplit="1" topLeftCell="N2" activePane="bottomRight" state="frozen"/>
      <selection pane="topRight" activeCell="G1" sqref="G1"/>
      <selection pane="bottomLeft" activeCell="A2" sqref="A2"/>
      <selection pane="bottomRight" sqref="A1:A1048576"/>
    </sheetView>
  </sheetViews>
  <sheetFormatPr baseColWidth="10" defaultRowHeight="15"/>
  <cols>
    <col min="1" max="1" width="4.140625" customWidth="1"/>
    <col min="2" max="2" width="4.5703125" bestFit="1" customWidth="1"/>
    <col min="3" max="3" width="25.42578125" customWidth="1"/>
    <col min="4" max="4" width="10.42578125" bestFit="1" customWidth="1"/>
    <col min="5" max="5" width="14.42578125" customWidth="1"/>
    <col min="6" max="6" width="5.42578125" bestFit="1" customWidth="1"/>
    <col min="7" max="15" width="5.28515625" customWidth="1"/>
    <col min="16" max="18" width="5.28515625" hidden="1" customWidth="1"/>
    <col min="19" max="21" width="5.28515625" customWidth="1"/>
    <col min="22" max="24" width="5.28515625" hidden="1" customWidth="1"/>
    <col min="25" max="30" width="5.28515625" customWidth="1"/>
    <col min="31" max="33" width="5.28515625" hidden="1" customWidth="1"/>
    <col min="34" max="39" width="5.28515625" customWidth="1"/>
    <col min="40" max="42" width="5.28515625" hidden="1" customWidth="1"/>
    <col min="43" max="48" width="5.28515625" customWidth="1"/>
    <col min="49" max="51" width="5.28515625" hidden="1" customWidth="1"/>
    <col min="52" max="57" width="5.28515625" customWidth="1"/>
    <col min="58" max="60" width="5.28515625" hidden="1" customWidth="1"/>
    <col min="61" max="61" width="6.140625" customWidth="1"/>
    <col min="62" max="62" width="3.5703125" customWidth="1"/>
    <col min="63" max="63" width="5.5703125" customWidth="1"/>
    <col min="64" max="64" width="6" bestFit="1" customWidth="1"/>
    <col min="65" max="65" width="6.140625" bestFit="1" customWidth="1"/>
    <col min="66" max="66" width="5" customWidth="1"/>
    <col min="67" max="67" width="4.42578125" bestFit="1" customWidth="1"/>
    <col min="68" max="68" width="4.140625" bestFit="1" customWidth="1"/>
    <col min="69" max="69" width="3.42578125" bestFit="1" customWidth="1"/>
    <col min="70" max="70" width="3.85546875" bestFit="1" customWidth="1"/>
  </cols>
  <sheetData>
    <row r="1" spans="1:71" ht="147" customHeight="1" thickBot="1">
      <c r="A1" s="62" t="s">
        <v>15</v>
      </c>
      <c r="B1" s="63"/>
      <c r="C1" s="69" t="s">
        <v>335</v>
      </c>
      <c r="D1" s="70" t="s">
        <v>11</v>
      </c>
      <c r="E1" s="71" t="s">
        <v>20</v>
      </c>
      <c r="F1" s="64" t="s">
        <v>317</v>
      </c>
      <c r="G1" s="420" t="s">
        <v>711</v>
      </c>
      <c r="H1" s="421" t="s">
        <v>10</v>
      </c>
      <c r="I1" s="422" t="s">
        <v>9</v>
      </c>
      <c r="J1" s="420" t="s">
        <v>712</v>
      </c>
      <c r="K1" s="421" t="s">
        <v>10</v>
      </c>
      <c r="L1" s="422" t="s">
        <v>9</v>
      </c>
      <c r="M1" s="420" t="s">
        <v>784</v>
      </c>
      <c r="N1" s="421" t="s">
        <v>10</v>
      </c>
      <c r="O1" s="422" t="s">
        <v>9</v>
      </c>
      <c r="P1" s="420" t="s">
        <v>846</v>
      </c>
      <c r="Q1" s="421"/>
      <c r="R1" s="422"/>
      <c r="S1" s="423" t="s">
        <v>847</v>
      </c>
      <c r="T1" s="421" t="s">
        <v>10</v>
      </c>
      <c r="U1" s="422" t="s">
        <v>9</v>
      </c>
      <c r="V1" s="424" t="s">
        <v>846</v>
      </c>
      <c r="W1" s="421"/>
      <c r="X1" s="422"/>
      <c r="Y1" s="425" t="s">
        <v>848</v>
      </c>
      <c r="Z1" s="421" t="s">
        <v>10</v>
      </c>
      <c r="AA1" s="422" t="s">
        <v>9</v>
      </c>
      <c r="AB1" s="426" t="s">
        <v>713</v>
      </c>
      <c r="AC1" s="421" t="s">
        <v>10</v>
      </c>
      <c r="AD1" s="422" t="s">
        <v>9</v>
      </c>
      <c r="AE1" s="420" t="s">
        <v>341</v>
      </c>
      <c r="AF1" s="421" t="s">
        <v>10</v>
      </c>
      <c r="AG1" s="422" t="s">
        <v>9</v>
      </c>
      <c r="AH1" s="424" t="s">
        <v>845</v>
      </c>
      <c r="AI1" s="421" t="s">
        <v>10</v>
      </c>
      <c r="AJ1" s="422" t="s">
        <v>9</v>
      </c>
      <c r="AK1" s="424" t="s">
        <v>717</v>
      </c>
      <c r="AL1" s="421" t="s">
        <v>10</v>
      </c>
      <c r="AM1" s="422" t="s">
        <v>9</v>
      </c>
      <c r="AN1" s="427"/>
      <c r="AO1" s="421"/>
      <c r="AP1" s="422"/>
      <c r="AQ1" s="420" t="s">
        <v>714</v>
      </c>
      <c r="AR1" s="421" t="s">
        <v>10</v>
      </c>
      <c r="AS1" s="422" t="s">
        <v>9</v>
      </c>
      <c r="AT1" s="420" t="s">
        <v>715</v>
      </c>
      <c r="AU1" s="432" t="s">
        <v>849</v>
      </c>
      <c r="AV1" s="432" t="s">
        <v>849</v>
      </c>
      <c r="AW1" s="424" t="s">
        <v>846</v>
      </c>
      <c r="AX1" s="421"/>
      <c r="AY1" s="422"/>
      <c r="AZ1" s="420" t="s">
        <v>716</v>
      </c>
      <c r="BA1" s="421" t="s">
        <v>10</v>
      </c>
      <c r="BB1" s="422" t="s">
        <v>9</v>
      </c>
      <c r="BC1" s="419" t="s">
        <v>850</v>
      </c>
      <c r="BD1" s="432" t="s">
        <v>849</v>
      </c>
      <c r="BE1" s="432" t="s">
        <v>849</v>
      </c>
      <c r="BF1" s="420"/>
      <c r="BG1" s="421"/>
      <c r="BH1" s="422"/>
      <c r="BI1" s="65" t="s">
        <v>321</v>
      </c>
      <c r="BJ1" s="66"/>
      <c r="BK1" s="67" t="s">
        <v>12</v>
      </c>
      <c r="BL1" s="68" t="s">
        <v>17</v>
      </c>
      <c r="BM1" s="57" t="s">
        <v>13</v>
      </c>
      <c r="BN1" s="58" t="s">
        <v>18</v>
      </c>
      <c r="BO1" s="58" t="s">
        <v>14</v>
      </c>
      <c r="BP1" s="59" t="s">
        <v>19</v>
      </c>
      <c r="BQ1" s="59" t="s">
        <v>331</v>
      </c>
      <c r="BR1" s="59" t="s">
        <v>786</v>
      </c>
      <c r="BS1" s="89"/>
    </row>
    <row r="2" spans="1:71" ht="26.25" thickBot="1">
      <c r="A2" s="128">
        <v>1</v>
      </c>
      <c r="B2" s="3" t="s">
        <v>16</v>
      </c>
      <c r="C2" s="164" t="s">
        <v>97</v>
      </c>
      <c r="D2" s="165">
        <v>6900182</v>
      </c>
      <c r="E2" s="166" t="s">
        <v>1</v>
      </c>
      <c r="F2" s="167" t="s">
        <v>179</v>
      </c>
      <c r="G2" s="4">
        <v>6</v>
      </c>
      <c r="H2" s="2" t="s">
        <v>740</v>
      </c>
      <c r="I2" s="5" t="str">
        <f>VLOOKUP($D2,'24-01-2015'!$C:$I,7,FALSE)&amp;" "&amp;VLOOKUP($D2,'24-01-2015'!$C:$L,10,FALSE)</f>
        <v xml:space="preserve"> Mix</v>
      </c>
      <c r="J2" s="4">
        <v>8</v>
      </c>
      <c r="K2" s="2" t="s">
        <v>740</v>
      </c>
      <c r="L2" s="5" t="str">
        <f>VLOOKUP($D2,'28-02-2015'!$C:$I,7,FALSE)&amp;" "&amp;VLOOKUP($D2,'28-02-2015'!$C:$L,10,FALSE)</f>
        <v xml:space="preserve"> </v>
      </c>
      <c r="M2" s="418">
        <v>6</v>
      </c>
      <c r="N2" s="416" t="s">
        <v>720</v>
      </c>
      <c r="O2" s="405" t="str">
        <f>VLOOKUP($D2,'07-03-2015'!$C:$I,7,FALSE)&amp;" "&amp;VLOOKUP($D2,'07-03-2015'!$C:$L,10,FALSE)</f>
        <v>V Mix</v>
      </c>
      <c r="P2" s="4"/>
      <c r="Q2" s="2"/>
      <c r="R2" s="5"/>
      <c r="S2" s="6">
        <v>8</v>
      </c>
      <c r="T2" s="2" t="s">
        <v>740</v>
      </c>
      <c r="U2" s="5" t="str">
        <f>VLOOKUP($D2,'30-05-2015'!$C:$I,7,FALSE)&amp;" "&amp;VLOOKUP($D2,'30-05-2015'!$C:$L,10,FALSE)</f>
        <v xml:space="preserve"> </v>
      </c>
      <c r="V2" s="6"/>
      <c r="W2" s="2"/>
      <c r="X2" s="5"/>
      <c r="Y2" s="6">
        <v>2</v>
      </c>
      <c r="Z2" s="2" t="s">
        <v>740</v>
      </c>
      <c r="AA2" s="5" t="str">
        <f>VLOOKUP($D2,'13-06-2015'!$C:$I,7,FALSE)&amp;" "&amp;VLOOKUP($D2,'13-06-2015'!$C:$L,10,FALSE)</f>
        <v xml:space="preserve"> </v>
      </c>
      <c r="AB2" s="4"/>
      <c r="AC2" s="2"/>
      <c r="AD2" s="5"/>
      <c r="AE2" s="4"/>
      <c r="AF2" s="2"/>
      <c r="AG2" s="5"/>
      <c r="AH2" s="6">
        <v>4</v>
      </c>
      <c r="AI2" s="2" t="s">
        <v>740</v>
      </c>
      <c r="AJ2" s="5"/>
      <c r="AK2" s="6">
        <v>2</v>
      </c>
      <c r="AL2" s="2" t="s">
        <v>740</v>
      </c>
      <c r="AM2" s="5" t="str">
        <f>VLOOKUP($D2,'05-09-2015'!$C:$I,7,FALSE)&amp;" "&amp;VLOOKUP($D2,'05-09-2015'!$C:$L,10,FALSE)</f>
        <v xml:space="preserve"> Mix</v>
      </c>
      <c r="AN2" s="4"/>
      <c r="AO2" s="2"/>
      <c r="AP2" s="5"/>
      <c r="AQ2" s="4">
        <v>4</v>
      </c>
      <c r="AR2" s="2" t="s">
        <v>740</v>
      </c>
      <c r="AS2" s="5" t="str">
        <f>VLOOKUP($D2,'19-09-2015'!$C:$I,7,FALSE)&amp;" "&amp;VLOOKUP($D2,'19-09-2015'!$C:$L,10,FALSE)</f>
        <v xml:space="preserve"> Mix</v>
      </c>
      <c r="AT2" s="4">
        <f>VLOOKUP(D2,'26-09-2015'!C:G,5,FALSE)</f>
        <v>2</v>
      </c>
      <c r="AU2" s="2" t="str">
        <f>VLOOKUP(D2,'26-09-2015'!C:F,4,FALSE)</f>
        <v>A</v>
      </c>
      <c r="AV2" s="5" t="str">
        <f>VLOOKUP($D2,'26-09-2015'!$C:$I,7,FALSE)&amp;" "&amp;VLOOKUP($D2,'26-09-2015'!$C:$L,10,FALSE)</f>
        <v xml:space="preserve"> Mix</v>
      </c>
      <c r="AW2" s="4"/>
      <c r="AX2" s="2"/>
      <c r="AY2" s="5"/>
      <c r="AZ2" s="4">
        <v>2</v>
      </c>
      <c r="BA2" s="2" t="s">
        <v>740</v>
      </c>
      <c r="BB2" s="5" t="str">
        <f>VLOOKUP($D2,'10-10-2015'!$C:$I,7,FALSE)&amp;" "&amp;VLOOKUP($D2,'10-10-2015'!$C:$L,10,FALSE)</f>
        <v xml:space="preserve"> </v>
      </c>
      <c r="BC2" s="4">
        <f>VLOOKUP(D2,'24-10-2015'!C:G,5,FALSE)</f>
        <v>2</v>
      </c>
      <c r="BD2" s="2" t="str">
        <f>VLOOKUP(D2,'24-10-2015'!C:F,4,FALSE)</f>
        <v>B</v>
      </c>
      <c r="BE2" s="5" t="str">
        <f>VLOOKUP($D2,'24-10-2015'!$C:$I,7,FALSE)&amp;" "&amp;VLOOKUP($D2,'24-10-2015'!$C:$L,10,FALSE)</f>
        <v xml:space="preserve"> Mix</v>
      </c>
      <c r="BF2" s="4"/>
      <c r="BG2" s="2"/>
      <c r="BH2" s="5"/>
      <c r="BI2" s="60">
        <f>SUM(G2:BF2)</f>
        <v>46</v>
      </c>
      <c r="BJ2" s="61" t="s">
        <v>6</v>
      </c>
      <c r="BK2" s="127">
        <f>COUNTIF(G2:BF2,"&gt;0")</f>
        <v>11</v>
      </c>
      <c r="BL2" s="53">
        <f>BI2/BK2</f>
        <v>4.1818181818181817</v>
      </c>
      <c r="BM2" s="54">
        <f>SUM(IF($H2="A",$G2,0),IF($K2="A",$J2,0),IF($N2="A",$M2,0),IF($Q2="A",$P2,0),IF($T2="A",$S2,0),IF($W2="A",$V2,0),IF($Z2="A",$Y2,0),IF($AC2="A",$AB2,0),IF($AF2="A",$AE2,0),IF($AI2="A",$AH2,0),IF($AL2="A",$AK2,0),IF($AO2="A",$AN2,0),IF($AR2="A",$AQ2,0),IF($AU2="A",$AT2,0),IF($AX2="A",$AW2,0),IF($BA2="A",$AZ2,0),IF($BD2="A",$BA2,0),IF($BG2="A",$BF2,0))</f>
        <v>38</v>
      </c>
      <c r="BN2" s="55">
        <f>SUM(IF($T2="A",$S2,0),IF($W2="A",$V2,0),IF($Z2="A",$Y2,0),IF($AI2="A",$AH2,0),IF($AL2="A",$AK2,0))</f>
        <v>16</v>
      </c>
      <c r="BO2" s="55">
        <f>SUM(S2,V2,Y2,AH2,AK2)</f>
        <v>16</v>
      </c>
      <c r="BP2" s="56">
        <f>MAX(G2:BF2)</f>
        <v>8</v>
      </c>
      <c r="BQ2" s="56"/>
      <c r="BR2" s="404">
        <v>6</v>
      </c>
      <c r="BS2" s="442"/>
    </row>
    <row r="3" spans="1:71" ht="32.25" thickBot="1">
      <c r="A3" s="128">
        <f>A2+1</f>
        <v>2</v>
      </c>
      <c r="B3" s="3" t="s">
        <v>16</v>
      </c>
      <c r="C3" s="164" t="s">
        <v>242</v>
      </c>
      <c r="D3" s="165">
        <v>6917605</v>
      </c>
      <c r="E3" s="166" t="s">
        <v>1</v>
      </c>
      <c r="F3" s="167" t="s">
        <v>179</v>
      </c>
      <c r="G3" s="4">
        <v>4</v>
      </c>
      <c r="H3" s="2" t="s">
        <v>740</v>
      </c>
      <c r="I3" s="5" t="str">
        <f>VLOOKUP(D3,'24-01-2015'!C:I,7,FALSE)&amp;" "&amp;VLOOKUP(D3,'24-01-2015'!C:L,10,FALSE)</f>
        <v xml:space="preserve"> Mix</v>
      </c>
      <c r="J3" s="4">
        <v>1</v>
      </c>
      <c r="K3" s="2" t="s">
        <v>720</v>
      </c>
      <c r="L3" s="5" t="str">
        <f>VLOOKUP($D3,'28-02-2015'!$C:$I,7,FALSE)&amp;" "&amp;VLOOKUP($D3,'28-02-2015'!$C:$L,10,FALSE)</f>
        <v xml:space="preserve"> Mix</v>
      </c>
      <c r="M3" s="398">
        <v>8</v>
      </c>
      <c r="N3" s="399" t="s">
        <v>740</v>
      </c>
      <c r="O3" s="453" t="str">
        <f>VLOOKUP($D3,'07-03-2015'!$C:$I,7,FALSE)&amp;" "&amp;VLOOKUP($D3,'07-03-2015'!$C:$L,10,FALSE)</f>
        <v>F Mix</v>
      </c>
      <c r="P3" s="4"/>
      <c r="Q3" s="2"/>
      <c r="R3" s="5"/>
      <c r="S3" s="6">
        <v>8</v>
      </c>
      <c r="T3" s="2" t="s">
        <v>740</v>
      </c>
      <c r="U3" s="5" t="str">
        <f>VLOOKUP($D3,'30-05-2015'!$C:$I,7,FALSE)&amp;" "&amp;VLOOKUP($D3,'30-05-2015'!$C:$L,10,FALSE)</f>
        <v xml:space="preserve"> </v>
      </c>
      <c r="V3" s="6"/>
      <c r="W3" s="2"/>
      <c r="X3" s="5"/>
      <c r="Y3" s="6">
        <v>6</v>
      </c>
      <c r="Z3" s="2" t="s">
        <v>740</v>
      </c>
      <c r="AA3" s="5" t="str">
        <f>VLOOKUP($D3,'13-06-2015'!$C:$I,7,FALSE)&amp;" "&amp;VLOOKUP($D3,'13-06-2015'!$C:$L,10,FALSE)</f>
        <v xml:space="preserve"> </v>
      </c>
      <c r="AB3" s="4">
        <v>2</v>
      </c>
      <c r="AC3" s="2" t="s">
        <v>740</v>
      </c>
      <c r="AD3" s="5" t="str">
        <f>VLOOKUP($D3,'20-06-2015'!$C:$I,7,FALSE)&amp;" "&amp;VLOOKUP($D3,'20-06-2015'!$C:$L,10,FALSE)</f>
        <v xml:space="preserve"> Mix</v>
      </c>
      <c r="AE3" s="4"/>
      <c r="AF3" s="2"/>
      <c r="AG3" s="5"/>
      <c r="AH3" s="6">
        <v>2</v>
      </c>
      <c r="AI3" s="2" t="s">
        <v>740</v>
      </c>
      <c r="AJ3" s="5"/>
      <c r="AK3" s="6">
        <v>2</v>
      </c>
      <c r="AL3" s="2" t="s">
        <v>740</v>
      </c>
      <c r="AM3" s="5" t="str">
        <f>VLOOKUP($D3,'05-09-2015'!$C:$I,7,FALSE)&amp;" "&amp;VLOOKUP($D3,'05-09-2015'!$C:$L,10,FALSE)</f>
        <v xml:space="preserve"> Mix</v>
      </c>
      <c r="AN3" s="4"/>
      <c r="AO3" s="2"/>
      <c r="AP3" s="5"/>
      <c r="AQ3" s="4">
        <v>4</v>
      </c>
      <c r="AR3" s="2" t="s">
        <v>740</v>
      </c>
      <c r="AS3" s="5" t="str">
        <f>VLOOKUP($D3,'19-09-2015'!$C:$I,7,FALSE)&amp;" "&amp;VLOOKUP($D3,'19-09-2015'!$C:$L,10,FALSE)</f>
        <v xml:space="preserve"> Mix</v>
      </c>
      <c r="AT3" s="4">
        <f>VLOOKUP(D3,'26-09-2015'!C:G,5,FALSE)</f>
        <v>2</v>
      </c>
      <c r="AU3" s="2" t="str">
        <f>VLOOKUP(D3,'26-09-2015'!C:F,4,FALSE)</f>
        <v>B</v>
      </c>
      <c r="AV3" s="5" t="str">
        <f>VLOOKUP($D3,'26-09-2015'!$C:$I,7,FALSE)&amp;" "&amp;VLOOKUP($D3,'26-09-2015'!$C:$L,10,FALSE)</f>
        <v xml:space="preserve"> </v>
      </c>
      <c r="AW3" s="4"/>
      <c r="AX3" s="2"/>
      <c r="AY3" s="5"/>
      <c r="AZ3" s="4">
        <v>2</v>
      </c>
      <c r="BA3" s="2" t="s">
        <v>740</v>
      </c>
      <c r="BB3" s="5" t="str">
        <f>VLOOKUP($D3,'10-10-2015'!$C:$I,7,FALSE)&amp;" "&amp;VLOOKUP($D3,'10-10-2015'!$C:$L,10,FALSE)</f>
        <v xml:space="preserve"> </v>
      </c>
      <c r="BC3" s="4">
        <f>VLOOKUP(D3,'24-10-2015'!C:G,5,FALSE)</f>
        <v>1</v>
      </c>
      <c r="BD3" s="2" t="str">
        <f>VLOOKUP(D3,'24-10-2015'!C:F,4,FALSE)</f>
        <v>B</v>
      </c>
      <c r="BE3" s="5" t="str">
        <f>VLOOKUP($D3,'24-10-2015'!$C:$I,7,FALSE)&amp;" "&amp;VLOOKUP($D3,'24-10-2015'!$C:$L,10,FALSE)</f>
        <v xml:space="preserve"> Mix</v>
      </c>
      <c r="BF3" s="4"/>
      <c r="BG3" s="2"/>
      <c r="BH3" s="5"/>
      <c r="BI3" s="60">
        <f>SUM(G3:BF3)</f>
        <v>42</v>
      </c>
      <c r="BJ3" s="61" t="s">
        <v>6</v>
      </c>
      <c r="BK3" s="127">
        <f>COUNTIF(G3:BF3,"&gt;0")</f>
        <v>12</v>
      </c>
      <c r="BL3" s="53">
        <f>BI3/BK3</f>
        <v>3.5</v>
      </c>
      <c r="BM3" s="54">
        <f>SUM(IF($H3="A",$G3,0),IF($K3="A",$J3,0),IF($N3="A",$M3,0),IF($Q3="A",$P3,0),IF($T3="A",$S3,0),IF($W3="A",$V3,0),IF($Z3="A",$Y3,0),IF($AC3="A",$AB3,0),IF($AF3="A",$AE3,0),IF($AI3="A",$AH3,0),IF($AL3="A",$AK3,0),IF($AO3="A",$AN3,0),IF($AR3="A",$AQ3,0),IF($AU3="A",$AT3,0),IF($AX3="A",$AW3,0),IF($BA3="A",$AZ3,0),IF($BD3="A",$BA3,0),IF($BG3="A",$BF3,0))</f>
        <v>38</v>
      </c>
      <c r="BN3" s="55">
        <f>SUM(IF($T3="A",$S3,0),IF($W3="A",$V3,0),IF($Z3="A",$Y3,0),IF($AI3="A",$AH3,0),IF($AL3="A",$AK3,0))</f>
        <v>18</v>
      </c>
      <c r="BO3" s="55">
        <f>SUM(S3,V3,Y3,AH3,AK3)</f>
        <v>18</v>
      </c>
      <c r="BP3" s="56">
        <f>MAX(G3:BF3)</f>
        <v>8</v>
      </c>
      <c r="BQ3" s="56">
        <v>1</v>
      </c>
      <c r="BR3" s="404">
        <v>7</v>
      </c>
      <c r="BS3" s="442"/>
    </row>
    <row r="4" spans="1:71" ht="26.25" thickBot="1">
      <c r="A4" s="128">
        <f t="shared" ref="A4:A36" si="0">A3+1</f>
        <v>3</v>
      </c>
      <c r="B4" s="3" t="s">
        <v>16</v>
      </c>
      <c r="C4" s="164" t="s">
        <v>40</v>
      </c>
      <c r="D4" s="165">
        <v>6924426</v>
      </c>
      <c r="E4" s="166" t="s">
        <v>1</v>
      </c>
      <c r="F4" s="167" t="s">
        <v>179</v>
      </c>
      <c r="G4" s="4">
        <v>4</v>
      </c>
      <c r="H4" s="2" t="s">
        <v>740</v>
      </c>
      <c r="I4" s="5" t="str">
        <f>VLOOKUP(D4,'24-01-2015'!C:I,7,FALSE)&amp;" "&amp;VLOOKUP(D4,'24-01-2015'!C:L,10,FALSE)</f>
        <v xml:space="preserve"> Mix</v>
      </c>
      <c r="J4" s="4">
        <v>2</v>
      </c>
      <c r="K4" s="2" t="s">
        <v>740</v>
      </c>
      <c r="L4" s="5" t="str">
        <f>VLOOKUP($D4,'28-02-2015'!$C:$I,7,FALSE)&amp;" "&amp;VLOOKUP($D4,'28-02-2015'!$C:$L,10,FALSE)</f>
        <v xml:space="preserve"> </v>
      </c>
      <c r="M4" s="4">
        <v>2</v>
      </c>
      <c r="N4" s="2" t="s">
        <v>740</v>
      </c>
      <c r="O4" s="5" t="str">
        <f>VLOOKUP($D4,'07-03-2015'!$C:$I,7,FALSE)&amp;" "&amp;VLOOKUP($D4,'07-03-2015'!$C:$L,10,FALSE)</f>
        <v xml:space="preserve"> Mix</v>
      </c>
      <c r="P4" s="4"/>
      <c r="Q4" s="2"/>
      <c r="R4" s="5"/>
      <c r="S4" s="415">
        <v>6</v>
      </c>
      <c r="T4" s="416" t="s">
        <v>720</v>
      </c>
      <c r="U4" s="417" t="str">
        <f>VLOOKUP($D4,'30-05-2015'!$C:$I,7,FALSE)&amp;" "&amp;VLOOKUP($D4,'30-05-2015'!$C:$L,10,FALSE)</f>
        <v xml:space="preserve">V </v>
      </c>
      <c r="V4" s="6"/>
      <c r="W4" s="2"/>
      <c r="X4" s="5"/>
      <c r="Y4" s="6">
        <v>2</v>
      </c>
      <c r="Z4" s="2" t="s">
        <v>740</v>
      </c>
      <c r="AA4" s="5" t="str">
        <f>VLOOKUP($D4,'13-06-2015'!$C:$I,7,FALSE)&amp;" "&amp;VLOOKUP($D4,'13-06-2015'!$C:$L,10,FALSE)</f>
        <v xml:space="preserve"> </v>
      </c>
      <c r="AB4" s="4">
        <v>4</v>
      </c>
      <c r="AC4" s="2" t="s">
        <v>740</v>
      </c>
      <c r="AD4" s="5" t="str">
        <f>VLOOKUP($D4,'20-06-2015'!$C:$I,7,FALSE)&amp;" "&amp;VLOOKUP($D4,'20-06-2015'!$C:$L,10,FALSE)</f>
        <v xml:space="preserve"> </v>
      </c>
      <c r="AE4" s="4"/>
      <c r="AF4" s="2"/>
      <c r="AG4" s="5"/>
      <c r="AH4" s="6">
        <v>2</v>
      </c>
      <c r="AI4" s="2" t="s">
        <v>740</v>
      </c>
      <c r="AJ4" s="5"/>
      <c r="AK4" s="6">
        <v>4</v>
      </c>
      <c r="AL4" s="2" t="s">
        <v>740</v>
      </c>
      <c r="AM4" s="5" t="str">
        <f>VLOOKUP($D4,'05-09-2015'!$C:$I,7,FALSE)&amp;" "&amp;VLOOKUP($D4,'05-09-2015'!$C:$L,10,FALSE)</f>
        <v xml:space="preserve"> Mix</v>
      </c>
      <c r="AN4" s="4"/>
      <c r="AO4" s="2"/>
      <c r="AP4" s="5"/>
      <c r="AQ4" s="4">
        <v>4</v>
      </c>
      <c r="AR4" s="2" t="s">
        <v>740</v>
      </c>
      <c r="AS4" s="5" t="str">
        <f>VLOOKUP($D4,'19-09-2015'!$C:$I,7,FALSE)&amp;" "&amp;VLOOKUP($D4,'19-09-2015'!$C:$L,10,FALSE)</f>
        <v xml:space="preserve"> Mix</v>
      </c>
      <c r="AT4" s="4">
        <f>VLOOKUP(D4,'26-09-2015'!C:G,5,FALSE)</f>
        <v>3</v>
      </c>
      <c r="AU4" s="2" t="str">
        <f>VLOOKUP(D4,'26-09-2015'!C:F,4,FALSE)</f>
        <v>B</v>
      </c>
      <c r="AV4" s="5" t="str">
        <f>VLOOKUP($D4,'26-09-2015'!$C:$I,7,FALSE)&amp;" "&amp;VLOOKUP($D4,'26-09-2015'!$C:$L,10,FALSE)</f>
        <v xml:space="preserve"> </v>
      </c>
      <c r="AW4" s="4"/>
      <c r="AX4" s="2"/>
      <c r="AY4" s="5"/>
      <c r="AZ4" s="4">
        <v>4</v>
      </c>
      <c r="BA4" s="2" t="s">
        <v>720</v>
      </c>
      <c r="BB4" s="5" t="str">
        <f>VLOOKUP($D4,'10-10-2015'!$C:$I,7,FALSE)&amp;" "&amp;VLOOKUP($D4,'10-10-2015'!$C:$L,10,FALSE)</f>
        <v xml:space="preserve"> </v>
      </c>
      <c r="BC4" s="4">
        <f>VLOOKUP(D4,'24-10-2015'!C:G,5,FALSE)</f>
        <v>4</v>
      </c>
      <c r="BD4" s="2" t="str">
        <f>VLOOKUP(D4,'24-10-2015'!C:F,4,FALSE)</f>
        <v>A</v>
      </c>
      <c r="BE4" s="5" t="str">
        <f>VLOOKUP($D4,'24-10-2015'!$C:$I,7,FALSE)&amp;" "&amp;VLOOKUP($D4,'24-10-2015'!$C:$L,10,FALSE)</f>
        <v xml:space="preserve"> Mix</v>
      </c>
      <c r="BF4" s="4"/>
      <c r="BG4" s="2"/>
      <c r="BH4" s="5"/>
      <c r="BI4" s="60">
        <f>SUM(G4:BF4)</f>
        <v>41</v>
      </c>
      <c r="BJ4" s="61" t="s">
        <v>6</v>
      </c>
      <c r="BK4" s="127">
        <f>COUNTIF(G4:BF4,"&gt;0")</f>
        <v>12</v>
      </c>
      <c r="BL4" s="53">
        <f>BI4/BK4</f>
        <v>3.4166666666666665</v>
      </c>
      <c r="BM4" s="54">
        <f>SUM(IF($H4="A",$G4,0),IF($K4="A",$J4,0),IF($N4="A",$M4,0),IF($Q4="A",$P4,0),IF($T4="A",$S4,0),IF($W4="A",$V4,0),IF($Z4="A",$Y4,0),IF($AC4="A",$AB4,0),IF($AF4="A",$AE4,0),IF($AI4="A",$AH4,0),IF($AL4="A",$AK4,0),IF($AO4="A",$AN4,0),IF($AR4="A",$AQ4,0),IF($AU4="A",$AT4,0),IF($AX4="A",$AW4,0),IF($BA4="A",$AZ4,0),IF($BD4="A",$BA4,0),IF($BG4="A",$BF4,0))</f>
        <v>24</v>
      </c>
      <c r="BN4" s="55">
        <f>SUM(IF($T4="A",$S4,0),IF($W4="A",$V4,0),IF($Z4="A",$Y4,0),IF($AI4="A",$AH4,0),IF($AL4="A",$AK4,0))</f>
        <v>8</v>
      </c>
      <c r="BO4" s="55">
        <f>SUM(S4,V4,Y4,AH4,AK4)</f>
        <v>14</v>
      </c>
      <c r="BP4" s="56">
        <f>MAX(G4:BF4)</f>
        <v>6</v>
      </c>
      <c r="BQ4" s="56"/>
      <c r="BR4" s="404">
        <v>5</v>
      </c>
      <c r="BS4" s="442"/>
    </row>
    <row r="5" spans="1:71" ht="32.25" thickBot="1">
      <c r="A5" s="128">
        <f t="shared" si="0"/>
        <v>4</v>
      </c>
      <c r="B5" s="3" t="s">
        <v>16</v>
      </c>
      <c r="C5" s="164" t="s">
        <v>249</v>
      </c>
      <c r="D5" s="165">
        <v>6919166</v>
      </c>
      <c r="E5" s="166" t="s">
        <v>1</v>
      </c>
      <c r="F5" s="167" t="s">
        <v>179</v>
      </c>
      <c r="G5" s="418">
        <v>4</v>
      </c>
      <c r="H5" s="416" t="s">
        <v>720</v>
      </c>
      <c r="I5" s="405" t="str">
        <f>VLOOKUP(D5,'24-01-2015'!C:I,7,FALSE)&amp;" "&amp;VLOOKUP(D5,'24-01-2015'!C:L,10,FALSE)</f>
        <v>F Mix</v>
      </c>
      <c r="J5" s="4">
        <v>2</v>
      </c>
      <c r="K5" s="2" t="s">
        <v>740</v>
      </c>
      <c r="L5" s="5" t="str">
        <f>VLOOKUP($D5,'28-02-2015'!$C:$I,7,FALSE)&amp;" "&amp;VLOOKUP($D5,'28-02-2015'!$C:$L,10,FALSE)</f>
        <v xml:space="preserve"> Mix</v>
      </c>
      <c r="M5" s="398">
        <v>8</v>
      </c>
      <c r="N5" s="399" t="s">
        <v>740</v>
      </c>
      <c r="O5" s="453" t="str">
        <f>VLOOKUP($D5,'07-03-2015'!$C:$I,7,FALSE)&amp;" "&amp;VLOOKUP($D5,'07-03-2015'!$C:$L,10,FALSE)</f>
        <v>F Mix</v>
      </c>
      <c r="P5" s="4"/>
      <c r="Q5" s="2"/>
      <c r="R5" s="5"/>
      <c r="S5" s="6"/>
      <c r="T5" s="2"/>
      <c r="U5" s="5"/>
      <c r="V5" s="6"/>
      <c r="W5" s="2"/>
      <c r="X5" s="5"/>
      <c r="Y5" s="415">
        <v>6</v>
      </c>
      <c r="Z5" s="416" t="s">
        <v>720</v>
      </c>
      <c r="AA5" s="405" t="str">
        <f>VLOOKUP($D5,'13-06-2015'!$C:$I,7,FALSE)&amp;" "&amp;VLOOKUP($D5,'13-06-2015'!$C:$L,10,FALSE)</f>
        <v>V Mix</v>
      </c>
      <c r="AB5" s="4">
        <v>2</v>
      </c>
      <c r="AC5" s="2" t="s">
        <v>740</v>
      </c>
      <c r="AD5" s="5" t="str">
        <f>VLOOKUP($D5,'20-06-2015'!$C:$I,7,FALSE)&amp;" "&amp;VLOOKUP($D5,'20-06-2015'!$C:$L,10,FALSE)</f>
        <v xml:space="preserve"> Mix</v>
      </c>
      <c r="AE5" s="4"/>
      <c r="AF5" s="2"/>
      <c r="AG5" s="5"/>
      <c r="AH5" s="6"/>
      <c r="AI5" s="2"/>
      <c r="AJ5" s="5"/>
      <c r="AK5" s="398">
        <v>8</v>
      </c>
      <c r="AL5" s="399" t="s">
        <v>740</v>
      </c>
      <c r="AM5" s="453" t="str">
        <f>VLOOKUP($D5,'05-09-2015'!$C:$I,7,FALSE)&amp;" "&amp;VLOOKUP($D5,'05-09-2015'!$C:$L,10,FALSE)</f>
        <v>V Mix</v>
      </c>
      <c r="AN5" s="4"/>
      <c r="AO5" s="2"/>
      <c r="AP5" s="5"/>
      <c r="AQ5" s="4">
        <v>2</v>
      </c>
      <c r="AR5" s="2" t="s">
        <v>720</v>
      </c>
      <c r="AS5" s="5" t="str">
        <f>VLOOKUP($D5,'19-09-2015'!$C:$I,7,FALSE)&amp;" "&amp;VLOOKUP($D5,'19-09-2015'!$C:$L,10,FALSE)</f>
        <v xml:space="preserve"> Mix</v>
      </c>
      <c r="AT5" s="4">
        <f>VLOOKUP(D5,'26-09-2015'!C:G,5,FALSE)</f>
        <v>2</v>
      </c>
      <c r="AU5" s="2" t="str">
        <f>VLOOKUP(D5,'26-09-2015'!C:F,4,FALSE)</f>
        <v>A</v>
      </c>
      <c r="AV5" s="5" t="str">
        <f>VLOOKUP($D5,'26-09-2015'!$C:$I,7,FALSE)&amp;" "&amp;VLOOKUP($D5,'26-09-2015'!$C:$L,10,FALSE)</f>
        <v xml:space="preserve"> Mix</v>
      </c>
      <c r="AW5" s="4"/>
      <c r="AX5" s="2"/>
      <c r="AY5" s="5"/>
      <c r="AZ5" s="4">
        <v>2</v>
      </c>
      <c r="BA5" s="2" t="s">
        <v>720</v>
      </c>
      <c r="BB5" s="5" t="str">
        <f>VLOOKUP($D5,'10-10-2015'!$C:$I,7,FALSE)&amp;" "&amp;VLOOKUP($D5,'10-10-2015'!$C:$L,10,FALSE)</f>
        <v xml:space="preserve"> Mix</v>
      </c>
      <c r="BC5" s="4">
        <f>VLOOKUP(D5,'24-10-2015'!C:G,5,FALSE)</f>
        <v>1</v>
      </c>
      <c r="BD5" s="2" t="str">
        <f>VLOOKUP(D5,'24-10-2015'!C:F,4,FALSE)</f>
        <v>B</v>
      </c>
      <c r="BE5" s="5" t="str">
        <f>VLOOKUP($D5,'24-10-2015'!$C:$I,7,FALSE)&amp;" "&amp;VLOOKUP($D5,'24-10-2015'!$C:$L,10,FALSE)</f>
        <v xml:space="preserve"> Mix</v>
      </c>
      <c r="BF5" s="4"/>
      <c r="BG5" s="2"/>
      <c r="BH5" s="5"/>
      <c r="BI5" s="60">
        <f>SUM(G5:BF5)</f>
        <v>37</v>
      </c>
      <c r="BJ5" s="61" t="s">
        <v>6</v>
      </c>
      <c r="BK5" s="127">
        <f>COUNTIF(G5:BF5,"&gt;0")</f>
        <v>10</v>
      </c>
      <c r="BL5" s="53">
        <f>BI5/BK5</f>
        <v>3.7</v>
      </c>
      <c r="BM5" s="54">
        <f>SUM(IF($H5="A",$G5,0),IF($K5="A",$J5,0),IF($N5="A",$M5,0),IF($Q5="A",$P5,0),IF($T5="A",$S5,0),IF($W5="A",$V5,0),IF($Z5="A",$Y5,0),IF($AC5="A",$AB5,0),IF($AF5="A",$AE5,0),IF($AI5="A",$AH5,0),IF($AL5="A",$AK5,0),IF($AO5="A",$AN5,0),IF($AR5="A",$AQ5,0),IF($AU5="A",$AT5,0),IF($AX5="A",$AW5,0),IF($BA5="A",$AZ5,0),IF($BD5="A",$BA5,0),IF($BG5="A",$BF5,0))</f>
        <v>22</v>
      </c>
      <c r="BN5" s="55">
        <f>SUM(IF($T5="A",$S5,0),IF($W5="A",$V5,0),IF($Z5="A",$Y5,0),IF($AI5="A",$AH5,0),IF($AL5="A",$AK5,0))</f>
        <v>8</v>
      </c>
      <c r="BO5" s="55">
        <f>SUM(S5,V5,Y5,AH5,AK5)</f>
        <v>14</v>
      </c>
      <c r="BP5" s="56">
        <f>MAX(G5:BF5)</f>
        <v>8</v>
      </c>
      <c r="BQ5" s="56">
        <v>11</v>
      </c>
      <c r="BR5" s="404">
        <v>10</v>
      </c>
      <c r="BS5" s="442"/>
    </row>
    <row r="6" spans="1:71" ht="26.25" thickBot="1">
      <c r="A6" s="128">
        <f t="shared" si="0"/>
        <v>5</v>
      </c>
      <c r="B6" s="3" t="s">
        <v>16</v>
      </c>
      <c r="C6" s="164" t="s">
        <v>65</v>
      </c>
      <c r="D6" s="165">
        <v>6918443</v>
      </c>
      <c r="E6" s="166" t="s">
        <v>1</v>
      </c>
      <c r="F6" s="167" t="s">
        <v>179</v>
      </c>
      <c r="G6" s="4">
        <v>4</v>
      </c>
      <c r="H6" s="2" t="s">
        <v>720</v>
      </c>
      <c r="I6" s="5" t="str">
        <f>VLOOKUP(D6,'24-01-2015'!C:I,7,FALSE)&amp;" "&amp;VLOOKUP(D6,'24-01-2015'!C:L,10,FALSE)</f>
        <v xml:space="preserve"> Mix</v>
      </c>
      <c r="J6" s="4">
        <v>2</v>
      </c>
      <c r="K6" s="2" t="s">
        <v>740</v>
      </c>
      <c r="L6" s="5" t="str">
        <f>VLOOKUP($D6,'28-02-2015'!$C:$I,7,FALSE)&amp;" "&amp;VLOOKUP($D6,'28-02-2015'!$C:$L,10,FALSE)</f>
        <v xml:space="preserve"> </v>
      </c>
      <c r="M6" s="4">
        <v>3</v>
      </c>
      <c r="N6" s="2" t="s">
        <v>720</v>
      </c>
      <c r="O6" s="5" t="str">
        <f>VLOOKUP($D6,'07-03-2015'!$C:$I,7,FALSE)&amp;" "&amp;VLOOKUP($D6,'07-03-2015'!$C:$L,10,FALSE)</f>
        <v xml:space="preserve"> Mix</v>
      </c>
      <c r="P6" s="4"/>
      <c r="Q6" s="2"/>
      <c r="R6" s="5"/>
      <c r="S6" s="6">
        <v>1</v>
      </c>
      <c r="T6" s="2" t="s">
        <v>720</v>
      </c>
      <c r="U6" s="5" t="str">
        <f>VLOOKUP($D6,'30-05-2015'!$C:$I,7,FALSE)&amp;" "&amp;VLOOKUP($D6,'30-05-2015'!$C:$L,10,FALSE)</f>
        <v xml:space="preserve"> </v>
      </c>
      <c r="V6" s="6"/>
      <c r="W6" s="2"/>
      <c r="X6" s="5"/>
      <c r="Y6" s="6">
        <v>2</v>
      </c>
      <c r="Z6" s="2" t="s">
        <v>740</v>
      </c>
      <c r="AA6" s="5" t="str">
        <f>VLOOKUP($D6,'13-06-2015'!$C:$I,7,FALSE)&amp;" "&amp;VLOOKUP($D6,'13-06-2015'!$C:$L,10,FALSE)</f>
        <v xml:space="preserve"> </v>
      </c>
      <c r="AB6" s="4">
        <v>3</v>
      </c>
      <c r="AC6" s="2" t="s">
        <v>720</v>
      </c>
      <c r="AD6" s="5" t="str">
        <f>VLOOKUP($D6,'20-06-2015'!$C:$I,7,FALSE)&amp;" "&amp;VLOOKUP($D6,'20-06-2015'!$C:$L,10,FALSE)</f>
        <v xml:space="preserve"> </v>
      </c>
      <c r="AE6" s="4"/>
      <c r="AF6" s="2"/>
      <c r="AG6" s="5"/>
      <c r="AH6" s="6"/>
      <c r="AI6" s="2"/>
      <c r="AJ6" s="5"/>
      <c r="AK6" s="6">
        <v>2</v>
      </c>
      <c r="AL6" s="2" t="s">
        <v>740</v>
      </c>
      <c r="AM6" s="5" t="str">
        <f>VLOOKUP($D6,'05-09-2015'!$C:$I,7,FALSE)&amp;" "&amp;VLOOKUP($D6,'05-09-2015'!$C:$L,10,FALSE)</f>
        <v xml:space="preserve"> Mix</v>
      </c>
      <c r="AN6" s="4"/>
      <c r="AO6" s="2"/>
      <c r="AP6" s="5"/>
      <c r="AQ6" s="4">
        <v>3</v>
      </c>
      <c r="AR6" s="2" t="s">
        <v>720</v>
      </c>
      <c r="AS6" s="5" t="str">
        <f>VLOOKUP($D6,'19-09-2015'!$C:$I,7,FALSE)&amp;" "&amp;VLOOKUP($D6,'19-09-2015'!$C:$L,10,FALSE)</f>
        <v xml:space="preserve"> Mix</v>
      </c>
      <c r="AT6" s="4">
        <f>VLOOKUP(D6,'26-09-2015'!C:G,5,FALSE)</f>
        <v>6</v>
      </c>
      <c r="AU6" s="2" t="str">
        <f>VLOOKUP(D6,'26-09-2015'!C:F,4,FALSE)</f>
        <v>A</v>
      </c>
      <c r="AV6" s="5" t="str">
        <f>VLOOKUP($D6,'26-09-2015'!$C:$I,7,FALSE)&amp;" "&amp;VLOOKUP($D6,'26-09-2015'!$C:$L,10,FALSE)</f>
        <v xml:space="preserve"> Mix</v>
      </c>
      <c r="AW6" s="4"/>
      <c r="AX6" s="2"/>
      <c r="AY6" s="5"/>
      <c r="AZ6" s="4">
        <v>2</v>
      </c>
      <c r="BA6" s="2" t="s">
        <v>720</v>
      </c>
      <c r="BB6" s="5" t="str">
        <f>VLOOKUP($D6,'10-10-2015'!$C:$I,7,FALSE)&amp;" "&amp;VLOOKUP($D6,'10-10-2015'!$C:$L,10,FALSE)</f>
        <v xml:space="preserve"> </v>
      </c>
      <c r="BC6" s="418">
        <f>VLOOKUP(D6,'24-10-2015'!C:G,5,FALSE)</f>
        <v>6</v>
      </c>
      <c r="BD6" s="416" t="str">
        <f>VLOOKUP(D6,'24-10-2015'!C:F,4,FALSE)</f>
        <v>B</v>
      </c>
      <c r="BE6" s="417" t="str">
        <f>VLOOKUP($D6,'24-10-2015'!$C:$I,7,FALSE)&amp;" "&amp;VLOOKUP($D6,'24-10-2015'!$C:$L,10,FALSE)</f>
        <v xml:space="preserve">V </v>
      </c>
      <c r="BF6" s="4"/>
      <c r="BG6" s="2"/>
      <c r="BH6" s="5"/>
      <c r="BI6" s="60">
        <f>SUM(G6:BF6)</f>
        <v>34</v>
      </c>
      <c r="BJ6" s="61" t="s">
        <v>6</v>
      </c>
      <c r="BK6" s="127">
        <f>COUNTIF(G6:BF6,"&gt;0")</f>
        <v>11</v>
      </c>
      <c r="BL6" s="53">
        <f>BI6/BK6</f>
        <v>3.0909090909090908</v>
      </c>
      <c r="BM6" s="54">
        <f>SUM(IF($H6="A",$G6,0),IF($K6="A",$J6,0),IF($N6="A",$M6,0),IF($Q6="A",$P6,0),IF($T6="A",$S6,0),IF($W6="A",$V6,0),IF($Z6="A",$Y6,0),IF($AC6="A",$AB6,0),IF($AF6="A",$AE6,0),IF($AI6="A",$AH6,0),IF($AL6="A",$AK6,0),IF($AO6="A",$AN6,0),IF($AR6="A",$AQ6,0),IF($AU6="A",$AT6,0),IF($AX6="A",$AW6,0),IF($BA6="A",$AZ6,0),IF($BD6="A",$BA6,0),IF($BG6="A",$BF6,0))</f>
        <v>12</v>
      </c>
      <c r="BN6" s="55">
        <f>SUM(IF($T6="A",$S6,0),IF($W6="A",$V6,0),IF($Z6="A",$Y6,0),IF($AI6="A",$AH6,0),IF($AL6="A",$AK6,0))</f>
        <v>4</v>
      </c>
      <c r="BO6" s="55">
        <f>SUM(S6,V6,Y6,AH6,AK6)</f>
        <v>5</v>
      </c>
      <c r="BP6" s="56">
        <f>MAX(G6:BF6)</f>
        <v>6</v>
      </c>
      <c r="BQ6" s="56"/>
      <c r="BR6" s="404">
        <v>5</v>
      </c>
      <c r="BS6" s="442"/>
    </row>
    <row r="7" spans="1:71" ht="32.25" thickBot="1">
      <c r="A7" s="128">
        <f t="shared" si="0"/>
        <v>6</v>
      </c>
      <c r="B7" s="3" t="s">
        <v>16</v>
      </c>
      <c r="C7" s="164" t="s">
        <v>112</v>
      </c>
      <c r="D7" s="165">
        <v>6915916</v>
      </c>
      <c r="E7" s="166" t="s">
        <v>1</v>
      </c>
      <c r="F7" s="167" t="s">
        <v>179</v>
      </c>
      <c r="G7" s="4">
        <v>6</v>
      </c>
      <c r="H7" s="2" t="s">
        <v>740</v>
      </c>
      <c r="I7" s="5" t="str">
        <f>VLOOKUP(D7,'24-01-2015'!C:I,7,FALSE)&amp;" "&amp;VLOOKUP(D7,'24-01-2015'!C:L,10,FALSE)</f>
        <v xml:space="preserve"> Mix</v>
      </c>
      <c r="J7" s="4">
        <v>1</v>
      </c>
      <c r="K7" s="2" t="s">
        <v>720</v>
      </c>
      <c r="L7" s="5" t="str">
        <f>VLOOKUP($D7,'28-02-2015'!$C:$I,7,FALSE)&amp;" "&amp;VLOOKUP($D7,'28-02-2015'!$C:$L,10,FALSE)</f>
        <v xml:space="preserve"> Mix</v>
      </c>
      <c r="M7" s="4">
        <v>2</v>
      </c>
      <c r="N7" s="2" t="s">
        <v>740</v>
      </c>
      <c r="O7" s="5" t="str">
        <f>VLOOKUP($D7,'07-03-2015'!$C:$I,7,FALSE)&amp;" "&amp;VLOOKUP($D7,'07-03-2015'!$C:$L,10,FALSE)</f>
        <v xml:space="preserve"> Mix</v>
      </c>
      <c r="P7" s="4"/>
      <c r="Q7" s="2"/>
      <c r="R7" s="5"/>
      <c r="S7" s="6">
        <v>3</v>
      </c>
      <c r="T7" s="2" t="s">
        <v>720</v>
      </c>
      <c r="U7" s="5" t="str">
        <f>VLOOKUP($D7,'30-05-2015'!$C:$I,7,FALSE)&amp;" "&amp;VLOOKUP($D7,'30-05-2015'!$C:$L,10,FALSE)</f>
        <v xml:space="preserve"> Mix</v>
      </c>
      <c r="V7" s="6"/>
      <c r="W7" s="2"/>
      <c r="X7" s="5"/>
      <c r="Y7" s="6"/>
      <c r="Z7" s="2"/>
      <c r="AA7" s="5"/>
      <c r="AB7" s="4"/>
      <c r="AC7" s="2"/>
      <c r="AD7" s="5"/>
      <c r="AE7" s="4"/>
      <c r="AF7" s="2"/>
      <c r="AG7" s="5"/>
      <c r="AH7" s="6"/>
      <c r="AI7" s="2"/>
      <c r="AJ7" s="5"/>
      <c r="AK7" s="6">
        <v>1</v>
      </c>
      <c r="AL7" s="2" t="s">
        <v>720</v>
      </c>
      <c r="AM7" s="5" t="str">
        <f>VLOOKUP($D7,'05-09-2015'!$C:$I,7,FALSE)&amp;" "&amp;VLOOKUP($D7,'05-09-2015'!$C:$L,10,FALSE)</f>
        <v xml:space="preserve"> Mix</v>
      </c>
      <c r="AN7" s="4"/>
      <c r="AO7" s="2"/>
      <c r="AP7" s="5"/>
      <c r="AQ7" s="4">
        <v>4</v>
      </c>
      <c r="AR7" s="2" t="s">
        <v>740</v>
      </c>
      <c r="AS7" s="5" t="str">
        <f>VLOOKUP($D7,'19-09-2015'!$C:$I,7,FALSE)&amp;" "&amp;VLOOKUP($D7,'19-09-2015'!$C:$L,10,FALSE)</f>
        <v xml:space="preserve"> Mix</v>
      </c>
      <c r="AT7" s="4"/>
      <c r="AU7" s="2"/>
      <c r="AV7" s="5"/>
      <c r="AW7" s="4"/>
      <c r="AX7" s="2"/>
      <c r="AY7" s="5"/>
      <c r="AZ7" s="398">
        <v>12</v>
      </c>
      <c r="BA7" s="399" t="s">
        <v>740</v>
      </c>
      <c r="BB7" s="453" t="str">
        <f>VLOOKUP($D7,'10-10-2015'!$C:$I,7,FALSE)&amp;" "&amp;VLOOKUP($D7,'10-10-2015'!$C:$L,10,FALSE)</f>
        <v>V Mix</v>
      </c>
      <c r="BC7" s="4">
        <f>VLOOKUP(D7,'24-10-2015'!C:G,5,FALSE)</f>
        <v>4</v>
      </c>
      <c r="BD7" s="2" t="str">
        <f>VLOOKUP(D7,'24-10-2015'!C:F,4,FALSE)</f>
        <v>B</v>
      </c>
      <c r="BE7" s="5" t="str">
        <f>VLOOKUP($D7,'24-10-2015'!$C:$I,7,FALSE)&amp;" "&amp;VLOOKUP($D7,'24-10-2015'!$C:$L,10,FALSE)</f>
        <v xml:space="preserve"> Mix</v>
      </c>
      <c r="BF7" s="4"/>
      <c r="BG7" s="2"/>
      <c r="BH7" s="5"/>
      <c r="BI7" s="60">
        <f>SUM(G7:BF7)</f>
        <v>33</v>
      </c>
      <c r="BJ7" s="61" t="s">
        <v>6</v>
      </c>
      <c r="BK7" s="127">
        <f>COUNTIF(G7:BF7,"&gt;0")</f>
        <v>8</v>
      </c>
      <c r="BL7" s="53">
        <f>BI7/BK7</f>
        <v>4.125</v>
      </c>
      <c r="BM7" s="54">
        <f>SUM(IF($H7="A",$G7,0),IF($K7="A",$J7,0),IF($N7="A",$M7,0),IF($Q7="A",$P7,0),IF($T7="A",$S7,0),IF($W7="A",$V7,0),IF($Z7="A",$Y7,0),IF($AC7="A",$AB7,0),IF($AF7="A",$AE7,0),IF($AI7="A",$AH7,0),IF($AL7="A",$AK7,0),IF($AO7="A",$AN7,0),IF($AR7="A",$AQ7,0),IF($AU7="A",$AT7,0),IF($AX7="A",$AW7,0),IF($BA7="A",$AZ7,0),IF($BD7="A",$BA7,0),IF($BG7="A",$BF7,0))</f>
        <v>24</v>
      </c>
      <c r="BN7" s="55">
        <f>SUM(IF($T7="A",$S7,0),IF($W7="A",$V7,0),IF($Z7="A",$Y7,0),IF($AI7="A",$AH7,0),IF($AL7="A",$AK7,0))</f>
        <v>0</v>
      </c>
      <c r="BO7" s="55">
        <f>SUM(S7,V7,Y7,AH7,AK7)</f>
        <v>4</v>
      </c>
      <c r="BP7" s="56">
        <f>MAX(G7:BF7)</f>
        <v>12</v>
      </c>
      <c r="BQ7" s="56">
        <v>10</v>
      </c>
      <c r="BR7" s="404">
        <v>8</v>
      </c>
      <c r="BS7" s="442"/>
    </row>
    <row r="8" spans="1:71" ht="26.25" thickBot="1">
      <c r="A8" s="128">
        <f t="shared" si="0"/>
        <v>7</v>
      </c>
      <c r="B8" s="3" t="s">
        <v>16</v>
      </c>
      <c r="C8" s="164" t="s">
        <v>141</v>
      </c>
      <c r="D8" s="165">
        <v>6901149</v>
      </c>
      <c r="E8" s="166" t="s">
        <v>1</v>
      </c>
      <c r="F8" s="167" t="s">
        <v>179</v>
      </c>
      <c r="G8" s="4"/>
      <c r="H8" s="2"/>
      <c r="I8" s="5"/>
      <c r="J8" s="4">
        <v>2</v>
      </c>
      <c r="K8" s="2" t="s">
        <v>740</v>
      </c>
      <c r="L8" s="5" t="str">
        <f>VLOOKUP($D8,'28-02-2015'!$C:$I,7,FALSE)&amp;" "&amp;VLOOKUP($D8,'28-02-2015'!$C:$L,10,FALSE)</f>
        <v xml:space="preserve"> </v>
      </c>
      <c r="M8" s="4">
        <v>3</v>
      </c>
      <c r="N8" s="2" t="s">
        <v>720</v>
      </c>
      <c r="O8" s="5" t="str">
        <f>VLOOKUP($D8,'07-03-2015'!$C:$I,7,FALSE)&amp;" "&amp;VLOOKUP($D8,'07-03-2015'!$C:$L,10,FALSE)</f>
        <v xml:space="preserve"> Mix</v>
      </c>
      <c r="P8" s="4"/>
      <c r="Q8" s="2"/>
      <c r="R8" s="5"/>
      <c r="S8" s="415">
        <v>6</v>
      </c>
      <c r="T8" s="416" t="s">
        <v>720</v>
      </c>
      <c r="U8" s="417" t="str">
        <f>VLOOKUP($D8,'30-05-2015'!$C:$I,7,FALSE)&amp;" "&amp;VLOOKUP($D8,'30-05-2015'!$C:$L,10,FALSE)</f>
        <v xml:space="preserve">V </v>
      </c>
      <c r="V8" s="6"/>
      <c r="W8" s="2"/>
      <c r="X8" s="5"/>
      <c r="Y8" s="6">
        <v>2</v>
      </c>
      <c r="Z8" s="2" t="s">
        <v>740</v>
      </c>
      <c r="AA8" s="5" t="str">
        <f>VLOOKUP($D8,'13-06-2015'!$C:$I,7,FALSE)&amp;" "&amp;VLOOKUP($D8,'13-06-2015'!$C:$L,10,FALSE)</f>
        <v xml:space="preserve"> </v>
      </c>
      <c r="AB8" s="4"/>
      <c r="AC8" s="2"/>
      <c r="AD8" s="5"/>
      <c r="AE8" s="4"/>
      <c r="AF8" s="2"/>
      <c r="AG8" s="5"/>
      <c r="AH8" s="6"/>
      <c r="AI8" s="2"/>
      <c r="AJ8" s="5"/>
      <c r="AK8" s="6">
        <v>4</v>
      </c>
      <c r="AL8" s="2" t="s">
        <v>740</v>
      </c>
      <c r="AM8" s="5" t="str">
        <f>VLOOKUP($D8,'05-09-2015'!$C:$I,7,FALSE)&amp;" "&amp;VLOOKUP($D8,'05-09-2015'!$C:$L,10,FALSE)</f>
        <v xml:space="preserve"> Mix</v>
      </c>
      <c r="AN8" s="4"/>
      <c r="AO8" s="2"/>
      <c r="AP8" s="5"/>
      <c r="AQ8" s="4">
        <v>4</v>
      </c>
      <c r="AR8" s="2" t="s">
        <v>740</v>
      </c>
      <c r="AS8" s="5" t="str">
        <f>VLOOKUP($D8,'19-09-2015'!$C:$I,7,FALSE)&amp;" "&amp;VLOOKUP($D8,'19-09-2015'!$C:$L,10,FALSE)</f>
        <v xml:space="preserve"> Mix</v>
      </c>
      <c r="AT8" s="4">
        <f>VLOOKUP(D8,'26-09-2015'!C:G,5,FALSE)</f>
        <v>3</v>
      </c>
      <c r="AU8" s="2" t="str">
        <f>VLOOKUP(D8,'26-09-2015'!C:F,4,FALSE)</f>
        <v>B</v>
      </c>
      <c r="AV8" s="5" t="str">
        <f>VLOOKUP($D8,'26-09-2015'!$C:$I,7,FALSE)&amp;" "&amp;VLOOKUP($D8,'26-09-2015'!$C:$L,10,FALSE)</f>
        <v xml:space="preserve"> </v>
      </c>
      <c r="AW8" s="4"/>
      <c r="AX8" s="2"/>
      <c r="AY8" s="5"/>
      <c r="AZ8" s="4">
        <v>4</v>
      </c>
      <c r="BA8" s="2" t="s">
        <v>720</v>
      </c>
      <c r="BB8" s="5" t="str">
        <f>VLOOKUP($D8,'10-10-2015'!$C:$I,7,FALSE)&amp;" "&amp;VLOOKUP($D8,'10-10-2015'!$C:$L,10,FALSE)</f>
        <v xml:space="preserve"> </v>
      </c>
      <c r="BC8" s="4">
        <f>VLOOKUP(D8,'24-10-2015'!C:G,5,FALSE)</f>
        <v>4</v>
      </c>
      <c r="BD8" s="2" t="str">
        <f>VLOOKUP(D8,'24-10-2015'!C:F,4,FALSE)</f>
        <v>A</v>
      </c>
      <c r="BE8" s="5" t="str">
        <f>VLOOKUP($D8,'24-10-2015'!$C:$I,7,FALSE)&amp;" "&amp;VLOOKUP($D8,'24-10-2015'!$C:$L,10,FALSE)</f>
        <v xml:space="preserve"> Mix</v>
      </c>
      <c r="BF8" s="4"/>
      <c r="BG8" s="2"/>
      <c r="BH8" s="5"/>
      <c r="BI8" s="60">
        <f>SUM(G8:BF8)</f>
        <v>32</v>
      </c>
      <c r="BJ8" s="61" t="s">
        <v>6</v>
      </c>
      <c r="BK8" s="127">
        <f>COUNTIF(G8:BF8,"&gt;0")</f>
        <v>9</v>
      </c>
      <c r="BL8" s="53">
        <f>BI8/BK8</f>
        <v>3.5555555555555554</v>
      </c>
      <c r="BM8" s="54">
        <f>SUM(IF($H8="A",$G8,0),IF($K8="A",$J8,0),IF($N8="A",$M8,0),IF($Q8="A",$P8,0),IF($T8="A",$S8,0),IF($W8="A",$V8,0),IF($Z8="A",$Y8,0),IF($AC8="A",$AB8,0),IF($AF8="A",$AE8,0),IF($AI8="A",$AH8,0),IF($AL8="A",$AK8,0),IF($AO8="A",$AN8,0),IF($AR8="A",$AQ8,0),IF($AU8="A",$AT8,0),IF($AX8="A",$AW8,0),IF($BA8="A",$AZ8,0),IF($BD8="A",$BA8,0),IF($BG8="A",$BF8,0))</f>
        <v>12</v>
      </c>
      <c r="BN8" s="55">
        <f>SUM(IF($T8="A",$S8,0),IF($W8="A",$V8,0),IF($Z8="A",$Y8,0),IF($AI8="A",$AH8,0),IF($AL8="A",$AK8,0))</f>
        <v>6</v>
      </c>
      <c r="BO8" s="55">
        <f>SUM(S8,V8,Y8,AH8,AK8)</f>
        <v>12</v>
      </c>
      <c r="BP8" s="56">
        <f>MAX(G8:BF8)</f>
        <v>6</v>
      </c>
      <c r="BQ8" s="56"/>
      <c r="BR8" s="404">
        <v>4</v>
      </c>
      <c r="BS8" s="442"/>
    </row>
    <row r="9" spans="1:71" ht="26.25" thickBot="1">
      <c r="A9" s="128">
        <f t="shared" si="0"/>
        <v>8</v>
      </c>
      <c r="B9" s="3" t="s">
        <v>16</v>
      </c>
      <c r="C9" s="160" t="s">
        <v>125</v>
      </c>
      <c r="D9" s="161">
        <v>6923168</v>
      </c>
      <c r="E9" s="162" t="s">
        <v>1</v>
      </c>
      <c r="F9" s="163" t="s">
        <v>8</v>
      </c>
      <c r="G9" s="418">
        <v>4</v>
      </c>
      <c r="H9" s="416" t="s">
        <v>720</v>
      </c>
      <c r="I9" s="405" t="str">
        <f>VLOOKUP(D9,'24-01-2015'!C:I,7,FALSE)&amp;" "&amp;VLOOKUP(D9,'24-01-2015'!C:L,10,FALSE)</f>
        <v>F Mix</v>
      </c>
      <c r="J9" s="4">
        <v>2</v>
      </c>
      <c r="K9" s="2" t="s">
        <v>740</v>
      </c>
      <c r="L9" s="5" t="str">
        <f>VLOOKUP($D9,'28-02-2015'!$C:$I,7,FALSE)&amp;" "&amp;VLOOKUP($D9,'28-02-2015'!$C:$L,10,FALSE)</f>
        <v xml:space="preserve"> Mix</v>
      </c>
      <c r="M9" s="4"/>
      <c r="N9" s="2"/>
      <c r="O9" s="5"/>
      <c r="P9" s="4"/>
      <c r="Q9" s="2"/>
      <c r="R9" s="5"/>
      <c r="S9" s="6">
        <v>1</v>
      </c>
      <c r="T9" s="2" t="s">
        <v>720</v>
      </c>
      <c r="U9" s="5" t="str">
        <f>VLOOKUP($D9,'30-05-2015'!$C:$I,7,FALSE)&amp;" "&amp;VLOOKUP($D9,'30-05-2015'!$C:$L,10,FALSE)</f>
        <v xml:space="preserve"> Mix</v>
      </c>
      <c r="V9" s="6"/>
      <c r="W9" s="2"/>
      <c r="X9" s="5"/>
      <c r="Y9" s="415">
        <v>6</v>
      </c>
      <c r="Z9" s="416" t="s">
        <v>720</v>
      </c>
      <c r="AA9" s="405" t="str">
        <f>VLOOKUP($D9,'13-06-2015'!$C:$I,7,FALSE)&amp;" "&amp;VLOOKUP($D9,'13-06-2015'!$C:$L,10,FALSE)</f>
        <v xml:space="preserve">V </v>
      </c>
      <c r="AB9" s="4"/>
      <c r="AC9" s="2"/>
      <c r="AD9" s="5"/>
      <c r="AE9" s="4"/>
      <c r="AF9" s="2"/>
      <c r="AG9" s="5"/>
      <c r="AH9" s="6">
        <v>2</v>
      </c>
      <c r="AI9" s="2" t="s">
        <v>740</v>
      </c>
      <c r="AJ9" s="5"/>
      <c r="AK9" s="398">
        <v>8</v>
      </c>
      <c r="AL9" s="399" t="s">
        <v>740</v>
      </c>
      <c r="AM9" s="400" t="str">
        <f>VLOOKUP($D9,'05-09-2015'!$C:$I,7,FALSE)&amp;" "&amp;VLOOKUP($D9,'05-09-2015'!$C:$L,10,FALSE)</f>
        <v xml:space="preserve">V </v>
      </c>
      <c r="AN9" s="4"/>
      <c r="AO9" s="2"/>
      <c r="AP9" s="5"/>
      <c r="AQ9" s="4">
        <v>2</v>
      </c>
      <c r="AR9" s="2" t="s">
        <v>720</v>
      </c>
      <c r="AS9" s="5" t="str">
        <f>VLOOKUP($D9,'19-09-2015'!$C:$I,7,FALSE)&amp;" "&amp;VLOOKUP($D9,'19-09-2015'!$C:$L,10,FALSE)</f>
        <v xml:space="preserve"> </v>
      </c>
      <c r="AT9" s="4">
        <f>VLOOKUP(D9,'26-09-2015'!C:G,5,FALSE)</f>
        <v>2</v>
      </c>
      <c r="AU9" s="2" t="str">
        <f>VLOOKUP(D9,'26-09-2015'!C:F,4,FALSE)</f>
        <v>A</v>
      </c>
      <c r="AV9" s="5" t="str">
        <f>VLOOKUP($D9,'26-09-2015'!$C:$I,7,FALSE)&amp;" "&amp;VLOOKUP($D9,'26-09-2015'!$C:$L,10,FALSE)</f>
        <v xml:space="preserve"> </v>
      </c>
      <c r="AW9" s="4"/>
      <c r="AX9" s="2"/>
      <c r="AY9" s="5"/>
      <c r="AZ9" s="4">
        <v>2</v>
      </c>
      <c r="BA9" s="2" t="s">
        <v>720</v>
      </c>
      <c r="BB9" s="5" t="str">
        <f>VLOOKUP($D9,'10-10-2015'!$C:$I,7,FALSE)&amp;" "&amp;VLOOKUP($D9,'10-10-2015'!$C:$L,10,FALSE)</f>
        <v xml:space="preserve"> </v>
      </c>
      <c r="BC9" s="4">
        <f>VLOOKUP(D9,'24-10-2015'!C:G,5,FALSE)</f>
        <v>1</v>
      </c>
      <c r="BD9" s="2" t="str">
        <f>VLOOKUP(D9,'24-10-2015'!C:F,4,FALSE)</f>
        <v>B</v>
      </c>
      <c r="BE9" s="5" t="str">
        <f>VLOOKUP($D9,'24-10-2015'!$C:$I,7,FALSE)&amp;" "&amp;VLOOKUP($D9,'24-10-2015'!$C:$L,10,FALSE)</f>
        <v xml:space="preserve"> Mix</v>
      </c>
      <c r="BF9" s="4"/>
      <c r="BG9" s="2"/>
      <c r="BH9" s="5"/>
      <c r="BI9" s="60">
        <f>SUM(G9:BF9)</f>
        <v>30</v>
      </c>
      <c r="BJ9" s="61" t="s">
        <v>6</v>
      </c>
      <c r="BK9" s="127">
        <f>COUNTIF(G9:BF9,"&gt;0")</f>
        <v>10</v>
      </c>
      <c r="BL9" s="53">
        <f>BI9/BK9</f>
        <v>3</v>
      </c>
      <c r="BM9" s="54">
        <f>SUM(IF($H9="A",$G9,0),IF($K9="A",$J9,0),IF($N9="A",$M9,0),IF($Q9="A",$P9,0),IF($T9="A",$S9,0),IF($W9="A",$V9,0),IF($Z9="A",$Y9,0),IF($AC9="A",$AB9,0),IF($AF9="A",$AE9,0),IF($AI9="A",$AH9,0),IF($AL9="A",$AK9,0),IF($AO9="A",$AN9,0),IF($AR9="A",$AQ9,0),IF($AU9="A",$AT9,0),IF($AX9="A",$AW9,0),IF($BA9="A",$AZ9,0),IF($BD9="A",$BA9,0),IF($BG9="A",$BF9,0))</f>
        <v>14</v>
      </c>
      <c r="BN9" s="55">
        <f>SUM(IF($T9="A",$S9,0),IF($W9="A",$V9,0),IF($Z9="A",$Y9,0),IF($AI9="A",$AH9,0),IF($AL9="A",$AK9,0))</f>
        <v>10</v>
      </c>
      <c r="BO9" s="55">
        <f>SUM(S9,V9,Y9,AH9,AK9)</f>
        <v>17</v>
      </c>
      <c r="BP9" s="56">
        <f>MAX(G9:BF9)</f>
        <v>8</v>
      </c>
      <c r="BQ9" s="56">
        <v>10</v>
      </c>
      <c r="BR9" s="404">
        <v>4</v>
      </c>
      <c r="BS9" s="442"/>
    </row>
    <row r="10" spans="1:71" ht="26.25" thickBot="1">
      <c r="A10" s="128">
        <f t="shared" si="0"/>
        <v>9</v>
      </c>
      <c r="B10" s="3" t="s">
        <v>16</v>
      </c>
      <c r="C10" s="164" t="s">
        <v>182</v>
      </c>
      <c r="D10" s="165">
        <v>711309</v>
      </c>
      <c r="E10" s="166" t="s">
        <v>1</v>
      </c>
      <c r="F10" s="167" t="s">
        <v>179</v>
      </c>
      <c r="G10" s="4">
        <v>2</v>
      </c>
      <c r="H10" s="2" t="s">
        <v>720</v>
      </c>
      <c r="I10" s="5" t="str">
        <f>VLOOKUP(D10,'24-01-2015'!C:I,7,FALSE)&amp;" "&amp;VLOOKUP(D10,'24-01-2015'!C:L,10,FALSE)</f>
        <v xml:space="preserve"> Mix</v>
      </c>
      <c r="J10" s="4">
        <v>8</v>
      </c>
      <c r="K10" s="2" t="s">
        <v>740</v>
      </c>
      <c r="L10" s="5" t="str">
        <f>VLOOKUP($D10,'28-02-2015'!$C:$I,7,FALSE)&amp;" "&amp;VLOOKUP($D10,'28-02-2015'!$C:$L,10,FALSE)</f>
        <v xml:space="preserve"> </v>
      </c>
      <c r="M10" s="4"/>
      <c r="N10" s="2"/>
      <c r="O10" s="5"/>
      <c r="P10" s="4"/>
      <c r="Q10" s="2"/>
      <c r="R10" s="5"/>
      <c r="S10" s="6">
        <v>8</v>
      </c>
      <c r="T10" s="2" t="s">
        <v>740</v>
      </c>
      <c r="U10" s="5" t="str">
        <f>VLOOKUP($D10,'30-05-2015'!$C:$I,7,FALSE)&amp;" "&amp;VLOOKUP($D10,'30-05-2015'!$C:$L,10,FALSE)</f>
        <v xml:space="preserve"> </v>
      </c>
      <c r="V10" s="6"/>
      <c r="W10" s="2"/>
      <c r="X10" s="5"/>
      <c r="Y10" s="6"/>
      <c r="Z10" s="2"/>
      <c r="AA10" s="5"/>
      <c r="AB10" s="4"/>
      <c r="AC10" s="2"/>
      <c r="AD10" s="5"/>
      <c r="AE10" s="4"/>
      <c r="AF10" s="2"/>
      <c r="AG10" s="5"/>
      <c r="AH10" s="6">
        <v>2</v>
      </c>
      <c r="AI10" s="2" t="s">
        <v>740</v>
      </c>
      <c r="AJ10" s="5"/>
      <c r="AK10" s="6"/>
      <c r="AL10" s="2"/>
      <c r="AM10" s="5"/>
      <c r="AN10" s="4"/>
      <c r="AO10" s="2"/>
      <c r="AP10" s="5"/>
      <c r="AQ10" s="4"/>
      <c r="AR10" s="2"/>
      <c r="AS10" s="5"/>
      <c r="AT10" s="4">
        <f>VLOOKUP(D10,'26-09-2015'!C:G,5,FALSE)</f>
        <v>2</v>
      </c>
      <c r="AU10" s="2" t="str">
        <f>VLOOKUP(D10,'26-09-2015'!C:F,4,FALSE)</f>
        <v>B</v>
      </c>
      <c r="AV10" s="5" t="str">
        <f>VLOOKUP($D10,'26-09-2015'!$C:$I,7,FALSE)&amp;" "&amp;VLOOKUP($D10,'26-09-2015'!$C:$L,10,FALSE)</f>
        <v xml:space="preserve"> </v>
      </c>
      <c r="AW10" s="4"/>
      <c r="AX10" s="2"/>
      <c r="AY10" s="5"/>
      <c r="AZ10" s="4"/>
      <c r="BA10" s="2"/>
      <c r="BB10" s="5"/>
      <c r="BC10" s="418">
        <f>VLOOKUP(D10,'24-10-2015'!C:G,5,FALSE)</f>
        <v>6</v>
      </c>
      <c r="BD10" s="416" t="str">
        <f>VLOOKUP(D10,'24-10-2015'!C:F,4,FALSE)</f>
        <v>B</v>
      </c>
      <c r="BE10" s="417" t="str">
        <f>VLOOKUP($D10,'24-10-2015'!$C:$I,7,FALSE)&amp;" "&amp;VLOOKUP($D10,'24-10-2015'!$C:$L,10,FALSE)</f>
        <v xml:space="preserve">V </v>
      </c>
      <c r="BF10" s="4"/>
      <c r="BG10" s="2"/>
      <c r="BH10" s="5"/>
      <c r="BI10" s="60">
        <f>SUM(G10:BF10)</f>
        <v>28</v>
      </c>
      <c r="BJ10" s="61" t="s">
        <v>6</v>
      </c>
      <c r="BK10" s="127">
        <f>COUNTIF(G10:BF10,"&gt;0")</f>
        <v>6</v>
      </c>
      <c r="BL10" s="53">
        <f>BI10/BK10</f>
        <v>4.666666666666667</v>
      </c>
      <c r="BM10" s="54">
        <f>SUM(IF($H10="A",$G10,0),IF($K10="A",$J10,0),IF($N10="A",$M10,0),IF($Q10="A",$P10,0),IF($T10="A",$S10,0),IF($W10="A",$V10,0),IF($Z10="A",$Y10,0),IF($AC10="A",$AB10,0),IF($AF10="A",$AE10,0),IF($AI10="A",$AH10,0),IF($AL10="A",$AK10,0),IF($AO10="A",$AN10,0),IF($AR10="A",$AQ10,0),IF($AU10="A",$AT10,0),IF($AX10="A",$AW10,0),IF($BA10="A",$AZ10,0),IF($BD10="A",$BA10,0),IF($BG10="A",$BF10,0))</f>
        <v>18</v>
      </c>
      <c r="BN10" s="55">
        <f>SUM(IF($T10="A",$S10,0),IF($W10="A",$V10,0),IF($Z10="A",$Y10,0),IF($AI10="A",$AH10,0),IF($AL10="A",$AK10,0))</f>
        <v>10</v>
      </c>
      <c r="BO10" s="55">
        <f>SUM(S10,V10,Y10,AH10,AK10)</f>
        <v>10</v>
      </c>
      <c r="BP10" s="56">
        <f>MAX(G10:BF10)</f>
        <v>8</v>
      </c>
      <c r="BQ10" s="56"/>
      <c r="BR10" s="404">
        <v>1</v>
      </c>
      <c r="BS10" s="442"/>
    </row>
    <row r="11" spans="1:71" ht="32.25" thickBot="1">
      <c r="A11" s="128">
        <f t="shared" si="0"/>
        <v>10</v>
      </c>
      <c r="B11" s="3" t="s">
        <v>16</v>
      </c>
      <c r="C11" s="164" t="s">
        <v>31</v>
      </c>
      <c r="D11" s="165">
        <v>6924538</v>
      </c>
      <c r="E11" s="166" t="s">
        <v>1</v>
      </c>
      <c r="F11" s="167" t="s">
        <v>179</v>
      </c>
      <c r="G11" s="4">
        <v>1</v>
      </c>
      <c r="H11" s="2" t="s">
        <v>720</v>
      </c>
      <c r="I11" s="5" t="str">
        <f>VLOOKUP(D11,'24-01-2015'!C:I,7,FALSE)&amp;" "&amp;VLOOKUP(D11,'24-01-2015'!C:L,10,FALSE)</f>
        <v xml:space="preserve"> Mix</v>
      </c>
      <c r="J11" s="4"/>
      <c r="K11" s="2"/>
      <c r="L11" s="5"/>
      <c r="M11" s="4"/>
      <c r="N11" s="2"/>
      <c r="O11" s="5"/>
      <c r="P11" s="4"/>
      <c r="Q11" s="2"/>
      <c r="R11" s="5"/>
      <c r="S11" s="6">
        <v>1</v>
      </c>
      <c r="T11" s="2" t="s">
        <v>720</v>
      </c>
      <c r="U11" s="5" t="str">
        <f>VLOOKUP($D11,'30-05-2015'!$C:$I,7,FALSE)&amp;" "&amp;VLOOKUP($D11,'30-05-2015'!$C:$L,10,FALSE)</f>
        <v xml:space="preserve"> </v>
      </c>
      <c r="V11" s="6"/>
      <c r="W11" s="2"/>
      <c r="X11" s="5"/>
      <c r="Y11" s="6">
        <v>2</v>
      </c>
      <c r="Z11" s="2" t="s">
        <v>740</v>
      </c>
      <c r="AA11" s="5" t="str">
        <f>VLOOKUP($D11,'13-06-2015'!$C:$I,7,FALSE)&amp;" "&amp;VLOOKUP($D11,'13-06-2015'!$C:$L,10,FALSE)</f>
        <v xml:space="preserve"> </v>
      </c>
      <c r="AB11" s="4">
        <v>3</v>
      </c>
      <c r="AC11" s="2" t="s">
        <v>720</v>
      </c>
      <c r="AD11" s="5" t="str">
        <f>VLOOKUP($D11,'20-06-2015'!$C:$I,7,FALSE)&amp;" "&amp;VLOOKUP($D11,'20-06-2015'!$C:$L,10,FALSE)</f>
        <v xml:space="preserve"> </v>
      </c>
      <c r="AE11" s="4"/>
      <c r="AF11" s="2"/>
      <c r="AG11" s="5"/>
      <c r="AH11" s="6"/>
      <c r="AI11" s="2"/>
      <c r="AJ11" s="5"/>
      <c r="AK11" s="398">
        <v>8</v>
      </c>
      <c r="AL11" s="399" t="s">
        <v>740</v>
      </c>
      <c r="AM11" s="453" t="str">
        <f>VLOOKUP($D11,'05-09-2015'!$C:$I,7,FALSE)&amp;" "&amp;VLOOKUP($D11,'05-09-2015'!$C:$L,10,FALSE)</f>
        <v>V Mix</v>
      </c>
      <c r="AN11" s="4"/>
      <c r="AO11" s="2"/>
      <c r="AP11" s="5"/>
      <c r="AQ11" s="4">
        <v>3</v>
      </c>
      <c r="AR11" s="2" t="s">
        <v>720</v>
      </c>
      <c r="AS11" s="5" t="str">
        <f>VLOOKUP($D11,'19-09-2015'!$C:$I,7,FALSE)&amp;" "&amp;VLOOKUP($D11,'19-09-2015'!$C:$L,10,FALSE)</f>
        <v xml:space="preserve"> Mix</v>
      </c>
      <c r="AT11" s="4">
        <f>VLOOKUP(D11,'26-09-2015'!C:G,5,FALSE)</f>
        <v>2</v>
      </c>
      <c r="AU11" s="2" t="str">
        <f>VLOOKUP(D11,'26-09-2015'!C:F,4,FALSE)</f>
        <v>A</v>
      </c>
      <c r="AV11" s="5" t="str">
        <f>VLOOKUP($D11,'26-09-2015'!$C:$I,7,FALSE)&amp;" "&amp;VLOOKUP($D11,'26-09-2015'!$C:$L,10,FALSE)</f>
        <v xml:space="preserve"> Mix</v>
      </c>
      <c r="AW11" s="4"/>
      <c r="AX11" s="2"/>
      <c r="AY11" s="5"/>
      <c r="AZ11" s="4">
        <v>2</v>
      </c>
      <c r="BA11" s="2" t="s">
        <v>720</v>
      </c>
      <c r="BB11" s="5" t="str">
        <f>VLOOKUP($D11,'10-10-2015'!$C:$I,7,FALSE)&amp;" "&amp;VLOOKUP($D11,'10-10-2015'!$C:$L,10,FALSE)</f>
        <v xml:space="preserve"> </v>
      </c>
      <c r="BC11" s="418">
        <f>VLOOKUP(D11,'24-10-2015'!C:G,5,FALSE)</f>
        <v>6</v>
      </c>
      <c r="BD11" s="416" t="str">
        <f>VLOOKUP(D11,'24-10-2015'!C:F,4,FALSE)</f>
        <v>B</v>
      </c>
      <c r="BE11" s="417" t="str">
        <f>VLOOKUP($D11,'24-10-2015'!$C:$I,7,FALSE)&amp;" "&amp;VLOOKUP($D11,'24-10-2015'!$C:$L,10,FALSE)</f>
        <v xml:space="preserve">V </v>
      </c>
      <c r="BF11" s="4"/>
      <c r="BG11" s="2"/>
      <c r="BH11" s="5"/>
      <c r="BI11" s="60">
        <f>SUM(G11:BF11)</f>
        <v>28</v>
      </c>
      <c r="BJ11" s="61" t="s">
        <v>6</v>
      </c>
      <c r="BK11" s="127">
        <f>COUNTIF(G11:BF11,"&gt;0")</f>
        <v>9</v>
      </c>
      <c r="BL11" s="53">
        <f>BI11/BK11</f>
        <v>3.1111111111111112</v>
      </c>
      <c r="BM11" s="54">
        <f>SUM(IF($H11="A",$G11,0),IF($K11="A",$J11,0),IF($N11="A",$M11,0),IF($Q11="A",$P11,0),IF($T11="A",$S11,0),IF($W11="A",$V11,0),IF($Z11="A",$Y11,0),IF($AC11="A",$AB11,0),IF($AF11="A",$AE11,0),IF($AI11="A",$AH11,0),IF($AL11="A",$AK11,0),IF($AO11="A",$AN11,0),IF($AR11="A",$AQ11,0),IF($AU11="A",$AT11,0),IF($AX11="A",$AW11,0),IF($BA11="A",$AZ11,0),IF($BD11="A",$BA11,0),IF($BG11="A",$BF11,0))</f>
        <v>12</v>
      </c>
      <c r="BN11" s="55">
        <f>SUM(IF($T11="A",$S11,0),IF($W11="A",$V11,0),IF($Z11="A",$Y11,0),IF($AI11="A",$AH11,0),IF($AL11="A",$AK11,0))</f>
        <v>10</v>
      </c>
      <c r="BO11" s="55">
        <f>SUM(S11,V11,Y11,AH11,AK11)</f>
        <v>11</v>
      </c>
      <c r="BP11" s="56">
        <f>MAX(G11:BF11)</f>
        <v>8</v>
      </c>
      <c r="BQ11" s="56">
        <v>10</v>
      </c>
      <c r="BR11" s="404">
        <v>4</v>
      </c>
      <c r="BS11" s="442"/>
    </row>
    <row r="12" spans="1:71" ht="26.25" thickBot="1">
      <c r="A12" s="128">
        <f t="shared" si="0"/>
        <v>11</v>
      </c>
      <c r="B12" s="3" t="s">
        <v>16</v>
      </c>
      <c r="C12" s="160" t="s">
        <v>108</v>
      </c>
      <c r="D12" s="161">
        <v>6905903</v>
      </c>
      <c r="E12" s="162" t="s">
        <v>1</v>
      </c>
      <c r="F12" s="163" t="s">
        <v>8</v>
      </c>
      <c r="G12" s="4">
        <v>6</v>
      </c>
      <c r="H12" s="2" t="s">
        <v>740</v>
      </c>
      <c r="I12" s="5" t="str">
        <f>VLOOKUP(D12,'24-01-2015'!C:I,7,FALSE)&amp;" "&amp;VLOOKUP(D12,'24-01-2015'!C:L,10,FALSE)</f>
        <v xml:space="preserve"> Mix</v>
      </c>
      <c r="J12" s="4">
        <v>1</v>
      </c>
      <c r="K12" s="2" t="s">
        <v>720</v>
      </c>
      <c r="L12" s="5" t="str">
        <f>VLOOKUP($D12,'28-02-2015'!$C:$I,7,FALSE)&amp;" "&amp;VLOOKUP($D12,'28-02-2015'!$C:$L,10,FALSE)</f>
        <v xml:space="preserve"> </v>
      </c>
      <c r="M12" s="4"/>
      <c r="N12" s="2"/>
      <c r="O12" s="5"/>
      <c r="P12" s="4"/>
      <c r="Q12" s="2"/>
      <c r="R12" s="5"/>
      <c r="S12" s="6">
        <v>1</v>
      </c>
      <c r="T12" s="2" t="s">
        <v>720</v>
      </c>
      <c r="U12" s="5" t="str">
        <f>VLOOKUP($D12,'30-05-2015'!$C:$I,7,FALSE)&amp;" "&amp;VLOOKUP($D12,'30-05-2015'!$C:$L,10,FALSE)</f>
        <v xml:space="preserve"> Mix</v>
      </c>
      <c r="V12" s="6"/>
      <c r="W12" s="2"/>
      <c r="X12" s="5"/>
      <c r="Y12" s="6"/>
      <c r="Z12" s="2"/>
      <c r="AA12" s="5"/>
      <c r="AB12" s="4"/>
      <c r="AC12" s="2"/>
      <c r="AD12" s="5"/>
      <c r="AE12" s="4"/>
      <c r="AF12" s="2"/>
      <c r="AG12" s="5"/>
      <c r="AH12" s="6"/>
      <c r="AI12" s="2"/>
      <c r="AJ12" s="5"/>
      <c r="AK12" s="6">
        <v>1</v>
      </c>
      <c r="AL12" s="2" t="s">
        <v>720</v>
      </c>
      <c r="AM12" s="5" t="str">
        <f>VLOOKUP($D12,'05-09-2015'!$C:$I,7,FALSE)&amp;" "&amp;VLOOKUP($D12,'05-09-2015'!$C:$L,10,FALSE)</f>
        <v xml:space="preserve"> </v>
      </c>
      <c r="AN12" s="4"/>
      <c r="AO12" s="2"/>
      <c r="AP12" s="5"/>
      <c r="AQ12" s="4"/>
      <c r="AR12" s="2"/>
      <c r="AS12" s="5"/>
      <c r="AT12" s="4">
        <f>VLOOKUP(D12,'26-09-2015'!C:G,5,FALSE)</f>
        <v>2</v>
      </c>
      <c r="AU12" s="2" t="str">
        <f>VLOOKUP(D12,'26-09-2015'!C:F,4,FALSE)</f>
        <v>A</v>
      </c>
      <c r="AV12" s="5" t="str">
        <f>VLOOKUP($D12,'26-09-2015'!$C:$I,7,FALSE)&amp;" "&amp;VLOOKUP($D12,'26-09-2015'!$C:$L,10,FALSE)</f>
        <v xml:space="preserve"> </v>
      </c>
      <c r="AW12" s="4"/>
      <c r="AX12" s="2"/>
      <c r="AY12" s="5"/>
      <c r="AZ12" s="398">
        <v>12</v>
      </c>
      <c r="BA12" s="399" t="s">
        <v>740</v>
      </c>
      <c r="BB12" s="400" t="str">
        <f>VLOOKUP($D12,'10-10-2015'!$C:$I,7,FALSE)&amp;" "&amp;VLOOKUP($D12,'10-10-2015'!$C:$L,10,FALSE)</f>
        <v xml:space="preserve">V </v>
      </c>
      <c r="BC12" s="4">
        <f>VLOOKUP(D12,'24-10-2015'!C:G,5,FALSE)</f>
        <v>4</v>
      </c>
      <c r="BD12" s="2" t="str">
        <f>VLOOKUP(D12,'24-10-2015'!C:F,4,FALSE)</f>
        <v>B</v>
      </c>
      <c r="BE12" s="5" t="str">
        <f>VLOOKUP($D12,'24-10-2015'!$C:$I,7,FALSE)&amp;" "&amp;VLOOKUP($D12,'24-10-2015'!$C:$L,10,FALSE)</f>
        <v xml:space="preserve"> </v>
      </c>
      <c r="BF12" s="4"/>
      <c r="BG12" s="2"/>
      <c r="BH12" s="5"/>
      <c r="BI12" s="60">
        <f>SUM(G12:BF12)</f>
        <v>27</v>
      </c>
      <c r="BJ12" s="61" t="s">
        <v>6</v>
      </c>
      <c r="BK12" s="127">
        <f>COUNTIF(G12:BF12,"&gt;0")</f>
        <v>7</v>
      </c>
      <c r="BL12" s="53">
        <f>BI12/BK12</f>
        <v>3.8571428571428572</v>
      </c>
      <c r="BM12" s="54">
        <f>SUM(IF($H12="A",$G12,0),IF($K12="A",$J12,0),IF($N12="A",$M12,0),IF($Q12="A",$P12,0),IF($T12="A",$S12,0),IF($W12="A",$V12,0),IF($Z12="A",$Y12,0),IF($AC12="A",$AB12,0),IF($AF12="A",$AE12,0),IF($AI12="A",$AH12,0),IF($AL12="A",$AK12,0),IF($AO12="A",$AN12,0),IF($AR12="A",$AQ12,0),IF($AU12="A",$AT12,0),IF($AX12="A",$AW12,0),IF($BA12="A",$AZ12,0),IF($BD12="A",$BA12,0),IF($BG12="A",$BF12,0))</f>
        <v>20</v>
      </c>
      <c r="BN12" s="55">
        <f>SUM(IF($T12="A",$S12,0),IF($W12="A",$V12,0),IF($Z12="A",$Y12,0),IF($AI12="A",$AH12,0),IF($AL12="A",$AK12,0))</f>
        <v>0</v>
      </c>
      <c r="BO12" s="55">
        <f>SUM(S12,V12,Y12,AH12,AK12)</f>
        <v>2</v>
      </c>
      <c r="BP12" s="56">
        <f>MAX(G12:BF12)</f>
        <v>12</v>
      </c>
      <c r="BQ12" s="56">
        <v>10</v>
      </c>
      <c r="BR12" s="404">
        <v>2</v>
      </c>
      <c r="BS12" s="442"/>
    </row>
    <row r="13" spans="1:71" ht="26.25" thickBot="1">
      <c r="A13" s="128">
        <f t="shared" si="0"/>
        <v>12</v>
      </c>
      <c r="B13" s="3" t="s">
        <v>16</v>
      </c>
      <c r="C13" s="160" t="s">
        <v>215</v>
      </c>
      <c r="D13" s="161">
        <v>6903022</v>
      </c>
      <c r="E13" s="162" t="s">
        <v>1</v>
      </c>
      <c r="F13" s="163" t="s">
        <v>8</v>
      </c>
      <c r="G13" s="4">
        <v>2</v>
      </c>
      <c r="H13" s="2" t="s">
        <v>740</v>
      </c>
      <c r="I13" s="5" t="str">
        <f>VLOOKUP(D13,'24-01-2015'!C:I,7,FALSE)&amp;" "&amp;VLOOKUP(D13,'24-01-2015'!C:L,10,FALSE)</f>
        <v xml:space="preserve"> Mix</v>
      </c>
      <c r="J13" s="4">
        <v>1</v>
      </c>
      <c r="K13" s="2" t="s">
        <v>720</v>
      </c>
      <c r="L13" s="5" t="str">
        <f>VLOOKUP($D13,'28-02-2015'!$C:$I,7,FALSE)&amp;" "&amp;VLOOKUP($D13,'28-02-2015'!$C:$L,10,FALSE)</f>
        <v xml:space="preserve"> </v>
      </c>
      <c r="M13" s="4">
        <v>2</v>
      </c>
      <c r="N13" s="2" t="s">
        <v>740</v>
      </c>
      <c r="O13" s="5" t="str">
        <f>VLOOKUP($D13,'07-03-2015'!$C:$I,7,FALSE)&amp;" "&amp;VLOOKUP($D13,'07-03-2015'!$C:$L,10,FALSE)</f>
        <v xml:space="preserve"> </v>
      </c>
      <c r="P13" s="4"/>
      <c r="Q13" s="2"/>
      <c r="R13" s="5"/>
      <c r="S13" s="6">
        <v>2</v>
      </c>
      <c r="T13" s="2" t="s">
        <v>720</v>
      </c>
      <c r="U13" s="5" t="str">
        <f>VLOOKUP($D13,'30-05-2015'!$C:$I,7,FALSE)&amp;" "&amp;VLOOKUP($D13,'30-05-2015'!$C:$L,10,FALSE)</f>
        <v xml:space="preserve"> Mix</v>
      </c>
      <c r="V13" s="6"/>
      <c r="W13" s="2"/>
      <c r="X13" s="5"/>
      <c r="Y13" s="6">
        <v>2</v>
      </c>
      <c r="Z13" s="2" t="s">
        <v>720</v>
      </c>
      <c r="AA13" s="5" t="str">
        <f>VLOOKUP($D13,'13-06-2015'!$C:$I,7,FALSE)&amp;" "&amp;VLOOKUP($D13,'13-06-2015'!$C:$L,10,FALSE)</f>
        <v xml:space="preserve"> </v>
      </c>
      <c r="AB13" s="4"/>
      <c r="AC13" s="2"/>
      <c r="AD13" s="5"/>
      <c r="AE13" s="4"/>
      <c r="AF13" s="2"/>
      <c r="AG13" s="5"/>
      <c r="AH13" s="6">
        <v>2</v>
      </c>
      <c r="AI13" s="2" t="s">
        <v>740</v>
      </c>
      <c r="AJ13" s="5"/>
      <c r="AK13" s="6">
        <v>2</v>
      </c>
      <c r="AL13" s="2" t="s">
        <v>740</v>
      </c>
      <c r="AM13" s="5" t="str">
        <f>VLOOKUP($D13,'05-09-2015'!$C:$I,7,FALSE)&amp;" "&amp;VLOOKUP($D13,'05-09-2015'!$C:$L,10,FALSE)</f>
        <v xml:space="preserve"> </v>
      </c>
      <c r="AN13" s="4"/>
      <c r="AO13" s="2"/>
      <c r="AP13" s="5"/>
      <c r="AQ13" s="418">
        <v>4</v>
      </c>
      <c r="AR13" s="416" t="s">
        <v>720</v>
      </c>
      <c r="AS13" s="405" t="str">
        <f>VLOOKUP($D13,'19-09-2015'!$C:$I,7,FALSE)&amp;" "&amp;VLOOKUP($D13,'19-09-2015'!$C:$L,10,FALSE)</f>
        <v xml:space="preserve">F </v>
      </c>
      <c r="AT13" s="4">
        <f>VLOOKUP(D13,'26-09-2015'!C:G,5,FALSE)</f>
        <v>6</v>
      </c>
      <c r="AU13" s="2" t="str">
        <f>VLOOKUP(D13,'26-09-2015'!C:F,4,FALSE)</f>
        <v>A</v>
      </c>
      <c r="AV13" s="5" t="str">
        <f>VLOOKUP($D13,'26-09-2015'!$C:$I,7,FALSE)&amp;" "&amp;VLOOKUP($D13,'26-09-2015'!$C:$L,10,FALSE)</f>
        <v xml:space="preserve"> </v>
      </c>
      <c r="AW13" s="4"/>
      <c r="AX13" s="2"/>
      <c r="AY13" s="5"/>
      <c r="AZ13" s="4">
        <v>1</v>
      </c>
      <c r="BA13" s="2" t="s">
        <v>720</v>
      </c>
      <c r="BB13" s="5" t="str">
        <f>VLOOKUP($D13,'10-10-2015'!$C:$I,7,FALSE)&amp;" "&amp;VLOOKUP($D13,'10-10-2015'!$C:$L,10,FALSE)</f>
        <v xml:space="preserve"> </v>
      </c>
      <c r="BC13" s="4"/>
      <c r="BD13" s="2"/>
      <c r="BE13" s="5"/>
      <c r="BF13" s="4"/>
      <c r="BG13" s="2"/>
      <c r="BH13" s="5"/>
      <c r="BI13" s="60">
        <f>SUM(G13:BF13)</f>
        <v>24</v>
      </c>
      <c r="BJ13" s="61" t="s">
        <v>6</v>
      </c>
      <c r="BK13" s="127">
        <f>COUNTIF(G13:BF13,"&gt;0")</f>
        <v>10</v>
      </c>
      <c r="BL13" s="53">
        <f>BI13/BK13</f>
        <v>2.4</v>
      </c>
      <c r="BM13" s="54">
        <f>SUM(IF($H13="A",$G13,0),IF($K13="A",$J13,0),IF($N13="A",$M13,0),IF($Q13="A",$P13,0),IF($T13="A",$S13,0),IF($W13="A",$V13,0),IF($Z13="A",$Y13,0),IF($AC13="A",$AB13,0),IF($AF13="A",$AE13,0),IF($AI13="A",$AH13,0),IF($AL13="A",$AK13,0),IF($AO13="A",$AN13,0),IF($AR13="A",$AQ13,0),IF($AU13="A",$AT13,0),IF($AX13="A",$AW13,0),IF($BA13="A",$AZ13,0),IF($BD13="A",$BA13,0),IF($BG13="A",$BF13,0))</f>
        <v>14</v>
      </c>
      <c r="BN13" s="55">
        <f>SUM(IF($T13="A",$S13,0),IF($W13="A",$V13,0),IF($Z13="A",$Y13,0),IF($AI13="A",$AH13,0),IF($AL13="A",$AK13,0))</f>
        <v>4</v>
      </c>
      <c r="BO13" s="55">
        <f>SUM(S13,V13,Y13,AH13,AK13)</f>
        <v>8</v>
      </c>
      <c r="BP13" s="56">
        <f>MAX(G13:BF13)</f>
        <v>6</v>
      </c>
      <c r="BQ13" s="56"/>
      <c r="BR13" s="404">
        <v>2</v>
      </c>
      <c r="BS13" s="442"/>
    </row>
    <row r="14" spans="1:71" ht="26.25" thickBot="1">
      <c r="A14" s="128">
        <f t="shared" si="0"/>
        <v>13</v>
      </c>
      <c r="B14" s="3" t="s">
        <v>16</v>
      </c>
      <c r="C14" s="164" t="s">
        <v>46</v>
      </c>
      <c r="D14" s="165">
        <v>6915352</v>
      </c>
      <c r="E14" s="166" t="s">
        <v>1</v>
      </c>
      <c r="F14" s="167" t="s">
        <v>179</v>
      </c>
      <c r="G14" s="4"/>
      <c r="H14" s="2"/>
      <c r="I14" s="5"/>
      <c r="J14" s="4">
        <v>1</v>
      </c>
      <c r="K14" s="2" t="s">
        <v>720</v>
      </c>
      <c r="L14" s="5" t="str">
        <f>VLOOKUP($D14,'28-02-2015'!$C:$I,7,FALSE)&amp;" "&amp;VLOOKUP($D14,'28-02-2015'!$C:$L,10,FALSE)</f>
        <v xml:space="preserve"> Mix</v>
      </c>
      <c r="M14" s="4">
        <v>2</v>
      </c>
      <c r="N14" s="2" t="s">
        <v>740</v>
      </c>
      <c r="O14" s="5" t="str">
        <f>VLOOKUP($D14,'07-03-2015'!$C:$I,7,FALSE)&amp;" "&amp;VLOOKUP($D14,'07-03-2015'!$C:$L,10,FALSE)</f>
        <v xml:space="preserve"> Mix</v>
      </c>
      <c r="P14" s="4"/>
      <c r="Q14" s="2"/>
      <c r="R14" s="5"/>
      <c r="S14" s="415">
        <v>6</v>
      </c>
      <c r="T14" s="416" t="s">
        <v>720</v>
      </c>
      <c r="U14" s="417" t="str">
        <f>VLOOKUP($D14,'30-05-2015'!$C:$I,7,FALSE)&amp;" "&amp;VLOOKUP($D14,'30-05-2015'!$C:$L,10,FALSE)</f>
        <v xml:space="preserve">V </v>
      </c>
      <c r="V14" s="6"/>
      <c r="W14" s="2"/>
      <c r="X14" s="5"/>
      <c r="Y14" s="6">
        <v>1</v>
      </c>
      <c r="Z14" s="2" t="s">
        <v>720</v>
      </c>
      <c r="AA14" s="5" t="str">
        <f>VLOOKUP($D14,'13-06-2015'!$C:$I,7,FALSE)&amp;" "&amp;VLOOKUP($D14,'13-06-2015'!$C:$L,10,FALSE)</f>
        <v xml:space="preserve"> </v>
      </c>
      <c r="AB14" s="4">
        <v>4</v>
      </c>
      <c r="AC14" s="2" t="s">
        <v>740</v>
      </c>
      <c r="AD14" s="5" t="str">
        <f>VLOOKUP($D14,'20-06-2015'!$C:$I,7,FALSE)&amp;" "&amp;VLOOKUP($D14,'20-06-2015'!$C:$L,10,FALSE)</f>
        <v xml:space="preserve"> </v>
      </c>
      <c r="AE14" s="4"/>
      <c r="AF14" s="2"/>
      <c r="AG14" s="5"/>
      <c r="AH14" s="6"/>
      <c r="AI14" s="2"/>
      <c r="AJ14" s="5"/>
      <c r="AK14" s="6"/>
      <c r="AL14" s="2"/>
      <c r="AM14" s="5"/>
      <c r="AN14" s="4"/>
      <c r="AO14" s="2"/>
      <c r="AP14" s="5"/>
      <c r="AQ14" s="4"/>
      <c r="AR14" s="2"/>
      <c r="AS14" s="5"/>
      <c r="AT14" s="4">
        <f>VLOOKUP(D14,'26-09-2015'!C:G,5,FALSE)</f>
        <v>2</v>
      </c>
      <c r="AU14" s="2" t="str">
        <f>VLOOKUP(D14,'26-09-2015'!C:F,4,FALSE)</f>
        <v>B</v>
      </c>
      <c r="AV14" s="5" t="str">
        <f>VLOOKUP($D14,'26-09-2015'!$C:$I,7,FALSE)&amp;" "&amp;VLOOKUP($D14,'26-09-2015'!$C:$L,10,FALSE)</f>
        <v xml:space="preserve"> Mix</v>
      </c>
      <c r="AW14" s="4"/>
      <c r="AX14" s="2"/>
      <c r="AY14" s="5"/>
      <c r="AZ14" s="4">
        <v>3</v>
      </c>
      <c r="BA14" s="2" t="s">
        <v>720</v>
      </c>
      <c r="BB14" s="5" t="str">
        <f>VLOOKUP($D14,'10-10-2015'!$C:$I,7,FALSE)&amp;" "&amp;VLOOKUP($D14,'10-10-2015'!$C:$L,10,FALSE)</f>
        <v xml:space="preserve"> Mix</v>
      </c>
      <c r="BC14" s="4">
        <f>VLOOKUP(D14,'24-10-2015'!C:G,5,FALSE)</f>
        <v>4</v>
      </c>
      <c r="BD14" s="2" t="str">
        <f>VLOOKUP(D14,'24-10-2015'!C:F,4,FALSE)</f>
        <v>B</v>
      </c>
      <c r="BE14" s="5" t="str">
        <f>VLOOKUP($D14,'24-10-2015'!$C:$I,7,FALSE)&amp;" "&amp;VLOOKUP($D14,'24-10-2015'!$C:$L,10,FALSE)</f>
        <v xml:space="preserve"> Mix</v>
      </c>
      <c r="BF14" s="4"/>
      <c r="BG14" s="2"/>
      <c r="BH14" s="5"/>
      <c r="BI14" s="60">
        <f>SUM(G14:BF14)</f>
        <v>23</v>
      </c>
      <c r="BJ14" s="61" t="s">
        <v>6</v>
      </c>
      <c r="BK14" s="127">
        <f>COUNTIF(G14:BF14,"&gt;0")</f>
        <v>8</v>
      </c>
      <c r="BL14" s="53">
        <f>BI14/BK14</f>
        <v>2.875</v>
      </c>
      <c r="BM14" s="54">
        <f>SUM(IF($H14="A",$G14,0),IF($K14="A",$J14,0),IF($N14="A",$M14,0),IF($Q14="A",$P14,0),IF($T14="A",$S14,0),IF($W14="A",$V14,0),IF($Z14="A",$Y14,0),IF($AC14="A",$AB14,0),IF($AF14="A",$AE14,0),IF($AI14="A",$AH14,0),IF($AL14="A",$AK14,0),IF($AO14="A",$AN14,0),IF($AR14="A",$AQ14,0),IF($AU14="A",$AT14,0),IF($AX14="A",$AW14,0),IF($BA14="A",$AZ14,0),IF($BD14="A",$BA14,0),IF($BG14="A",$BF14,0))</f>
        <v>6</v>
      </c>
      <c r="BN14" s="55">
        <f>SUM(IF($T14="A",$S14,0),IF($W14="A",$V14,0),IF($Z14="A",$Y14,0),IF($AI14="A",$AH14,0),IF($AL14="A",$AK14,0))</f>
        <v>0</v>
      </c>
      <c r="BO14" s="55">
        <f>SUM(S14,V14,Y14,AH14,AK14)</f>
        <v>7</v>
      </c>
      <c r="BP14" s="56">
        <f>MAX(G14:BF14)</f>
        <v>6</v>
      </c>
      <c r="BQ14" s="56"/>
      <c r="BR14" s="404">
        <v>5</v>
      </c>
      <c r="BS14" s="442"/>
    </row>
    <row r="15" spans="1:71" ht="26.25" thickBot="1">
      <c r="A15" s="128">
        <f t="shared" si="0"/>
        <v>14</v>
      </c>
      <c r="B15" s="3" t="s">
        <v>16</v>
      </c>
      <c r="C15" s="164" t="s">
        <v>115</v>
      </c>
      <c r="D15" s="165">
        <v>6919966</v>
      </c>
      <c r="E15" s="166" t="s">
        <v>1</v>
      </c>
      <c r="F15" s="167" t="s">
        <v>179</v>
      </c>
      <c r="G15" s="4"/>
      <c r="H15" s="2"/>
      <c r="I15" s="5"/>
      <c r="J15" s="418">
        <v>6</v>
      </c>
      <c r="K15" s="416" t="s">
        <v>720</v>
      </c>
      <c r="L15" s="405" t="str">
        <f>VLOOKUP($D15,'28-02-2015'!$C:$I,7,FALSE)&amp;" "&amp;VLOOKUP($D15,'28-02-2015'!$C:$L,10,FALSE)</f>
        <v>V Mix</v>
      </c>
      <c r="M15" s="4">
        <v>1</v>
      </c>
      <c r="N15" s="2" t="s">
        <v>720</v>
      </c>
      <c r="O15" s="5" t="str">
        <f>VLOOKUP($D15,'07-03-2015'!$C:$I,7,FALSE)&amp;" "&amp;VLOOKUP($D15,'07-03-2015'!$C:$L,10,FALSE)</f>
        <v xml:space="preserve"> Mix</v>
      </c>
      <c r="P15" s="4"/>
      <c r="Q15" s="2"/>
      <c r="R15" s="5"/>
      <c r="S15" s="6"/>
      <c r="T15" s="2"/>
      <c r="U15" s="5"/>
      <c r="V15" s="6"/>
      <c r="W15" s="2"/>
      <c r="X15" s="5"/>
      <c r="Y15" s="6">
        <v>6</v>
      </c>
      <c r="Z15" s="2" t="s">
        <v>740</v>
      </c>
      <c r="AA15" s="5" t="str">
        <f>VLOOKUP($D15,'13-06-2015'!$C:$I,7,FALSE)&amp;" "&amp;VLOOKUP($D15,'13-06-2015'!$C:$L,10,FALSE)</f>
        <v xml:space="preserve"> </v>
      </c>
      <c r="AB15" s="4"/>
      <c r="AC15" s="2"/>
      <c r="AD15" s="5"/>
      <c r="AE15" s="4"/>
      <c r="AF15" s="2"/>
      <c r="AG15" s="5"/>
      <c r="AH15" s="6"/>
      <c r="AI15" s="2"/>
      <c r="AJ15" s="5"/>
      <c r="AK15" s="6">
        <v>2</v>
      </c>
      <c r="AL15" s="2" t="s">
        <v>720</v>
      </c>
      <c r="AM15" s="5" t="str">
        <f>VLOOKUP($D15,'05-09-2015'!$C:$I,7,FALSE)&amp;" "&amp;VLOOKUP($D15,'05-09-2015'!$C:$L,10,FALSE)</f>
        <v xml:space="preserve"> Mix</v>
      </c>
      <c r="AN15" s="4"/>
      <c r="AO15" s="2"/>
      <c r="AP15" s="5"/>
      <c r="AQ15" s="4">
        <v>4</v>
      </c>
      <c r="AR15" s="2" t="s">
        <v>740</v>
      </c>
      <c r="AS15" s="5" t="str">
        <f>VLOOKUP($D15,'19-09-2015'!$C:$I,7,FALSE)&amp;" "&amp;VLOOKUP($D15,'19-09-2015'!$C:$L,10,FALSE)</f>
        <v xml:space="preserve"> Mix</v>
      </c>
      <c r="AT15" s="4">
        <f>VLOOKUP(D15,'26-09-2015'!C:G,5,FALSE)</f>
        <v>3</v>
      </c>
      <c r="AU15" s="2" t="str">
        <f>VLOOKUP(D15,'26-09-2015'!C:F,4,FALSE)</f>
        <v>B</v>
      </c>
      <c r="AV15" s="5" t="str">
        <f>VLOOKUP($D15,'26-09-2015'!$C:$I,7,FALSE)&amp;" "&amp;VLOOKUP($D15,'26-09-2015'!$C:$L,10,FALSE)</f>
        <v xml:space="preserve"> </v>
      </c>
      <c r="AW15" s="4"/>
      <c r="AX15" s="2"/>
      <c r="AY15" s="5"/>
      <c r="AZ15" s="4"/>
      <c r="BA15" s="2"/>
      <c r="BB15" s="5"/>
      <c r="BC15" s="4"/>
      <c r="BD15" s="2"/>
      <c r="BE15" s="5"/>
      <c r="BF15" s="4"/>
      <c r="BG15" s="2"/>
      <c r="BH15" s="5"/>
      <c r="BI15" s="60">
        <f>SUM(G15:BF15)</f>
        <v>22</v>
      </c>
      <c r="BJ15" s="61" t="s">
        <v>6</v>
      </c>
      <c r="BK15" s="127">
        <f>COUNTIF(G15:BF15,"&gt;0")</f>
        <v>6</v>
      </c>
      <c r="BL15" s="53">
        <f>BI15/BK15</f>
        <v>3.6666666666666665</v>
      </c>
      <c r="BM15" s="54">
        <f>SUM(IF($H15="A",$G15,0),IF($K15="A",$J15,0),IF($N15="A",$M15,0),IF($Q15="A",$P15,0),IF($T15="A",$S15,0),IF($W15="A",$V15,0),IF($Z15="A",$Y15,0),IF($AC15="A",$AB15,0),IF($AF15="A",$AE15,0),IF($AI15="A",$AH15,0),IF($AL15="A",$AK15,0),IF($AO15="A",$AN15,0),IF($AR15="A",$AQ15,0),IF($AU15="A",$AT15,0),IF($AX15="A",$AW15,0),IF($BA15="A",$AZ15,0),IF($BD15="A",$BA15,0),IF($BG15="A",$BF15,0))</f>
        <v>10</v>
      </c>
      <c r="BN15" s="55">
        <f>SUM(IF($T15="A",$S15,0),IF($W15="A",$V15,0),IF($Z15="A",$Y15,0),IF($AI15="A",$AH15,0),IF($AL15="A",$AK15,0))</f>
        <v>6</v>
      </c>
      <c r="BO15" s="55">
        <f>SUM(S15,V15,Y15,AH15,AK15)</f>
        <v>8</v>
      </c>
      <c r="BP15" s="56">
        <f>MAX(G15:BF15)</f>
        <v>6</v>
      </c>
      <c r="BQ15" s="56"/>
      <c r="BR15" s="404">
        <v>4</v>
      </c>
      <c r="BS15" s="442"/>
    </row>
    <row r="16" spans="1:71" ht="26.25" thickBot="1">
      <c r="A16" s="128">
        <f t="shared" si="0"/>
        <v>15</v>
      </c>
      <c r="B16" s="3" t="s">
        <v>16</v>
      </c>
      <c r="C16" s="160" t="s">
        <v>280</v>
      </c>
      <c r="D16" s="161">
        <v>6923494</v>
      </c>
      <c r="E16" s="162" t="s">
        <v>1</v>
      </c>
      <c r="F16" s="163" t="s">
        <v>8</v>
      </c>
      <c r="G16" s="4">
        <v>4</v>
      </c>
      <c r="H16" s="2" t="s">
        <v>740</v>
      </c>
      <c r="I16" s="5" t="str">
        <f>VLOOKUP(D16,'24-01-2015'!C:I,7,FALSE)&amp;" "&amp;VLOOKUP(D16,'24-01-2015'!C:L,10,FALSE)</f>
        <v xml:space="preserve"> Mix</v>
      </c>
      <c r="J16" s="4"/>
      <c r="K16" s="2"/>
      <c r="L16" s="5"/>
      <c r="M16" s="398">
        <v>8</v>
      </c>
      <c r="N16" s="399" t="s">
        <v>740</v>
      </c>
      <c r="O16" s="400" t="str">
        <f>VLOOKUP($D16,'07-03-2015'!$C:$I,7,FALSE)&amp;" "&amp;VLOOKUP($D16,'07-03-2015'!$C:$L,10,FALSE)</f>
        <v xml:space="preserve">F </v>
      </c>
      <c r="P16" s="4"/>
      <c r="Q16" s="2"/>
      <c r="R16" s="5"/>
      <c r="S16" s="6"/>
      <c r="T16" s="2"/>
      <c r="U16" s="5"/>
      <c r="V16" s="6"/>
      <c r="W16" s="2"/>
      <c r="X16" s="5"/>
      <c r="Y16" s="6">
        <v>1</v>
      </c>
      <c r="Z16" s="2" t="s">
        <v>720</v>
      </c>
      <c r="AA16" s="5" t="str">
        <f>VLOOKUP($D16,'13-06-2015'!$C:$I,7,FALSE)&amp;" "&amp;VLOOKUP($D16,'13-06-2015'!$C:$L,10,FALSE)</f>
        <v xml:space="preserve"> Mix</v>
      </c>
      <c r="AB16" s="4">
        <v>2</v>
      </c>
      <c r="AC16" s="2" t="s">
        <v>740</v>
      </c>
      <c r="AD16" s="5" t="str">
        <f>VLOOKUP($D16,'20-06-2015'!$C:$I,7,FALSE)&amp;" "&amp;VLOOKUP($D16,'20-06-2015'!$C:$L,10,FALSE)</f>
        <v xml:space="preserve"> </v>
      </c>
      <c r="AE16" s="4"/>
      <c r="AF16" s="2"/>
      <c r="AG16" s="5"/>
      <c r="AH16" s="6"/>
      <c r="AI16" s="2"/>
      <c r="AJ16" s="5"/>
      <c r="AK16" s="6">
        <v>4</v>
      </c>
      <c r="AL16" s="2" t="s">
        <v>740</v>
      </c>
      <c r="AM16" s="5" t="str">
        <f>VLOOKUP($D16,'05-09-2015'!$C:$I,7,FALSE)&amp;" "&amp;VLOOKUP($D16,'05-09-2015'!$C:$L,10,FALSE)</f>
        <v xml:space="preserve"> </v>
      </c>
      <c r="AN16" s="4"/>
      <c r="AO16" s="2"/>
      <c r="AP16" s="5"/>
      <c r="AQ16" s="4">
        <v>1</v>
      </c>
      <c r="AR16" s="2" t="s">
        <v>720</v>
      </c>
      <c r="AS16" s="5" t="str">
        <f>VLOOKUP($D16,'19-09-2015'!$C:$I,7,FALSE)&amp;" "&amp;VLOOKUP($D16,'19-09-2015'!$C:$L,10,FALSE)</f>
        <v xml:space="preserve"> Mix</v>
      </c>
      <c r="AT16" s="4"/>
      <c r="AU16" s="2"/>
      <c r="AV16" s="5"/>
      <c r="AW16" s="4"/>
      <c r="AX16" s="2"/>
      <c r="AY16" s="5"/>
      <c r="AZ16" s="4">
        <v>1</v>
      </c>
      <c r="BA16" s="2" t="s">
        <v>720</v>
      </c>
      <c r="BB16" s="5" t="str">
        <f>VLOOKUP($D16,'10-10-2015'!$C:$I,7,FALSE)&amp;" "&amp;VLOOKUP($D16,'10-10-2015'!$C:$L,10,FALSE)</f>
        <v xml:space="preserve"> Mix</v>
      </c>
      <c r="BC16" s="4">
        <f>VLOOKUP(D16,'24-10-2015'!C:G,5,FALSE)</f>
        <v>1</v>
      </c>
      <c r="BD16" s="2" t="str">
        <f>VLOOKUP(D16,'24-10-2015'!C:F,4,FALSE)</f>
        <v>B</v>
      </c>
      <c r="BE16" s="5" t="str">
        <f>VLOOKUP($D16,'24-10-2015'!$C:$I,7,FALSE)&amp;" "&amp;VLOOKUP($D16,'24-10-2015'!$C:$L,10,FALSE)</f>
        <v xml:space="preserve"> Mix</v>
      </c>
      <c r="BF16" s="4"/>
      <c r="BG16" s="2"/>
      <c r="BH16" s="5"/>
      <c r="BI16" s="60">
        <f>SUM(G16:BF16)</f>
        <v>22</v>
      </c>
      <c r="BJ16" s="61" t="s">
        <v>6</v>
      </c>
      <c r="BK16" s="127">
        <f>COUNTIF(G16:BF16,"&gt;0")</f>
        <v>8</v>
      </c>
      <c r="BL16" s="53">
        <f>BI16/BK16</f>
        <v>2.75</v>
      </c>
      <c r="BM16" s="54">
        <f>SUM(IF($H16="A",$G16,0),IF($K16="A",$J16,0),IF($N16="A",$M16,0),IF($Q16="A",$P16,0),IF($T16="A",$S16,0),IF($W16="A",$V16,0),IF($Z16="A",$Y16,0),IF($AC16="A",$AB16,0),IF($AF16="A",$AE16,0),IF($AI16="A",$AH16,0),IF($AL16="A",$AK16,0),IF($AO16="A",$AN16,0),IF($AR16="A",$AQ16,0),IF($AU16="A",$AT16,0),IF($AX16="A",$AW16,0),IF($BA16="A",$AZ16,0),IF($BD16="A",$BA16,0),IF($BG16="A",$BF16,0))</f>
        <v>18</v>
      </c>
      <c r="BN16" s="55">
        <f>SUM(IF($T16="A",$S16,0),IF($W16="A",$V16,0),IF($Z16="A",$Y16,0),IF($AI16="A",$AH16,0),IF($AL16="A",$AK16,0))</f>
        <v>4</v>
      </c>
      <c r="BO16" s="55">
        <f>SUM(S16,V16,Y16,AH16,AK16)</f>
        <v>5</v>
      </c>
      <c r="BP16" s="56">
        <f>MAX(G16:BF16)</f>
        <v>8</v>
      </c>
      <c r="BQ16" s="56">
        <v>1</v>
      </c>
      <c r="BR16" s="404">
        <v>5</v>
      </c>
      <c r="BS16" s="442"/>
    </row>
    <row r="17" spans="1:71" ht="26.25" thickBot="1">
      <c r="A17" s="128">
        <f t="shared" si="0"/>
        <v>16</v>
      </c>
      <c r="B17" s="3" t="s">
        <v>16</v>
      </c>
      <c r="C17" s="160" t="s">
        <v>222</v>
      </c>
      <c r="D17" s="161">
        <v>6906680</v>
      </c>
      <c r="E17" s="162" t="s">
        <v>1</v>
      </c>
      <c r="F17" s="163" t="s">
        <v>8</v>
      </c>
      <c r="G17" s="4">
        <v>6</v>
      </c>
      <c r="H17" s="2" t="s">
        <v>740</v>
      </c>
      <c r="I17" s="5" t="str">
        <f>VLOOKUP(D17,'24-01-2015'!C:I,7,FALSE)&amp;" "&amp;VLOOKUP(D17,'24-01-2015'!C:L,10,FALSE)</f>
        <v xml:space="preserve"> Mix</v>
      </c>
      <c r="J17" s="418">
        <v>6</v>
      </c>
      <c r="K17" s="416" t="s">
        <v>720</v>
      </c>
      <c r="L17" s="5" t="str">
        <f>VLOOKUP($D17,'28-02-2015'!$C:$I,7,FALSE)&amp;" "&amp;VLOOKUP($D17,'28-02-2015'!$C:$L,10,FALSE)</f>
        <v xml:space="preserve">V </v>
      </c>
      <c r="M17" s="395">
        <v>6</v>
      </c>
      <c r="N17" s="396" t="s">
        <v>720</v>
      </c>
      <c r="O17" s="397" t="str">
        <f>VLOOKUP($D17,'07-03-2015'!$C:$I,7,FALSE)&amp;" "&amp;VLOOKUP($D17,'07-03-2015'!$C:$L,10,FALSE)</f>
        <v xml:space="preserve">V </v>
      </c>
      <c r="P17" s="4"/>
      <c r="Q17" s="2"/>
      <c r="R17" s="5"/>
      <c r="S17" s="6"/>
      <c r="T17" s="2"/>
      <c r="U17" s="5"/>
      <c r="V17" s="6"/>
      <c r="W17" s="2"/>
      <c r="X17" s="5"/>
      <c r="Y17" s="6"/>
      <c r="Z17" s="2"/>
      <c r="AA17" s="5"/>
      <c r="AB17" s="4"/>
      <c r="AC17" s="2"/>
      <c r="AD17" s="5"/>
      <c r="AE17" s="4"/>
      <c r="AF17" s="2"/>
      <c r="AG17" s="5"/>
      <c r="AH17" s="6"/>
      <c r="AI17" s="2"/>
      <c r="AJ17" s="5"/>
      <c r="AK17" s="6"/>
      <c r="AL17" s="2"/>
      <c r="AM17" s="5"/>
      <c r="AN17" s="4"/>
      <c r="AO17" s="2"/>
      <c r="AP17" s="5"/>
      <c r="AQ17" s="4"/>
      <c r="AR17" s="2"/>
      <c r="AS17" s="5"/>
      <c r="AT17" s="4"/>
      <c r="AU17" s="2"/>
      <c r="AV17" s="5"/>
      <c r="AW17" s="4"/>
      <c r="AX17" s="2"/>
      <c r="AY17" s="5"/>
      <c r="AZ17" s="4"/>
      <c r="BA17" s="2"/>
      <c r="BB17" s="5"/>
      <c r="BC17" s="4">
        <f>VLOOKUP(D17,'24-10-2015'!C:G,5,FALSE)</f>
        <v>2</v>
      </c>
      <c r="BD17" s="2" t="str">
        <f>VLOOKUP(D17,'24-10-2015'!C:F,4,FALSE)</f>
        <v>B</v>
      </c>
      <c r="BE17" s="5" t="str">
        <f>VLOOKUP($D17,'24-10-2015'!$C:$I,7,FALSE)&amp;" "&amp;VLOOKUP($D17,'24-10-2015'!$C:$L,10,FALSE)</f>
        <v xml:space="preserve"> </v>
      </c>
      <c r="BF17" s="4"/>
      <c r="BG17" s="2"/>
      <c r="BH17" s="5"/>
      <c r="BI17" s="60">
        <f>SUM(G17:BF17)</f>
        <v>20</v>
      </c>
      <c r="BJ17" s="61" t="s">
        <v>6</v>
      </c>
      <c r="BK17" s="127">
        <f>COUNTIF(G17:BF17,"&gt;0")</f>
        <v>4</v>
      </c>
      <c r="BL17" s="53">
        <f>BI17/BK17</f>
        <v>5</v>
      </c>
      <c r="BM17" s="54">
        <f>SUM(IF($H17="A",$G17,0),IF($K17="A",$J17,0),IF($N17="A",$M17,0),IF($Q17="A",$P17,0),IF($T17="A",$S17,0),IF($W17="A",$V17,0),IF($Z17="A",$Y17,0),IF($AC17="A",$AB17,0),IF($AF17="A",$AE17,0),IF($AI17="A",$AH17,0),IF($AL17="A",$AK17,0),IF($AO17="A",$AN17,0),IF($AR17="A",$AQ17,0),IF($AU17="A",$AT17,0),IF($AX17="A",$AW17,0),IF($BA17="A",$AZ17,0),IF($BD17="A",$BA17,0),IF($BG17="A",$BF17,0))</f>
        <v>6</v>
      </c>
      <c r="BN17" s="55">
        <f>SUM(IF($T17="A",$S17,0),IF($W17="A",$V17,0),IF($Z17="A",$Y17,0),IF($AI17="A",$AH17,0),IF($AL17="A",$AK17,0))</f>
        <v>0</v>
      </c>
      <c r="BO17" s="55">
        <f>SUM(S17,V17,Y17,AH17,AK17)</f>
        <v>0</v>
      </c>
      <c r="BP17" s="56">
        <f>MAX(G17:BF17)</f>
        <v>6</v>
      </c>
      <c r="BQ17" s="56"/>
      <c r="BR17" s="404">
        <v>1</v>
      </c>
      <c r="BS17" s="442"/>
    </row>
    <row r="18" spans="1:71" ht="26.25" thickBot="1">
      <c r="A18" s="128">
        <f t="shared" si="0"/>
        <v>17</v>
      </c>
      <c r="B18" s="3" t="s">
        <v>16</v>
      </c>
      <c r="C18" s="164" t="s">
        <v>114</v>
      </c>
      <c r="D18" s="165">
        <v>6922115</v>
      </c>
      <c r="E18" s="166" t="s">
        <v>1</v>
      </c>
      <c r="F18" s="167" t="s">
        <v>179</v>
      </c>
      <c r="G18" s="4">
        <v>2</v>
      </c>
      <c r="H18" s="2" t="s">
        <v>740</v>
      </c>
      <c r="I18" s="5" t="str">
        <f>VLOOKUP(D18,'24-01-2015'!C:I,7,FALSE)&amp;" "&amp;VLOOKUP(D18,'24-01-2015'!C:L,10,FALSE)</f>
        <v xml:space="preserve"> Mix</v>
      </c>
      <c r="J18" s="4">
        <v>1</v>
      </c>
      <c r="K18" s="2" t="s">
        <v>720</v>
      </c>
      <c r="L18" s="5" t="str">
        <f>VLOOKUP($D18,'28-02-2015'!$C:$I,7,FALSE)&amp;" "&amp;VLOOKUP($D18,'28-02-2015'!$C:$L,10,FALSE)</f>
        <v xml:space="preserve"> Mix</v>
      </c>
      <c r="M18" s="4"/>
      <c r="N18" s="2"/>
      <c r="O18" s="5"/>
      <c r="P18" s="4"/>
      <c r="Q18" s="2"/>
      <c r="R18" s="5"/>
      <c r="S18" s="6">
        <v>1</v>
      </c>
      <c r="T18" s="2" t="s">
        <v>720</v>
      </c>
      <c r="U18" s="5" t="str">
        <f>VLOOKUP($D18,'30-05-2015'!$C:$I,7,FALSE)&amp;" "&amp;VLOOKUP($D18,'30-05-2015'!$C:$L,10,FALSE)</f>
        <v xml:space="preserve"> </v>
      </c>
      <c r="V18" s="6"/>
      <c r="W18" s="2"/>
      <c r="X18" s="5"/>
      <c r="Y18" s="6">
        <v>2</v>
      </c>
      <c r="Z18" s="2" t="s">
        <v>720</v>
      </c>
      <c r="AA18" s="5" t="str">
        <f>VLOOKUP($D18,'13-06-2015'!$C:$I,7,FALSE)&amp;" "&amp;VLOOKUP($D18,'13-06-2015'!$C:$L,10,FALSE)</f>
        <v xml:space="preserve"> Mix</v>
      </c>
      <c r="AB18" s="4"/>
      <c r="AC18" s="2"/>
      <c r="AD18" s="5"/>
      <c r="AE18" s="4"/>
      <c r="AF18" s="2"/>
      <c r="AG18" s="5"/>
      <c r="AH18" s="6">
        <v>2</v>
      </c>
      <c r="AI18" s="2" t="s">
        <v>740</v>
      </c>
      <c r="AJ18" s="5"/>
      <c r="AK18" s="6">
        <v>2</v>
      </c>
      <c r="AL18" s="2" t="s">
        <v>740</v>
      </c>
      <c r="AM18" s="5" t="str">
        <f>VLOOKUP($D18,'05-09-2015'!$C:$I,7,FALSE)&amp;" "&amp;VLOOKUP($D18,'05-09-2015'!$C:$L,10,FALSE)</f>
        <v xml:space="preserve"> Mix</v>
      </c>
      <c r="AN18" s="4"/>
      <c r="AO18" s="2"/>
      <c r="AP18" s="5"/>
      <c r="AQ18" s="418">
        <v>4</v>
      </c>
      <c r="AR18" s="416" t="s">
        <v>720</v>
      </c>
      <c r="AS18" s="405" t="str">
        <f>VLOOKUP($D18,'19-09-2015'!$C:$I,7,FALSE)&amp;" "&amp;VLOOKUP($D18,'19-09-2015'!$C:$L,10,FALSE)</f>
        <v>F Mix</v>
      </c>
      <c r="AT18" s="4">
        <f>VLOOKUP(D18,'26-09-2015'!C:G,5,FALSE)</f>
        <v>6</v>
      </c>
      <c r="AU18" s="2" t="str">
        <f>VLOOKUP(D18,'26-09-2015'!C:F,4,FALSE)</f>
        <v>A</v>
      </c>
      <c r="AV18" s="5" t="str">
        <f>VLOOKUP($D18,'26-09-2015'!$C:$I,7,FALSE)&amp;" "&amp;VLOOKUP($D18,'26-09-2015'!$C:$L,10,FALSE)</f>
        <v xml:space="preserve"> Mix</v>
      </c>
      <c r="AW18" s="4"/>
      <c r="AX18" s="2"/>
      <c r="AY18" s="5"/>
      <c r="AZ18" s="4"/>
      <c r="BA18" s="2"/>
      <c r="BB18" s="5"/>
      <c r="BC18" s="4"/>
      <c r="BD18" s="2"/>
      <c r="BE18" s="5"/>
      <c r="BF18" s="4"/>
      <c r="BG18" s="2"/>
      <c r="BH18" s="5"/>
      <c r="BI18" s="60">
        <f>SUM(G18:BF18)</f>
        <v>20</v>
      </c>
      <c r="BJ18" s="61" t="s">
        <v>6</v>
      </c>
      <c r="BK18" s="127">
        <f>COUNTIF(G18:BF18,"&gt;0")</f>
        <v>8</v>
      </c>
      <c r="BL18" s="53">
        <f>BI18/BK18</f>
        <v>2.5</v>
      </c>
      <c r="BM18" s="54">
        <f>SUM(IF($H18="A",$G18,0),IF($K18="A",$J18,0),IF($N18="A",$M18,0),IF($Q18="A",$P18,0),IF($T18="A",$S18,0),IF($W18="A",$V18,0),IF($Z18="A",$Y18,0),IF($AC18="A",$AB18,0),IF($AF18="A",$AE18,0),IF($AI18="A",$AH18,0),IF($AL18="A",$AK18,0),IF($AO18="A",$AN18,0),IF($AR18="A",$AQ18,0),IF($AU18="A",$AT18,0),IF($AX18="A",$AW18,0),IF($BA18="A",$AZ18,0),IF($BD18="A",$BA18,0),IF($BG18="A",$BF18,0))</f>
        <v>12</v>
      </c>
      <c r="BN18" s="55">
        <f>SUM(IF($T18="A",$S18,0),IF($W18="A",$V18,0),IF($Z18="A",$Y18,0),IF($AI18="A",$AH18,0),IF($AL18="A",$AK18,0))</f>
        <v>4</v>
      </c>
      <c r="BO18" s="55">
        <f>SUM(S18,V18,Y18,AH18,AK18)</f>
        <v>7</v>
      </c>
      <c r="BP18" s="56">
        <f>MAX(G18:BF18)</f>
        <v>6</v>
      </c>
      <c r="BQ18" s="56"/>
      <c r="BR18" s="404">
        <v>5</v>
      </c>
      <c r="BS18" s="442"/>
    </row>
    <row r="19" spans="1:71" ht="26.25" thickBot="1">
      <c r="A19" s="128">
        <f t="shared" si="0"/>
        <v>18</v>
      </c>
      <c r="B19" s="3" t="s">
        <v>16</v>
      </c>
      <c r="C19" s="164" t="s">
        <v>101</v>
      </c>
      <c r="D19" s="165">
        <v>6901394</v>
      </c>
      <c r="E19" s="166" t="s">
        <v>1</v>
      </c>
      <c r="F19" s="167" t="s">
        <v>179</v>
      </c>
      <c r="G19" s="4">
        <v>1</v>
      </c>
      <c r="H19" s="2" t="s">
        <v>720</v>
      </c>
      <c r="I19" s="5" t="str">
        <f>VLOOKUP(D19,'24-01-2015'!C:I,7,FALSE)&amp;" "&amp;VLOOKUP(D19,'24-01-2015'!C:L,10,FALSE)</f>
        <v xml:space="preserve"> Mix</v>
      </c>
      <c r="J19" s="4">
        <v>1</v>
      </c>
      <c r="K19" s="2" t="s">
        <v>720</v>
      </c>
      <c r="L19" s="5" t="str">
        <f>VLOOKUP($D19,'28-02-2015'!$C:$I,7,FALSE)&amp;" "&amp;VLOOKUP($D19,'28-02-2015'!$C:$L,10,FALSE)</f>
        <v xml:space="preserve"> Mix</v>
      </c>
      <c r="M19" s="4">
        <v>2</v>
      </c>
      <c r="N19" s="2" t="s">
        <v>740</v>
      </c>
      <c r="O19" s="5" t="str">
        <f>VLOOKUP($D19,'07-03-2015'!$C:$I,7,FALSE)&amp;" "&amp;VLOOKUP($D19,'07-03-2015'!$C:$L,10,FALSE)</f>
        <v xml:space="preserve"> Mix</v>
      </c>
      <c r="P19" s="4"/>
      <c r="Q19" s="2"/>
      <c r="R19" s="5"/>
      <c r="S19" s="6"/>
      <c r="T19" s="2"/>
      <c r="U19" s="5"/>
      <c r="V19" s="6"/>
      <c r="W19" s="2"/>
      <c r="X19" s="5"/>
      <c r="Y19" s="6">
        <v>1</v>
      </c>
      <c r="Z19" s="2" t="s">
        <v>720</v>
      </c>
      <c r="AA19" s="5" t="str">
        <f>VLOOKUP($D19,'13-06-2015'!$C:$I,7,FALSE)&amp;" "&amp;VLOOKUP($D19,'13-06-2015'!$C:$L,10,FALSE)</f>
        <v xml:space="preserve"> </v>
      </c>
      <c r="AB19" s="4">
        <v>4</v>
      </c>
      <c r="AC19" s="2" t="s">
        <v>740</v>
      </c>
      <c r="AD19" s="5" t="str">
        <f>VLOOKUP($D19,'20-06-2015'!$C:$I,7,FALSE)&amp;" "&amp;VLOOKUP($D19,'20-06-2015'!$C:$L,10,FALSE)</f>
        <v xml:space="preserve"> </v>
      </c>
      <c r="AE19" s="4"/>
      <c r="AF19" s="2"/>
      <c r="AG19" s="5"/>
      <c r="AH19" s="6"/>
      <c r="AI19" s="2"/>
      <c r="AJ19" s="5"/>
      <c r="AK19" s="6">
        <v>2</v>
      </c>
      <c r="AL19" s="2" t="s">
        <v>720</v>
      </c>
      <c r="AM19" s="5" t="str">
        <f>VLOOKUP($D19,'05-09-2015'!$C:$I,7,FALSE)&amp;" "&amp;VLOOKUP($D19,'05-09-2015'!$C:$L,10,FALSE)</f>
        <v xml:space="preserve"> Mix</v>
      </c>
      <c r="AN19" s="4"/>
      <c r="AO19" s="2"/>
      <c r="AP19" s="5"/>
      <c r="AQ19" s="4"/>
      <c r="AR19" s="2"/>
      <c r="AS19" s="5"/>
      <c r="AT19" s="4">
        <f>VLOOKUP(D19,'26-09-2015'!C:G,5,FALSE)</f>
        <v>2</v>
      </c>
      <c r="AU19" s="2" t="str">
        <f>VLOOKUP(D19,'26-09-2015'!C:F,4,FALSE)</f>
        <v>B</v>
      </c>
      <c r="AV19" s="5" t="str">
        <f>VLOOKUP($D19,'26-09-2015'!$C:$I,7,FALSE)&amp;" "&amp;VLOOKUP($D19,'26-09-2015'!$C:$L,10,FALSE)</f>
        <v xml:space="preserve"> Mix</v>
      </c>
      <c r="AW19" s="4"/>
      <c r="AX19" s="2"/>
      <c r="AY19" s="5"/>
      <c r="AZ19" s="4">
        <v>1</v>
      </c>
      <c r="BA19" s="2" t="s">
        <v>720</v>
      </c>
      <c r="BB19" s="5" t="str">
        <f>VLOOKUP($D19,'10-10-2015'!$C:$I,7,FALSE)&amp;" "&amp;VLOOKUP($D19,'10-10-2015'!$C:$L,10,FALSE)</f>
        <v xml:space="preserve"> Mix</v>
      </c>
      <c r="BC19" s="4">
        <f>VLOOKUP(D19,'24-10-2015'!C:G,5,FALSE)</f>
        <v>4</v>
      </c>
      <c r="BD19" s="2" t="str">
        <f>VLOOKUP(D19,'24-10-2015'!C:F,4,FALSE)</f>
        <v>A</v>
      </c>
      <c r="BE19" s="5" t="str">
        <f>VLOOKUP($D19,'24-10-2015'!$C:$I,7,FALSE)&amp;" "&amp;VLOOKUP($D19,'24-10-2015'!$C:$L,10,FALSE)</f>
        <v xml:space="preserve"> Mix</v>
      </c>
      <c r="BF19" s="4"/>
      <c r="BG19" s="2"/>
      <c r="BH19" s="5"/>
      <c r="BI19" s="60">
        <f>SUM(G19:BF19)</f>
        <v>18</v>
      </c>
      <c r="BJ19" s="61" t="s">
        <v>6</v>
      </c>
      <c r="BK19" s="127">
        <f>COUNTIF(G19:BF19,"&gt;0")</f>
        <v>9</v>
      </c>
      <c r="BL19" s="53">
        <f>BI19/BK19</f>
        <v>2</v>
      </c>
      <c r="BM19" s="54">
        <f>SUM(IF($H19="A",$G19,0),IF($K19="A",$J19,0),IF($N19="A",$M19,0),IF($Q19="A",$P19,0),IF($T19="A",$S19,0),IF($W19="A",$V19,0),IF($Z19="A",$Y19,0),IF($AC19="A",$AB19,0),IF($AF19="A",$AE19,0),IF($AI19="A",$AH19,0),IF($AL19="A",$AK19,0),IF($AO19="A",$AN19,0),IF($AR19="A",$AQ19,0),IF($AU19="A",$AT19,0),IF($AX19="A",$AW19,0),IF($BA19="A",$AZ19,0),IF($BD19="A",$BA19,0),IF($BG19="A",$BF19,0))</f>
        <v>6</v>
      </c>
      <c r="BN19" s="55">
        <f>SUM(IF($T19="A",$S19,0),IF($W19="A",$V19,0),IF($Z19="A",$Y19,0),IF($AI19="A",$AH19,0),IF($AL19="A",$AK19,0))</f>
        <v>0</v>
      </c>
      <c r="BO19" s="55">
        <f>SUM(S19,V19,Y19,AH19,AK19)</f>
        <v>3</v>
      </c>
      <c r="BP19" s="56">
        <f>MAX(G19:BF19)</f>
        <v>4</v>
      </c>
      <c r="BQ19" s="56"/>
      <c r="BR19" s="404">
        <v>7</v>
      </c>
      <c r="BS19" s="442"/>
    </row>
    <row r="20" spans="1:71" ht="26.25" thickBot="1">
      <c r="A20" s="128">
        <f t="shared" si="0"/>
        <v>19</v>
      </c>
      <c r="B20" s="3" t="s">
        <v>16</v>
      </c>
      <c r="C20" s="160" t="s">
        <v>49</v>
      </c>
      <c r="D20" s="161">
        <v>6917796</v>
      </c>
      <c r="E20" s="162" t="s">
        <v>1</v>
      </c>
      <c r="F20" s="163" t="s">
        <v>8</v>
      </c>
      <c r="G20" s="4">
        <v>1</v>
      </c>
      <c r="H20" s="2" t="s">
        <v>720</v>
      </c>
      <c r="I20" s="5" t="str">
        <f>VLOOKUP(D20,'24-01-2015'!C:I,7,FALSE)&amp;" "&amp;VLOOKUP(D20,'24-01-2015'!C:L,10,FALSE)</f>
        <v xml:space="preserve"> Mix</v>
      </c>
      <c r="J20" s="4"/>
      <c r="K20" s="2"/>
      <c r="L20" s="5"/>
      <c r="M20" s="4">
        <v>2</v>
      </c>
      <c r="N20" s="2" t="s">
        <v>740</v>
      </c>
      <c r="O20" s="5" t="str">
        <f>VLOOKUP($D20,'07-03-2015'!$C:$I,7,FALSE)&amp;" "&amp;VLOOKUP($D20,'07-03-2015'!$C:$L,10,FALSE)</f>
        <v xml:space="preserve"> </v>
      </c>
      <c r="P20" s="4"/>
      <c r="Q20" s="2"/>
      <c r="R20" s="5"/>
      <c r="S20" s="6">
        <v>2</v>
      </c>
      <c r="T20" s="2" t="s">
        <v>720</v>
      </c>
      <c r="U20" s="5" t="str">
        <f>VLOOKUP($D20,'30-05-2015'!$C:$I,7,FALSE)&amp;" "&amp;VLOOKUP($D20,'30-05-2015'!$C:$L,10,FALSE)</f>
        <v xml:space="preserve"> Mix</v>
      </c>
      <c r="V20" s="6"/>
      <c r="W20" s="2"/>
      <c r="X20" s="5"/>
      <c r="Y20" s="6">
        <v>1</v>
      </c>
      <c r="Z20" s="2" t="s">
        <v>720</v>
      </c>
      <c r="AA20" s="5" t="str">
        <f>VLOOKUP($D20,'13-06-2015'!$C:$I,7,FALSE)&amp;" "&amp;VLOOKUP($D20,'13-06-2015'!$C:$L,10,FALSE)</f>
        <v xml:space="preserve"> Mix</v>
      </c>
      <c r="AB20" s="4"/>
      <c r="AC20" s="2"/>
      <c r="AD20" s="5"/>
      <c r="AE20" s="4"/>
      <c r="AF20" s="2"/>
      <c r="AG20" s="5"/>
      <c r="AH20" s="398">
        <v>6</v>
      </c>
      <c r="AI20" s="399" t="s">
        <v>740</v>
      </c>
      <c r="AJ20" s="400" t="s">
        <v>8</v>
      </c>
      <c r="AK20" s="6"/>
      <c r="AL20" s="2"/>
      <c r="AM20" s="5"/>
      <c r="AN20" s="4"/>
      <c r="AO20" s="2"/>
      <c r="AP20" s="5"/>
      <c r="AQ20" s="4">
        <v>1</v>
      </c>
      <c r="AR20" s="2" t="s">
        <v>720</v>
      </c>
      <c r="AS20" s="5" t="str">
        <f>VLOOKUP($D20,'19-09-2015'!$C:$I,7,FALSE)&amp;" "&amp;VLOOKUP($D20,'19-09-2015'!$C:$L,10,FALSE)</f>
        <v xml:space="preserve"> Mix</v>
      </c>
      <c r="AT20" s="4">
        <f>VLOOKUP(D20,'26-09-2015'!C:G,5,FALSE)</f>
        <v>2</v>
      </c>
      <c r="AU20" s="2" t="str">
        <f>VLOOKUP(D20,'26-09-2015'!C:F,4,FALSE)</f>
        <v>B</v>
      </c>
      <c r="AV20" s="5" t="str">
        <f>VLOOKUP($D20,'26-09-2015'!$C:$I,7,FALSE)&amp;" "&amp;VLOOKUP($D20,'26-09-2015'!$C:$L,10,FALSE)</f>
        <v xml:space="preserve"> </v>
      </c>
      <c r="AW20" s="4"/>
      <c r="AX20" s="2"/>
      <c r="AY20" s="5"/>
      <c r="AZ20" s="4">
        <v>1</v>
      </c>
      <c r="BA20" s="2" t="s">
        <v>720</v>
      </c>
      <c r="BB20" s="5" t="str">
        <f>VLOOKUP($D20,'10-10-2015'!$C:$I,7,FALSE)&amp;" "&amp;VLOOKUP($D20,'10-10-2015'!$C:$L,10,FALSE)</f>
        <v xml:space="preserve"> Mix</v>
      </c>
      <c r="BC20" s="4">
        <f>VLOOKUP(D20,'24-10-2015'!C:G,5,FALSE)</f>
        <v>1</v>
      </c>
      <c r="BD20" s="2" t="str">
        <f>VLOOKUP(D20,'24-10-2015'!C:F,4,FALSE)</f>
        <v>B</v>
      </c>
      <c r="BE20" s="5" t="str">
        <f>VLOOKUP($D20,'24-10-2015'!$C:$I,7,FALSE)&amp;" "&amp;VLOOKUP($D20,'24-10-2015'!$C:$L,10,FALSE)</f>
        <v xml:space="preserve"> Mix</v>
      </c>
      <c r="BF20" s="4"/>
      <c r="BG20" s="2"/>
      <c r="BH20" s="5"/>
      <c r="BI20" s="60">
        <f>SUM(G20:BF20)</f>
        <v>17</v>
      </c>
      <c r="BJ20" s="61" t="s">
        <v>6</v>
      </c>
      <c r="BK20" s="127">
        <f>COUNTIF(G20:BF20,"&gt;0")</f>
        <v>9</v>
      </c>
      <c r="BL20" s="53">
        <f>BI20/BK20</f>
        <v>1.8888888888888888</v>
      </c>
      <c r="BM20" s="54">
        <f>SUM(IF($H20="A",$G20,0),IF($K20="A",$J20,0),IF($N20="A",$M20,0),IF($Q20="A",$P20,0),IF($T20="A",$S20,0),IF($W20="A",$V20,0),IF($Z20="A",$Y20,0),IF($AC20="A",$AB20,0),IF($AF20="A",$AE20,0),IF($AI20="A",$AH20,0),IF($AL20="A",$AK20,0),IF($AO20="A",$AN20,0),IF($AR20="A",$AQ20,0),IF($AU20="A",$AT20,0),IF($AX20="A",$AW20,0),IF($BA20="A",$AZ20,0),IF($BD20="A",$BA20,0),IF($BG20="A",$BF20,0))</f>
        <v>8</v>
      </c>
      <c r="BN20" s="55">
        <f>SUM(IF($T20="A",$S20,0),IF($W20="A",$V20,0),IF($Z20="A",$Y20,0),IF($AI20="A",$AH20,0),IF($AL20="A",$AK20,0))</f>
        <v>6</v>
      </c>
      <c r="BO20" s="55">
        <f>SUM(S20,V20,Y20,AH20,AK20)</f>
        <v>9</v>
      </c>
      <c r="BP20" s="56">
        <f>MAX(G20:BF20)</f>
        <v>6</v>
      </c>
      <c r="BQ20" s="56">
        <v>1</v>
      </c>
      <c r="BR20" s="404">
        <v>6</v>
      </c>
      <c r="BS20" s="442"/>
    </row>
    <row r="21" spans="1:71" ht="32.25" thickBot="1">
      <c r="A21" s="128">
        <f t="shared" si="0"/>
        <v>20</v>
      </c>
      <c r="B21" s="3" t="s">
        <v>16</v>
      </c>
      <c r="C21" s="164" t="s">
        <v>111</v>
      </c>
      <c r="D21" s="165">
        <v>6907739</v>
      </c>
      <c r="E21" s="166" t="s">
        <v>1</v>
      </c>
      <c r="F21" s="167" t="s">
        <v>179</v>
      </c>
      <c r="G21" s="4">
        <v>2</v>
      </c>
      <c r="H21" s="2" t="s">
        <v>740</v>
      </c>
      <c r="I21" s="5" t="str">
        <f>VLOOKUP(D21,'24-01-2015'!C:I,7,FALSE)&amp;" "&amp;VLOOKUP(D21,'24-01-2015'!C:L,10,FALSE)</f>
        <v xml:space="preserve"> Mix</v>
      </c>
      <c r="J21" s="418">
        <v>6</v>
      </c>
      <c r="K21" s="416" t="s">
        <v>720</v>
      </c>
      <c r="L21" s="405" t="str">
        <f>VLOOKUP($D21,'28-02-2015'!$C:$I,7,FALSE)&amp;" "&amp;VLOOKUP($D21,'28-02-2015'!$C:$L,10,FALSE)</f>
        <v>V Mix</v>
      </c>
      <c r="M21" s="418">
        <v>6</v>
      </c>
      <c r="N21" s="416" t="s">
        <v>720</v>
      </c>
      <c r="O21" s="452" t="str">
        <f>VLOOKUP($D21,'07-03-2015'!$C:$I,7,FALSE)&amp;" "&amp;VLOOKUP($D21,'07-03-2015'!$C:$L,10,FALSE)</f>
        <v>V Mix</v>
      </c>
      <c r="P21" s="4"/>
      <c r="Q21" s="2"/>
      <c r="R21" s="5"/>
      <c r="S21" s="6"/>
      <c r="T21" s="2"/>
      <c r="U21" s="5"/>
      <c r="V21" s="6"/>
      <c r="W21" s="2"/>
      <c r="X21" s="5"/>
      <c r="Y21" s="6"/>
      <c r="Z21" s="2"/>
      <c r="AA21" s="5"/>
      <c r="AB21" s="4"/>
      <c r="AC21" s="2"/>
      <c r="AD21" s="5"/>
      <c r="AE21" s="4"/>
      <c r="AF21" s="2"/>
      <c r="AG21" s="5"/>
      <c r="AH21" s="6"/>
      <c r="AI21" s="2"/>
      <c r="AJ21" s="5"/>
      <c r="AK21" s="6"/>
      <c r="AL21" s="2"/>
      <c r="AM21" s="5"/>
      <c r="AN21" s="4"/>
      <c r="AO21" s="2"/>
      <c r="AP21" s="5"/>
      <c r="AQ21" s="4"/>
      <c r="AR21" s="2"/>
      <c r="AS21" s="5"/>
      <c r="AT21" s="4"/>
      <c r="AU21" s="2"/>
      <c r="AV21" s="5"/>
      <c r="AW21" s="4"/>
      <c r="AX21" s="2"/>
      <c r="AY21" s="5"/>
      <c r="AZ21" s="4"/>
      <c r="BA21" s="2"/>
      <c r="BB21" s="5"/>
      <c r="BC21" s="4">
        <f>VLOOKUP(D21,'24-10-2015'!C:G,5,FALSE)</f>
        <v>2</v>
      </c>
      <c r="BD21" s="2" t="str">
        <f>VLOOKUP(D21,'24-10-2015'!C:F,4,FALSE)</f>
        <v>B</v>
      </c>
      <c r="BE21" s="5" t="str">
        <f>VLOOKUP($D21,'24-10-2015'!$C:$I,7,FALSE)&amp;" "&amp;VLOOKUP($D21,'24-10-2015'!$C:$L,10,FALSE)</f>
        <v xml:space="preserve"> Mix</v>
      </c>
      <c r="BF21" s="4"/>
      <c r="BG21" s="2"/>
      <c r="BH21" s="5"/>
      <c r="BI21" s="60">
        <f>SUM(G21:BF21)</f>
        <v>16</v>
      </c>
      <c r="BJ21" s="61" t="s">
        <v>6</v>
      </c>
      <c r="BK21" s="127">
        <f>COUNTIF(G21:BF21,"&gt;0")</f>
        <v>4</v>
      </c>
      <c r="BL21" s="53">
        <f>BI21/BK21</f>
        <v>4</v>
      </c>
      <c r="BM21" s="54">
        <f>SUM(IF($H21="A",$G21,0),IF($K21="A",$J21,0),IF($N21="A",$M21,0),IF($Q21="A",$P21,0),IF($T21="A",$S21,0),IF($W21="A",$V21,0),IF($Z21="A",$Y21,0),IF($AC21="A",$AB21,0),IF($AF21="A",$AE21,0),IF($AI21="A",$AH21,0),IF($AL21="A",$AK21,0),IF($AO21="A",$AN21,0),IF($AR21="A",$AQ21,0),IF($AU21="A",$AT21,0),IF($AX21="A",$AW21,0),IF($BA21="A",$AZ21,0),IF($BD21="A",$BA21,0),IF($BG21="A",$BF21,0))</f>
        <v>2</v>
      </c>
      <c r="BN21" s="55">
        <f>SUM(IF($T21="A",$S21,0),IF($W21="A",$V21,0),IF($Z21="A",$Y21,0),IF($AI21="A",$AH21,0),IF($AL21="A",$AK21,0))</f>
        <v>0</v>
      </c>
      <c r="BO21" s="55">
        <f>SUM(S21,V21,Y21,AH21,AK21)</f>
        <v>0</v>
      </c>
      <c r="BP21" s="56">
        <f>MAX(G21:BF21)</f>
        <v>6</v>
      </c>
      <c r="BQ21" s="56"/>
      <c r="BR21" s="404">
        <v>4</v>
      </c>
      <c r="BS21" s="442"/>
    </row>
    <row r="22" spans="1:71" ht="26.25" thickBot="1">
      <c r="A22" s="128">
        <f t="shared" si="0"/>
        <v>21</v>
      </c>
      <c r="B22" s="3" t="s">
        <v>16</v>
      </c>
      <c r="C22" s="164" t="s">
        <v>52</v>
      </c>
      <c r="D22" s="165">
        <v>6921537</v>
      </c>
      <c r="E22" s="166" t="s">
        <v>1</v>
      </c>
      <c r="F22" s="167" t="s">
        <v>179</v>
      </c>
      <c r="G22" s="4"/>
      <c r="H22" s="2"/>
      <c r="I22" s="5"/>
      <c r="J22" s="4">
        <v>1</v>
      </c>
      <c r="K22" s="2" t="s">
        <v>720</v>
      </c>
      <c r="L22" s="5" t="str">
        <f>VLOOKUP($D22,'28-02-2015'!$C:$I,7,FALSE)&amp;" "&amp;VLOOKUP($D22,'28-02-2015'!$C:$L,10,FALSE)</f>
        <v xml:space="preserve"> Mix</v>
      </c>
      <c r="M22" s="4">
        <v>2</v>
      </c>
      <c r="N22" s="2" t="s">
        <v>740</v>
      </c>
      <c r="O22" s="5" t="str">
        <f>VLOOKUP($D22,'07-03-2015'!$C:$I,7,FALSE)&amp;" "&amp;VLOOKUP($D22,'07-03-2015'!$C:$L,10,FALSE)</f>
        <v xml:space="preserve"> Mix</v>
      </c>
      <c r="P22" s="4"/>
      <c r="Q22" s="2"/>
      <c r="R22" s="5"/>
      <c r="S22" s="6">
        <v>3</v>
      </c>
      <c r="T22" s="2" t="s">
        <v>720</v>
      </c>
      <c r="U22" s="5" t="str">
        <f>VLOOKUP($D22,'30-05-2015'!$C:$I,7,FALSE)&amp;" "&amp;VLOOKUP($D22,'30-05-2015'!$C:$L,10,FALSE)</f>
        <v xml:space="preserve"> Mix</v>
      </c>
      <c r="V22" s="6"/>
      <c r="W22" s="2"/>
      <c r="X22" s="5"/>
      <c r="Y22" s="6">
        <v>2</v>
      </c>
      <c r="Z22" s="2" t="s">
        <v>740</v>
      </c>
      <c r="AA22" s="5" t="str">
        <f>VLOOKUP($D22,'13-06-2015'!$C:$I,7,FALSE)&amp;" "&amp;VLOOKUP($D22,'13-06-2015'!$C:$L,10,FALSE)</f>
        <v xml:space="preserve"> </v>
      </c>
      <c r="AB22" s="4">
        <v>3</v>
      </c>
      <c r="AC22" s="2" t="s">
        <v>720</v>
      </c>
      <c r="AD22" s="5" t="str">
        <f>VLOOKUP($D22,'20-06-2015'!$C:$I,7,FALSE)&amp;" "&amp;VLOOKUP($D22,'20-06-2015'!$C:$L,10,FALSE)</f>
        <v xml:space="preserve"> </v>
      </c>
      <c r="AE22" s="4"/>
      <c r="AF22" s="2"/>
      <c r="AG22" s="5"/>
      <c r="AH22" s="6">
        <v>1</v>
      </c>
      <c r="AI22" s="2" t="s">
        <v>720</v>
      </c>
      <c r="AJ22" s="5"/>
      <c r="AK22" s="6">
        <v>1</v>
      </c>
      <c r="AL22" s="2" t="s">
        <v>720</v>
      </c>
      <c r="AM22" s="5" t="str">
        <f>VLOOKUP($D22,'05-09-2015'!$C:$I,7,FALSE)&amp;" "&amp;VLOOKUP($D22,'05-09-2015'!$C:$L,10,FALSE)</f>
        <v xml:space="preserve"> Mix</v>
      </c>
      <c r="AN22" s="4"/>
      <c r="AO22" s="2"/>
      <c r="AP22" s="5"/>
      <c r="AQ22" s="4"/>
      <c r="AR22" s="2"/>
      <c r="AS22" s="5"/>
      <c r="AT22" s="4">
        <f>VLOOKUP(D22,'26-09-2015'!C:G,5,FALSE)</f>
        <v>2</v>
      </c>
      <c r="AU22" s="2" t="str">
        <f>VLOOKUP(D22,'26-09-2015'!C:F,4,FALSE)</f>
        <v>A</v>
      </c>
      <c r="AV22" s="5" t="str">
        <f>VLOOKUP($D22,'26-09-2015'!$C:$I,7,FALSE)&amp;" "&amp;VLOOKUP($D22,'26-09-2015'!$C:$L,10,FALSE)</f>
        <v xml:space="preserve"> Mix</v>
      </c>
      <c r="AW22" s="4"/>
      <c r="AX22" s="2"/>
      <c r="AY22" s="5"/>
      <c r="AZ22" s="4"/>
      <c r="BA22" s="2"/>
      <c r="BB22" s="5"/>
      <c r="BC22" s="4">
        <f>VLOOKUP(D22,'24-10-2015'!C:G,5,FALSE)</f>
        <v>1</v>
      </c>
      <c r="BD22" s="2" t="str">
        <f>VLOOKUP(D22,'24-10-2015'!C:F,4,FALSE)</f>
        <v>B</v>
      </c>
      <c r="BE22" s="5" t="str">
        <f>VLOOKUP($D22,'24-10-2015'!$C:$I,7,FALSE)&amp;" "&amp;VLOOKUP($D22,'24-10-2015'!$C:$L,10,FALSE)</f>
        <v xml:space="preserve"> Mix</v>
      </c>
      <c r="BF22" s="4"/>
      <c r="BG22" s="2"/>
      <c r="BH22" s="5"/>
      <c r="BI22" s="60">
        <f>SUM(G22:BF22)</f>
        <v>16</v>
      </c>
      <c r="BJ22" s="61" t="s">
        <v>6</v>
      </c>
      <c r="BK22" s="127">
        <f>COUNTIF(G22:BF22,"&gt;0")</f>
        <v>9</v>
      </c>
      <c r="BL22" s="53">
        <f>BI22/BK22</f>
        <v>1.7777777777777777</v>
      </c>
      <c r="BM22" s="54">
        <f>SUM(IF($H22="A",$G22,0),IF($K22="A",$J22,0),IF($N22="A",$M22,0),IF($Q22="A",$P22,0),IF($T22="A",$S22,0),IF($W22="A",$V22,0),IF($Z22="A",$Y22,0),IF($AC22="A",$AB22,0),IF($AF22="A",$AE22,0),IF($AI22="A",$AH22,0),IF($AL22="A",$AK22,0),IF($AO22="A",$AN22,0),IF($AR22="A",$AQ22,0),IF($AU22="A",$AT22,0),IF($AX22="A",$AW22,0),IF($BA22="A",$AZ22,0),IF($BD22="A",$BA22,0),IF($BG22="A",$BF22,0))</f>
        <v>6</v>
      </c>
      <c r="BN22" s="55">
        <f>SUM(IF($T22="A",$S22,0),IF($W22="A",$V22,0),IF($Z22="A",$Y22,0),IF($AI22="A",$AH22,0),IF($AL22="A",$AK22,0))</f>
        <v>2</v>
      </c>
      <c r="BO22" s="55">
        <f>SUM(S22,V22,Y22,AH22,AK22)</f>
        <v>7</v>
      </c>
      <c r="BP22" s="56">
        <f>MAX(G22:BF22)</f>
        <v>3</v>
      </c>
      <c r="BQ22" s="56"/>
      <c r="BR22" s="404">
        <v>6</v>
      </c>
      <c r="BS22" s="442"/>
    </row>
    <row r="23" spans="1:71" ht="26.25" thickBot="1">
      <c r="A23" s="128">
        <f t="shared" si="0"/>
        <v>22</v>
      </c>
      <c r="B23" s="3" t="s">
        <v>16</v>
      </c>
      <c r="C23" s="164" t="s">
        <v>247</v>
      </c>
      <c r="D23" s="165">
        <v>6918472</v>
      </c>
      <c r="E23" s="166" t="s">
        <v>1</v>
      </c>
      <c r="F23" s="167" t="s">
        <v>179</v>
      </c>
      <c r="G23" s="4"/>
      <c r="H23" s="2"/>
      <c r="I23" s="5"/>
      <c r="J23" s="4">
        <v>8</v>
      </c>
      <c r="K23" s="2" t="s">
        <v>740</v>
      </c>
      <c r="L23" s="5" t="str">
        <f>VLOOKUP($D23,'28-02-2015'!$C:$I,7,FALSE)&amp;" "&amp;VLOOKUP($D23,'28-02-2015'!$C:$L,10,FALSE)</f>
        <v xml:space="preserve"> </v>
      </c>
      <c r="M23" s="4"/>
      <c r="N23" s="2"/>
      <c r="O23" s="5"/>
      <c r="P23" s="4"/>
      <c r="Q23" s="2"/>
      <c r="R23" s="5"/>
      <c r="S23" s="6">
        <v>1</v>
      </c>
      <c r="T23" s="2" t="s">
        <v>720</v>
      </c>
      <c r="U23" s="5" t="str">
        <f>VLOOKUP($D23,'30-05-2015'!$C:$I,7,FALSE)&amp;" "&amp;VLOOKUP($D23,'30-05-2015'!$C:$L,10,FALSE)</f>
        <v xml:space="preserve"> Mix</v>
      </c>
      <c r="V23" s="6"/>
      <c r="W23" s="2"/>
      <c r="X23" s="5"/>
      <c r="Y23" s="6"/>
      <c r="Z23" s="2"/>
      <c r="AA23" s="5"/>
      <c r="AB23" s="4"/>
      <c r="AC23" s="2"/>
      <c r="AD23" s="5"/>
      <c r="AE23" s="4"/>
      <c r="AF23" s="2"/>
      <c r="AG23" s="5"/>
      <c r="AH23" s="6"/>
      <c r="AI23" s="2"/>
      <c r="AJ23" s="5"/>
      <c r="AK23" s="6"/>
      <c r="AL23" s="2"/>
      <c r="AM23" s="5"/>
      <c r="AN23" s="4"/>
      <c r="AO23" s="2"/>
      <c r="AP23" s="5"/>
      <c r="AQ23" s="4">
        <v>2</v>
      </c>
      <c r="AR23" s="2" t="s">
        <v>720</v>
      </c>
      <c r="AS23" s="5" t="str">
        <f>VLOOKUP($D23,'19-09-2015'!$C:$I,7,FALSE)&amp;" "&amp;VLOOKUP($D23,'19-09-2015'!$C:$L,10,FALSE)</f>
        <v xml:space="preserve"> Mix</v>
      </c>
      <c r="AT23" s="4">
        <f>VLOOKUP(D23,'26-09-2015'!C:G,5,FALSE)</f>
        <v>2</v>
      </c>
      <c r="AU23" s="2" t="str">
        <f>VLOOKUP(D23,'26-09-2015'!C:F,4,FALSE)</f>
        <v>B</v>
      </c>
      <c r="AV23" s="5" t="str">
        <f>VLOOKUP($D23,'26-09-2015'!$C:$I,7,FALSE)&amp;" "&amp;VLOOKUP($D23,'26-09-2015'!$C:$L,10,FALSE)</f>
        <v xml:space="preserve"> </v>
      </c>
      <c r="AW23" s="4"/>
      <c r="AX23" s="2"/>
      <c r="AY23" s="5"/>
      <c r="AZ23" s="4"/>
      <c r="BA23" s="2"/>
      <c r="BB23" s="5"/>
      <c r="BC23" s="4"/>
      <c r="BD23" s="2"/>
      <c r="BE23" s="5"/>
      <c r="BF23" s="4"/>
      <c r="BG23" s="2"/>
      <c r="BH23" s="5"/>
      <c r="BI23" s="60">
        <f>SUM(G23:BF23)</f>
        <v>13</v>
      </c>
      <c r="BJ23" s="61" t="s">
        <v>6</v>
      </c>
      <c r="BK23" s="127">
        <f>COUNTIF(G23:BF23,"&gt;0")</f>
        <v>4</v>
      </c>
      <c r="BL23" s="53">
        <f>BI23/BK23</f>
        <v>3.25</v>
      </c>
      <c r="BM23" s="54">
        <f>SUM(IF($H23="A",$G23,0),IF($K23="A",$J23,0),IF($N23="A",$M23,0),IF($Q23="A",$P23,0),IF($T23="A",$S23,0),IF($W23="A",$V23,0),IF($Z23="A",$Y23,0),IF($AC23="A",$AB23,0),IF($AF23="A",$AE23,0),IF($AI23="A",$AH23,0),IF($AL23="A",$AK23,0),IF($AO23="A",$AN23,0),IF($AR23="A",$AQ23,0),IF($AU23="A",$AT23,0),IF($AX23="A",$AW23,0),IF($BA23="A",$AZ23,0),IF($BD23="A",$BA23,0),IF($BG23="A",$BF23,0))</f>
        <v>8</v>
      </c>
      <c r="BN23" s="55">
        <f>SUM(IF($T23="A",$S23,0),IF($W23="A",$V23,0),IF($Z23="A",$Y23,0),IF($AI23="A",$AH23,0),IF($AL23="A",$AK23,0))</f>
        <v>0</v>
      </c>
      <c r="BO23" s="55">
        <f>SUM(S23,V23,Y23,AH23,AK23)</f>
        <v>1</v>
      </c>
      <c r="BP23" s="56">
        <f>MAX(G23:BF23)</f>
        <v>8</v>
      </c>
      <c r="BQ23" s="56"/>
      <c r="BR23" s="404">
        <v>2</v>
      </c>
      <c r="BS23" s="442"/>
    </row>
    <row r="24" spans="1:71" ht="26.25" thickBot="1">
      <c r="A24" s="128">
        <f t="shared" si="0"/>
        <v>23</v>
      </c>
      <c r="B24" s="3" t="s">
        <v>16</v>
      </c>
      <c r="C24" s="160" t="s">
        <v>148</v>
      </c>
      <c r="D24" s="161">
        <v>6923643</v>
      </c>
      <c r="E24" s="162" t="s">
        <v>1</v>
      </c>
      <c r="F24" s="163" t="s">
        <v>8</v>
      </c>
      <c r="G24" s="4">
        <v>4</v>
      </c>
      <c r="H24" s="2" t="s">
        <v>720</v>
      </c>
      <c r="I24" s="5" t="str">
        <f>VLOOKUP(D24,'24-01-2015'!C:I,7,FALSE)&amp;" "&amp;VLOOKUP(D24,'24-01-2015'!C:L,10,FALSE)</f>
        <v xml:space="preserve"> Mix</v>
      </c>
      <c r="J24" s="4"/>
      <c r="K24" s="2"/>
      <c r="L24" s="5"/>
      <c r="M24" s="4">
        <v>2</v>
      </c>
      <c r="N24" s="2" t="s">
        <v>740</v>
      </c>
      <c r="O24" s="5" t="str">
        <f>VLOOKUP($D24,'07-03-2015'!$C:$I,7,FALSE)&amp;" "&amp;VLOOKUP($D24,'07-03-2015'!$C:$L,10,FALSE)</f>
        <v xml:space="preserve"> </v>
      </c>
      <c r="P24" s="4"/>
      <c r="Q24" s="2"/>
      <c r="R24" s="5"/>
      <c r="S24" s="6">
        <v>3</v>
      </c>
      <c r="T24" s="2" t="s">
        <v>720</v>
      </c>
      <c r="U24" s="5" t="str">
        <f>VLOOKUP($D24,'30-05-2015'!$C:$I,7,FALSE)&amp;" "&amp;VLOOKUP($D24,'30-05-2015'!$C:$L,10,FALSE)</f>
        <v xml:space="preserve"> </v>
      </c>
      <c r="V24" s="6"/>
      <c r="W24" s="2"/>
      <c r="X24" s="5"/>
      <c r="Y24" s="6"/>
      <c r="Z24" s="2"/>
      <c r="AA24" s="5"/>
      <c r="AB24" s="4"/>
      <c r="AC24" s="2"/>
      <c r="AD24" s="5"/>
      <c r="AE24" s="4"/>
      <c r="AF24" s="2"/>
      <c r="AG24" s="5"/>
      <c r="AH24" s="6"/>
      <c r="AI24" s="2"/>
      <c r="AJ24" s="5"/>
      <c r="AK24" s="6"/>
      <c r="AL24" s="2"/>
      <c r="AM24" s="5"/>
      <c r="AN24" s="4"/>
      <c r="AO24" s="2"/>
      <c r="AP24" s="5"/>
      <c r="AQ24" s="4"/>
      <c r="AR24" s="2"/>
      <c r="AS24" s="5"/>
      <c r="AT24" s="4"/>
      <c r="AU24" s="2"/>
      <c r="AV24" s="5"/>
      <c r="AW24" s="4"/>
      <c r="AX24" s="2"/>
      <c r="AY24" s="5"/>
      <c r="AZ24" s="4"/>
      <c r="BA24" s="2"/>
      <c r="BB24" s="5"/>
      <c r="BC24" s="4"/>
      <c r="BD24" s="2"/>
      <c r="BE24" s="5"/>
      <c r="BF24" s="4"/>
      <c r="BG24" s="2"/>
      <c r="BH24" s="5"/>
      <c r="BI24" s="60">
        <f>SUM(G24:BF24)</f>
        <v>9</v>
      </c>
      <c r="BJ24" s="61" t="s">
        <v>6</v>
      </c>
      <c r="BK24" s="127">
        <f>COUNTIF(G24:BF24,"&gt;0")</f>
        <v>3</v>
      </c>
      <c r="BL24" s="53">
        <f>BI24/BK24</f>
        <v>3</v>
      </c>
      <c r="BM24" s="54">
        <f>SUM(IF($H24="A",$G24,0),IF($K24="A",$J24,0),IF($N24="A",$M24,0),IF($Q24="A",$P24,0),IF($T24="A",$S24,0),IF($W24="A",$V24,0),IF($Z24="A",$Y24,0),IF($AC24="A",$AB24,0),IF($AF24="A",$AE24,0),IF($AI24="A",$AH24,0),IF($AL24="A",$AK24,0),IF($AO24="A",$AN24,0),IF($AR24="A",$AQ24,0),IF($AU24="A",$AT24,0),IF($AX24="A",$AW24,0),IF($BA24="A",$AZ24,0),IF($BD24="A",$BA24,0),IF($BG24="A",$BF24,0))</f>
        <v>2</v>
      </c>
      <c r="BN24" s="55">
        <f>SUM(IF($T24="A",$S24,0),IF($W24="A",$V24,0),IF($Z24="A",$Y24,0),IF($AI24="A",$AH24,0),IF($AL24="A",$AK24,0))</f>
        <v>0</v>
      </c>
      <c r="BO24" s="55">
        <f>SUM(S24,V24,Y24,AH24,AK24)</f>
        <v>3</v>
      </c>
      <c r="BP24" s="56">
        <f>MAX(G24:BF24)</f>
        <v>4</v>
      </c>
      <c r="BQ24" s="56"/>
      <c r="BR24" s="404">
        <v>1</v>
      </c>
      <c r="BS24" s="442"/>
    </row>
    <row r="25" spans="1:71" ht="26.25" thickBot="1">
      <c r="A25" s="128">
        <f t="shared" si="0"/>
        <v>24</v>
      </c>
      <c r="B25" s="3" t="s">
        <v>16</v>
      </c>
      <c r="C25" s="160" t="s">
        <v>121</v>
      </c>
      <c r="D25" s="161">
        <v>6925111</v>
      </c>
      <c r="E25" s="162" t="s">
        <v>1</v>
      </c>
      <c r="F25" s="163" t="s">
        <v>8</v>
      </c>
      <c r="G25" s="4"/>
      <c r="H25" s="2"/>
      <c r="I25" s="5"/>
      <c r="J25" s="4">
        <v>1</v>
      </c>
      <c r="K25" s="2" t="s">
        <v>720</v>
      </c>
      <c r="L25" s="5" t="str">
        <f>VLOOKUP($D25,'28-02-2015'!$C:$I,7,FALSE)&amp;" "&amp;VLOOKUP($D25,'28-02-2015'!$C:$L,10,FALSE)</f>
        <v xml:space="preserve"> Mix</v>
      </c>
      <c r="M25" s="4">
        <v>3</v>
      </c>
      <c r="N25" s="2" t="s">
        <v>720</v>
      </c>
      <c r="O25" s="5" t="str">
        <f>VLOOKUP($D25,'07-03-2015'!$C:$I,7,FALSE)&amp;" "&amp;VLOOKUP($D25,'07-03-2015'!$C:$L,10,FALSE)</f>
        <v xml:space="preserve"> </v>
      </c>
      <c r="P25" s="4"/>
      <c r="Q25" s="2"/>
      <c r="R25" s="5"/>
      <c r="S25" s="6">
        <v>2</v>
      </c>
      <c r="T25" s="2" t="s">
        <v>720</v>
      </c>
      <c r="U25" s="5" t="str">
        <f>VLOOKUP($D25,'30-05-2015'!$C:$I,7,FALSE)&amp;" "&amp;VLOOKUP($D25,'30-05-2015'!$C:$L,10,FALSE)</f>
        <v xml:space="preserve"> Mix</v>
      </c>
      <c r="V25" s="6"/>
      <c r="W25" s="2"/>
      <c r="X25" s="5"/>
      <c r="Y25" s="6"/>
      <c r="Z25" s="2"/>
      <c r="AA25" s="5"/>
      <c r="AB25" s="4"/>
      <c r="AC25" s="2"/>
      <c r="AD25" s="5"/>
      <c r="AE25" s="4"/>
      <c r="AF25" s="2"/>
      <c r="AG25" s="5"/>
      <c r="AH25" s="6"/>
      <c r="AI25" s="2"/>
      <c r="AJ25" s="5"/>
      <c r="AK25" s="6">
        <v>2</v>
      </c>
      <c r="AL25" s="2" t="s">
        <v>740</v>
      </c>
      <c r="AM25" s="5" t="str">
        <f>VLOOKUP($D25,'05-09-2015'!$C:$I,7,FALSE)&amp;" "&amp;VLOOKUP($D25,'05-09-2015'!$C:$L,10,FALSE)</f>
        <v xml:space="preserve"> </v>
      </c>
      <c r="AN25" s="4"/>
      <c r="AO25" s="2"/>
      <c r="AP25" s="5"/>
      <c r="AQ25" s="4"/>
      <c r="AR25" s="2"/>
      <c r="AS25" s="5"/>
      <c r="AT25" s="4"/>
      <c r="AU25" s="2"/>
      <c r="AV25" s="5"/>
      <c r="AW25" s="4"/>
      <c r="AX25" s="2"/>
      <c r="AY25" s="5"/>
      <c r="AZ25" s="4"/>
      <c r="BA25" s="2"/>
      <c r="BB25" s="5"/>
      <c r="BC25" s="4">
        <f>VLOOKUP(D25,'24-10-2015'!C:G,5,FALSE)</f>
        <v>1</v>
      </c>
      <c r="BD25" s="2" t="str">
        <f>VLOOKUP(D25,'24-10-2015'!C:F,4,FALSE)</f>
        <v>B</v>
      </c>
      <c r="BE25" s="5" t="str">
        <f>VLOOKUP($D25,'24-10-2015'!$C:$I,7,FALSE)&amp;" "&amp;VLOOKUP($D25,'24-10-2015'!$C:$L,10,FALSE)</f>
        <v xml:space="preserve"> Mix</v>
      </c>
      <c r="BF25" s="4"/>
      <c r="BG25" s="2"/>
      <c r="BH25" s="5"/>
      <c r="BI25" s="60">
        <f>SUM(G25:BF25)</f>
        <v>9</v>
      </c>
      <c r="BJ25" s="61" t="s">
        <v>6</v>
      </c>
      <c r="BK25" s="127">
        <f>COUNTIF(G25:BF25,"&gt;0")</f>
        <v>5</v>
      </c>
      <c r="BL25" s="53">
        <f>BI25/BK25</f>
        <v>1.8</v>
      </c>
      <c r="BM25" s="54">
        <f>SUM(IF($H25="A",$G25,0),IF($K25="A",$J25,0),IF($N25="A",$M25,0),IF($Q25="A",$P25,0),IF($T25="A",$S25,0),IF($W25="A",$V25,0),IF($Z25="A",$Y25,0),IF($AC25="A",$AB25,0),IF($AF25="A",$AE25,0),IF($AI25="A",$AH25,0),IF($AL25="A",$AK25,0),IF($AO25="A",$AN25,0),IF($AR25="A",$AQ25,0),IF($AU25="A",$AT25,0),IF($AX25="A",$AW25,0),IF($BA25="A",$AZ25,0),IF($BD25="A",$BA25,0),IF($BG25="A",$BF25,0))</f>
        <v>2</v>
      </c>
      <c r="BN25" s="55">
        <f>SUM(IF($T25="A",$S25,0),IF($W25="A",$V25,0),IF($Z25="A",$Y25,0),IF($AI25="A",$AH25,0),IF($AL25="A",$AK25,0))</f>
        <v>2</v>
      </c>
      <c r="BO25" s="55">
        <f>SUM(S25,V25,Y25,AH25,AK25)</f>
        <v>4</v>
      </c>
      <c r="BP25" s="56">
        <f>MAX(G25:BF25)</f>
        <v>3</v>
      </c>
      <c r="BQ25" s="56"/>
      <c r="BR25" s="404">
        <v>3</v>
      </c>
      <c r="BS25" s="442"/>
    </row>
    <row r="26" spans="1:71" ht="26.25" thickBot="1">
      <c r="A26" s="128">
        <f t="shared" si="0"/>
        <v>25</v>
      </c>
      <c r="B26" s="3" t="s">
        <v>16</v>
      </c>
      <c r="C26" s="160" t="s">
        <v>94</v>
      </c>
      <c r="D26" s="161">
        <v>6919175</v>
      </c>
      <c r="E26" s="162" t="s">
        <v>1</v>
      </c>
      <c r="F26" s="163" t="s">
        <v>8</v>
      </c>
      <c r="G26" s="4">
        <v>2</v>
      </c>
      <c r="H26" s="2" t="s">
        <v>720</v>
      </c>
      <c r="I26" s="5" t="str">
        <f>VLOOKUP(D26,'24-01-2015'!C:I,7,FALSE)&amp;" "&amp;VLOOKUP(D26,'24-01-2015'!C:L,10,FALSE)</f>
        <v xml:space="preserve"> Mix</v>
      </c>
      <c r="J26" s="4">
        <v>2</v>
      </c>
      <c r="K26" s="2" t="s">
        <v>740</v>
      </c>
      <c r="L26" s="5" t="str">
        <f>VLOOKUP($D26,'28-02-2015'!$C:$I,7,FALSE)&amp;" "&amp;VLOOKUP($D26,'28-02-2015'!$C:$L,10,FALSE)</f>
        <v xml:space="preserve"> Mix</v>
      </c>
      <c r="M26" s="4"/>
      <c r="N26" s="2"/>
      <c r="O26" s="5"/>
      <c r="P26" s="4"/>
      <c r="Q26" s="2"/>
      <c r="R26" s="5"/>
      <c r="S26" s="6">
        <v>1</v>
      </c>
      <c r="T26" s="2" t="s">
        <v>720</v>
      </c>
      <c r="U26" s="5" t="str">
        <f>VLOOKUP($D26,'30-05-2015'!$C:$I,7,FALSE)&amp;" "&amp;VLOOKUP($D26,'30-05-2015'!$C:$L,10,FALSE)</f>
        <v xml:space="preserve"> Mix</v>
      </c>
      <c r="V26" s="6"/>
      <c r="W26" s="2"/>
      <c r="X26" s="5"/>
      <c r="Y26" s="6"/>
      <c r="Z26" s="2"/>
      <c r="AA26" s="5"/>
      <c r="AB26" s="4"/>
      <c r="AC26" s="2"/>
      <c r="AD26" s="5"/>
      <c r="AE26" s="4"/>
      <c r="AF26" s="2"/>
      <c r="AG26" s="5"/>
      <c r="AH26" s="6"/>
      <c r="AI26" s="2"/>
      <c r="AJ26" s="5"/>
      <c r="AK26" s="6"/>
      <c r="AL26" s="2"/>
      <c r="AM26" s="5"/>
      <c r="AN26" s="4"/>
      <c r="AO26" s="2"/>
      <c r="AP26" s="5"/>
      <c r="AQ26" s="4">
        <v>3</v>
      </c>
      <c r="AR26" s="2" t="s">
        <v>720</v>
      </c>
      <c r="AS26" s="5" t="str">
        <f>VLOOKUP($D26,'19-09-2015'!$C:$I,7,FALSE)&amp;" "&amp;VLOOKUP($D26,'19-09-2015'!$C:$L,10,FALSE)</f>
        <v xml:space="preserve"> </v>
      </c>
      <c r="AT26" s="4"/>
      <c r="AU26" s="2"/>
      <c r="AV26" s="5"/>
      <c r="AW26" s="4"/>
      <c r="AX26" s="2"/>
      <c r="AY26" s="5"/>
      <c r="AZ26" s="4"/>
      <c r="BA26" s="2"/>
      <c r="BB26" s="5"/>
      <c r="BC26" s="4"/>
      <c r="BD26" s="2"/>
      <c r="BE26" s="5"/>
      <c r="BF26" s="4"/>
      <c r="BG26" s="2"/>
      <c r="BH26" s="5"/>
      <c r="BI26" s="60">
        <f>SUM(G26:BF26)</f>
        <v>8</v>
      </c>
      <c r="BJ26" s="61" t="s">
        <v>6</v>
      </c>
      <c r="BK26" s="127">
        <f>COUNTIF(G26:BF26,"&gt;0")</f>
        <v>4</v>
      </c>
      <c r="BL26" s="53">
        <f>BI26/BK26</f>
        <v>2</v>
      </c>
      <c r="BM26" s="54">
        <f>SUM(IF($H26="A",$G26,0),IF($K26="A",$J26,0),IF($N26="A",$M26,0),IF($Q26="A",$P26,0),IF($T26="A",$S26,0),IF($W26="A",$V26,0),IF($Z26="A",$Y26,0),IF($AC26="A",$AB26,0),IF($AF26="A",$AE26,0),IF($AI26="A",$AH26,0),IF($AL26="A",$AK26,0),IF($AO26="A",$AN26,0),IF($AR26="A",$AQ26,0),IF($AU26="A",$AT26,0),IF($AX26="A",$AW26,0),IF($BA26="A",$AZ26,0),IF($BD26="A",$BA26,0),IF($BG26="A",$BF26,0))</f>
        <v>2</v>
      </c>
      <c r="BN26" s="55">
        <f>SUM(IF($T26="A",$S26,0),IF($W26="A",$V26,0),IF($Z26="A",$Y26,0),IF($AI26="A",$AH26,0),IF($AL26="A",$AK26,0))</f>
        <v>0</v>
      </c>
      <c r="BO26" s="55">
        <f>SUM(S26,V26,Y26,AH26,AK26)</f>
        <v>1</v>
      </c>
      <c r="BP26" s="56">
        <f>MAX(G26:BF26)</f>
        <v>3</v>
      </c>
      <c r="BQ26" s="56"/>
      <c r="BR26" s="404">
        <v>3</v>
      </c>
      <c r="BS26" s="442"/>
    </row>
    <row r="27" spans="1:71" ht="26.25" thickBot="1">
      <c r="A27" s="128">
        <f t="shared" si="0"/>
        <v>26</v>
      </c>
      <c r="B27" s="3" t="s">
        <v>16</v>
      </c>
      <c r="C27" s="164" t="s">
        <v>245</v>
      </c>
      <c r="D27" s="165">
        <v>6918416</v>
      </c>
      <c r="E27" s="166" t="s">
        <v>1</v>
      </c>
      <c r="F27" s="167" t="s">
        <v>179</v>
      </c>
      <c r="G27" s="4">
        <v>1</v>
      </c>
      <c r="H27" s="2" t="s">
        <v>720</v>
      </c>
      <c r="I27" s="5" t="str">
        <f>VLOOKUP(D27,'24-01-2015'!C:I,7,FALSE)&amp;" "&amp;VLOOKUP(D27,'24-01-2015'!C:L,10,FALSE)</f>
        <v xml:space="preserve"> Mix</v>
      </c>
      <c r="J27" s="4"/>
      <c r="K27" s="2"/>
      <c r="L27" s="5"/>
      <c r="M27" s="4">
        <v>2</v>
      </c>
      <c r="N27" s="2" t="s">
        <v>740</v>
      </c>
      <c r="O27" s="5" t="str">
        <f>VLOOKUP($D27,'07-03-2015'!$C:$I,7,FALSE)&amp;" "&amp;VLOOKUP($D27,'07-03-2015'!$C:$L,10,FALSE)</f>
        <v xml:space="preserve"> Mix</v>
      </c>
      <c r="P27" s="4"/>
      <c r="Q27" s="2"/>
      <c r="R27" s="5"/>
      <c r="S27" s="6"/>
      <c r="T27" s="2"/>
      <c r="U27" s="5"/>
      <c r="V27" s="6"/>
      <c r="W27" s="2"/>
      <c r="X27" s="5"/>
      <c r="Y27" s="6"/>
      <c r="Z27" s="2"/>
      <c r="AA27" s="5"/>
      <c r="AB27" s="4"/>
      <c r="AC27" s="2"/>
      <c r="AD27" s="5"/>
      <c r="AE27" s="4"/>
      <c r="AF27" s="2"/>
      <c r="AG27" s="5"/>
      <c r="AH27" s="6"/>
      <c r="AI27" s="2"/>
      <c r="AJ27" s="5"/>
      <c r="AK27" s="6"/>
      <c r="AL27" s="2"/>
      <c r="AM27" s="5"/>
      <c r="AN27" s="4"/>
      <c r="AO27" s="2"/>
      <c r="AP27" s="5"/>
      <c r="AQ27" s="418">
        <v>4</v>
      </c>
      <c r="AR27" s="416" t="s">
        <v>720</v>
      </c>
      <c r="AS27" s="405" t="str">
        <f>VLOOKUP($D27,'19-09-2015'!$C:$I,7,FALSE)&amp;" "&amp;VLOOKUP($D27,'19-09-2015'!$C:$L,10,FALSE)</f>
        <v>F Mix</v>
      </c>
      <c r="AT27" s="4"/>
      <c r="AU27" s="2"/>
      <c r="AV27" s="5"/>
      <c r="AW27" s="4"/>
      <c r="AX27" s="2"/>
      <c r="AY27" s="5"/>
      <c r="AZ27" s="4"/>
      <c r="BA27" s="2"/>
      <c r="BB27" s="5"/>
      <c r="BC27" s="4"/>
      <c r="BD27" s="2"/>
      <c r="BE27" s="5"/>
      <c r="BF27" s="4"/>
      <c r="BG27" s="2"/>
      <c r="BH27" s="5"/>
      <c r="BI27" s="60">
        <f>SUM(G27:BF27)</f>
        <v>7</v>
      </c>
      <c r="BJ27" s="61" t="s">
        <v>6</v>
      </c>
      <c r="BK27" s="127">
        <f>COUNTIF(G27:BF27,"&gt;0")</f>
        <v>3</v>
      </c>
      <c r="BL27" s="53">
        <f>BI27/BK27</f>
        <v>2.3333333333333335</v>
      </c>
      <c r="BM27" s="54">
        <f>SUM(IF($H27="A",$G27,0),IF($K27="A",$J27,0),IF($N27="A",$M27,0),IF($Q27="A",$P27,0),IF($T27="A",$S27,0),IF($W27="A",$V27,0),IF($Z27="A",$Y27,0),IF($AC27="A",$AB27,0),IF($AF27="A",$AE27,0),IF($AI27="A",$AH27,0),IF($AL27="A",$AK27,0),IF($AO27="A",$AN27,0),IF($AR27="A",$AQ27,0),IF($AU27="A",$AT27,0),IF($AX27="A",$AW27,0),IF($BA27="A",$AZ27,0),IF($BD27="A",$BA27,0),IF($BG27="A",$BF27,0))</f>
        <v>2</v>
      </c>
      <c r="BN27" s="55">
        <f>SUM(IF($T27="A",$S27,0),IF($W27="A",$V27,0),IF($Z27="A",$Y27,0),IF($AI27="A",$AH27,0),IF($AL27="A",$AK27,0))</f>
        <v>0</v>
      </c>
      <c r="BO27" s="55">
        <f>SUM(S27,V27,Y27,AH27,AK27)</f>
        <v>0</v>
      </c>
      <c r="BP27" s="56">
        <f>MAX(G27:BF27)</f>
        <v>4</v>
      </c>
      <c r="BQ27" s="56"/>
      <c r="BR27" s="404">
        <v>3</v>
      </c>
      <c r="BS27" s="442"/>
    </row>
    <row r="28" spans="1:71" ht="26.25" thickBot="1">
      <c r="A28" s="128">
        <f t="shared" si="0"/>
        <v>27</v>
      </c>
      <c r="B28" s="3" t="s">
        <v>16</v>
      </c>
      <c r="C28" s="160" t="s">
        <v>107</v>
      </c>
      <c r="D28" s="161">
        <v>6925027</v>
      </c>
      <c r="E28" s="162" t="s">
        <v>1</v>
      </c>
      <c r="F28" s="163" t="s">
        <v>8</v>
      </c>
      <c r="G28" s="4">
        <v>1</v>
      </c>
      <c r="H28" s="2" t="s">
        <v>720</v>
      </c>
      <c r="I28" s="5" t="str">
        <f>VLOOKUP(D28,'24-01-2015'!C:I,7,FALSE)&amp;" "&amp;VLOOKUP(D28,'24-01-2015'!C:L,10,FALSE)</f>
        <v xml:space="preserve"> Mix</v>
      </c>
      <c r="J28" s="4"/>
      <c r="K28" s="2"/>
      <c r="L28" s="5"/>
      <c r="M28" s="4"/>
      <c r="N28" s="2"/>
      <c r="O28" s="5"/>
      <c r="P28" s="4"/>
      <c r="Q28" s="2"/>
      <c r="R28" s="5"/>
      <c r="S28" s="6">
        <v>1</v>
      </c>
      <c r="T28" s="2" t="s">
        <v>720</v>
      </c>
      <c r="U28" s="5" t="str">
        <f>VLOOKUP($D28,'30-05-2015'!$C:$I,7,FALSE)&amp;" "&amp;VLOOKUP($D28,'30-05-2015'!$C:$L,10,FALSE)</f>
        <v xml:space="preserve"> Mix</v>
      </c>
      <c r="V28" s="6"/>
      <c r="W28" s="2"/>
      <c r="X28" s="5"/>
      <c r="Y28" s="6"/>
      <c r="Z28" s="2"/>
      <c r="AA28" s="5"/>
      <c r="AB28" s="4"/>
      <c r="AC28" s="2"/>
      <c r="AD28" s="5"/>
      <c r="AE28" s="4"/>
      <c r="AF28" s="2"/>
      <c r="AG28" s="5"/>
      <c r="AH28" s="6"/>
      <c r="AI28" s="2"/>
      <c r="AJ28" s="5"/>
      <c r="AK28" s="6">
        <v>2</v>
      </c>
      <c r="AL28" s="2" t="s">
        <v>720</v>
      </c>
      <c r="AM28" s="5" t="str">
        <f>VLOOKUP($D28,'05-09-2015'!$C:$I,7,FALSE)&amp;" "&amp;VLOOKUP($D28,'05-09-2015'!$C:$L,10,FALSE)</f>
        <v xml:space="preserve"> </v>
      </c>
      <c r="AN28" s="4"/>
      <c r="AO28" s="2"/>
      <c r="AP28" s="5"/>
      <c r="AQ28" s="4"/>
      <c r="AR28" s="2"/>
      <c r="AS28" s="5"/>
      <c r="AT28" s="4"/>
      <c r="AU28" s="2"/>
      <c r="AV28" s="5"/>
      <c r="AW28" s="4"/>
      <c r="AX28" s="2"/>
      <c r="AY28" s="5"/>
      <c r="AZ28" s="4">
        <v>3</v>
      </c>
      <c r="BA28" s="2" t="s">
        <v>720</v>
      </c>
      <c r="BB28" s="5" t="str">
        <f>VLOOKUP($D28,'10-10-2015'!$C:$I,7,FALSE)&amp;" "&amp;VLOOKUP($D28,'10-10-2015'!$C:$L,10,FALSE)</f>
        <v xml:space="preserve"> </v>
      </c>
      <c r="BC28" s="4"/>
      <c r="BD28" s="2"/>
      <c r="BE28" s="5"/>
      <c r="BF28" s="4"/>
      <c r="BG28" s="2"/>
      <c r="BH28" s="5"/>
      <c r="BI28" s="60">
        <f>SUM(G28:BF28)</f>
        <v>7</v>
      </c>
      <c r="BJ28" s="61" t="s">
        <v>6</v>
      </c>
      <c r="BK28" s="127">
        <f>COUNTIF(G28:BF28,"&gt;0")</f>
        <v>4</v>
      </c>
      <c r="BL28" s="53">
        <f>BI28/BK28</f>
        <v>1.75</v>
      </c>
      <c r="BM28" s="54">
        <f>SUM(IF($H28="A",$G28,0),IF($K28="A",$J28,0),IF($N28="A",$M28,0),IF($Q28="A",$P28,0),IF($T28="A",$S28,0),IF($W28="A",$V28,0),IF($Z28="A",$Y28,0),IF($AC28="A",$AB28,0),IF($AF28="A",$AE28,0),IF($AI28="A",$AH28,0),IF($AL28="A",$AK28,0),IF($AO28="A",$AN28,0),IF($AR28="A",$AQ28,0),IF($AU28="A",$AT28,0),IF($AX28="A",$AW28,0),IF($BA28="A",$AZ28,0),IF($BD28="A",$BA28,0),IF($BG28="A",$BF28,0))</f>
        <v>0</v>
      </c>
      <c r="BN28" s="55">
        <f>SUM(IF($T28="A",$S28,0),IF($W28="A",$V28,0),IF($Z28="A",$Y28,0),IF($AI28="A",$AH28,0),IF($AL28="A",$AK28,0))</f>
        <v>0</v>
      </c>
      <c r="BO28" s="55">
        <f>SUM(S28,V28,Y28,AH28,AK28)</f>
        <v>3</v>
      </c>
      <c r="BP28" s="56">
        <f>MAX(G28:BF28)</f>
        <v>3</v>
      </c>
      <c r="BQ28" s="56"/>
      <c r="BR28" s="404">
        <v>2</v>
      </c>
      <c r="BS28" s="442"/>
    </row>
    <row r="29" spans="1:71" ht="26.25" thickBot="1">
      <c r="A29" s="128">
        <f t="shared" si="0"/>
        <v>28</v>
      </c>
      <c r="B29" s="3" t="s">
        <v>16</v>
      </c>
      <c r="C29" s="160" t="s">
        <v>124</v>
      </c>
      <c r="D29" s="161">
        <v>6919174</v>
      </c>
      <c r="E29" s="162" t="s">
        <v>1</v>
      </c>
      <c r="F29" s="163" t="s">
        <v>8</v>
      </c>
      <c r="G29" s="4">
        <v>4</v>
      </c>
      <c r="H29" s="2" t="s">
        <v>740</v>
      </c>
      <c r="I29" s="5" t="str">
        <f>VLOOKUP(D29,'24-01-2015'!C:I,7,FALSE)&amp;" "&amp;VLOOKUP(D29,'24-01-2015'!C:L,10,FALSE)</f>
        <v xml:space="preserve"> Mix</v>
      </c>
      <c r="J29" s="4">
        <v>1</v>
      </c>
      <c r="K29" s="2" t="s">
        <v>720</v>
      </c>
      <c r="L29" s="5" t="str">
        <f>VLOOKUP($D29,'28-02-2015'!$C:$I,7,FALSE)&amp;" "&amp;VLOOKUP($D29,'28-02-2015'!$C:$L,10,FALSE)</f>
        <v xml:space="preserve"> Mix</v>
      </c>
      <c r="M29" s="4"/>
      <c r="N29" s="2"/>
      <c r="O29" s="5"/>
      <c r="P29" s="4"/>
      <c r="Q29" s="2"/>
      <c r="R29" s="5"/>
      <c r="S29" s="6">
        <v>1</v>
      </c>
      <c r="T29" s="2" t="s">
        <v>720</v>
      </c>
      <c r="U29" s="5" t="str">
        <f>VLOOKUP($D29,'30-05-2015'!$C:$I,7,FALSE)&amp;" "&amp;VLOOKUP($D29,'30-05-2015'!$C:$L,10,FALSE)</f>
        <v xml:space="preserve"> Mix</v>
      </c>
      <c r="V29" s="6"/>
      <c r="W29" s="2"/>
      <c r="X29" s="5"/>
      <c r="Y29" s="6"/>
      <c r="Z29" s="2"/>
      <c r="AA29" s="5"/>
      <c r="AB29" s="4"/>
      <c r="AC29" s="2"/>
      <c r="AD29" s="5"/>
      <c r="AE29" s="4"/>
      <c r="AF29" s="2"/>
      <c r="AG29" s="5"/>
      <c r="AH29" s="6"/>
      <c r="AI29" s="2"/>
      <c r="AJ29" s="5"/>
      <c r="AK29" s="6"/>
      <c r="AL29" s="2"/>
      <c r="AM29" s="5"/>
      <c r="AN29" s="4"/>
      <c r="AO29" s="2"/>
      <c r="AP29" s="5"/>
      <c r="AQ29" s="4"/>
      <c r="AR29" s="2"/>
      <c r="AS29" s="5"/>
      <c r="AT29" s="4"/>
      <c r="AU29" s="2"/>
      <c r="AV29" s="5"/>
      <c r="AW29" s="4"/>
      <c r="AX29" s="2"/>
      <c r="AY29" s="5"/>
      <c r="AZ29" s="4"/>
      <c r="BA29" s="2"/>
      <c r="BB29" s="5"/>
      <c r="BC29" s="4"/>
      <c r="BD29" s="2"/>
      <c r="BE29" s="5"/>
      <c r="BF29" s="4"/>
      <c r="BG29" s="2"/>
      <c r="BH29" s="5"/>
      <c r="BI29" s="60">
        <f>SUM(G29:BF29)</f>
        <v>6</v>
      </c>
      <c r="BJ29" s="61" t="s">
        <v>6</v>
      </c>
      <c r="BK29" s="127">
        <f>COUNTIF(G29:BF29,"&gt;0")</f>
        <v>3</v>
      </c>
      <c r="BL29" s="53">
        <f>BI29/BK29</f>
        <v>2</v>
      </c>
      <c r="BM29" s="54">
        <f>SUM(IF($H29="A",$G29,0),IF($K29="A",$J29,0),IF($N29="A",$M29,0),IF($Q29="A",$P29,0),IF($T29="A",$S29,0),IF($W29="A",$V29,0),IF($Z29="A",$Y29,0),IF($AC29="A",$AB29,0),IF($AF29="A",$AE29,0),IF($AI29="A",$AH29,0),IF($AL29="A",$AK29,0),IF($AO29="A",$AN29,0),IF($AR29="A",$AQ29,0),IF($AU29="A",$AT29,0),IF($AX29="A",$AW29,0),IF($BA29="A",$AZ29,0),IF($BD29="A",$BA29,0),IF($BG29="A",$BF29,0))</f>
        <v>4</v>
      </c>
      <c r="BN29" s="55">
        <f>SUM(IF($T29="A",$S29,0),IF($W29="A",$V29,0),IF($Z29="A",$Y29,0),IF($AI29="A",$AH29,0),IF($AL29="A",$AK29,0))</f>
        <v>0</v>
      </c>
      <c r="BO29" s="55">
        <f>SUM(S29,V29,Y29,AH29,AK29)</f>
        <v>1</v>
      </c>
      <c r="BP29" s="56">
        <f>MAX(G29:BF29)</f>
        <v>4</v>
      </c>
      <c r="BQ29" s="56"/>
      <c r="BR29" s="404">
        <v>3</v>
      </c>
      <c r="BS29" s="442"/>
    </row>
    <row r="30" spans="1:71" ht="26.25" thickBot="1">
      <c r="A30" s="128">
        <f t="shared" si="0"/>
        <v>29</v>
      </c>
      <c r="B30" s="3" t="s">
        <v>16</v>
      </c>
      <c r="C30" s="160" t="s">
        <v>78</v>
      </c>
      <c r="D30" s="161">
        <v>6917522</v>
      </c>
      <c r="E30" s="162" t="s">
        <v>1</v>
      </c>
      <c r="F30" s="163" t="s">
        <v>8</v>
      </c>
      <c r="G30" s="4">
        <v>2</v>
      </c>
      <c r="H30" s="2" t="s">
        <v>740</v>
      </c>
      <c r="I30" s="5" t="str">
        <f>VLOOKUP(D30,'24-01-2015'!C:I,7,FALSE)&amp;" "&amp;VLOOKUP(D30,'24-01-2015'!C:L,10,FALSE)</f>
        <v xml:space="preserve"> Mix</v>
      </c>
      <c r="J30" s="4"/>
      <c r="K30" s="2"/>
      <c r="L30" s="5"/>
      <c r="M30" s="4"/>
      <c r="N30" s="2"/>
      <c r="O30" s="5"/>
      <c r="P30" s="4"/>
      <c r="Q30" s="2"/>
      <c r="R30" s="5"/>
      <c r="S30" s="6"/>
      <c r="T30" s="2"/>
      <c r="U30" s="5"/>
      <c r="V30" s="6"/>
      <c r="W30" s="2"/>
      <c r="X30" s="5"/>
      <c r="Y30" s="6"/>
      <c r="Z30" s="2"/>
      <c r="AA30" s="5"/>
      <c r="AB30" s="4"/>
      <c r="AC30" s="2"/>
      <c r="AD30" s="5"/>
      <c r="AE30" s="4"/>
      <c r="AF30" s="2"/>
      <c r="AG30" s="5"/>
      <c r="AH30" s="6"/>
      <c r="AI30" s="2"/>
      <c r="AJ30" s="5"/>
      <c r="AK30" s="6"/>
      <c r="AL30" s="2"/>
      <c r="AM30" s="5"/>
      <c r="AN30" s="4"/>
      <c r="AO30" s="2"/>
      <c r="AP30" s="5"/>
      <c r="AQ30" s="4">
        <v>1</v>
      </c>
      <c r="AR30" s="2" t="s">
        <v>720</v>
      </c>
      <c r="AS30" s="5" t="str">
        <f>VLOOKUP($D30,'19-09-2015'!$C:$I,7,FALSE)&amp;" "&amp;VLOOKUP($D30,'19-09-2015'!$C:$L,10,FALSE)</f>
        <v xml:space="preserve"> Mix</v>
      </c>
      <c r="AT30" s="4"/>
      <c r="AU30" s="2"/>
      <c r="AV30" s="5"/>
      <c r="AW30" s="4"/>
      <c r="AX30" s="2"/>
      <c r="AY30" s="5"/>
      <c r="AZ30" s="4"/>
      <c r="BA30" s="2"/>
      <c r="BB30" s="5"/>
      <c r="BC30" s="4">
        <f>VLOOKUP(D30,'24-10-2015'!C:G,5,FALSE)</f>
        <v>1</v>
      </c>
      <c r="BD30" s="2" t="str">
        <f>VLOOKUP(D30,'24-10-2015'!C:F,4,FALSE)</f>
        <v>B</v>
      </c>
      <c r="BE30" s="5" t="str">
        <f>VLOOKUP($D30,'24-10-2015'!$C:$I,7,FALSE)&amp;" "&amp;VLOOKUP($D30,'24-10-2015'!$C:$L,10,FALSE)</f>
        <v xml:space="preserve"> Mix</v>
      </c>
      <c r="BF30" s="4"/>
      <c r="BG30" s="2"/>
      <c r="BH30" s="5"/>
      <c r="BI30" s="60">
        <f>SUM(G30:BF30)</f>
        <v>4</v>
      </c>
      <c r="BJ30" s="61" t="s">
        <v>6</v>
      </c>
      <c r="BK30" s="127">
        <f>COUNTIF(G30:BF30,"&gt;0")</f>
        <v>3</v>
      </c>
      <c r="BL30" s="53">
        <f>BI30/BK30</f>
        <v>1.3333333333333333</v>
      </c>
      <c r="BM30" s="54">
        <f>SUM(IF($H30="A",$G30,0),IF($K30="A",$J30,0),IF($N30="A",$M30,0),IF($Q30="A",$P30,0),IF($T30="A",$S30,0),IF($W30="A",$V30,0),IF($Z30="A",$Y30,0),IF($AC30="A",$AB30,0),IF($AF30="A",$AE30,0),IF($AI30="A",$AH30,0),IF($AL30="A",$AK30,0),IF($AO30="A",$AN30,0),IF($AR30="A",$AQ30,0),IF($AU30="A",$AT30,0),IF($AX30="A",$AW30,0),IF($BA30="A",$AZ30,0),IF($BD30="A",$BA30,0),IF($BG30="A",$BF30,0))</f>
        <v>2</v>
      </c>
      <c r="BN30" s="55">
        <f>SUM(IF($T30="A",$S30,0),IF($W30="A",$V30,0),IF($Z30="A",$Y30,0),IF($AI30="A",$AH30,0),IF($AL30="A",$AK30,0))</f>
        <v>0</v>
      </c>
      <c r="BO30" s="55">
        <f>SUM(S30,V30,Y30,AH30,AK30)</f>
        <v>0</v>
      </c>
      <c r="BP30" s="56">
        <f>MAX(G30:BF30)</f>
        <v>2</v>
      </c>
      <c r="BQ30" s="56"/>
      <c r="BR30" s="404">
        <v>3</v>
      </c>
      <c r="BS30" s="442"/>
    </row>
    <row r="31" spans="1:71" ht="26.25" thickBot="1">
      <c r="A31" s="128">
        <f t="shared" si="0"/>
        <v>30</v>
      </c>
      <c r="B31" s="3" t="s">
        <v>16</v>
      </c>
      <c r="C31" s="160" t="s">
        <v>286</v>
      </c>
      <c r="D31" s="161">
        <v>6924355</v>
      </c>
      <c r="E31" s="162" t="s">
        <v>1</v>
      </c>
      <c r="F31" s="163" t="s">
        <v>8</v>
      </c>
      <c r="G31" s="4">
        <v>2</v>
      </c>
      <c r="H31" s="2" t="s">
        <v>720</v>
      </c>
      <c r="I31" s="5" t="str">
        <f>VLOOKUP(D31,'24-01-2015'!C:I,7,FALSE)&amp;" "&amp;VLOOKUP(D31,'24-01-2015'!C:L,10,FALSE)</f>
        <v xml:space="preserve"> Mix</v>
      </c>
      <c r="J31" s="4"/>
      <c r="K31" s="2"/>
      <c r="L31" s="5"/>
      <c r="M31" s="4">
        <v>1</v>
      </c>
      <c r="N31" s="2" t="s">
        <v>720</v>
      </c>
      <c r="O31" s="5" t="str">
        <f>VLOOKUP($D31,'07-03-2015'!$C:$I,7,FALSE)&amp;" "&amp;VLOOKUP($D31,'07-03-2015'!$C:$L,10,FALSE)</f>
        <v xml:space="preserve"> </v>
      </c>
      <c r="P31" s="4"/>
      <c r="Q31" s="2"/>
      <c r="R31" s="5"/>
      <c r="S31" s="6"/>
      <c r="T31" s="2"/>
      <c r="U31" s="5"/>
      <c r="V31" s="6"/>
      <c r="W31" s="2"/>
      <c r="X31" s="5"/>
      <c r="Y31" s="6"/>
      <c r="Z31" s="2"/>
      <c r="AA31" s="5"/>
      <c r="AB31" s="4"/>
      <c r="AC31" s="2"/>
      <c r="AD31" s="5"/>
      <c r="AE31" s="4"/>
      <c r="AF31" s="2"/>
      <c r="AG31" s="5"/>
      <c r="AH31" s="6"/>
      <c r="AI31" s="2"/>
      <c r="AJ31" s="5"/>
      <c r="AK31" s="6"/>
      <c r="AL31" s="2"/>
      <c r="AM31" s="5"/>
      <c r="AN31" s="4"/>
      <c r="AO31" s="2"/>
      <c r="AP31" s="5"/>
      <c r="AQ31" s="4"/>
      <c r="AR31" s="2"/>
      <c r="AS31" s="5"/>
      <c r="AT31" s="4"/>
      <c r="AU31" s="2"/>
      <c r="AV31" s="5"/>
      <c r="AW31" s="4"/>
      <c r="AX31" s="2"/>
      <c r="AY31" s="5"/>
      <c r="AZ31" s="4"/>
      <c r="BA31" s="2"/>
      <c r="BB31" s="5"/>
      <c r="BC31" s="4"/>
      <c r="BD31" s="2"/>
      <c r="BE31" s="5"/>
      <c r="BF31" s="4"/>
      <c r="BG31" s="2"/>
      <c r="BH31" s="5"/>
      <c r="BI31" s="60">
        <f>SUM(G31:BF31)</f>
        <v>3</v>
      </c>
      <c r="BJ31" s="61" t="s">
        <v>6</v>
      </c>
      <c r="BK31" s="127">
        <f>COUNTIF(G31:BF31,"&gt;0")</f>
        <v>2</v>
      </c>
      <c r="BL31" s="53">
        <f>BI31/BK31</f>
        <v>1.5</v>
      </c>
      <c r="BM31" s="54">
        <f>SUM(IF($H31="A",$G31,0),IF($K31="A",$J31,0),IF($N31="A",$M31,0),IF($Q31="A",$P31,0),IF($T31="A",$S31,0),IF($W31="A",$V31,0),IF($Z31="A",$Y31,0),IF($AC31="A",$AB31,0),IF($AF31="A",$AE31,0),IF($AI31="A",$AH31,0),IF($AL31="A",$AK31,0),IF($AO31="A",$AN31,0),IF($AR31="A",$AQ31,0),IF($AU31="A",$AT31,0),IF($AX31="A",$AW31,0),IF($BA31="A",$AZ31,0),IF($BD31="A",$BA31,0),IF($BG31="A",$BF31,0))</f>
        <v>0</v>
      </c>
      <c r="BN31" s="55">
        <f>SUM(IF($T31="A",$S31,0),IF($W31="A",$V31,0),IF($Z31="A",$Y31,0),IF($AI31="A",$AH31,0),IF($AL31="A",$AK31,0))</f>
        <v>0</v>
      </c>
      <c r="BO31" s="55">
        <f>SUM(S31,V31,Y31,AH31,AK31)</f>
        <v>0</v>
      </c>
      <c r="BP31" s="56">
        <f>MAX(G31:BF31)</f>
        <v>2</v>
      </c>
      <c r="BQ31" s="56"/>
      <c r="BR31" s="404">
        <v>1</v>
      </c>
      <c r="BS31" s="442"/>
    </row>
    <row r="32" spans="1:71" ht="26.25" thickBot="1">
      <c r="A32" s="128">
        <f t="shared" si="0"/>
        <v>31</v>
      </c>
      <c r="B32" s="3" t="s">
        <v>16</v>
      </c>
      <c r="C32" s="164" t="s">
        <v>290</v>
      </c>
      <c r="D32" s="165">
        <v>6925038</v>
      </c>
      <c r="E32" s="166" t="s">
        <v>1</v>
      </c>
      <c r="F32" s="167" t="s">
        <v>179</v>
      </c>
      <c r="G32" s="4">
        <v>2</v>
      </c>
      <c r="H32" s="2" t="s">
        <v>720</v>
      </c>
      <c r="I32" s="5" t="str">
        <f>VLOOKUP(D32,'24-01-2015'!C:I,7,FALSE)&amp;" "&amp;VLOOKUP(D32,'24-01-2015'!C:L,10,FALSE)</f>
        <v xml:space="preserve"> Mix</v>
      </c>
      <c r="J32" s="4"/>
      <c r="K32" s="2"/>
      <c r="L32" s="5"/>
      <c r="M32" s="4">
        <v>1</v>
      </c>
      <c r="N32" s="2" t="s">
        <v>720</v>
      </c>
      <c r="O32" s="5" t="str">
        <f>VLOOKUP($D32,'07-03-2015'!$C:$I,7,FALSE)&amp;" "&amp;VLOOKUP($D32,'07-03-2015'!$C:$L,10,FALSE)</f>
        <v xml:space="preserve"> Mix</v>
      </c>
      <c r="P32" s="4"/>
      <c r="Q32" s="2"/>
      <c r="R32" s="5"/>
      <c r="S32" s="6"/>
      <c r="T32" s="2"/>
      <c r="U32" s="5"/>
      <c r="V32" s="6"/>
      <c r="W32" s="2"/>
      <c r="X32" s="5"/>
      <c r="Y32" s="6"/>
      <c r="Z32" s="2"/>
      <c r="AA32" s="5"/>
      <c r="AB32" s="4"/>
      <c r="AC32" s="2"/>
      <c r="AD32" s="5"/>
      <c r="AE32" s="4"/>
      <c r="AF32" s="2"/>
      <c r="AG32" s="5"/>
      <c r="AH32" s="6"/>
      <c r="AI32" s="2"/>
      <c r="AJ32" s="5"/>
      <c r="AK32" s="6"/>
      <c r="AL32" s="2"/>
      <c r="AM32" s="5"/>
      <c r="AN32" s="4"/>
      <c r="AO32" s="2"/>
      <c r="AP32" s="5"/>
      <c r="AQ32" s="4"/>
      <c r="AR32" s="2"/>
      <c r="AS32" s="5"/>
      <c r="AT32" s="4"/>
      <c r="AU32" s="2"/>
      <c r="AV32" s="5"/>
      <c r="AW32" s="4"/>
      <c r="AX32" s="2"/>
      <c r="AY32" s="5"/>
      <c r="AZ32" s="4"/>
      <c r="BA32" s="2"/>
      <c r="BB32" s="5"/>
      <c r="BC32" s="4"/>
      <c r="BD32" s="2"/>
      <c r="BE32" s="5"/>
      <c r="BF32" s="4"/>
      <c r="BG32" s="2"/>
      <c r="BH32" s="5"/>
      <c r="BI32" s="60">
        <f>SUM(G32:BF32)</f>
        <v>3</v>
      </c>
      <c r="BJ32" s="61" t="s">
        <v>6</v>
      </c>
      <c r="BK32" s="127">
        <f>COUNTIF(G32:BF32,"&gt;0")</f>
        <v>2</v>
      </c>
      <c r="BL32" s="53">
        <f>BI32/BK32</f>
        <v>1.5</v>
      </c>
      <c r="BM32" s="54">
        <f>SUM(IF($H32="A",$G32,0),IF($K32="A",$J32,0),IF($N32="A",$M32,0),IF($Q32="A",$P32,0),IF($T32="A",$S32,0),IF($W32="A",$V32,0),IF($Z32="A",$Y32,0),IF($AC32="A",$AB32,0),IF($AF32="A",$AE32,0),IF($AI32="A",$AH32,0),IF($AL32="A",$AK32,0),IF($AO32="A",$AN32,0),IF($AR32="A",$AQ32,0),IF($AU32="A",$AT32,0),IF($AX32="A",$AW32,0),IF($BA32="A",$AZ32,0),IF($BD32="A",$BA32,0),IF($BG32="A",$BF32,0))</f>
        <v>0</v>
      </c>
      <c r="BN32" s="55">
        <f>SUM(IF($T32="A",$S32,0),IF($W32="A",$V32,0),IF($Z32="A",$Y32,0),IF($AI32="A",$AH32,0),IF($AL32="A",$AK32,0))</f>
        <v>0</v>
      </c>
      <c r="BO32" s="55">
        <f>SUM(S32,V32,Y32,AH32,AK32)</f>
        <v>0</v>
      </c>
      <c r="BP32" s="56">
        <f>MAX(G32:BF32)</f>
        <v>2</v>
      </c>
      <c r="BQ32" s="56"/>
      <c r="BR32" s="404">
        <v>2</v>
      </c>
      <c r="BS32" s="442"/>
    </row>
    <row r="33" spans="1:71" ht="26.25" thickBot="1">
      <c r="A33" s="128">
        <f t="shared" si="0"/>
        <v>32</v>
      </c>
      <c r="B33" s="3" t="s">
        <v>16</v>
      </c>
      <c r="C33" s="160" t="s">
        <v>349</v>
      </c>
      <c r="D33" s="161">
        <v>6923808</v>
      </c>
      <c r="E33" s="162" t="s">
        <v>1</v>
      </c>
      <c r="F33" s="163" t="s">
        <v>8</v>
      </c>
      <c r="G33" s="4">
        <v>1</v>
      </c>
      <c r="H33" s="2" t="s">
        <v>720</v>
      </c>
      <c r="I33" s="5" t="str">
        <f>VLOOKUP(D33,'24-01-2015'!C:I,7,FALSE)&amp;" "&amp;VLOOKUP(D33,'24-01-2015'!C:L,10,FALSE)</f>
        <v xml:space="preserve"> Mix</v>
      </c>
      <c r="J33" s="4"/>
      <c r="K33" s="2"/>
      <c r="L33" s="5"/>
      <c r="M33" s="4"/>
      <c r="N33" s="2"/>
      <c r="O33" s="5"/>
      <c r="P33" s="4"/>
      <c r="Q33" s="2"/>
      <c r="R33" s="5"/>
      <c r="S33" s="6"/>
      <c r="T33" s="2"/>
      <c r="U33" s="5"/>
      <c r="V33" s="6"/>
      <c r="W33" s="2"/>
      <c r="X33" s="5"/>
      <c r="Y33" s="6"/>
      <c r="Z33" s="2"/>
      <c r="AA33" s="5"/>
      <c r="AB33" s="4"/>
      <c r="AC33" s="2"/>
      <c r="AD33" s="5"/>
      <c r="AE33" s="4"/>
      <c r="AF33" s="2"/>
      <c r="AG33" s="5"/>
      <c r="AH33" s="6"/>
      <c r="AI33" s="2"/>
      <c r="AJ33" s="5"/>
      <c r="AK33" s="6"/>
      <c r="AL33" s="2"/>
      <c r="AM33" s="5"/>
      <c r="AN33" s="4"/>
      <c r="AO33" s="2"/>
      <c r="AP33" s="5"/>
      <c r="AQ33" s="4"/>
      <c r="AR33" s="2"/>
      <c r="AS33" s="5"/>
      <c r="AT33" s="4"/>
      <c r="AU33" s="2"/>
      <c r="AV33" s="5"/>
      <c r="AW33" s="4"/>
      <c r="AX33" s="2"/>
      <c r="AY33" s="5"/>
      <c r="AZ33" s="4"/>
      <c r="BA33" s="2"/>
      <c r="BB33" s="5"/>
      <c r="BC33" s="4"/>
      <c r="BD33" s="2"/>
      <c r="BE33" s="5"/>
      <c r="BF33" s="4"/>
      <c r="BG33" s="2"/>
      <c r="BH33" s="5"/>
      <c r="BI33" s="60">
        <f>SUM(G33:BF33)</f>
        <v>1</v>
      </c>
      <c r="BJ33" s="61" t="s">
        <v>6</v>
      </c>
      <c r="BK33" s="127">
        <f>COUNTIF(G33:BF33,"&gt;0")</f>
        <v>1</v>
      </c>
      <c r="BL33" s="53">
        <f>BI33/BK33</f>
        <v>1</v>
      </c>
      <c r="BM33" s="54">
        <f>SUM(IF($H33="A",$G33,0),IF($K33="A",$J33,0),IF($N33="A",$M33,0),IF($Q33="A",$P33,0),IF($T33="A",$S33,0),IF($W33="A",$V33,0),IF($Z33="A",$Y33,0),IF($AC33="A",$AB33,0),IF($AF33="A",$AE33,0),IF($AI33="A",$AH33,0),IF($AL33="A",$AK33,0),IF($AO33="A",$AN33,0),IF($AR33="A",$AQ33,0),IF($AU33="A",$AT33,0),IF($AX33="A",$AW33,0),IF($BA33="A",$AZ33,0),IF($BD33="A",$BA33,0),IF($BG33="A",$BF33,0))</f>
        <v>0</v>
      </c>
      <c r="BN33" s="55">
        <f>SUM(IF($T33="A",$S33,0),IF($W33="A",$V33,0),IF($Z33="A",$Y33,0),IF($AI33="A",$AH33,0),IF($AL33="A",$AK33,0))</f>
        <v>0</v>
      </c>
      <c r="BO33" s="55">
        <f>SUM(S33,V33,Y33,AH33,AK33)</f>
        <v>0</v>
      </c>
      <c r="BP33" s="56">
        <f>MAX(G33:BF33)</f>
        <v>1</v>
      </c>
      <c r="BQ33" s="56"/>
      <c r="BR33" s="404">
        <v>1</v>
      </c>
      <c r="BS33" s="442"/>
    </row>
    <row r="34" spans="1:71" ht="26.25" thickBot="1">
      <c r="A34" s="128">
        <f t="shared" si="0"/>
        <v>33</v>
      </c>
      <c r="B34" s="3" t="s">
        <v>16</v>
      </c>
      <c r="C34" s="164" t="s">
        <v>43</v>
      </c>
      <c r="D34" s="165">
        <v>6925371</v>
      </c>
      <c r="E34" s="166" t="s">
        <v>1</v>
      </c>
      <c r="F34" s="167" t="s">
        <v>179</v>
      </c>
      <c r="G34" s="4"/>
      <c r="H34" s="2"/>
      <c r="I34" s="5"/>
      <c r="J34" s="4"/>
      <c r="K34" s="2"/>
      <c r="L34" s="5"/>
      <c r="M34" s="4"/>
      <c r="N34" s="2"/>
      <c r="O34" s="5"/>
      <c r="P34" s="4"/>
      <c r="Q34" s="2"/>
      <c r="R34" s="5"/>
      <c r="S34" s="6"/>
      <c r="T34" s="2"/>
      <c r="U34" s="5"/>
      <c r="V34" s="6"/>
      <c r="W34" s="2"/>
      <c r="X34" s="5"/>
      <c r="Y34" s="6"/>
      <c r="Z34" s="2"/>
      <c r="AA34" s="5"/>
      <c r="AB34" s="4"/>
      <c r="AC34" s="2"/>
      <c r="AD34" s="5"/>
      <c r="AE34" s="4"/>
      <c r="AF34" s="2"/>
      <c r="AG34" s="5"/>
      <c r="AH34" s="6"/>
      <c r="AI34" s="2"/>
      <c r="AJ34" s="5"/>
      <c r="AK34" s="6"/>
      <c r="AL34" s="2"/>
      <c r="AM34" s="5"/>
      <c r="AN34" s="4"/>
      <c r="AO34" s="2"/>
      <c r="AP34" s="5"/>
      <c r="AQ34" s="4"/>
      <c r="AR34" s="2"/>
      <c r="AS34" s="5"/>
      <c r="AT34" s="4"/>
      <c r="AU34" s="2"/>
      <c r="AV34" s="5"/>
      <c r="AW34" s="4"/>
      <c r="AX34" s="2"/>
      <c r="AY34" s="5"/>
      <c r="AZ34" s="4"/>
      <c r="BA34" s="2"/>
      <c r="BB34" s="5"/>
      <c r="BC34" s="4">
        <f>VLOOKUP(D34,'24-10-2015'!C:G,5,FALSE)</f>
        <v>1</v>
      </c>
      <c r="BD34" s="2" t="str">
        <f>VLOOKUP(D34,'24-10-2015'!C:F,4,FALSE)</f>
        <v>B</v>
      </c>
      <c r="BE34" s="5" t="str">
        <f>VLOOKUP($D34,'24-10-2015'!$C:$I,7,FALSE)&amp;" "&amp;VLOOKUP($D34,'24-10-2015'!$C:$L,10,FALSE)</f>
        <v xml:space="preserve"> Mix</v>
      </c>
      <c r="BF34" s="4"/>
      <c r="BG34" s="2"/>
      <c r="BH34" s="5"/>
      <c r="BI34" s="60">
        <f>SUM(G34:BF34)</f>
        <v>1</v>
      </c>
      <c r="BJ34" s="61" t="s">
        <v>6</v>
      </c>
      <c r="BK34" s="127">
        <f>COUNTIF(G34:BF34,"&gt;0")</f>
        <v>1</v>
      </c>
      <c r="BL34" s="53">
        <f>BI34/BK34</f>
        <v>1</v>
      </c>
      <c r="BM34" s="54">
        <f>SUM(IF($H34="A",$G34,0),IF($K34="A",$J34,0),IF($N34="A",$M34,0),IF($Q34="A",$P34,0),IF($T34="A",$S34,0),IF($W34="A",$V34,0),IF($Z34="A",$Y34,0),IF($AC34="A",$AB34,0),IF($AF34="A",$AE34,0),IF($AI34="A",$AH34,0),IF($AL34="A",$AK34,0),IF($AO34="A",$AN34,0),IF($AR34="A",$AQ34,0),IF($AU34="A",$AT34,0),IF($AX34="A",$AW34,0),IF($BA34="A",$AZ34,0),IF($BD34="A",$BA34,0),IF($BG34="A",$BF34,0))</f>
        <v>0</v>
      </c>
      <c r="BN34" s="55">
        <f>SUM(IF($T34="A",$S34,0),IF($W34="A",$V34,0),IF($Z34="A",$Y34,0),IF($AI34="A",$AH34,0),IF($AL34="A",$AK34,0))</f>
        <v>0</v>
      </c>
      <c r="BO34" s="55">
        <f>SUM(S34,V34,Y34,AH34,AK34)</f>
        <v>0</v>
      </c>
      <c r="BP34" s="56">
        <f>MAX(G34:BF34)</f>
        <v>1</v>
      </c>
      <c r="BQ34" s="56"/>
      <c r="BR34" s="404">
        <v>1</v>
      </c>
      <c r="BS34" s="442"/>
    </row>
    <row r="35" spans="1:71" ht="26.25" thickBot="1">
      <c r="A35" s="128" t="s">
        <v>710</v>
      </c>
      <c r="B35" s="3" t="s">
        <v>16</v>
      </c>
      <c r="C35" s="160" t="s">
        <v>102</v>
      </c>
      <c r="D35" s="161">
        <v>6923809</v>
      </c>
      <c r="E35" s="162" t="s">
        <v>1</v>
      </c>
      <c r="F35" s="163" t="s">
        <v>8</v>
      </c>
      <c r="G35" s="4"/>
      <c r="H35" s="2"/>
      <c r="I35" s="5"/>
      <c r="J35" s="4"/>
      <c r="K35" s="2"/>
      <c r="L35" s="5"/>
      <c r="M35" s="4"/>
      <c r="N35" s="2"/>
      <c r="O35" s="5"/>
      <c r="P35" s="4"/>
      <c r="Q35" s="2"/>
      <c r="R35" s="5"/>
      <c r="S35" s="6"/>
      <c r="T35" s="2"/>
      <c r="U35" s="5"/>
      <c r="V35" s="6"/>
      <c r="W35" s="2"/>
      <c r="X35" s="5"/>
      <c r="Y35" s="6"/>
      <c r="Z35" s="2"/>
      <c r="AA35" s="5"/>
      <c r="AB35" s="4"/>
      <c r="AC35" s="2"/>
      <c r="AD35" s="5"/>
      <c r="AE35" s="4"/>
      <c r="AF35" s="2"/>
      <c r="AG35" s="5"/>
      <c r="AH35" s="6"/>
      <c r="AI35" s="2"/>
      <c r="AJ35" s="5"/>
      <c r="AK35" s="6"/>
      <c r="AL35" s="2"/>
      <c r="AM35" s="5"/>
      <c r="AN35" s="4"/>
      <c r="AO35" s="2"/>
      <c r="AP35" s="5"/>
      <c r="AQ35" s="4"/>
      <c r="AR35" s="2"/>
      <c r="AS35" s="5"/>
      <c r="AT35" s="4"/>
      <c r="AU35" s="2"/>
      <c r="AV35" s="5"/>
      <c r="AW35" s="4"/>
      <c r="AX35" s="2"/>
      <c r="AY35" s="5"/>
      <c r="AZ35" s="4"/>
      <c r="BA35" s="2"/>
      <c r="BB35" s="5"/>
      <c r="BC35" s="4"/>
      <c r="BD35" s="2"/>
      <c r="BE35" s="5"/>
      <c r="BF35" s="4"/>
      <c r="BG35" s="2"/>
      <c r="BH35" s="5"/>
      <c r="BI35" s="60">
        <f>SUM(G35:BF35)</f>
        <v>0</v>
      </c>
      <c r="BJ35" s="61" t="s">
        <v>6</v>
      </c>
      <c r="BK35" s="127">
        <f>COUNTIF(G35:BF35,"&gt;0")</f>
        <v>0</v>
      </c>
      <c r="BL35" s="53" t="e">
        <f>BI35/BK35</f>
        <v>#DIV/0!</v>
      </c>
      <c r="BM35" s="54">
        <f>SUM(IF($H35="A",$G35,0),IF($K35="A",$J35,0),IF($N35="A",$M35,0),IF($Q35="A",$P35,0),IF($T35="A",$S35,0),IF($W35="A",$V35,0),IF($Z35="A",$Y35,0),IF($AC35="A",$AB35,0),IF($AF35="A",$AE35,0),IF($AI35="A",$AH35,0),IF($AL35="A",$AK35,0),IF($AO35="A",$AN35,0),IF($AR35="A",$AQ35,0),IF($AU35="A",$AT35,0),IF($AX35="A",$AW35,0),IF($BA35="A",$AZ35,0),IF($BD35="A",$BA35,0),IF($BG35="A",$BF35,0))</f>
        <v>0</v>
      </c>
      <c r="BN35" s="55">
        <f>SUM(IF($T35="A",$S35,0),IF($W35="A",$V35,0),IF($Z35="A",$Y35,0),IF($AI35="A",$AH35,0),IF($AL35="A",$AK35,0))</f>
        <v>0</v>
      </c>
      <c r="BO35" s="55">
        <f>SUM(S35,V35,Y35,AH35,AK35)</f>
        <v>0</v>
      </c>
      <c r="BP35" s="56">
        <f>MAX(G35:BF35)</f>
        <v>0</v>
      </c>
      <c r="BQ35" s="56"/>
      <c r="BR35" s="404">
        <v>0</v>
      </c>
      <c r="BS35" s="442"/>
    </row>
    <row r="36" spans="1:71" ht="26.25" thickBot="1">
      <c r="A36" s="128" t="s">
        <v>710</v>
      </c>
      <c r="B36" s="3" t="s">
        <v>16</v>
      </c>
      <c r="C36" s="160" t="s">
        <v>313</v>
      </c>
      <c r="D36" s="161">
        <v>6925837</v>
      </c>
      <c r="E36" s="162" t="s">
        <v>1</v>
      </c>
      <c r="F36" s="163" t="s">
        <v>8</v>
      </c>
      <c r="G36" s="4"/>
      <c r="H36" s="2"/>
      <c r="I36" s="5"/>
      <c r="J36" s="4"/>
      <c r="K36" s="2"/>
      <c r="L36" s="5"/>
      <c r="M36" s="4"/>
      <c r="N36" s="2"/>
      <c r="O36" s="5"/>
      <c r="P36" s="4"/>
      <c r="Q36" s="2"/>
      <c r="R36" s="5"/>
      <c r="S36" s="6"/>
      <c r="T36" s="2"/>
      <c r="U36" s="5"/>
      <c r="V36" s="6"/>
      <c r="W36" s="2"/>
      <c r="X36" s="5"/>
      <c r="Y36" s="6"/>
      <c r="Z36" s="2"/>
      <c r="AA36" s="5"/>
      <c r="AB36" s="4"/>
      <c r="AC36" s="2"/>
      <c r="AD36" s="5"/>
      <c r="AE36" s="4"/>
      <c r="AF36" s="2"/>
      <c r="AG36" s="5"/>
      <c r="AH36" s="6"/>
      <c r="AI36" s="2"/>
      <c r="AJ36" s="5"/>
      <c r="AK36" s="6"/>
      <c r="AL36" s="2"/>
      <c r="AM36" s="5"/>
      <c r="AN36" s="4"/>
      <c r="AO36" s="2"/>
      <c r="AP36" s="5"/>
      <c r="AQ36" s="4"/>
      <c r="AR36" s="2"/>
      <c r="AS36" s="5"/>
      <c r="AT36" s="4"/>
      <c r="AU36" s="2"/>
      <c r="AV36" s="5"/>
      <c r="AW36" s="4"/>
      <c r="AX36" s="2"/>
      <c r="AY36" s="5"/>
      <c r="AZ36" s="4"/>
      <c r="BA36" s="2"/>
      <c r="BB36" s="5"/>
      <c r="BC36" s="4"/>
      <c r="BD36" s="2"/>
      <c r="BE36" s="5"/>
      <c r="BF36" s="4"/>
      <c r="BG36" s="2"/>
      <c r="BH36" s="5"/>
      <c r="BI36" s="60">
        <f>SUM(G36:BF36)</f>
        <v>0</v>
      </c>
      <c r="BJ36" s="61" t="s">
        <v>6</v>
      </c>
      <c r="BK36" s="127">
        <f>COUNTIF(G36:BF36,"&gt;0")</f>
        <v>0</v>
      </c>
      <c r="BL36" s="53" t="e">
        <f>BI36/BK36</f>
        <v>#DIV/0!</v>
      </c>
      <c r="BM36" s="54">
        <f>SUM(IF($H36="A",$G36,0),IF($K36="A",$J36,0),IF($N36="A",$M36,0),IF($Q36="A",$P36,0),IF($T36="A",$S36,0),IF($W36="A",$V36,0),IF($Z36="A",$Y36,0),IF($AC36="A",$AB36,0),IF($AF36="A",$AE36,0),IF($AI36="A",$AH36,0),IF($AL36="A",$AK36,0),IF($AO36="A",$AN36,0),IF($AR36="A",$AQ36,0),IF($AU36="A",$AT36,0),IF($AX36="A",$AW36,0),IF($BA36="A",$AZ36,0),IF($BD36="A",$BA36,0),IF($BG36="A",$BF36,0))</f>
        <v>0</v>
      </c>
      <c r="BN36" s="55">
        <f>SUM(IF($T36="A",$S36,0),IF($W36="A",$V36,0),IF($Z36="A",$Y36,0),IF($AI36="A",$AH36,0),IF($AL36="A",$AK36,0))</f>
        <v>0</v>
      </c>
      <c r="BO36" s="55">
        <f>SUM(S36,V36,Y36,AH36,AK36)</f>
        <v>0</v>
      </c>
      <c r="BP36" s="56">
        <f>MAX(G36:BF36)</f>
        <v>0</v>
      </c>
      <c r="BQ36" s="56"/>
      <c r="BR36" s="404">
        <v>0</v>
      </c>
      <c r="BS36" s="442"/>
    </row>
    <row r="37" spans="1:71" ht="27" thickTop="1" thickBot="1">
      <c r="A37" s="122"/>
      <c r="B37" s="123"/>
      <c r="C37" s="124"/>
      <c r="D37" s="125"/>
      <c r="E37" s="136"/>
      <c r="F37" s="137"/>
      <c r="G37" s="10"/>
      <c r="H37" s="10"/>
      <c r="I37" s="10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18"/>
      <c r="BJ37" s="19"/>
      <c r="BK37" s="20"/>
      <c r="BL37" s="21"/>
      <c r="BM37" s="22"/>
      <c r="BN37" s="23"/>
      <c r="BO37" s="23"/>
      <c r="BP37" s="24"/>
      <c r="BQ37" s="1"/>
    </row>
    <row r="38" spans="1:71" ht="24" thickTop="1">
      <c r="A38" s="11"/>
      <c r="B38" s="12"/>
      <c r="C38" s="13"/>
      <c r="D38" s="13"/>
      <c r="E38" s="138"/>
      <c r="F38" s="139" t="s">
        <v>165</v>
      </c>
      <c r="G38" s="25">
        <v>2</v>
      </c>
      <c r="H38" s="26"/>
      <c r="I38" s="27"/>
      <c r="J38" s="25">
        <v>3</v>
      </c>
      <c r="K38" s="26"/>
      <c r="L38" s="27"/>
      <c r="M38" s="25">
        <v>3</v>
      </c>
      <c r="N38" s="26"/>
      <c r="O38" s="27"/>
      <c r="P38" s="25"/>
      <c r="Q38" s="26"/>
      <c r="R38" s="27"/>
      <c r="S38" s="25">
        <v>3</v>
      </c>
      <c r="T38" s="26"/>
      <c r="U38" s="27"/>
      <c r="V38" s="25"/>
      <c r="W38" s="26"/>
      <c r="X38" s="27"/>
      <c r="Y38" s="25">
        <v>2</v>
      </c>
      <c r="Z38" s="26"/>
      <c r="AA38" s="27"/>
      <c r="AB38" s="25">
        <v>3</v>
      </c>
      <c r="AC38" s="26"/>
      <c r="AD38" s="27"/>
      <c r="AE38" s="25">
        <v>2</v>
      </c>
      <c r="AF38" s="26"/>
      <c r="AG38" s="26"/>
      <c r="AH38" s="25">
        <v>1</v>
      </c>
      <c r="AI38" s="26"/>
      <c r="AJ38" s="27"/>
      <c r="AK38" s="117">
        <v>3</v>
      </c>
      <c r="AL38" s="118"/>
      <c r="AM38" s="119"/>
      <c r="AN38" s="113"/>
      <c r="AO38" s="26"/>
      <c r="AP38" s="27"/>
      <c r="AQ38" s="25">
        <v>3</v>
      </c>
      <c r="AR38" s="26"/>
      <c r="AS38" s="27"/>
      <c r="AT38" s="25">
        <v>3</v>
      </c>
      <c r="AU38" s="26"/>
      <c r="AV38" s="27"/>
      <c r="AW38" s="25"/>
      <c r="AX38" s="26"/>
      <c r="AY38" s="27"/>
      <c r="AZ38" s="25">
        <v>2</v>
      </c>
      <c r="BA38" s="26"/>
      <c r="BB38" s="26"/>
      <c r="BC38" s="25">
        <v>3</v>
      </c>
      <c r="BD38" s="26"/>
      <c r="BE38" s="26"/>
      <c r="BF38" s="25"/>
      <c r="BG38" s="26"/>
      <c r="BH38" s="26"/>
      <c r="BI38" s="129">
        <f>AVERAGE(G38:AZ38)</f>
        <v>2.5</v>
      </c>
      <c r="BJ38" s="28" t="s">
        <v>167</v>
      </c>
      <c r="BK38" s="29"/>
      <c r="BL38" s="30"/>
      <c r="BM38" s="31"/>
      <c r="BN38" s="32"/>
      <c r="BO38" s="32"/>
      <c r="BP38" s="33"/>
      <c r="BQ38" s="1"/>
    </row>
    <row r="39" spans="1:71" ht="23.25">
      <c r="A39" s="14"/>
      <c r="B39" s="7"/>
      <c r="C39" s="8"/>
      <c r="D39" s="8"/>
      <c r="E39" s="140"/>
      <c r="F39" s="141" t="s">
        <v>21</v>
      </c>
      <c r="G39" s="34">
        <f>IF(SUBTOTAL(3,H$2:H$37)&gt;0,SUBTOTAL(3,H$2:H$37),"-")</f>
        <v>26</v>
      </c>
      <c r="H39" s="35"/>
      <c r="I39" s="36"/>
      <c r="J39" s="34">
        <f>IF(SUBTOTAL(3,K$2:K$37)&gt;0,SUBTOTAL(3,K$2:K$37),"-")</f>
        <v>22</v>
      </c>
      <c r="K39" s="35"/>
      <c r="L39" s="36"/>
      <c r="M39" s="34">
        <f>IF(SUBTOTAL(3,N$2:N$37)&gt;0,SUBTOTAL(3,N$2:N$37),"-")</f>
        <v>21</v>
      </c>
      <c r="N39" s="35"/>
      <c r="O39" s="36"/>
      <c r="P39" s="34"/>
      <c r="Q39" s="35"/>
      <c r="R39" s="36"/>
      <c r="S39" s="34">
        <f>IF(SUBTOTAL(3,T$2:T$37)&gt;0,SUBTOTAL(3,T$2:T$37),"-")</f>
        <v>21</v>
      </c>
      <c r="T39" s="35"/>
      <c r="U39" s="36"/>
      <c r="V39" s="34"/>
      <c r="W39" s="35"/>
      <c r="X39" s="36"/>
      <c r="Y39" s="34">
        <f>IF(SUBTOTAL(3,Z$2:Z$37)&gt;0,SUBTOTAL(3,Z$2:Z$37),"-")</f>
        <v>16</v>
      </c>
      <c r="Z39" s="35"/>
      <c r="AA39" s="36"/>
      <c r="AB39" s="34">
        <f>IF(SUBTOTAL(3,AC$2:AC$37)&gt;0,SUBTOTAL(3,AC$2:AC$37),"-")</f>
        <v>9</v>
      </c>
      <c r="AC39" s="35"/>
      <c r="AD39" s="36"/>
      <c r="AE39" s="34" t="str">
        <f>IF(SUBTOTAL(3,AF$2:AF$37)&gt;0,SUBTOTAL(3,AF$2:AF$37),"-")</f>
        <v>-</v>
      </c>
      <c r="AF39" s="35"/>
      <c r="AG39" s="36"/>
      <c r="AH39" s="34">
        <f>IF(SUBTOTAL(3,AI$2:AI$37)&gt;0,SUBTOTAL(3,AI$2:AI$37),"-")</f>
        <v>9</v>
      </c>
      <c r="AI39" s="35"/>
      <c r="AJ39" s="36"/>
      <c r="AK39" s="34">
        <f>IF(SUBTOTAL(3,AL$2:AL$37)&gt;0,SUBTOTAL(3,AL$2:AL$37),"-")</f>
        <v>18</v>
      </c>
      <c r="AL39" s="35"/>
      <c r="AM39" s="36"/>
      <c r="AN39" s="34"/>
      <c r="AO39" s="35"/>
      <c r="AP39" s="36"/>
      <c r="AQ39" s="34">
        <f>IF(SUBTOTAL(3,AR$2:AR$37)&gt;0,SUBTOTAL(3,AR$2:AR$37),"-")</f>
        <v>18</v>
      </c>
      <c r="AR39" s="35"/>
      <c r="AS39" s="36"/>
      <c r="AT39" s="34">
        <f>IF(SUBTOTAL(3,AU$2:AU$37)&gt;0,SUBTOTAL(3,AU$2:AU$37),"-")</f>
        <v>18</v>
      </c>
      <c r="AU39" s="35"/>
      <c r="AV39" s="36"/>
      <c r="AW39" s="34"/>
      <c r="AX39" s="35"/>
      <c r="AY39" s="36"/>
      <c r="AZ39" s="34">
        <f>IF(SUBTOTAL(3,BA$2:BA$37)&gt;0,SUBTOTAL(3,BA$2:BA$37),"-")</f>
        <v>16</v>
      </c>
      <c r="BA39" s="35"/>
      <c r="BB39" s="36"/>
      <c r="BC39" s="34">
        <f>IF(SUBTOTAL(3,BD$2:BD$37)&gt;0,SUBTOTAL(3,BD$2:BD$37),"-")</f>
        <v>21</v>
      </c>
      <c r="BD39" s="35"/>
      <c r="BE39" s="36"/>
      <c r="BF39" s="34"/>
      <c r="BG39" s="35"/>
      <c r="BH39" s="36"/>
      <c r="BI39" s="130">
        <f>AVERAGE(G39:AZ39)</f>
        <v>17.636363636363637</v>
      </c>
      <c r="BJ39" s="37" t="s">
        <v>167</v>
      </c>
      <c r="BK39" s="38"/>
      <c r="BL39" s="39"/>
      <c r="BM39" s="40"/>
      <c r="BN39" s="41"/>
      <c r="BO39" s="41"/>
      <c r="BP39" s="42"/>
      <c r="BQ39" s="1"/>
      <c r="BR39" s="1"/>
    </row>
    <row r="40" spans="1:71" ht="23.25">
      <c r="A40" s="14"/>
      <c r="B40" s="7"/>
      <c r="C40" s="8"/>
      <c r="D40" s="8"/>
      <c r="E40" s="140"/>
      <c r="F40" s="141" t="s">
        <v>22</v>
      </c>
      <c r="G40" s="133">
        <f t="shared" ref="G40" si="1">IF(G39="-","-",G39/G38)</f>
        <v>13</v>
      </c>
      <c r="H40" s="134"/>
      <c r="I40" s="135"/>
      <c r="J40" s="133">
        <f t="shared" ref="J40:BC40" si="2">IF(J39="-","-",J39/J38)</f>
        <v>7.333333333333333</v>
      </c>
      <c r="K40" s="134"/>
      <c r="L40" s="135"/>
      <c r="M40" s="133">
        <f t="shared" si="2"/>
        <v>7</v>
      </c>
      <c r="N40" s="134"/>
      <c r="O40" s="135"/>
      <c r="P40" s="133"/>
      <c r="Q40" s="134"/>
      <c r="R40" s="135"/>
      <c r="S40" s="133">
        <f t="shared" si="2"/>
        <v>7</v>
      </c>
      <c r="T40" s="134"/>
      <c r="U40" s="135"/>
      <c r="V40" s="133"/>
      <c r="W40" s="134"/>
      <c r="X40" s="135"/>
      <c r="Y40" s="133">
        <f t="shared" si="2"/>
        <v>8</v>
      </c>
      <c r="Z40" s="134"/>
      <c r="AA40" s="135"/>
      <c r="AB40" s="133">
        <f t="shared" si="2"/>
        <v>3</v>
      </c>
      <c r="AC40" s="134"/>
      <c r="AD40" s="135"/>
      <c r="AE40" s="133" t="str">
        <f t="shared" si="2"/>
        <v>-</v>
      </c>
      <c r="AF40" s="134"/>
      <c r="AG40" s="135"/>
      <c r="AH40" s="133">
        <f t="shared" ref="AH40" si="3">IF(AH39="-","-",AH39/AH38)</f>
        <v>9</v>
      </c>
      <c r="AI40" s="134"/>
      <c r="AJ40" s="135"/>
      <c r="AK40" s="133">
        <f t="shared" si="2"/>
        <v>6</v>
      </c>
      <c r="AL40" s="134"/>
      <c r="AM40" s="135"/>
      <c r="AN40" s="133"/>
      <c r="AO40" s="134"/>
      <c r="AP40" s="135"/>
      <c r="AQ40" s="133">
        <f t="shared" si="2"/>
        <v>6</v>
      </c>
      <c r="AR40" s="134"/>
      <c r="AS40" s="135"/>
      <c r="AT40" s="133">
        <f t="shared" si="2"/>
        <v>6</v>
      </c>
      <c r="AU40" s="134"/>
      <c r="AV40" s="135"/>
      <c r="AW40" s="133"/>
      <c r="AX40" s="134"/>
      <c r="AY40" s="135"/>
      <c r="AZ40" s="133">
        <f t="shared" si="2"/>
        <v>8</v>
      </c>
      <c r="BA40" s="134"/>
      <c r="BB40" s="135"/>
      <c r="BC40" s="133">
        <f t="shared" si="2"/>
        <v>7</v>
      </c>
      <c r="BD40" s="134"/>
      <c r="BE40" s="135"/>
      <c r="BF40" s="133"/>
      <c r="BG40" s="134"/>
      <c r="BH40" s="135"/>
      <c r="BI40" s="130">
        <f>AVERAGE(G40:AZ40)</f>
        <v>7.3030303030303028</v>
      </c>
      <c r="BJ40" s="37" t="s">
        <v>167</v>
      </c>
      <c r="BK40" s="38"/>
      <c r="BL40" s="39"/>
      <c r="BM40" s="40"/>
      <c r="BN40" s="41"/>
      <c r="BO40" s="41"/>
      <c r="BP40" s="42"/>
      <c r="BQ40" s="1"/>
      <c r="BR40" s="1"/>
    </row>
    <row r="41" spans="1:71" ht="23.25">
      <c r="A41" s="14"/>
      <c r="B41" s="7"/>
      <c r="C41" s="8"/>
      <c r="D41" s="8"/>
      <c r="E41" s="140"/>
      <c r="F41" s="141" t="s">
        <v>23</v>
      </c>
      <c r="G41" s="86">
        <f>SUBTOTAL(9,G$2:G$37)</f>
        <v>78</v>
      </c>
      <c r="H41" s="43"/>
      <c r="I41" s="44"/>
      <c r="J41" s="86">
        <f>SUBTOTAL(9,J$2:J$37)</f>
        <v>64</v>
      </c>
      <c r="K41" s="43"/>
      <c r="L41" s="44"/>
      <c r="M41" s="86">
        <f>SUBTOTAL(9,M$2:M$37)</f>
        <v>72</v>
      </c>
      <c r="N41" s="43"/>
      <c r="O41" s="44"/>
      <c r="P41" s="86"/>
      <c r="Q41" s="43"/>
      <c r="R41" s="44"/>
      <c r="S41" s="86">
        <f>SUBTOTAL(9,S$2:S$37)</f>
        <v>66</v>
      </c>
      <c r="T41" s="43"/>
      <c r="U41" s="44"/>
      <c r="V41" s="86"/>
      <c r="W41" s="43"/>
      <c r="X41" s="44"/>
      <c r="Y41" s="86">
        <f>SUBTOTAL(9,Y$2:Y$37)</f>
        <v>44</v>
      </c>
      <c r="Z41" s="43"/>
      <c r="AA41" s="44"/>
      <c r="AB41" s="86">
        <f>SUBTOTAL(9,AB$2:AB$37)</f>
        <v>27</v>
      </c>
      <c r="AC41" s="43"/>
      <c r="AD41" s="44"/>
      <c r="AE41" s="86">
        <f>SUBTOTAL(9,AE$2:AE$37)</f>
        <v>0</v>
      </c>
      <c r="AF41" s="43"/>
      <c r="AG41" s="44"/>
      <c r="AH41" s="86">
        <f>SUBTOTAL(9,AH$2:AH$37)</f>
        <v>23</v>
      </c>
      <c r="AI41" s="43"/>
      <c r="AJ41" s="44"/>
      <c r="AK41" s="86">
        <f>SUBTOTAL(9,AK$2:AK$37)</f>
        <v>57</v>
      </c>
      <c r="AL41" s="43"/>
      <c r="AM41" s="44"/>
      <c r="AN41" s="86"/>
      <c r="AO41" s="43"/>
      <c r="AP41" s="44"/>
      <c r="AQ41" s="86">
        <f>SUBTOTAL(9,AQ$2:AQ$37)</f>
        <v>54</v>
      </c>
      <c r="AR41" s="43"/>
      <c r="AS41" s="44"/>
      <c r="AT41" s="86">
        <f>SUBTOTAL(9,AT$2:AT$37)</f>
        <v>51</v>
      </c>
      <c r="AU41" s="43"/>
      <c r="AV41" s="44"/>
      <c r="AW41" s="86"/>
      <c r="AX41" s="43"/>
      <c r="AY41" s="44"/>
      <c r="AZ41" s="86">
        <f>SUBTOTAL(9,AZ$2:AZ$37)</f>
        <v>54</v>
      </c>
      <c r="BA41" s="43"/>
      <c r="BB41" s="44"/>
      <c r="BC41" s="86">
        <f>SUBTOTAL(9,BC$2:BC$37)</f>
        <v>57</v>
      </c>
      <c r="BD41" s="43"/>
      <c r="BE41" s="44"/>
      <c r="BF41" s="86"/>
      <c r="BG41" s="43"/>
      <c r="BH41" s="44"/>
      <c r="BI41" s="86">
        <f>SUBTOTAL(9,BI$2:BI$37)</f>
        <v>647</v>
      </c>
      <c r="BJ41" s="45" t="s">
        <v>168</v>
      </c>
      <c r="BK41" s="46"/>
      <c r="BL41" s="47"/>
      <c r="BM41" s="126">
        <f>SUBTOTAL(9,BM$2:BM$37)</f>
        <v>344</v>
      </c>
      <c r="BN41" s="126">
        <f>SUBTOTAL(9,BN$2:BN$37)</f>
        <v>118</v>
      </c>
      <c r="BO41" s="126">
        <f>SUBTOTAL(9,BO$2:BO$37)</f>
        <v>190</v>
      </c>
      <c r="BP41" s="48">
        <f>SUBTOTAL(4,BP$2:BP$37)</f>
        <v>12</v>
      </c>
      <c r="BQ41" s="1"/>
      <c r="BR41" s="1"/>
    </row>
    <row r="42" spans="1:71" ht="24" thickBot="1">
      <c r="A42" s="15"/>
      <c r="B42" s="16"/>
      <c r="C42" s="17"/>
      <c r="D42" s="17"/>
      <c r="E42" s="142"/>
      <c r="F42" s="143" t="s">
        <v>166</v>
      </c>
      <c r="G42" s="93">
        <f>SUBTOTAL(4,G$2:G$37)</f>
        <v>6</v>
      </c>
      <c r="H42" s="94" t="str">
        <f>IF(SUBTOTAL(3,I2:I37)/G38&gt;0,"F/V","")</f>
        <v>F/V</v>
      </c>
      <c r="I42" s="95"/>
      <c r="J42" s="93">
        <f>SUBTOTAL(4,J$2:J$37)</f>
        <v>8</v>
      </c>
      <c r="K42" s="94" t="str">
        <f>IF(SUBTOTAL(3,L2:L37)/J38&gt;0,"F/V","")</f>
        <v>F/V</v>
      </c>
      <c r="L42" s="95"/>
      <c r="M42" s="93">
        <f>SUBTOTAL(4,M$2:M$37)</f>
        <v>8</v>
      </c>
      <c r="N42" s="94" t="str">
        <f>IF(SUBTOTAL(3,O2:O37)/M38&gt;0,"F/V","")</f>
        <v>F/V</v>
      </c>
      <c r="O42" s="95"/>
      <c r="P42" s="93"/>
      <c r="Q42" s="94"/>
      <c r="R42" s="95"/>
      <c r="S42" s="93">
        <f>SUBTOTAL(4,S$2:S$37)</f>
        <v>8</v>
      </c>
      <c r="T42" s="94" t="str">
        <f>IF(SUBTOTAL(3,U2:U37)/S38&gt;0,"F/V","")</f>
        <v>F/V</v>
      </c>
      <c r="U42" s="95"/>
      <c r="V42" s="93"/>
      <c r="W42" s="94"/>
      <c r="X42" s="95"/>
      <c r="Y42" s="93">
        <f>SUBTOTAL(4,Y$2:Y$37)</f>
        <v>6</v>
      </c>
      <c r="Z42" s="94" t="str">
        <f>IF(SUBTOTAL(3,AA2:AA37)/Y38&gt;0,"F/V","")</f>
        <v>F/V</v>
      </c>
      <c r="AA42" s="95"/>
      <c r="AB42" s="93">
        <f>SUBTOTAL(4,AB$2:AB$37)</f>
        <v>4</v>
      </c>
      <c r="AC42" s="94" t="str">
        <f>IF(SUBTOTAL(3,AD2:AD37)/AB38&gt;0,"F/V","")</f>
        <v>F/V</v>
      </c>
      <c r="AD42" s="95"/>
      <c r="AE42" s="93">
        <f>SUBTOTAL(4,AE$2:AE$37)</f>
        <v>0</v>
      </c>
      <c r="AF42" s="94" t="str">
        <f>IF(SUBTOTAL(3,AG2:AG37)/AE38&gt;0,"F/V","")</f>
        <v/>
      </c>
      <c r="AG42" s="95"/>
      <c r="AH42" s="93">
        <f>SUBTOTAL(4,AH$2:AH$37)</f>
        <v>6</v>
      </c>
      <c r="AI42" s="94" t="str">
        <f>IF(SUBTOTAL(3,AJ2:AJ37)/AH38&gt;0,"F/V","")</f>
        <v>F/V</v>
      </c>
      <c r="AJ42" s="95"/>
      <c r="AK42" s="93">
        <f>SUBTOTAL(4,AK$2:AK$37)</f>
        <v>8</v>
      </c>
      <c r="AL42" s="94" t="str">
        <f>IF(SUBTOTAL(3,AM2:AM37)/AK38&gt;0,"F/V","")</f>
        <v>F/V</v>
      </c>
      <c r="AM42" s="95"/>
      <c r="AN42" s="93"/>
      <c r="AO42" s="94"/>
      <c r="AP42" s="95"/>
      <c r="AQ42" s="93">
        <f>SUBTOTAL(4,AQ$2:AQ$37)</f>
        <v>4</v>
      </c>
      <c r="AR42" s="94" t="str">
        <f>IF(SUBTOTAL(3,AS2:AS37)/AQ38&gt;0,"F/V","")</f>
        <v>F/V</v>
      </c>
      <c r="AS42" s="95"/>
      <c r="AT42" s="93">
        <f>SUBTOTAL(4,AT$2:AT$37)</f>
        <v>6</v>
      </c>
      <c r="AU42" s="94" t="str">
        <f>IF(SUBTOTAL(3,AV2:AV37)/AT38&gt;0,"F/V","")</f>
        <v>F/V</v>
      </c>
      <c r="AV42" s="95"/>
      <c r="AW42" s="93"/>
      <c r="AX42" s="94"/>
      <c r="AY42" s="95"/>
      <c r="AZ42" s="93">
        <f>SUBTOTAL(4,AZ$2:AZ$37)</f>
        <v>12</v>
      </c>
      <c r="BA42" s="94" t="str">
        <f>IF(SUBTOTAL(3,BB2:BB37)/AZ38&gt;0,"F/V","")</f>
        <v>F/V</v>
      </c>
      <c r="BB42" s="95"/>
      <c r="BC42" s="93">
        <f>SUBTOTAL(4,BC$2:BC$37)</f>
        <v>6</v>
      </c>
      <c r="BD42" s="94" t="str">
        <f>IF(SUBTOTAL(3,BE2:BE37)/BC38&gt;0,"F/V","")</f>
        <v>F/V</v>
      </c>
      <c r="BE42" s="95"/>
      <c r="BF42" s="93"/>
      <c r="BG42" s="94"/>
      <c r="BH42" s="95"/>
      <c r="BI42" s="96">
        <f>MAX(G42:AZ42)</f>
        <v>12</v>
      </c>
      <c r="BJ42" s="49" t="s">
        <v>169</v>
      </c>
      <c r="BK42" s="50"/>
      <c r="BL42" s="438"/>
      <c r="BM42" s="51"/>
      <c r="BN42" s="434"/>
      <c r="BO42" s="434"/>
      <c r="BP42" s="52"/>
      <c r="BQ42" s="1"/>
      <c r="BR42" s="1"/>
    </row>
    <row r="43" spans="1:71" ht="17.25" thickTop="1" thickBot="1">
      <c r="A43" s="92"/>
      <c r="B43" s="92"/>
      <c r="C43" s="92"/>
      <c r="D43" s="92"/>
      <c r="E43" s="101"/>
      <c r="F43" s="101" t="s">
        <v>333</v>
      </c>
      <c r="G43" s="104" t="s">
        <v>318</v>
      </c>
      <c r="H43" s="103" t="s">
        <v>319</v>
      </c>
      <c r="I43" s="105" t="s">
        <v>334</v>
      </c>
      <c r="J43" s="104" t="s">
        <v>318</v>
      </c>
      <c r="K43" s="103" t="s">
        <v>319</v>
      </c>
      <c r="L43" s="105" t="s">
        <v>334</v>
      </c>
      <c r="M43" s="104" t="s">
        <v>318</v>
      </c>
      <c r="N43" s="103" t="s">
        <v>319</v>
      </c>
      <c r="O43" s="105" t="s">
        <v>334</v>
      </c>
      <c r="P43" s="104" t="s">
        <v>318</v>
      </c>
      <c r="Q43" s="103" t="s">
        <v>319</v>
      </c>
      <c r="R43" s="105" t="s">
        <v>334</v>
      </c>
      <c r="S43" s="104" t="s">
        <v>318</v>
      </c>
      <c r="T43" s="103" t="s">
        <v>319</v>
      </c>
      <c r="U43" s="105" t="s">
        <v>334</v>
      </c>
      <c r="V43" s="104" t="s">
        <v>318</v>
      </c>
      <c r="W43" s="103" t="s">
        <v>319</v>
      </c>
      <c r="X43" s="105" t="s">
        <v>334</v>
      </c>
      <c r="Y43" s="104" t="s">
        <v>318</v>
      </c>
      <c r="Z43" s="103" t="s">
        <v>319</v>
      </c>
      <c r="AA43" s="105" t="s">
        <v>334</v>
      </c>
      <c r="AB43" s="104" t="s">
        <v>318</v>
      </c>
      <c r="AC43" s="103" t="s">
        <v>319</v>
      </c>
      <c r="AD43" s="105" t="s">
        <v>334</v>
      </c>
      <c r="AE43" s="104" t="s">
        <v>318</v>
      </c>
      <c r="AF43" s="103" t="s">
        <v>319</v>
      </c>
      <c r="AG43" s="110" t="s">
        <v>334</v>
      </c>
      <c r="AH43" s="104" t="s">
        <v>318</v>
      </c>
      <c r="AI43" s="103" t="s">
        <v>319</v>
      </c>
      <c r="AJ43" s="105" t="s">
        <v>334</v>
      </c>
      <c r="AK43" s="115" t="s">
        <v>318</v>
      </c>
      <c r="AL43" s="103" t="s">
        <v>319</v>
      </c>
      <c r="AM43" s="116" t="s">
        <v>334</v>
      </c>
      <c r="AN43" s="114" t="s">
        <v>318</v>
      </c>
      <c r="AO43" s="103" t="s">
        <v>319</v>
      </c>
      <c r="AP43" s="105" t="s">
        <v>334</v>
      </c>
      <c r="AQ43" s="104" t="s">
        <v>318</v>
      </c>
      <c r="AR43" s="103" t="s">
        <v>319</v>
      </c>
      <c r="AS43" s="105" t="s">
        <v>334</v>
      </c>
      <c r="AT43" s="104" t="s">
        <v>318</v>
      </c>
      <c r="AU43" s="103" t="s">
        <v>319</v>
      </c>
      <c r="AV43" s="105" t="s">
        <v>334</v>
      </c>
      <c r="AW43" s="104" t="s">
        <v>318</v>
      </c>
      <c r="AX43" s="103" t="s">
        <v>319</v>
      </c>
      <c r="AY43" s="105" t="s">
        <v>334</v>
      </c>
      <c r="AZ43" s="104" t="s">
        <v>318</v>
      </c>
      <c r="BA43" s="103" t="s">
        <v>319</v>
      </c>
      <c r="BB43" s="105" t="s">
        <v>334</v>
      </c>
      <c r="BC43" s="104" t="s">
        <v>318</v>
      </c>
      <c r="BD43" s="103" t="s">
        <v>319</v>
      </c>
      <c r="BE43" s="105" t="s">
        <v>334</v>
      </c>
      <c r="BF43" s="104" t="s">
        <v>318</v>
      </c>
      <c r="BG43" s="103" t="s">
        <v>319</v>
      </c>
      <c r="BH43" s="105" t="s">
        <v>334</v>
      </c>
      <c r="BI43" s="102" t="s">
        <v>347</v>
      </c>
      <c r="BJ43" s="102" t="s">
        <v>348</v>
      </c>
      <c r="BK43" s="435" t="s">
        <v>854</v>
      </c>
      <c r="BL43" s="433" t="s">
        <v>855</v>
      </c>
      <c r="BM43" s="449" t="s">
        <v>857</v>
      </c>
      <c r="BN43" s="450"/>
      <c r="BO43" s="449" t="s">
        <v>856</v>
      </c>
      <c r="BP43" s="450"/>
      <c r="BR43" s="1"/>
    </row>
    <row r="44" spans="1:71" ht="15.75">
      <c r="A44" s="92"/>
      <c r="B44" s="92"/>
      <c r="C44" s="92"/>
      <c r="D44" s="92"/>
      <c r="E44" s="144"/>
      <c r="F44" s="145" t="s">
        <v>4</v>
      </c>
      <c r="G44" s="106">
        <v>40</v>
      </c>
      <c r="H44" s="99" t="s">
        <v>319</v>
      </c>
      <c r="I44" s="107">
        <v>12</v>
      </c>
      <c r="J44" s="106">
        <v>141</v>
      </c>
      <c r="K44" s="99" t="s">
        <v>319</v>
      </c>
      <c r="L44" s="107">
        <v>45</v>
      </c>
      <c r="M44" s="106">
        <v>78</v>
      </c>
      <c r="N44" s="99" t="s">
        <v>319</v>
      </c>
      <c r="O44" s="107">
        <v>24</v>
      </c>
      <c r="P44" s="106"/>
      <c r="Q44" s="99"/>
      <c r="R44" s="107"/>
      <c r="S44" s="106">
        <v>114</v>
      </c>
      <c r="T44" s="99" t="s">
        <v>319</v>
      </c>
      <c r="U44" s="107">
        <v>36</v>
      </c>
      <c r="V44" s="106"/>
      <c r="W44" s="99"/>
      <c r="X44" s="107"/>
      <c r="Y44" s="106">
        <v>156</v>
      </c>
      <c r="Z44" s="99" t="s">
        <v>319</v>
      </c>
      <c r="AA44" s="107">
        <v>48</v>
      </c>
      <c r="AB44" s="106">
        <v>99</v>
      </c>
      <c r="AC44" s="99" t="s">
        <v>319</v>
      </c>
      <c r="AD44" s="107">
        <v>30</v>
      </c>
      <c r="AE44" s="106"/>
      <c r="AF44" s="99"/>
      <c r="AG44" s="111"/>
      <c r="AH44" s="106">
        <v>80</v>
      </c>
      <c r="AI44" s="99" t="s">
        <v>319</v>
      </c>
      <c r="AJ44" s="107">
        <v>24</v>
      </c>
      <c r="AK44" s="106">
        <v>72</v>
      </c>
      <c r="AL44" s="99" t="s">
        <v>319</v>
      </c>
      <c r="AM44" s="107">
        <v>15</v>
      </c>
      <c r="AN44" s="106"/>
      <c r="AO44" s="99"/>
      <c r="AP44" s="107"/>
      <c r="AQ44" s="106">
        <v>95</v>
      </c>
      <c r="AR44" s="99" t="s">
        <v>785</v>
      </c>
      <c r="AS44" s="107">
        <v>32</v>
      </c>
      <c r="AT44" s="106">
        <v>120</v>
      </c>
      <c r="AU44" s="99" t="s">
        <v>319</v>
      </c>
      <c r="AV44" s="107">
        <v>33</v>
      </c>
      <c r="AW44" s="106"/>
      <c r="AX44" s="99"/>
      <c r="AY44" s="107"/>
      <c r="AZ44" s="106">
        <v>82</v>
      </c>
      <c r="BA44" s="99" t="s">
        <v>319</v>
      </c>
      <c r="BB44" s="107">
        <v>29</v>
      </c>
      <c r="BC44" s="106">
        <v>144</v>
      </c>
      <c r="BD44" s="99" t="s">
        <v>319</v>
      </c>
      <c r="BE44" s="107">
        <v>48</v>
      </c>
      <c r="BF44" s="106"/>
      <c r="BG44" s="99"/>
      <c r="BH44" s="107"/>
      <c r="BI44" s="100">
        <f>G44+J44+M44+P44+S44+V44+Y44+AB44+AH44+AK44+AN44+AQ44+AT44+AW44+AZ44+BC44+BF44</f>
        <v>1221</v>
      </c>
      <c r="BJ44" s="402">
        <f>I44+L44+O44+R44+U44+X44+AA44+AD44+AG44+AJ44+AM44+AP44+AS44+AV44+AY44+BB44+BE44+BH44</f>
        <v>376</v>
      </c>
      <c r="BK44" s="436">
        <f>BI44/BJ44</f>
        <v>3.2473404255319149</v>
      </c>
      <c r="BL44" s="441">
        <v>41</v>
      </c>
      <c r="BM44" s="447">
        <v>69</v>
      </c>
      <c r="BN44" s="451">
        <v>7</v>
      </c>
      <c r="BO44" s="446">
        <v>5</v>
      </c>
      <c r="BP44" s="443">
        <v>0</v>
      </c>
      <c r="BR44" s="1"/>
      <c r="BS44" s="132" t="s">
        <v>351</v>
      </c>
    </row>
    <row r="45" spans="1:71" ht="15.75">
      <c r="A45" s="92"/>
      <c r="B45" s="92"/>
      <c r="C45" s="92"/>
      <c r="D45" s="92"/>
      <c r="E45" s="146"/>
      <c r="F45" s="147" t="s">
        <v>185</v>
      </c>
      <c r="G45" s="106">
        <v>18</v>
      </c>
      <c r="H45" s="99" t="s">
        <v>785</v>
      </c>
      <c r="I45" s="107">
        <v>10</v>
      </c>
      <c r="J45" s="106">
        <v>105</v>
      </c>
      <c r="K45" s="99" t="s">
        <v>319</v>
      </c>
      <c r="L45" s="107">
        <v>30</v>
      </c>
      <c r="M45" s="106">
        <v>33</v>
      </c>
      <c r="N45" s="99" t="s">
        <v>785</v>
      </c>
      <c r="O45" s="107">
        <v>12</v>
      </c>
      <c r="P45" s="106"/>
      <c r="Q45" s="99"/>
      <c r="R45" s="107"/>
      <c r="S45" s="106">
        <v>60</v>
      </c>
      <c r="T45" s="99" t="s">
        <v>319</v>
      </c>
      <c r="U45" s="107">
        <v>21</v>
      </c>
      <c r="V45" s="106"/>
      <c r="W45" s="99"/>
      <c r="X45" s="107"/>
      <c r="Y45" s="106">
        <v>66</v>
      </c>
      <c r="Z45" s="99" t="s">
        <v>785</v>
      </c>
      <c r="AA45" s="107">
        <v>22</v>
      </c>
      <c r="AB45" s="106">
        <v>102</v>
      </c>
      <c r="AC45" s="99" t="s">
        <v>319</v>
      </c>
      <c r="AD45" s="107">
        <v>24</v>
      </c>
      <c r="AE45" s="108"/>
      <c r="AF45" s="97"/>
      <c r="AG45" s="111"/>
      <c r="AH45" s="106">
        <v>46</v>
      </c>
      <c r="AI45" s="99" t="s">
        <v>319</v>
      </c>
      <c r="AJ45" s="107">
        <v>16</v>
      </c>
      <c r="AK45" s="106">
        <v>27</v>
      </c>
      <c r="AL45" s="99" t="s">
        <v>319</v>
      </c>
      <c r="AM45" s="107">
        <v>12</v>
      </c>
      <c r="AN45" s="106"/>
      <c r="AO45" s="99"/>
      <c r="AP45" s="107"/>
      <c r="AQ45" s="106">
        <v>78</v>
      </c>
      <c r="AR45" s="99" t="s">
        <v>319</v>
      </c>
      <c r="AS45" s="107">
        <v>27</v>
      </c>
      <c r="AT45" s="106">
        <v>51</v>
      </c>
      <c r="AU45" s="99" t="s">
        <v>785</v>
      </c>
      <c r="AV45" s="107">
        <v>24</v>
      </c>
      <c r="AW45" s="106"/>
      <c r="AX45" s="99"/>
      <c r="AY45" s="107"/>
      <c r="AZ45" s="106">
        <v>74</v>
      </c>
      <c r="BA45" s="99" t="s">
        <v>319</v>
      </c>
      <c r="BB45" s="107">
        <v>20</v>
      </c>
      <c r="BC45" s="106">
        <v>60</v>
      </c>
      <c r="BD45" s="99" t="s">
        <v>785</v>
      </c>
      <c r="BE45" s="107">
        <v>21</v>
      </c>
      <c r="BF45" s="106"/>
      <c r="BG45" s="99"/>
      <c r="BH45" s="107"/>
      <c r="BI45" s="100">
        <f>G45+J45+M45+P45+S45+V45+Y45+AB45+AH45+AK45+AN45+AQ45+AT45+AW45+AZ45+BC45+BF45</f>
        <v>720</v>
      </c>
      <c r="BJ45" s="402">
        <f>I45+L45+O45+R45+U45+X45+AA45+AD45+AG45+AJ45+AM45+AP45+AS45+AV45+AY45+BB45+BE45+BH45</f>
        <v>239</v>
      </c>
      <c r="BK45" s="436">
        <f t="shared" ref="BK45:BK50" si="4">BI45/BJ45</f>
        <v>3.01255230125523</v>
      </c>
      <c r="BL45" s="439">
        <v>21</v>
      </c>
      <c r="BM45" s="447">
        <v>50</v>
      </c>
      <c r="BN45" s="451">
        <v>6</v>
      </c>
      <c r="BO45" s="447">
        <v>8</v>
      </c>
      <c r="BP45" s="444">
        <v>0</v>
      </c>
    </row>
    <row r="46" spans="1:71" ht="15.75">
      <c r="A46" s="92"/>
      <c r="B46" s="92"/>
      <c r="C46" s="92"/>
      <c r="D46" s="92"/>
      <c r="E46" s="146"/>
      <c r="F46" s="147" t="s">
        <v>1</v>
      </c>
      <c r="G46" s="106">
        <v>78</v>
      </c>
      <c r="H46" s="99" t="s">
        <v>319</v>
      </c>
      <c r="I46" s="107">
        <v>26</v>
      </c>
      <c r="J46" s="106">
        <v>64</v>
      </c>
      <c r="K46" s="99" t="s">
        <v>319</v>
      </c>
      <c r="L46" s="107">
        <v>22</v>
      </c>
      <c r="M46" s="106">
        <v>72</v>
      </c>
      <c r="N46" s="99" t="s">
        <v>319</v>
      </c>
      <c r="O46" s="107">
        <v>21</v>
      </c>
      <c r="P46" s="106"/>
      <c r="Q46" s="99"/>
      <c r="R46" s="107"/>
      <c r="S46" s="106">
        <v>66</v>
      </c>
      <c r="T46" s="99" t="s">
        <v>319</v>
      </c>
      <c r="U46" s="107">
        <v>21</v>
      </c>
      <c r="V46" s="106"/>
      <c r="W46" s="99"/>
      <c r="X46" s="107"/>
      <c r="Y46" s="106">
        <v>44</v>
      </c>
      <c r="Z46" s="99" t="s">
        <v>319</v>
      </c>
      <c r="AA46" s="107">
        <v>16</v>
      </c>
      <c r="AB46" s="106">
        <v>27</v>
      </c>
      <c r="AC46" s="99" t="s">
        <v>785</v>
      </c>
      <c r="AD46" s="107">
        <v>9</v>
      </c>
      <c r="AE46" s="108"/>
      <c r="AF46" s="97"/>
      <c r="AG46" s="111"/>
      <c r="AH46" s="106">
        <v>23</v>
      </c>
      <c r="AI46" s="99" t="s">
        <v>319</v>
      </c>
      <c r="AJ46" s="107">
        <v>9</v>
      </c>
      <c r="AK46" s="106">
        <v>57</v>
      </c>
      <c r="AL46" s="99" t="s">
        <v>319</v>
      </c>
      <c r="AM46" s="107">
        <v>18</v>
      </c>
      <c r="AN46" s="106"/>
      <c r="AO46" s="99"/>
      <c r="AP46" s="107"/>
      <c r="AQ46" s="106">
        <v>54</v>
      </c>
      <c r="AR46" s="99" t="s">
        <v>319</v>
      </c>
      <c r="AS46" s="107">
        <v>18</v>
      </c>
      <c r="AT46" s="106">
        <v>51</v>
      </c>
      <c r="AU46" s="99" t="s">
        <v>785</v>
      </c>
      <c r="AV46" s="107">
        <v>18</v>
      </c>
      <c r="AW46" s="106"/>
      <c r="AX46" s="99"/>
      <c r="AY46" s="107"/>
      <c r="AZ46" s="106">
        <v>54</v>
      </c>
      <c r="BA46" s="99" t="s">
        <v>319</v>
      </c>
      <c r="BB46" s="107">
        <v>16</v>
      </c>
      <c r="BC46" s="106">
        <v>57</v>
      </c>
      <c r="BD46" s="99" t="s">
        <v>319</v>
      </c>
      <c r="BE46" s="107">
        <v>21</v>
      </c>
      <c r="BF46" s="106"/>
      <c r="BG46" s="99"/>
      <c r="BH46" s="107"/>
      <c r="BI46" s="100">
        <f>G46+J46+M46+P46+S46+V46+Y46+AB46+AH46+AK46+AN46+AQ46+AT46+AW46+AZ46+BC46+BF46</f>
        <v>647</v>
      </c>
      <c r="BJ46" s="402">
        <f>I46+L46+O46+R46+U46+X46+AA46+AD46+AG46+AJ46+AM46+AP46+AS46+AV46+AY46+BB46+BE46+BH46</f>
        <v>215</v>
      </c>
      <c r="BK46" s="436">
        <f t="shared" si="4"/>
        <v>3.0093023255813955</v>
      </c>
      <c r="BL46" s="439">
        <v>73</v>
      </c>
      <c r="BM46" s="447">
        <v>19</v>
      </c>
      <c r="BN46" s="451">
        <v>16</v>
      </c>
      <c r="BO46" s="447">
        <v>0</v>
      </c>
      <c r="BP46" s="444">
        <v>2</v>
      </c>
    </row>
    <row r="47" spans="1:71" ht="15.75">
      <c r="A47" s="92"/>
      <c r="B47" s="92"/>
      <c r="C47" s="92"/>
      <c r="D47" s="92"/>
      <c r="E47" s="146"/>
      <c r="F47" s="147" t="s">
        <v>5</v>
      </c>
      <c r="G47" s="106">
        <v>20</v>
      </c>
      <c r="H47" s="99" t="s">
        <v>785</v>
      </c>
      <c r="I47" s="107">
        <v>8</v>
      </c>
      <c r="J47" s="106">
        <v>12</v>
      </c>
      <c r="K47" s="99" t="s">
        <v>785</v>
      </c>
      <c r="L47" s="107">
        <v>6</v>
      </c>
      <c r="M47" s="106">
        <v>27</v>
      </c>
      <c r="N47" s="99" t="s">
        <v>785</v>
      </c>
      <c r="O47" s="107">
        <v>12</v>
      </c>
      <c r="P47" s="106"/>
      <c r="Q47" s="99"/>
      <c r="R47" s="107"/>
      <c r="S47" s="106">
        <v>90</v>
      </c>
      <c r="T47" s="99" t="s">
        <v>319</v>
      </c>
      <c r="U47" s="107">
        <v>18</v>
      </c>
      <c r="V47" s="106"/>
      <c r="W47" s="99"/>
      <c r="X47" s="107"/>
      <c r="Y47" s="106">
        <v>90</v>
      </c>
      <c r="Z47" s="99" t="s">
        <v>319</v>
      </c>
      <c r="AA47" s="107">
        <v>20</v>
      </c>
      <c r="AB47" s="106">
        <v>33</v>
      </c>
      <c r="AC47" s="99" t="s">
        <v>785</v>
      </c>
      <c r="AD47" s="107">
        <v>12</v>
      </c>
      <c r="AE47" s="108"/>
      <c r="AF47" s="97"/>
      <c r="AG47" s="111"/>
      <c r="AH47" s="106">
        <v>15</v>
      </c>
      <c r="AI47" s="99" t="s">
        <v>785</v>
      </c>
      <c r="AJ47" s="107">
        <v>4</v>
      </c>
      <c r="AK47" s="106">
        <v>21</v>
      </c>
      <c r="AL47" s="99" t="s">
        <v>319</v>
      </c>
      <c r="AM47" s="107">
        <v>6</v>
      </c>
      <c r="AN47" s="106"/>
      <c r="AO47" s="99"/>
      <c r="AP47" s="107"/>
      <c r="AQ47" s="106">
        <v>27</v>
      </c>
      <c r="AR47" s="99" t="s">
        <v>785</v>
      </c>
      <c r="AS47" s="107">
        <v>6</v>
      </c>
      <c r="AT47" s="106">
        <v>24</v>
      </c>
      <c r="AU47" s="99" t="s">
        <v>319</v>
      </c>
      <c r="AV47" s="107">
        <v>9</v>
      </c>
      <c r="AW47" s="106"/>
      <c r="AX47" s="99"/>
      <c r="AY47" s="107"/>
      <c r="AZ47" s="106">
        <v>44</v>
      </c>
      <c r="BA47" s="99" t="s">
        <v>785</v>
      </c>
      <c r="BB47" s="107">
        <v>12</v>
      </c>
      <c r="BC47" s="106">
        <v>75</v>
      </c>
      <c r="BD47" s="99" t="s">
        <v>319</v>
      </c>
      <c r="BE47" s="107">
        <v>12</v>
      </c>
      <c r="BF47" s="106"/>
      <c r="BG47" s="99"/>
      <c r="BH47" s="107"/>
      <c r="BI47" s="100">
        <f>G47+J47+M47+P47+S47+V47+Y47+AB47+AH47+AK47+AN47+AQ47+AT47+AW47+AZ47+BC47+BF47</f>
        <v>478</v>
      </c>
      <c r="BJ47" s="402">
        <f>I47+L47+O47+R47+U47+X47+AA47+AD47+AG47+AJ47+AM47+AP47+AS47+AV47+AY47+BB47+BE47+BH47</f>
        <v>125</v>
      </c>
      <c r="BK47" s="436">
        <f t="shared" si="4"/>
        <v>3.8239999999999998</v>
      </c>
      <c r="BL47" s="439">
        <v>12</v>
      </c>
      <c r="BM47" s="447">
        <v>54</v>
      </c>
      <c r="BN47" s="451">
        <v>9</v>
      </c>
      <c r="BO47" s="447">
        <v>20</v>
      </c>
      <c r="BP47" s="444">
        <v>4</v>
      </c>
      <c r="BS47" s="132" t="s">
        <v>351</v>
      </c>
    </row>
    <row r="48" spans="1:71" ht="15.75">
      <c r="A48" s="92"/>
      <c r="B48" s="92"/>
      <c r="C48" s="92"/>
      <c r="D48" s="92"/>
      <c r="E48" s="146"/>
      <c r="F48" s="147" t="s">
        <v>0</v>
      </c>
      <c r="G48" s="106">
        <v>42</v>
      </c>
      <c r="H48" s="99" t="s">
        <v>319</v>
      </c>
      <c r="I48" s="107">
        <v>14</v>
      </c>
      <c r="J48" s="106">
        <v>47</v>
      </c>
      <c r="K48" s="99" t="s">
        <v>319</v>
      </c>
      <c r="L48" s="107">
        <v>20</v>
      </c>
      <c r="M48" s="106">
        <v>60</v>
      </c>
      <c r="N48" s="99" t="s">
        <v>785</v>
      </c>
      <c r="O48" s="107">
        <v>24</v>
      </c>
      <c r="P48" s="106"/>
      <c r="Q48" s="99"/>
      <c r="R48" s="107"/>
      <c r="S48" s="106">
        <v>36</v>
      </c>
      <c r="T48" s="99" t="s">
        <v>785</v>
      </c>
      <c r="U48" s="107">
        <v>21</v>
      </c>
      <c r="V48" s="106"/>
      <c r="W48" s="99"/>
      <c r="X48" s="107"/>
      <c r="Y48" s="106">
        <v>34</v>
      </c>
      <c r="Z48" s="99" t="s">
        <v>785</v>
      </c>
      <c r="AA48" s="107">
        <v>18</v>
      </c>
      <c r="AB48" s="106">
        <v>27</v>
      </c>
      <c r="AC48" s="99" t="s">
        <v>785</v>
      </c>
      <c r="AD48" s="107">
        <v>18</v>
      </c>
      <c r="AE48" s="108"/>
      <c r="AF48" s="97"/>
      <c r="AG48" s="111"/>
      <c r="AH48" s="106">
        <v>43</v>
      </c>
      <c r="AI48" s="99" t="s">
        <v>319</v>
      </c>
      <c r="AJ48" s="107">
        <v>17</v>
      </c>
      <c r="AK48" s="106">
        <v>24</v>
      </c>
      <c r="AL48" s="99" t="s">
        <v>785</v>
      </c>
      <c r="AM48" s="107">
        <v>18</v>
      </c>
      <c r="AN48" s="106"/>
      <c r="AO48" s="99"/>
      <c r="AP48" s="107"/>
      <c r="AQ48" s="106">
        <v>36</v>
      </c>
      <c r="AR48" s="99" t="s">
        <v>319</v>
      </c>
      <c r="AS48" s="107">
        <v>18</v>
      </c>
      <c r="AT48" s="106">
        <v>36</v>
      </c>
      <c r="AU48" s="99" t="s">
        <v>785</v>
      </c>
      <c r="AV48" s="107">
        <v>15</v>
      </c>
      <c r="AW48" s="106"/>
      <c r="AX48" s="99"/>
      <c r="AY48" s="107"/>
      <c r="AZ48" s="106">
        <v>32</v>
      </c>
      <c r="BA48" s="99" t="s">
        <v>785</v>
      </c>
      <c r="BB48" s="107">
        <v>18</v>
      </c>
      <c r="BC48" s="106">
        <v>45</v>
      </c>
      <c r="BD48" s="99" t="s">
        <v>785</v>
      </c>
      <c r="BE48" s="107">
        <v>24</v>
      </c>
      <c r="BF48" s="106"/>
      <c r="BG48" s="99"/>
      <c r="BH48" s="107"/>
      <c r="BI48" s="100">
        <f>G48+J48+M48+P48+S48+V48+Y48+AB48+AH48+AK48+AN48+AQ48+AT48+AW48+AZ48+BC48+BF48</f>
        <v>462</v>
      </c>
      <c r="BJ48" s="402">
        <f>I48+L48+O48+R48+U48+X48+AA48+AD48+AG48+AJ48+AM48+AP48+AS48+AV48+AY48+BB48+BE48+BH48</f>
        <v>225</v>
      </c>
      <c r="BK48" s="436">
        <f t="shared" si="4"/>
        <v>2.0533333333333332</v>
      </c>
      <c r="BL48" s="439">
        <v>50</v>
      </c>
      <c r="BM48" s="447">
        <v>36</v>
      </c>
      <c r="BN48" s="451">
        <v>13</v>
      </c>
      <c r="BO48" s="447">
        <v>9</v>
      </c>
      <c r="BP48" s="444">
        <v>3</v>
      </c>
    </row>
    <row r="49" spans="1:71" ht="15.75">
      <c r="A49" s="92"/>
      <c r="B49" s="92"/>
      <c r="C49" s="92"/>
      <c r="D49" s="92"/>
      <c r="E49" s="146"/>
      <c r="F49" s="147" t="s">
        <v>2</v>
      </c>
      <c r="G49" s="106">
        <v>12</v>
      </c>
      <c r="H49" s="99" t="s">
        <v>785</v>
      </c>
      <c r="I49" s="107">
        <v>2</v>
      </c>
      <c r="J49" s="106">
        <v>39</v>
      </c>
      <c r="K49" s="99" t="s">
        <v>785</v>
      </c>
      <c r="L49" s="107">
        <v>15</v>
      </c>
      <c r="M49" s="106">
        <v>30</v>
      </c>
      <c r="N49" s="99" t="s">
        <v>785</v>
      </c>
      <c r="O49" s="107">
        <v>9</v>
      </c>
      <c r="P49" s="106"/>
      <c r="Q49" s="99"/>
      <c r="R49" s="107"/>
      <c r="S49" s="106">
        <v>24</v>
      </c>
      <c r="T49" s="99" t="s">
        <v>785</v>
      </c>
      <c r="U49" s="107">
        <v>12</v>
      </c>
      <c r="V49" s="106"/>
      <c r="W49" s="99"/>
      <c r="X49" s="107"/>
      <c r="Y49" s="106">
        <v>22</v>
      </c>
      <c r="Z49" s="99" t="s">
        <v>785</v>
      </c>
      <c r="AA49" s="107">
        <v>14</v>
      </c>
      <c r="AB49" s="106">
        <v>15</v>
      </c>
      <c r="AC49" s="99" t="s">
        <v>785</v>
      </c>
      <c r="AD49" s="107">
        <v>9</v>
      </c>
      <c r="AE49" s="108"/>
      <c r="AF49" s="97"/>
      <c r="AG49" s="111"/>
      <c r="AH49" s="106">
        <v>27</v>
      </c>
      <c r="AI49" s="99" t="s">
        <v>785</v>
      </c>
      <c r="AJ49" s="107">
        <v>7</v>
      </c>
      <c r="AK49" s="106">
        <v>6</v>
      </c>
      <c r="AL49" s="99" t="s">
        <v>785</v>
      </c>
      <c r="AM49" s="107">
        <v>3</v>
      </c>
      <c r="AN49" s="106"/>
      <c r="AO49" s="99"/>
      <c r="AP49" s="107"/>
      <c r="AQ49" s="106">
        <v>40</v>
      </c>
      <c r="AR49" s="99" t="s">
        <v>319</v>
      </c>
      <c r="AS49" s="107">
        <v>7</v>
      </c>
      <c r="AT49" s="106">
        <v>36</v>
      </c>
      <c r="AU49" s="99" t="s">
        <v>319</v>
      </c>
      <c r="AV49" s="107">
        <v>6</v>
      </c>
      <c r="AW49" s="106"/>
      <c r="AX49" s="99"/>
      <c r="AY49" s="107"/>
      <c r="AZ49" s="106">
        <v>18</v>
      </c>
      <c r="BA49" s="99" t="s">
        <v>319</v>
      </c>
      <c r="BB49" s="107">
        <v>7</v>
      </c>
      <c r="BC49" s="106">
        <v>27</v>
      </c>
      <c r="BD49" s="99" t="s">
        <v>785</v>
      </c>
      <c r="BE49" s="107">
        <v>9</v>
      </c>
      <c r="BF49" s="106"/>
      <c r="BG49" s="99"/>
      <c r="BH49" s="107"/>
      <c r="BI49" s="100">
        <f>G49+J49+M49+P49+S49+V49+Y49+AB49+AH49+AK49+AN49+AQ49+AT49+AW49+AZ49+BC49+BF49</f>
        <v>296</v>
      </c>
      <c r="BJ49" s="402">
        <f>I49+L49+O49+R49+U49+X49+AA49+AD49+AG49+AJ49+AM49+AP49+AS49+AV49+AY49+BB49+BE49+BH49</f>
        <v>100</v>
      </c>
      <c r="BK49" s="436">
        <f t="shared" si="4"/>
        <v>2.96</v>
      </c>
      <c r="BL49" s="439">
        <v>6</v>
      </c>
      <c r="BM49" s="447">
        <v>40</v>
      </c>
      <c r="BN49" s="451">
        <v>6</v>
      </c>
      <c r="BO49" s="447">
        <v>12</v>
      </c>
      <c r="BP49" s="444">
        <v>3</v>
      </c>
    </row>
    <row r="50" spans="1:71" ht="15.75">
      <c r="A50" s="92"/>
      <c r="B50" s="92"/>
      <c r="C50" s="92"/>
      <c r="D50" s="92"/>
      <c r="E50" s="146"/>
      <c r="F50" s="147" t="s">
        <v>3</v>
      </c>
      <c r="G50" s="106">
        <v>0</v>
      </c>
      <c r="H50" s="99" t="s">
        <v>785</v>
      </c>
      <c r="I50" s="107">
        <v>0</v>
      </c>
      <c r="J50" s="106">
        <v>15</v>
      </c>
      <c r="K50" s="99" t="s">
        <v>785</v>
      </c>
      <c r="L50" s="107">
        <v>6</v>
      </c>
      <c r="M50" s="106">
        <v>12</v>
      </c>
      <c r="N50" s="99" t="s">
        <v>319</v>
      </c>
      <c r="O50" s="107">
        <v>3</v>
      </c>
      <c r="P50" s="106"/>
      <c r="Q50" s="99"/>
      <c r="R50" s="107"/>
      <c r="S50" s="106">
        <v>18</v>
      </c>
      <c r="T50" s="99" t="s">
        <v>785</v>
      </c>
      <c r="U50" s="107">
        <v>6</v>
      </c>
      <c r="V50" s="106"/>
      <c r="W50" s="99"/>
      <c r="X50" s="107"/>
      <c r="Y50" s="106">
        <v>14</v>
      </c>
      <c r="Z50" s="99" t="s">
        <v>785</v>
      </c>
      <c r="AA50" s="107">
        <v>6</v>
      </c>
      <c r="AB50" s="106">
        <v>12</v>
      </c>
      <c r="AC50" s="99" t="s">
        <v>785</v>
      </c>
      <c r="AD50" s="107">
        <v>6</v>
      </c>
      <c r="AE50" s="108"/>
      <c r="AF50" s="97"/>
      <c r="AG50" s="111"/>
      <c r="AH50" s="106">
        <v>6</v>
      </c>
      <c r="AI50" s="99" t="s">
        <v>785</v>
      </c>
      <c r="AJ50" s="107">
        <v>2</v>
      </c>
      <c r="AK50" s="106">
        <v>0</v>
      </c>
      <c r="AL50" s="99" t="s">
        <v>785</v>
      </c>
      <c r="AM50" s="107">
        <v>0</v>
      </c>
      <c r="AN50" s="106"/>
      <c r="AO50" s="99"/>
      <c r="AP50" s="107"/>
      <c r="AQ50" s="106">
        <v>6</v>
      </c>
      <c r="AR50" s="99" t="s">
        <v>785</v>
      </c>
      <c r="AS50" s="107">
        <v>3</v>
      </c>
      <c r="AT50" s="106">
        <v>18</v>
      </c>
      <c r="AU50" s="99" t="s">
        <v>785</v>
      </c>
      <c r="AV50" s="107">
        <v>6</v>
      </c>
      <c r="AW50" s="106"/>
      <c r="AX50" s="99"/>
      <c r="AY50" s="107"/>
      <c r="AZ50" s="106">
        <v>0</v>
      </c>
      <c r="BA50" s="99" t="s">
        <v>785</v>
      </c>
      <c r="BB50" s="107">
        <v>0</v>
      </c>
      <c r="BC50" s="106">
        <v>12</v>
      </c>
      <c r="BD50" s="99" t="s">
        <v>785</v>
      </c>
      <c r="BE50" s="107">
        <v>6</v>
      </c>
      <c r="BF50" s="106"/>
      <c r="BG50" s="99"/>
      <c r="BH50" s="107"/>
      <c r="BI50" s="100">
        <f>G50+J50+M50+P50+S50+V50+Y50+AB50+AH50+AK50+AN50+AQ50+AT50+AW50+AZ50+BC50+BF50</f>
        <v>113</v>
      </c>
      <c r="BJ50" s="402">
        <f>I50+L50+O50+R50+U50+X50+AA50+AD50+AG50+AJ50+AM50+AP50+AS50+AV50+AY50+BB50+BE50+BH50</f>
        <v>44</v>
      </c>
      <c r="BK50" s="436">
        <f t="shared" si="4"/>
        <v>2.5681818181818183</v>
      </c>
      <c r="BL50" s="439">
        <v>1</v>
      </c>
      <c r="BM50" s="447">
        <v>14</v>
      </c>
      <c r="BN50" s="451">
        <v>3</v>
      </c>
      <c r="BO50" s="447">
        <v>1</v>
      </c>
      <c r="BP50" s="444">
        <v>2</v>
      </c>
      <c r="BS50" s="132" t="s">
        <v>351</v>
      </c>
    </row>
    <row r="51" spans="1:71" ht="16.5" thickBot="1">
      <c r="A51" s="92"/>
      <c r="B51" s="92"/>
      <c r="C51" s="92"/>
      <c r="D51" s="92"/>
      <c r="E51" s="148"/>
      <c r="F51" s="149" t="s">
        <v>718</v>
      </c>
      <c r="G51" s="106">
        <v>0</v>
      </c>
      <c r="H51" s="99" t="s">
        <v>785</v>
      </c>
      <c r="I51" s="107">
        <v>0</v>
      </c>
      <c r="J51" s="106">
        <v>0</v>
      </c>
      <c r="K51" s="99" t="s">
        <v>785</v>
      </c>
      <c r="L51" s="107">
        <v>0</v>
      </c>
      <c r="M51" s="106">
        <v>0</v>
      </c>
      <c r="N51" s="99" t="s">
        <v>785</v>
      </c>
      <c r="O51" s="107">
        <v>0</v>
      </c>
      <c r="P51" s="106"/>
      <c r="Q51" s="99"/>
      <c r="R51" s="107"/>
      <c r="S51" s="106">
        <v>0</v>
      </c>
      <c r="T51" s="99"/>
      <c r="U51" s="107">
        <v>0</v>
      </c>
      <c r="V51" s="106"/>
      <c r="W51" s="99"/>
      <c r="X51" s="107"/>
      <c r="Y51" s="106">
        <v>0</v>
      </c>
      <c r="Z51" s="99"/>
      <c r="AA51" s="107">
        <v>0</v>
      </c>
      <c r="AB51" s="106">
        <v>0</v>
      </c>
      <c r="AC51" s="99"/>
      <c r="AD51" s="107">
        <v>0</v>
      </c>
      <c r="AE51" s="109"/>
      <c r="AF51" s="98"/>
      <c r="AG51" s="112"/>
      <c r="AH51" s="106">
        <v>0</v>
      </c>
      <c r="AI51" s="99"/>
      <c r="AJ51" s="107">
        <v>0</v>
      </c>
      <c r="AK51" s="106">
        <v>0</v>
      </c>
      <c r="AL51" s="99"/>
      <c r="AM51" s="107">
        <v>0</v>
      </c>
      <c r="AN51" s="106"/>
      <c r="AO51" s="99"/>
      <c r="AP51" s="107"/>
      <c r="AQ51" s="106">
        <v>0</v>
      </c>
      <c r="AR51" s="99"/>
      <c r="AS51" s="107">
        <v>0</v>
      </c>
      <c r="AT51" s="106">
        <v>0</v>
      </c>
      <c r="AU51" s="99" t="s">
        <v>785</v>
      </c>
      <c r="AV51" s="107">
        <v>0</v>
      </c>
      <c r="AW51" s="106"/>
      <c r="AX51" s="99"/>
      <c r="AY51" s="107"/>
      <c r="AZ51" s="106">
        <v>0</v>
      </c>
      <c r="BA51" s="99"/>
      <c r="BB51" s="107">
        <v>0</v>
      </c>
      <c r="BC51" s="106">
        <v>0</v>
      </c>
      <c r="BD51" s="99" t="s">
        <v>785</v>
      </c>
      <c r="BE51" s="107">
        <v>0</v>
      </c>
      <c r="BF51" s="106"/>
      <c r="BG51" s="99"/>
      <c r="BH51" s="107"/>
      <c r="BI51" s="100">
        <f>G51+J51+M51+P51+S51+V51+Y51+AB51+AH51+AK51+AN51+AQ51+AT51+AW51+AZ51+BC51+BF51</f>
        <v>0</v>
      </c>
      <c r="BJ51" s="402">
        <f>I51+L51+O51+R51+U51+X51+AA51+AD51+AG51+AJ51+AM51+AP51+AS51+AV51+AY51+BB51+BE51+BH51</f>
        <v>0</v>
      </c>
      <c r="BK51" s="437">
        <v>0</v>
      </c>
      <c r="BL51" s="440">
        <v>0</v>
      </c>
      <c r="BM51" s="447">
        <v>2</v>
      </c>
      <c r="BN51" s="451">
        <v>1</v>
      </c>
      <c r="BO51" s="448">
        <v>2</v>
      </c>
      <c r="BP51" s="445">
        <v>1</v>
      </c>
    </row>
  </sheetData>
  <autoFilter ref="A1:BT36">
    <filterColumn colId="0"/>
    <filterColumn colId="60"/>
  </autoFilter>
  <mergeCells count="2">
    <mergeCell ref="BM43:BN43"/>
    <mergeCell ref="BO43:BP43"/>
  </mergeCells>
  <conditionalFormatting sqref="BR2:BR38">
    <cfRule type="cellIs" dxfId="0" priority="1" operator="greaterThan">
      <formula>0</formula>
    </cfRule>
  </conditionalFormatting>
  <printOptions horizontalCentered="1"/>
  <pageMargins left="0.23622047244094491" right="0.15748031496062992" top="0.74803149606299213" bottom="0.39370078740157483" header="0.31496062992125984" footer="0.19685039370078741"/>
  <pageSetup paperSize="9" scale="47" fitToHeight="0" orientation="landscape" verticalDpi="0" r:id="rId1"/>
  <headerFooter>
    <oddHeader>&amp;C&amp;"Algerian,Gras"&amp;28RESULTATS - CLASSEMENT CONCOURS CORPORATIFS 2015</oddHeader>
    <oddFooter>&amp;Lau :&amp;D&amp;Cpage : &amp;P/&amp;N&amp;R&amp;"-,Italique"&amp;8Alain Dumoulin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416" activePane="bottomRight" state="frozen"/>
      <selection pane="topRight" activeCell="B1" sqref="B1"/>
      <selection pane="bottomLeft" activeCell="A7" sqref="A7"/>
      <selection pane="bottomRight" activeCell="L136" sqref="L136:L520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42028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0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764</v>
      </c>
      <c r="E4" s="379" t="s">
        <v>763</v>
      </c>
      <c r="F4" s="379"/>
      <c r="G4" s="378">
        <v>6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/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str">
        <f>VLOOKUP($Q11,[1]BASE!$A:$D,2,FALSE)</f>
        <v>noms AUTOMATIQUE</v>
      </c>
      <c r="S11" s="250" t="str">
        <f>VLOOKUP($Q11,[1]BASE!$A:$D,3,FALSE)</f>
        <v>Automatique</v>
      </c>
      <c r="T11" s="249" t="s">
        <v>740</v>
      </c>
      <c r="U11" s="328">
        <f>U12</f>
        <v>2</v>
      </c>
      <c r="V11" s="327" t="str">
        <f>VLOOKUP($Q11,[1]BASE!$A:$D,4,FALSE)</f>
        <v>Auto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/>
      <c r="O12" s="169">
        <v>1</v>
      </c>
      <c r="P12" s="273" t="s">
        <v>730</v>
      </c>
      <c r="Q12" s="323">
        <v>6900182</v>
      </c>
      <c r="R12" s="240" t="str">
        <f>VLOOKUP($Q12,[1]BASE!$A:$D,2,FALSE)</f>
        <v>DUMOULIN Alain</v>
      </c>
      <c r="S12" s="240" t="str">
        <f>VLOOKUP($Q12,[1]BASE!$A:$D,3,FALSE)</f>
        <v>ATSCAF</v>
      </c>
      <c r="T12" s="239" t="s">
        <v>740</v>
      </c>
      <c r="U12" s="322">
        <v>2</v>
      </c>
      <c r="V12" s="321" t="str">
        <f>VLOOKUP($Q12,[1]BASE!$A:$D,4,FALSE)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tr">
        <f>VLOOKUP($Q13,[1]BASE!$A:$D,2,FALSE)</f>
        <v>noms AUTOMATIQUE</v>
      </c>
      <c r="S13" s="230" t="str">
        <f>VLOOKUP($Q13,[1]BASE!$A:$D,3,FALSE)</f>
        <v>Automatique</v>
      </c>
      <c r="T13" s="229" t="s">
        <v>740</v>
      </c>
      <c r="U13" s="316">
        <f>U12</f>
        <v>2</v>
      </c>
      <c r="V13" s="315" t="str">
        <f>VLOOKUP($Q13,[1]BASE!$A:$D,4,FALSE)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hidden="1" customHeight="1">
      <c r="A16" s="169"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/>
      <c r="Q16" s="331"/>
      <c r="R16" s="331"/>
      <c r="S16" s="331"/>
      <c r="X16" s="330"/>
    </row>
    <row r="17" spans="1:27" s="170" customFormat="1" ht="24" hidden="1" customHeight="1" thickBot="1">
      <c r="A17" s="169"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str">
        <f>VLOOKUP($Q19,[1]BASE!$A:$D,2,FALSE)</f>
        <v>MURON Alain</v>
      </c>
      <c r="S19" s="250" t="str">
        <f>VLOOKUP($Q19,[1]BASE!$A:$D,3,FALSE)</f>
        <v>ATSCAF</v>
      </c>
      <c r="T19" s="249" t="s">
        <v>740</v>
      </c>
      <c r="U19" s="328">
        <f>U20</f>
        <v>2</v>
      </c>
      <c r="V19" s="327" t="str">
        <f>VLOOKUP($Q19,[1]BASE!$A:$D,4,FALSE)</f>
        <v>M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/>
      <c r="O20" s="169">
        <v>1</v>
      </c>
      <c r="P20" s="273" t="s">
        <v>730</v>
      </c>
      <c r="Q20" s="323">
        <v>6900182</v>
      </c>
      <c r="R20" s="240" t="str">
        <f>VLOOKUP($Q20,[1]BASE!$A:$D,2,FALSE)</f>
        <v>DUMOULIN Alain</v>
      </c>
      <c r="S20" s="240" t="str">
        <f>VLOOKUP($Q20,[1]BASE!$A:$D,3,FALSE)</f>
        <v>ATSCAF</v>
      </c>
      <c r="T20" s="239" t="s">
        <v>740</v>
      </c>
      <c r="U20" s="322">
        <v>2</v>
      </c>
      <c r="V20" s="321" t="str">
        <f>VLOOKUP($Q20,[1]BASE!$A:$D,4,FALSE)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tr">
        <f>VLOOKUP($Q21,[1]BASE!$A:$D,2,FALSE)</f>
        <v>noms AUTOMATIQUE</v>
      </c>
      <c r="S21" s="230" t="str">
        <f>VLOOKUP($Q21,[1]BASE!$A:$D,3,FALSE)</f>
        <v>Automatique</v>
      </c>
      <c r="T21" s="229" t="s">
        <v>740</v>
      </c>
      <c r="U21" s="316">
        <f>U20</f>
        <v>2</v>
      </c>
      <c r="V21" s="315" t="str">
        <f>VLOOKUP($Q21,[1]BASE!$A:$D,4,FALSE)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hidden="1" customHeight="1">
      <c r="A24" s="169"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/>
      <c r="Q24" s="331"/>
      <c r="R24" s="331"/>
      <c r="S24" s="331"/>
      <c r="X24" s="330"/>
    </row>
    <row r="25" spans="1:27" s="170" customFormat="1" ht="24" hidden="1" customHeight="1" thickBot="1">
      <c r="A25" s="169"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str">
        <f>VLOOKUP($Q27,[1]BASE!$A:$D,2,FALSE)</f>
        <v>MURON Alain</v>
      </c>
      <c r="S27" s="250" t="str">
        <f>VLOOKUP($Q27,[1]BASE!$A:$D,3,FALSE)</f>
        <v>ATSCAF</v>
      </c>
      <c r="T27" s="249" t="s">
        <v>740</v>
      </c>
      <c r="U27" s="328">
        <f>U28</f>
        <v>2</v>
      </c>
      <c r="V27" s="327" t="str">
        <f>VLOOKUP($Q27,[1]BASE!$A:$D,4,FALSE)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/>
      <c r="O28" s="169">
        <v>1</v>
      </c>
      <c r="P28" s="273" t="s">
        <v>728</v>
      </c>
      <c r="Q28" s="323">
        <v>6900182</v>
      </c>
      <c r="R28" s="240" t="str">
        <f>VLOOKUP($Q28,[1]BASE!$A:$D,2,FALSE)</f>
        <v>DUMOULIN Alain</v>
      </c>
      <c r="S28" s="240" t="str">
        <f>VLOOKUP($Q28,[1]BASE!$A:$D,3,FALSE)</f>
        <v>ATSCAF</v>
      </c>
      <c r="T28" s="239" t="s">
        <v>740</v>
      </c>
      <c r="U28" s="322">
        <v>2</v>
      </c>
      <c r="V28" s="321" t="str">
        <f>VLOOKUP($Q28,[1]BASE!$A:$D,4,FALSE)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tr">
        <f>VLOOKUP($Q29,[1]BASE!$A:$D,2,FALSE)</f>
        <v>MURON Michèle</v>
      </c>
      <c r="S29" s="230" t="str">
        <f>VLOOKUP($Q29,[1]BASE!$A:$D,3,FALSE)</f>
        <v>ATSCAF</v>
      </c>
      <c r="T29" s="229" t="s">
        <v>740</v>
      </c>
      <c r="U29" s="316">
        <f>U28</f>
        <v>2</v>
      </c>
      <c r="V29" s="315" t="str">
        <f>VLOOKUP($Q29,[1]BASE!$A:$D,4,FALSE)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/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str">
        <f>VLOOKUP($Q35,[1]BASE!$A:$D,2,FALSE)</f>
        <v>HANSI Gilles</v>
      </c>
      <c r="S35" s="250" t="str">
        <f>VLOOKUP($Q35,[1]BASE!$A:$D,3,FALSE)</f>
        <v>S A L</v>
      </c>
      <c r="T35" s="249" t="s">
        <v>740</v>
      </c>
      <c r="U35" s="328">
        <f>U36</f>
        <v>2</v>
      </c>
      <c r="V35" s="327" t="str">
        <f>VLOOKUP($Q35,[1]BASE!$A:$D,4,FALSE)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/>
      <c r="O36" s="169">
        <v>1</v>
      </c>
      <c r="P36" s="273" t="s">
        <v>728</v>
      </c>
      <c r="Q36" s="323">
        <v>6900182</v>
      </c>
      <c r="R36" s="240" t="str">
        <f>VLOOKUP($Q36,[1]BASE!$A:$D,2,FALSE)</f>
        <v>DUMOULIN Alain</v>
      </c>
      <c r="S36" s="240" t="str">
        <f>VLOOKUP($Q36,[1]BASE!$A:$D,3,FALSE)</f>
        <v>ATSCAF</v>
      </c>
      <c r="T36" s="239" t="s">
        <v>740</v>
      </c>
      <c r="U36" s="322">
        <v>2</v>
      </c>
      <c r="V36" s="321" t="str">
        <f>VLOOKUP($Q36,[1]BASE!$A:$D,4,FALSE)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tr">
        <f>VLOOKUP($Q37,[1]BASE!$A:$D,2,FALSE)</f>
        <v>MURON Michèle</v>
      </c>
      <c r="S37" s="230" t="str">
        <f>VLOOKUP($Q37,[1]BASE!$A:$D,3,FALSE)</f>
        <v>ATSCAF</v>
      </c>
      <c r="T37" s="229" t="s">
        <v>740</v>
      </c>
      <c r="U37" s="316">
        <f>U36</f>
        <v>2</v>
      </c>
      <c r="V37" s="315" t="str">
        <f>VLOOKUP($Q37,[1]BASE!$A:$D,4,FALSE)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hidden="1" customHeight="1">
      <c r="A40" s="169"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/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hidden="1" customHeight="1">
      <c r="A44" s="169"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/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hidden="1" customHeight="1">
      <c r="A48" s="169"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/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hidden="1" customHeight="1">
      <c r="A52" s="169"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/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hidden="1" customHeight="1">
      <c r="A56" s="169"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/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hidden="1" customHeight="1">
      <c r="A60" s="169"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/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hidden="1" customHeight="1">
      <c r="A64" s="169"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/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hidden="1" customHeight="1">
      <c r="A68" s="169"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/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hidden="1" customHeight="1">
      <c r="A72" s="169"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/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hidden="1" customHeight="1">
      <c r="A135" s="169">
        <v>1</v>
      </c>
      <c r="B135" s="276" t="s">
        <v>728</v>
      </c>
      <c r="C135" s="251">
        <v>6919954</v>
      </c>
      <c r="D135" s="250" t="s">
        <v>254</v>
      </c>
      <c r="E135" s="250" t="s">
        <v>0</v>
      </c>
      <c r="F135" s="249" t="s">
        <v>740</v>
      </c>
      <c r="G135" s="309">
        <v>2</v>
      </c>
      <c r="H135" s="247" t="s">
        <v>8</v>
      </c>
      <c r="I135" s="275"/>
      <c r="J135" s="245"/>
      <c r="K135" s="274"/>
      <c r="L135" s="274"/>
      <c r="M135" s="243"/>
      <c r="N135" s="171"/>
      <c r="O135" s="171"/>
      <c r="P135" s="171"/>
      <c r="Q135" s="171"/>
      <c r="R135" s="172"/>
      <c r="T135" s="171"/>
    </row>
    <row r="136" spans="1:20" s="170" customFormat="1" ht="24" customHeight="1">
      <c r="A136" s="169">
        <v>1</v>
      </c>
      <c r="B136" s="273" t="s">
        <v>728</v>
      </c>
      <c r="C136" s="241">
        <v>6907646</v>
      </c>
      <c r="D136" s="240" t="s">
        <v>142</v>
      </c>
      <c r="E136" s="240" t="s">
        <v>0</v>
      </c>
      <c r="F136" s="239" t="s">
        <v>740</v>
      </c>
      <c r="G136" s="309">
        <v>2</v>
      </c>
      <c r="H136" s="237" t="s">
        <v>179</v>
      </c>
      <c r="I136" s="272"/>
      <c r="J136" s="235"/>
      <c r="K136" s="271"/>
      <c r="L136" s="271" t="s">
        <v>747</v>
      </c>
      <c r="M136" s="233"/>
      <c r="N136" s="171"/>
      <c r="O136" s="171"/>
      <c r="P136" s="171"/>
      <c r="Q136" s="171"/>
      <c r="R136" s="172"/>
      <c r="T136" s="171"/>
    </row>
    <row r="137" spans="1:20" s="170" customFormat="1" ht="24" hidden="1" customHeight="1" thickBot="1">
      <c r="A137" s="169">
        <v>1</v>
      </c>
      <c r="B137" s="270" t="s">
        <v>728</v>
      </c>
      <c r="C137" s="231"/>
      <c r="D137" s="230" t="e">
        <v>#N/A</v>
      </c>
      <c r="E137" s="230" t="e">
        <v>#N/A</v>
      </c>
      <c r="F137" s="229" t="s">
        <v>740</v>
      </c>
      <c r="G137" s="310"/>
      <c r="H137" s="227" t="e">
        <v>#N/A</v>
      </c>
      <c r="I137" s="269"/>
      <c r="J137" s="225"/>
      <c r="K137" s="268"/>
      <c r="L137" s="268" t="s">
        <v>747</v>
      </c>
      <c r="M137" s="223"/>
      <c r="N137" s="171"/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 t="s">
        <v>747</v>
      </c>
      <c r="M138" s="213"/>
      <c r="N138" s="171"/>
      <c r="O138" s="171"/>
      <c r="P138" s="171"/>
      <c r="Q138" s="171"/>
      <c r="R138" s="172"/>
      <c r="T138" s="171"/>
    </row>
    <row r="139" spans="1:20" s="170" customFormat="1" ht="24" hidden="1" customHeight="1">
      <c r="A139" s="169">
        <v>2</v>
      </c>
      <c r="B139" s="262" t="s">
        <v>728</v>
      </c>
      <c r="C139" s="211">
        <v>6914295</v>
      </c>
      <c r="D139" s="210" t="s">
        <v>91</v>
      </c>
      <c r="E139" s="210" t="s">
        <v>0</v>
      </c>
      <c r="F139" s="209" t="s">
        <v>740</v>
      </c>
      <c r="G139" s="309">
        <v>2</v>
      </c>
      <c r="H139" s="207" t="s">
        <v>8</v>
      </c>
      <c r="I139" s="261"/>
      <c r="J139" s="205"/>
      <c r="K139" s="260"/>
      <c r="L139" s="260" t="s">
        <v>747</v>
      </c>
      <c r="M139" s="203"/>
      <c r="N139" s="171"/>
      <c r="O139" s="171"/>
      <c r="P139" s="171"/>
      <c r="Q139" s="171"/>
      <c r="R139" s="172"/>
      <c r="T139" s="171"/>
    </row>
    <row r="140" spans="1:20" s="170" customFormat="1" ht="24" customHeight="1">
      <c r="A140" s="169">
        <v>2</v>
      </c>
      <c r="B140" s="259" t="s">
        <v>728</v>
      </c>
      <c r="C140" s="201">
        <v>6921746</v>
      </c>
      <c r="D140" s="200" t="s">
        <v>265</v>
      </c>
      <c r="E140" s="200" t="s">
        <v>0</v>
      </c>
      <c r="F140" s="199" t="s">
        <v>740</v>
      </c>
      <c r="G140" s="309">
        <v>2</v>
      </c>
      <c r="H140" s="197" t="s">
        <v>179</v>
      </c>
      <c r="I140" s="258"/>
      <c r="J140" s="195"/>
      <c r="K140" s="257"/>
      <c r="L140" s="257" t="s">
        <v>747</v>
      </c>
      <c r="M140" s="193"/>
      <c r="N140" s="171"/>
      <c r="O140" s="171"/>
      <c r="P140" s="171"/>
      <c r="Q140" s="171"/>
      <c r="R140" s="172"/>
      <c r="T140" s="171"/>
    </row>
    <row r="141" spans="1:20" s="170" customFormat="1" ht="24" hidden="1" customHeight="1" thickBot="1">
      <c r="A141" s="169">
        <v>2</v>
      </c>
      <c r="B141" s="278" t="s">
        <v>728</v>
      </c>
      <c r="C141" s="191"/>
      <c r="D141" s="190" t="e">
        <v>#N/A</v>
      </c>
      <c r="E141" s="190" t="e">
        <v>#N/A</v>
      </c>
      <c r="F141" s="189" t="s">
        <v>740</v>
      </c>
      <c r="G141" s="188"/>
      <c r="H141" s="187" t="e">
        <v>#N/A</v>
      </c>
      <c r="I141" s="256"/>
      <c r="J141" s="185"/>
      <c r="K141" s="255"/>
      <c r="L141" s="255" t="s">
        <v>747</v>
      </c>
      <c r="M141" s="183"/>
      <c r="N141" s="171"/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 t="s">
        <v>747</v>
      </c>
      <c r="M142" s="213"/>
      <c r="N142" s="171"/>
      <c r="O142" s="171"/>
      <c r="P142" s="171"/>
      <c r="Q142" s="171"/>
      <c r="R142" s="172"/>
      <c r="T142" s="171"/>
    </row>
    <row r="143" spans="1:20" s="170" customFormat="1" ht="24" hidden="1" customHeight="1">
      <c r="A143" s="169">
        <v>3</v>
      </c>
      <c r="B143" s="276" t="s">
        <v>728</v>
      </c>
      <c r="C143" s="251">
        <v>6921170</v>
      </c>
      <c r="D143" s="250" t="s">
        <v>620</v>
      </c>
      <c r="E143" s="250" t="s">
        <v>0</v>
      </c>
      <c r="F143" s="249" t="s">
        <v>740</v>
      </c>
      <c r="G143" s="309">
        <v>2</v>
      </c>
      <c r="H143" s="247" t="s">
        <v>8</v>
      </c>
      <c r="I143" s="275"/>
      <c r="J143" s="245"/>
      <c r="K143" s="274"/>
      <c r="L143" s="274" t="s">
        <v>747</v>
      </c>
      <c r="M143" s="243"/>
      <c r="N143" s="171"/>
      <c r="O143" s="171"/>
      <c r="P143" s="171"/>
      <c r="Q143" s="171"/>
      <c r="R143" s="172"/>
      <c r="T143" s="171"/>
    </row>
    <row r="144" spans="1:20" s="170" customFormat="1" ht="24" customHeight="1">
      <c r="A144" s="169">
        <v>3</v>
      </c>
      <c r="B144" s="273" t="s">
        <v>728</v>
      </c>
      <c r="C144" s="241">
        <v>6919953</v>
      </c>
      <c r="D144" s="240" t="s">
        <v>253</v>
      </c>
      <c r="E144" s="240" t="s">
        <v>0</v>
      </c>
      <c r="F144" s="239" t="s">
        <v>740</v>
      </c>
      <c r="G144" s="309">
        <v>2</v>
      </c>
      <c r="H144" s="237" t="s">
        <v>179</v>
      </c>
      <c r="I144" s="272"/>
      <c r="J144" s="235"/>
      <c r="K144" s="271"/>
      <c r="L144" s="271" t="s">
        <v>747</v>
      </c>
      <c r="M144" s="233"/>
      <c r="N144" s="171"/>
      <c r="O144" s="171"/>
      <c r="P144" s="171"/>
      <c r="Q144" s="171"/>
      <c r="R144" s="172"/>
      <c r="T144" s="171"/>
    </row>
    <row r="145" spans="1:20" s="170" customFormat="1" ht="24" hidden="1" customHeight="1" thickBot="1">
      <c r="A145" s="169">
        <v>3</v>
      </c>
      <c r="B145" s="270" t="s">
        <v>728</v>
      </c>
      <c r="C145" s="231"/>
      <c r="D145" s="230" t="e">
        <v>#N/A</v>
      </c>
      <c r="E145" s="230" t="e">
        <v>#N/A</v>
      </c>
      <c r="F145" s="229" t="s">
        <v>740</v>
      </c>
      <c r="G145" s="228"/>
      <c r="H145" s="227" t="e">
        <v>#N/A</v>
      </c>
      <c r="I145" s="269"/>
      <c r="J145" s="225"/>
      <c r="K145" s="268"/>
      <c r="L145" s="268" t="s">
        <v>747</v>
      </c>
      <c r="M145" s="223"/>
      <c r="N145" s="171"/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 t="s">
        <v>747</v>
      </c>
      <c r="M146" s="213"/>
      <c r="N146" s="171"/>
      <c r="O146" s="171"/>
      <c r="P146" s="171"/>
      <c r="Q146" s="171"/>
      <c r="R146" s="172"/>
      <c r="T146" s="171"/>
    </row>
    <row r="147" spans="1:20" s="170" customFormat="1" ht="24" hidden="1" customHeight="1">
      <c r="A147" s="169">
        <v>4</v>
      </c>
      <c r="B147" s="262" t="s">
        <v>728</v>
      </c>
      <c r="C147" s="211">
        <v>6917522</v>
      </c>
      <c r="D147" s="210" t="s">
        <v>78</v>
      </c>
      <c r="E147" s="210" t="s">
        <v>1</v>
      </c>
      <c r="F147" s="209" t="s">
        <v>740</v>
      </c>
      <c r="G147" s="309">
        <v>2</v>
      </c>
      <c r="H147" s="207" t="s">
        <v>8</v>
      </c>
      <c r="I147" s="261"/>
      <c r="J147" s="205"/>
      <c r="K147" s="260"/>
      <c r="L147" s="260" t="s">
        <v>747</v>
      </c>
      <c r="M147" s="203"/>
      <c r="N147" s="171"/>
      <c r="O147" s="171"/>
      <c r="P147" s="171"/>
      <c r="Q147" s="171"/>
      <c r="R147" s="172"/>
      <c r="T147" s="171"/>
    </row>
    <row r="148" spans="1:20" s="170" customFormat="1" ht="24" customHeight="1">
      <c r="A148" s="169">
        <v>4</v>
      </c>
      <c r="B148" s="259" t="s">
        <v>728</v>
      </c>
      <c r="C148" s="201">
        <v>6907739</v>
      </c>
      <c r="D148" s="200" t="s">
        <v>111</v>
      </c>
      <c r="E148" s="200" t="s">
        <v>1</v>
      </c>
      <c r="F148" s="199" t="s">
        <v>740</v>
      </c>
      <c r="G148" s="309">
        <v>2</v>
      </c>
      <c r="H148" s="197" t="s">
        <v>179</v>
      </c>
      <c r="I148" s="258"/>
      <c r="J148" s="195"/>
      <c r="K148" s="257"/>
      <c r="L148" s="257" t="s">
        <v>747</v>
      </c>
      <c r="M148" s="193"/>
      <c r="N148" s="171"/>
      <c r="O148" s="171"/>
      <c r="P148" s="171"/>
      <c r="Q148" s="171"/>
      <c r="R148" s="172"/>
      <c r="T148" s="171"/>
    </row>
    <row r="149" spans="1:20" s="170" customFormat="1" ht="24" hidden="1" customHeight="1" thickBot="1">
      <c r="A149" s="169">
        <v>4</v>
      </c>
      <c r="B149" s="278" t="s">
        <v>728</v>
      </c>
      <c r="C149" s="191"/>
      <c r="D149" s="190" t="e">
        <v>#N/A</v>
      </c>
      <c r="E149" s="190" t="e">
        <v>#N/A</v>
      </c>
      <c r="F149" s="189" t="s">
        <v>740</v>
      </c>
      <c r="G149" s="188"/>
      <c r="H149" s="187" t="e">
        <v>#N/A</v>
      </c>
      <c r="I149" s="256"/>
      <c r="J149" s="185"/>
      <c r="K149" s="255"/>
      <c r="L149" s="255" t="s">
        <v>747</v>
      </c>
      <c r="M149" s="183"/>
      <c r="N149" s="171"/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 t="s">
        <v>747</v>
      </c>
      <c r="M150" s="213"/>
      <c r="N150" s="171"/>
      <c r="O150" s="171"/>
      <c r="P150" s="171"/>
      <c r="Q150" s="171"/>
      <c r="R150" s="172"/>
      <c r="T150" s="171"/>
    </row>
    <row r="151" spans="1:20" s="170" customFormat="1" ht="24" hidden="1" customHeight="1">
      <c r="A151" s="169">
        <v>5</v>
      </c>
      <c r="B151" s="276" t="s">
        <v>728</v>
      </c>
      <c r="C151" s="251">
        <v>6903022</v>
      </c>
      <c r="D151" s="250" t="s">
        <v>215</v>
      </c>
      <c r="E151" s="250" t="s">
        <v>1</v>
      </c>
      <c r="F151" s="249" t="s">
        <v>740</v>
      </c>
      <c r="G151" s="309">
        <v>2</v>
      </c>
      <c r="H151" s="247" t="s">
        <v>8</v>
      </c>
      <c r="I151" s="275"/>
      <c r="J151" s="245"/>
      <c r="K151" s="274"/>
      <c r="L151" s="274" t="s">
        <v>747</v>
      </c>
      <c r="M151" s="243"/>
      <c r="N151" s="171"/>
      <c r="O151" s="171"/>
      <c r="P151" s="171"/>
      <c r="Q151" s="171"/>
      <c r="R151" s="172"/>
      <c r="T151" s="171"/>
    </row>
    <row r="152" spans="1:20" s="170" customFormat="1" ht="24" customHeight="1">
      <c r="A152" s="169">
        <v>5</v>
      </c>
      <c r="B152" s="273" t="s">
        <v>728</v>
      </c>
      <c r="C152" s="241">
        <v>6922115</v>
      </c>
      <c r="D152" s="240" t="s">
        <v>114</v>
      </c>
      <c r="E152" s="240" t="s">
        <v>1</v>
      </c>
      <c r="F152" s="239" t="s">
        <v>740</v>
      </c>
      <c r="G152" s="309">
        <v>2</v>
      </c>
      <c r="H152" s="237" t="s">
        <v>179</v>
      </c>
      <c r="I152" s="272"/>
      <c r="J152" s="235"/>
      <c r="K152" s="271"/>
      <c r="L152" s="271" t="s">
        <v>747</v>
      </c>
      <c r="M152" s="233"/>
      <c r="N152" s="171"/>
      <c r="O152" s="171"/>
      <c r="P152" s="171"/>
      <c r="Q152" s="171"/>
      <c r="R152" s="172"/>
      <c r="T152" s="171"/>
    </row>
    <row r="153" spans="1:20" s="170" customFormat="1" ht="24" hidden="1" customHeight="1" thickBot="1">
      <c r="A153" s="169">
        <v>5</v>
      </c>
      <c r="B153" s="270" t="s">
        <v>728</v>
      </c>
      <c r="C153" s="231"/>
      <c r="D153" s="230" t="e">
        <v>#N/A</v>
      </c>
      <c r="E153" s="230" t="e">
        <v>#N/A</v>
      </c>
      <c r="F153" s="229" t="s">
        <v>740</v>
      </c>
      <c r="G153" s="228"/>
      <c r="H153" s="227" t="e">
        <v>#N/A</v>
      </c>
      <c r="I153" s="269"/>
      <c r="J153" s="225"/>
      <c r="K153" s="268"/>
      <c r="L153" s="268" t="s">
        <v>747</v>
      </c>
      <c r="M153" s="223"/>
      <c r="N153" s="171"/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 t="s">
        <v>747</v>
      </c>
      <c r="M154" s="213"/>
      <c r="N154" s="171"/>
      <c r="O154" s="171"/>
      <c r="P154" s="171"/>
      <c r="Q154" s="171"/>
      <c r="R154" s="172"/>
      <c r="T154" s="171"/>
    </row>
    <row r="155" spans="1:20" s="170" customFormat="1" ht="24" hidden="1" customHeight="1">
      <c r="A155" s="169">
        <v>6</v>
      </c>
      <c r="B155" s="262" t="s">
        <v>728</v>
      </c>
      <c r="C155" s="211">
        <v>6924248</v>
      </c>
      <c r="D155" s="210" t="s">
        <v>284</v>
      </c>
      <c r="E155" s="210" t="s">
        <v>5</v>
      </c>
      <c r="F155" s="209" t="s">
        <v>740</v>
      </c>
      <c r="G155" s="309">
        <v>2</v>
      </c>
      <c r="H155" s="207" t="s">
        <v>8</v>
      </c>
      <c r="I155" s="261"/>
      <c r="J155" s="205"/>
      <c r="K155" s="260"/>
      <c r="L155" s="260" t="s">
        <v>747</v>
      </c>
      <c r="M155" s="203"/>
      <c r="N155" s="171"/>
      <c r="O155" s="171"/>
      <c r="P155" s="171"/>
      <c r="Q155" s="171"/>
      <c r="R155" s="172"/>
      <c r="T155" s="171"/>
    </row>
    <row r="156" spans="1:20" s="170" customFormat="1" ht="24" customHeight="1">
      <c r="A156" s="169">
        <v>6</v>
      </c>
      <c r="B156" s="259" t="s">
        <v>728</v>
      </c>
      <c r="C156" s="201">
        <v>6920267</v>
      </c>
      <c r="D156" s="200" t="s">
        <v>258</v>
      </c>
      <c r="E156" s="200" t="s">
        <v>5</v>
      </c>
      <c r="F156" s="199" t="s">
        <v>740</v>
      </c>
      <c r="G156" s="309">
        <v>2</v>
      </c>
      <c r="H156" s="197" t="s">
        <v>179</v>
      </c>
      <c r="I156" s="258"/>
      <c r="J156" s="195"/>
      <c r="K156" s="257"/>
      <c r="L156" s="257" t="s">
        <v>747</v>
      </c>
      <c r="M156" s="193"/>
      <c r="N156" s="171"/>
      <c r="O156" s="171"/>
      <c r="P156" s="171"/>
      <c r="Q156" s="171"/>
      <c r="R156" s="172"/>
      <c r="T156" s="171"/>
    </row>
    <row r="157" spans="1:20" s="170" customFormat="1" ht="24" hidden="1" customHeight="1" thickBot="1">
      <c r="A157" s="169">
        <v>6</v>
      </c>
      <c r="B157" s="278" t="s">
        <v>728</v>
      </c>
      <c r="C157" s="191"/>
      <c r="D157" s="190" t="e">
        <v>#N/A</v>
      </c>
      <c r="E157" s="190" t="e">
        <v>#N/A</v>
      </c>
      <c r="F157" s="189" t="s">
        <v>740</v>
      </c>
      <c r="G157" s="188"/>
      <c r="H157" s="187" t="e">
        <v>#N/A</v>
      </c>
      <c r="I157" s="256"/>
      <c r="J157" s="185"/>
      <c r="K157" s="255"/>
      <c r="L157" s="255" t="s">
        <v>747</v>
      </c>
      <c r="M157" s="183"/>
      <c r="N157" s="171"/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 t="s">
        <v>747</v>
      </c>
      <c r="M158" s="213"/>
      <c r="N158" s="171"/>
      <c r="O158" s="171"/>
      <c r="P158" s="171"/>
      <c r="Q158" s="171"/>
      <c r="R158" s="172"/>
      <c r="T158" s="171"/>
    </row>
    <row r="159" spans="1:20" s="170" customFormat="1" ht="24" hidden="1" customHeight="1">
      <c r="A159" s="169">
        <v>7</v>
      </c>
      <c r="B159" s="276" t="s">
        <v>728</v>
      </c>
      <c r="C159" s="251">
        <v>6920784</v>
      </c>
      <c r="D159" s="250" t="s">
        <v>56</v>
      </c>
      <c r="E159" s="250" t="s">
        <v>5</v>
      </c>
      <c r="F159" s="249" t="s">
        <v>740</v>
      </c>
      <c r="G159" s="309">
        <v>2</v>
      </c>
      <c r="H159" s="247" t="s">
        <v>8</v>
      </c>
      <c r="I159" s="275"/>
      <c r="J159" s="245"/>
      <c r="K159" s="274"/>
      <c r="L159" s="274" t="s">
        <v>747</v>
      </c>
      <c r="M159" s="243"/>
      <c r="N159" s="171"/>
      <c r="O159" s="171"/>
      <c r="P159" s="171"/>
      <c r="Q159" s="171"/>
      <c r="R159" s="172"/>
      <c r="T159" s="171"/>
    </row>
    <row r="160" spans="1:20" s="170" customFormat="1" ht="24" customHeight="1">
      <c r="A160" s="169">
        <v>7</v>
      </c>
      <c r="B160" s="273" t="s">
        <v>728</v>
      </c>
      <c r="C160" s="241">
        <v>6902530</v>
      </c>
      <c r="D160" s="240" t="s">
        <v>136</v>
      </c>
      <c r="E160" s="240" t="s">
        <v>5</v>
      </c>
      <c r="F160" s="239" t="s">
        <v>740</v>
      </c>
      <c r="G160" s="309">
        <v>2</v>
      </c>
      <c r="H160" s="237" t="s">
        <v>179</v>
      </c>
      <c r="I160" s="272"/>
      <c r="J160" s="235"/>
      <c r="K160" s="271"/>
      <c r="L160" s="271" t="s">
        <v>747</v>
      </c>
      <c r="M160" s="233"/>
      <c r="N160" s="171"/>
      <c r="O160" s="171"/>
      <c r="P160" s="171"/>
      <c r="Q160" s="171"/>
      <c r="R160" s="172"/>
      <c r="T160" s="171"/>
    </row>
    <row r="161" spans="1:20" s="170" customFormat="1" ht="24" hidden="1" customHeight="1" thickBot="1">
      <c r="A161" s="169">
        <v>7</v>
      </c>
      <c r="B161" s="270" t="s">
        <v>728</v>
      </c>
      <c r="C161" s="231"/>
      <c r="D161" s="230" t="e">
        <v>#N/A</v>
      </c>
      <c r="E161" s="230" t="e">
        <v>#N/A</v>
      </c>
      <c r="F161" s="229" t="s">
        <v>740</v>
      </c>
      <c r="G161" s="228"/>
      <c r="H161" s="227" t="e">
        <v>#N/A</v>
      </c>
      <c r="I161" s="269"/>
      <c r="J161" s="225"/>
      <c r="K161" s="268"/>
      <c r="L161" s="268" t="s">
        <v>747</v>
      </c>
      <c r="M161" s="223"/>
      <c r="N161" s="171"/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 t="s">
        <v>747</v>
      </c>
      <c r="M162" s="213"/>
      <c r="N162" s="171"/>
      <c r="O162" s="171"/>
      <c r="P162" s="171"/>
      <c r="Q162" s="171"/>
      <c r="R162" s="172"/>
      <c r="T162" s="171"/>
    </row>
    <row r="163" spans="1:20" s="170" customFormat="1" ht="24" hidden="1" customHeight="1">
      <c r="A163" s="169">
        <v>8</v>
      </c>
      <c r="B163" s="262" t="s">
        <v>728</v>
      </c>
      <c r="C163" s="211">
        <v>6925957</v>
      </c>
      <c r="D163" s="210" t="s">
        <v>336</v>
      </c>
      <c r="E163" s="210" t="s">
        <v>554</v>
      </c>
      <c r="F163" s="209" t="s">
        <v>740</v>
      </c>
      <c r="G163" s="309">
        <v>2</v>
      </c>
      <c r="H163" s="207" t="s">
        <v>8</v>
      </c>
      <c r="I163" s="261"/>
      <c r="J163" s="205"/>
      <c r="K163" s="260"/>
      <c r="L163" s="260" t="s">
        <v>747</v>
      </c>
      <c r="M163" s="203"/>
      <c r="N163" s="171"/>
      <c r="O163" s="171"/>
      <c r="P163" s="171"/>
      <c r="Q163" s="171"/>
      <c r="R163" s="172"/>
      <c r="T163" s="171"/>
    </row>
    <row r="164" spans="1:20" s="170" customFormat="1" ht="24" customHeight="1">
      <c r="A164" s="169">
        <v>8</v>
      </c>
      <c r="B164" s="259" t="s">
        <v>728</v>
      </c>
      <c r="C164" s="201">
        <v>6925542</v>
      </c>
      <c r="D164" s="200" t="s">
        <v>300</v>
      </c>
      <c r="E164" s="200" t="s">
        <v>554</v>
      </c>
      <c r="F164" s="199" t="s">
        <v>740</v>
      </c>
      <c r="G164" s="309">
        <v>2</v>
      </c>
      <c r="H164" s="197" t="s">
        <v>179</v>
      </c>
      <c r="I164" s="258"/>
      <c r="J164" s="195"/>
      <c r="K164" s="257"/>
      <c r="L164" s="257" t="s">
        <v>747</v>
      </c>
      <c r="M164" s="193"/>
      <c r="N164" s="171"/>
      <c r="O164" s="171"/>
      <c r="P164" s="171"/>
      <c r="Q164" s="171"/>
      <c r="R164" s="172"/>
      <c r="T164" s="171"/>
    </row>
    <row r="165" spans="1:20" s="170" customFormat="1" ht="24" hidden="1" customHeight="1" thickBot="1">
      <c r="A165" s="169">
        <v>8</v>
      </c>
      <c r="B165" s="278" t="s">
        <v>728</v>
      </c>
      <c r="C165" s="191"/>
      <c r="D165" s="190" t="e">
        <v>#N/A</v>
      </c>
      <c r="E165" s="190" t="e">
        <v>#N/A</v>
      </c>
      <c r="F165" s="189" t="s">
        <v>740</v>
      </c>
      <c r="G165" s="188"/>
      <c r="H165" s="187" t="e">
        <v>#N/A</v>
      </c>
      <c r="I165" s="256"/>
      <c r="J165" s="185"/>
      <c r="K165" s="255"/>
      <c r="L165" s="255" t="s">
        <v>747</v>
      </c>
      <c r="M165" s="183"/>
      <c r="N165" s="171"/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 t="s">
        <v>747</v>
      </c>
      <c r="M166" s="213"/>
      <c r="N166" s="171"/>
      <c r="O166" s="171"/>
      <c r="P166" s="171"/>
      <c r="Q166" s="171"/>
      <c r="R166" s="172"/>
      <c r="T166" s="171"/>
    </row>
    <row r="167" spans="1:20" s="170" customFormat="1" ht="24" hidden="1" customHeight="1">
      <c r="A167" s="169">
        <v>9</v>
      </c>
      <c r="B167" s="276" t="s">
        <v>728</v>
      </c>
      <c r="C167" s="251">
        <v>6925753</v>
      </c>
      <c r="D167" s="250" t="s">
        <v>308</v>
      </c>
      <c r="E167" s="250" t="s">
        <v>554</v>
      </c>
      <c r="F167" s="249" t="s">
        <v>740</v>
      </c>
      <c r="G167" s="309">
        <v>2</v>
      </c>
      <c r="H167" s="247" t="s">
        <v>8</v>
      </c>
      <c r="I167" s="275"/>
      <c r="J167" s="245"/>
      <c r="K167" s="274"/>
      <c r="L167" s="274" t="s">
        <v>747</v>
      </c>
      <c r="M167" s="243"/>
      <c r="N167" s="171"/>
      <c r="O167" s="171"/>
      <c r="P167" s="171"/>
      <c r="Q167" s="171"/>
      <c r="R167" s="172"/>
      <c r="T167" s="171"/>
    </row>
    <row r="168" spans="1:20" s="170" customFormat="1" ht="24" customHeight="1">
      <c r="A168" s="169">
        <v>9</v>
      </c>
      <c r="B168" s="273" t="s">
        <v>728</v>
      </c>
      <c r="C168" s="241">
        <v>6925754</v>
      </c>
      <c r="D168" s="240" t="s">
        <v>309</v>
      </c>
      <c r="E168" s="240" t="s">
        <v>554</v>
      </c>
      <c r="F168" s="239" t="s">
        <v>740</v>
      </c>
      <c r="G168" s="309">
        <v>2</v>
      </c>
      <c r="H168" s="237" t="s">
        <v>179</v>
      </c>
      <c r="I168" s="272"/>
      <c r="J168" s="235"/>
      <c r="K168" s="271"/>
      <c r="L168" s="271" t="s">
        <v>747</v>
      </c>
      <c r="M168" s="233"/>
      <c r="N168" s="171"/>
      <c r="O168" s="171"/>
      <c r="P168" s="171"/>
      <c r="Q168" s="171"/>
      <c r="R168" s="172"/>
      <c r="T168" s="171"/>
    </row>
    <row r="169" spans="1:20" s="170" customFormat="1" ht="24" hidden="1" customHeight="1" thickBot="1">
      <c r="A169" s="169">
        <v>9</v>
      </c>
      <c r="B169" s="270" t="s">
        <v>728</v>
      </c>
      <c r="C169" s="231"/>
      <c r="D169" s="230" t="e">
        <v>#N/A</v>
      </c>
      <c r="E169" s="230" t="e">
        <v>#N/A</v>
      </c>
      <c r="F169" s="229" t="s">
        <v>740</v>
      </c>
      <c r="G169" s="228"/>
      <c r="H169" s="227" t="e">
        <v>#N/A</v>
      </c>
      <c r="I169" s="269"/>
      <c r="J169" s="225"/>
      <c r="K169" s="268"/>
      <c r="L169" s="268" t="s">
        <v>747</v>
      </c>
      <c r="M169" s="223"/>
      <c r="N169" s="171"/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 t="s">
        <v>747</v>
      </c>
      <c r="M170" s="213"/>
      <c r="N170" s="171"/>
      <c r="O170" s="171"/>
      <c r="P170" s="171"/>
      <c r="Q170" s="171"/>
      <c r="R170" s="172"/>
      <c r="T170" s="171"/>
    </row>
    <row r="171" spans="1:20" s="170" customFormat="1" ht="24" hidden="1" customHeight="1">
      <c r="A171" s="169">
        <v>10</v>
      </c>
      <c r="B171" s="262" t="s">
        <v>728</v>
      </c>
      <c r="C171" s="211" t="s">
        <v>175</v>
      </c>
      <c r="D171" s="210" t="s">
        <v>176</v>
      </c>
      <c r="E171" s="210" t="s">
        <v>177</v>
      </c>
      <c r="F171" s="209" t="s">
        <v>740</v>
      </c>
      <c r="G171" s="208">
        <v>2</v>
      </c>
      <c r="H171" s="207" t="s">
        <v>178</v>
      </c>
      <c r="I171" s="261"/>
      <c r="J171" s="205"/>
      <c r="K171" s="260"/>
      <c r="L171" s="260" t="s">
        <v>747</v>
      </c>
      <c r="M171" s="203"/>
      <c r="N171" s="171"/>
      <c r="O171" s="171"/>
      <c r="P171" s="171"/>
      <c r="Q171" s="171"/>
      <c r="R171" s="172"/>
      <c r="T171" s="171"/>
    </row>
    <row r="172" spans="1:20" s="170" customFormat="1" ht="24" hidden="1" customHeight="1">
      <c r="A172" s="169">
        <v>10</v>
      </c>
      <c r="B172" s="259" t="s">
        <v>728</v>
      </c>
      <c r="C172" s="201" t="s">
        <v>175</v>
      </c>
      <c r="D172" s="200" t="s">
        <v>176</v>
      </c>
      <c r="E172" s="200" t="s">
        <v>177</v>
      </c>
      <c r="F172" s="199" t="s">
        <v>740</v>
      </c>
      <c r="G172" s="198">
        <v>2</v>
      </c>
      <c r="H172" s="197" t="s">
        <v>178</v>
      </c>
      <c r="I172" s="258"/>
      <c r="J172" s="195"/>
      <c r="K172" s="257"/>
      <c r="L172" s="257" t="s">
        <v>747</v>
      </c>
      <c r="M172" s="193"/>
      <c r="N172" s="171"/>
      <c r="O172" s="171"/>
      <c r="P172" s="171"/>
      <c r="Q172" s="171"/>
      <c r="R172" s="172"/>
      <c r="T172" s="171"/>
    </row>
    <row r="173" spans="1:20" s="170" customFormat="1" ht="24" hidden="1" customHeight="1" thickBot="1">
      <c r="A173" s="169">
        <v>10</v>
      </c>
      <c r="B173" s="278" t="s">
        <v>728</v>
      </c>
      <c r="C173" s="191" t="s">
        <v>175</v>
      </c>
      <c r="D173" s="190" t="s">
        <v>176</v>
      </c>
      <c r="E173" s="190" t="s">
        <v>177</v>
      </c>
      <c r="F173" s="189" t="s">
        <v>740</v>
      </c>
      <c r="G173" s="188">
        <v>2</v>
      </c>
      <c r="H173" s="187" t="s">
        <v>178</v>
      </c>
      <c r="I173" s="256"/>
      <c r="J173" s="185"/>
      <c r="K173" s="255"/>
      <c r="L173" s="255" t="s">
        <v>747</v>
      </c>
      <c r="M173" s="183"/>
      <c r="N173" s="171"/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 t="s">
        <v>747</v>
      </c>
      <c r="M174" s="213"/>
      <c r="N174" s="171"/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v>11</v>
      </c>
      <c r="B175" s="276" t="s">
        <v>728</v>
      </c>
      <c r="C175" s="251" t="s">
        <v>175</v>
      </c>
      <c r="D175" s="250" t="s">
        <v>176</v>
      </c>
      <c r="E175" s="250" t="s">
        <v>177</v>
      </c>
      <c r="F175" s="249" t="s">
        <v>740</v>
      </c>
      <c r="G175" s="248">
        <v>2</v>
      </c>
      <c r="H175" s="247" t="s">
        <v>178</v>
      </c>
      <c r="I175" s="275"/>
      <c r="J175" s="245"/>
      <c r="K175" s="274"/>
      <c r="L175" s="274" t="s">
        <v>747</v>
      </c>
      <c r="M175" s="243"/>
      <c r="N175" s="171"/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v>11</v>
      </c>
      <c r="B176" s="273" t="s">
        <v>728</v>
      </c>
      <c r="C176" s="241" t="s">
        <v>175</v>
      </c>
      <c r="D176" s="240" t="s">
        <v>176</v>
      </c>
      <c r="E176" s="240" t="s">
        <v>177</v>
      </c>
      <c r="F176" s="239" t="s">
        <v>740</v>
      </c>
      <c r="G176" s="238">
        <v>2</v>
      </c>
      <c r="H176" s="237" t="s">
        <v>178</v>
      </c>
      <c r="I176" s="272"/>
      <c r="J176" s="235"/>
      <c r="K176" s="271"/>
      <c r="L176" s="271" t="s">
        <v>747</v>
      </c>
      <c r="M176" s="233"/>
      <c r="N176" s="171"/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v>11</v>
      </c>
      <c r="B177" s="270" t="s">
        <v>728</v>
      </c>
      <c r="C177" s="231" t="s">
        <v>175</v>
      </c>
      <c r="D177" s="230" t="s">
        <v>176</v>
      </c>
      <c r="E177" s="230" t="s">
        <v>177</v>
      </c>
      <c r="F177" s="229" t="s">
        <v>740</v>
      </c>
      <c r="G177" s="228">
        <v>2</v>
      </c>
      <c r="H177" s="227" t="s">
        <v>178</v>
      </c>
      <c r="I177" s="269"/>
      <c r="J177" s="225"/>
      <c r="K177" s="268"/>
      <c r="L177" s="268" t="s">
        <v>747</v>
      </c>
      <c r="M177" s="223"/>
      <c r="N177" s="171"/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 t="s">
        <v>747</v>
      </c>
      <c r="M178" s="213"/>
      <c r="N178" s="171"/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v>12</v>
      </c>
      <c r="B179" s="262" t="s">
        <v>728</v>
      </c>
      <c r="C179" s="211" t="s">
        <v>175</v>
      </c>
      <c r="D179" s="210" t="s">
        <v>176</v>
      </c>
      <c r="E179" s="210" t="s">
        <v>177</v>
      </c>
      <c r="F179" s="209" t="s">
        <v>740</v>
      </c>
      <c r="G179" s="208">
        <v>2</v>
      </c>
      <c r="H179" s="207" t="s">
        <v>178</v>
      </c>
      <c r="I179" s="261"/>
      <c r="J179" s="205"/>
      <c r="K179" s="260"/>
      <c r="L179" s="260" t="s">
        <v>747</v>
      </c>
      <c r="M179" s="203"/>
      <c r="N179" s="171"/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v>12</v>
      </c>
      <c r="B180" s="259" t="s">
        <v>728</v>
      </c>
      <c r="C180" s="201" t="s">
        <v>175</v>
      </c>
      <c r="D180" s="200" t="s">
        <v>176</v>
      </c>
      <c r="E180" s="200" t="s">
        <v>177</v>
      </c>
      <c r="F180" s="199" t="s">
        <v>740</v>
      </c>
      <c r="G180" s="198">
        <v>2</v>
      </c>
      <c r="H180" s="197" t="s">
        <v>178</v>
      </c>
      <c r="I180" s="258"/>
      <c r="J180" s="195"/>
      <c r="K180" s="257"/>
      <c r="L180" s="257" t="s">
        <v>747</v>
      </c>
      <c r="M180" s="193"/>
      <c r="N180" s="171"/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v>12</v>
      </c>
      <c r="B181" s="278" t="s">
        <v>728</v>
      </c>
      <c r="C181" s="191" t="s">
        <v>175</v>
      </c>
      <c r="D181" s="190" t="s">
        <v>176</v>
      </c>
      <c r="E181" s="190" t="s">
        <v>177</v>
      </c>
      <c r="F181" s="189" t="s">
        <v>740</v>
      </c>
      <c r="G181" s="188">
        <v>2</v>
      </c>
      <c r="H181" s="187" t="s">
        <v>178</v>
      </c>
      <c r="I181" s="256"/>
      <c r="J181" s="185"/>
      <c r="K181" s="255"/>
      <c r="L181" s="255" t="s">
        <v>747</v>
      </c>
      <c r="M181" s="183"/>
      <c r="N181" s="171"/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 t="s">
        <v>747</v>
      </c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2</v>
      </c>
      <c r="H183" s="247" t="s">
        <v>178</v>
      </c>
      <c r="I183" s="275"/>
      <c r="J183" s="245"/>
      <c r="K183" s="274"/>
      <c r="L183" s="274" t="s">
        <v>747</v>
      </c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2</v>
      </c>
      <c r="H184" s="237" t="s">
        <v>178</v>
      </c>
      <c r="I184" s="272"/>
      <c r="J184" s="235"/>
      <c r="K184" s="271"/>
      <c r="L184" s="271" t="s">
        <v>747</v>
      </c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2</v>
      </c>
      <c r="H185" s="227" t="s">
        <v>178</v>
      </c>
      <c r="I185" s="269"/>
      <c r="J185" s="225"/>
      <c r="K185" s="268"/>
      <c r="L185" s="268" t="s">
        <v>747</v>
      </c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 t="s">
        <v>747</v>
      </c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2</v>
      </c>
      <c r="H187" s="207" t="s">
        <v>178</v>
      </c>
      <c r="I187" s="261"/>
      <c r="J187" s="205"/>
      <c r="K187" s="260"/>
      <c r="L187" s="260" t="s">
        <v>747</v>
      </c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2</v>
      </c>
      <c r="H188" s="197" t="s">
        <v>178</v>
      </c>
      <c r="I188" s="258"/>
      <c r="J188" s="195"/>
      <c r="K188" s="257"/>
      <c r="L188" s="257" t="s">
        <v>747</v>
      </c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2</v>
      </c>
      <c r="H189" s="187" t="s">
        <v>178</v>
      </c>
      <c r="I189" s="256"/>
      <c r="J189" s="185"/>
      <c r="K189" s="255"/>
      <c r="L189" s="255" t="s">
        <v>747</v>
      </c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 t="s">
        <v>747</v>
      </c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2</v>
      </c>
      <c r="H191" s="247" t="s">
        <v>178</v>
      </c>
      <c r="I191" s="275"/>
      <c r="J191" s="245"/>
      <c r="K191" s="274"/>
      <c r="L191" s="274" t="s">
        <v>747</v>
      </c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2</v>
      </c>
      <c r="H192" s="237" t="s">
        <v>178</v>
      </c>
      <c r="I192" s="272"/>
      <c r="J192" s="235"/>
      <c r="K192" s="271"/>
      <c r="L192" s="271" t="s">
        <v>747</v>
      </c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2</v>
      </c>
      <c r="H193" s="227" t="s">
        <v>178</v>
      </c>
      <c r="I193" s="269"/>
      <c r="J193" s="225"/>
      <c r="K193" s="268"/>
      <c r="L193" s="268" t="s">
        <v>747</v>
      </c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 t="s">
        <v>747</v>
      </c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2</v>
      </c>
      <c r="H195" s="207" t="s">
        <v>178</v>
      </c>
      <c r="I195" s="261"/>
      <c r="J195" s="205"/>
      <c r="K195" s="260"/>
      <c r="L195" s="260" t="s">
        <v>747</v>
      </c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2</v>
      </c>
      <c r="H196" s="197" t="s">
        <v>178</v>
      </c>
      <c r="I196" s="258"/>
      <c r="J196" s="195"/>
      <c r="K196" s="257"/>
      <c r="L196" s="257" t="s">
        <v>747</v>
      </c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2</v>
      </c>
      <c r="H197" s="187" t="s">
        <v>178</v>
      </c>
      <c r="I197" s="256"/>
      <c r="J197" s="185"/>
      <c r="K197" s="255"/>
      <c r="L197" s="255" t="s">
        <v>747</v>
      </c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 t="s">
        <v>747</v>
      </c>
      <c r="M198" s="213"/>
      <c r="N198" s="171"/>
      <c r="O198" s="171"/>
      <c r="P198" s="171"/>
      <c r="Q198" s="171"/>
      <c r="R198" s="172"/>
      <c r="T198" s="171"/>
    </row>
    <row r="199" spans="1:20" s="170" customFormat="1" ht="24" hidden="1" customHeight="1">
      <c r="A199" s="169">
        <v>1</v>
      </c>
      <c r="B199" s="276"/>
      <c r="C199" s="251">
        <v>6923494</v>
      </c>
      <c r="D199" s="250" t="s">
        <v>280</v>
      </c>
      <c r="E199" s="250" t="s">
        <v>1</v>
      </c>
      <c r="F199" s="249" t="s">
        <v>740</v>
      </c>
      <c r="G199" s="309">
        <v>4</v>
      </c>
      <c r="H199" s="247" t="s">
        <v>8</v>
      </c>
      <c r="I199" s="275"/>
      <c r="J199" s="245" t="s">
        <v>746</v>
      </c>
      <c r="K199" s="274"/>
      <c r="L199" s="274" t="s">
        <v>747</v>
      </c>
      <c r="M199" s="243" t="s">
        <v>727</v>
      </c>
      <c r="N199" s="171"/>
      <c r="O199" s="171"/>
      <c r="P199" s="171"/>
      <c r="Q199" s="171"/>
      <c r="R199" s="172"/>
      <c r="T199" s="171"/>
    </row>
    <row r="200" spans="1:20" s="170" customFormat="1" ht="24" customHeight="1">
      <c r="A200" s="169">
        <v>1</v>
      </c>
      <c r="B200" s="273" t="s">
        <v>744</v>
      </c>
      <c r="C200" s="241">
        <v>6924426</v>
      </c>
      <c r="D200" s="240" t="s">
        <v>40</v>
      </c>
      <c r="E200" s="240" t="s">
        <v>1</v>
      </c>
      <c r="F200" s="239" t="s">
        <v>740</v>
      </c>
      <c r="G200" s="309">
        <v>4</v>
      </c>
      <c r="H200" s="237" t="s">
        <v>179</v>
      </c>
      <c r="I200" s="272"/>
      <c r="J200" s="235" t="s">
        <v>746</v>
      </c>
      <c r="K200" s="271"/>
      <c r="L200" s="271" t="s">
        <v>747</v>
      </c>
      <c r="M200" s="233" t="s">
        <v>724</v>
      </c>
      <c r="N200" s="171"/>
      <c r="O200" s="171"/>
      <c r="P200" s="171"/>
      <c r="Q200" s="171"/>
      <c r="R200" s="172"/>
      <c r="T200" s="171"/>
    </row>
    <row r="201" spans="1:20" s="170" customFormat="1" ht="24" hidden="1" customHeight="1" thickBot="1">
      <c r="A201" s="169">
        <v>1</v>
      </c>
      <c r="B201" s="270"/>
      <c r="C201" s="231"/>
      <c r="D201" s="230" t="e">
        <v>#N/A</v>
      </c>
      <c r="E201" s="230" t="e">
        <v>#N/A</v>
      </c>
      <c r="F201" s="229" t="s">
        <v>740</v>
      </c>
      <c r="G201" s="310"/>
      <c r="H201" s="227" t="e">
        <v>#N/A</v>
      </c>
      <c r="I201" s="269"/>
      <c r="J201" s="225"/>
      <c r="K201" s="268"/>
      <c r="L201" s="268" t="s">
        <v>747</v>
      </c>
      <c r="M201" s="223"/>
      <c r="N201" s="171"/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 t="s">
        <v>747</v>
      </c>
      <c r="M202" s="213"/>
      <c r="N202" s="171"/>
      <c r="O202" s="171"/>
      <c r="P202" s="171"/>
      <c r="Q202" s="171"/>
      <c r="R202" s="172"/>
      <c r="T202" s="171"/>
    </row>
    <row r="203" spans="1:20" s="170" customFormat="1" ht="24" hidden="1" customHeight="1">
      <c r="A203" s="169">
        <v>2</v>
      </c>
      <c r="B203" s="262"/>
      <c r="C203" s="211" t="s">
        <v>175</v>
      </c>
      <c r="D203" s="210" t="s">
        <v>176</v>
      </c>
      <c r="E203" s="210" t="s">
        <v>177</v>
      </c>
      <c r="F203" s="209" t="s">
        <v>740</v>
      </c>
      <c r="G203" s="208">
        <v>4</v>
      </c>
      <c r="H203" s="207" t="s">
        <v>178</v>
      </c>
      <c r="I203" s="261"/>
      <c r="J203" s="205"/>
      <c r="K203" s="260"/>
      <c r="L203" s="260" t="s">
        <v>747</v>
      </c>
      <c r="M203" s="203"/>
      <c r="N203" s="171"/>
      <c r="O203" s="171"/>
      <c r="P203" s="171"/>
      <c r="Q203" s="171"/>
      <c r="R203" s="172"/>
      <c r="T203" s="171"/>
    </row>
    <row r="204" spans="1:20" s="170" customFormat="1" ht="24" hidden="1" customHeight="1">
      <c r="A204" s="169">
        <v>2</v>
      </c>
      <c r="B204" s="259" t="s">
        <v>726</v>
      </c>
      <c r="C204" s="201" t="s">
        <v>175</v>
      </c>
      <c r="D204" s="200" t="s">
        <v>176</v>
      </c>
      <c r="E204" s="200" t="s">
        <v>177</v>
      </c>
      <c r="F204" s="199" t="s">
        <v>740</v>
      </c>
      <c r="G204" s="198">
        <v>4</v>
      </c>
      <c r="H204" s="197" t="s">
        <v>178</v>
      </c>
      <c r="I204" s="258"/>
      <c r="J204" s="195"/>
      <c r="K204" s="257"/>
      <c r="L204" s="257" t="s">
        <v>747</v>
      </c>
      <c r="M204" s="193"/>
      <c r="N204" s="171"/>
      <c r="O204" s="171"/>
      <c r="P204" s="171"/>
      <c r="Q204" s="171"/>
      <c r="R204" s="172"/>
      <c r="T204" s="171"/>
    </row>
    <row r="205" spans="1:20" s="170" customFormat="1" ht="24" hidden="1" customHeight="1" thickBot="1">
      <c r="A205" s="169">
        <v>2</v>
      </c>
      <c r="B205" s="270"/>
      <c r="C205" s="191" t="s">
        <v>175</v>
      </c>
      <c r="D205" s="190" t="s">
        <v>176</v>
      </c>
      <c r="E205" s="190" t="s">
        <v>177</v>
      </c>
      <c r="F205" s="189" t="s">
        <v>740</v>
      </c>
      <c r="G205" s="188">
        <v>4</v>
      </c>
      <c r="H205" s="187" t="s">
        <v>178</v>
      </c>
      <c r="I205" s="256"/>
      <c r="J205" s="185"/>
      <c r="K205" s="255"/>
      <c r="L205" s="255" t="s">
        <v>747</v>
      </c>
      <c r="M205" s="183"/>
      <c r="N205" s="171"/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 t="s">
        <v>747</v>
      </c>
      <c r="M206" s="213"/>
      <c r="N206" s="171"/>
      <c r="O206" s="171"/>
      <c r="P206" s="171"/>
      <c r="Q206" s="171"/>
      <c r="R206" s="172"/>
      <c r="T206" s="171"/>
    </row>
    <row r="207" spans="1:20" s="170" customFormat="1" ht="24" hidden="1" customHeight="1">
      <c r="A207" s="169">
        <v>3</v>
      </c>
      <c r="B207" s="276"/>
      <c r="C207" s="251" t="s">
        <v>175</v>
      </c>
      <c r="D207" s="250" t="s">
        <v>176</v>
      </c>
      <c r="E207" s="250" t="s">
        <v>177</v>
      </c>
      <c r="F207" s="249" t="s">
        <v>740</v>
      </c>
      <c r="G207" s="248">
        <v>4</v>
      </c>
      <c r="H207" s="247" t="s">
        <v>178</v>
      </c>
      <c r="I207" s="275"/>
      <c r="J207" s="245"/>
      <c r="K207" s="274"/>
      <c r="L207" s="274" t="s">
        <v>747</v>
      </c>
      <c r="M207" s="243"/>
      <c r="N207" s="171"/>
      <c r="O207" s="171"/>
      <c r="P207" s="171"/>
      <c r="Q207" s="171"/>
      <c r="R207" s="172"/>
      <c r="T207" s="171"/>
    </row>
    <row r="208" spans="1:20" s="170" customFormat="1" ht="24" hidden="1" customHeight="1">
      <c r="A208" s="169">
        <v>3</v>
      </c>
      <c r="B208" s="273" t="s">
        <v>726</v>
      </c>
      <c r="C208" s="241" t="s">
        <v>175</v>
      </c>
      <c r="D208" s="240" t="s">
        <v>176</v>
      </c>
      <c r="E208" s="240" t="s">
        <v>177</v>
      </c>
      <c r="F208" s="239" t="s">
        <v>740</v>
      </c>
      <c r="G208" s="238">
        <v>4</v>
      </c>
      <c r="H208" s="237" t="s">
        <v>178</v>
      </c>
      <c r="I208" s="272"/>
      <c r="J208" s="235"/>
      <c r="K208" s="271"/>
      <c r="L208" s="271" t="s">
        <v>747</v>
      </c>
      <c r="M208" s="233"/>
      <c r="N208" s="171"/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v>3</v>
      </c>
      <c r="B209" s="270"/>
      <c r="C209" s="231" t="s">
        <v>175</v>
      </c>
      <c r="D209" s="230" t="s">
        <v>176</v>
      </c>
      <c r="E209" s="230" t="s">
        <v>177</v>
      </c>
      <c r="F209" s="229" t="s">
        <v>740</v>
      </c>
      <c r="G209" s="228">
        <v>4</v>
      </c>
      <c r="H209" s="227" t="s">
        <v>178</v>
      </c>
      <c r="I209" s="269"/>
      <c r="J209" s="225"/>
      <c r="K209" s="268"/>
      <c r="L209" s="268" t="s">
        <v>747</v>
      </c>
      <c r="M209" s="223"/>
      <c r="N209" s="171"/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 t="s">
        <v>747</v>
      </c>
      <c r="M210" s="213"/>
      <c r="N210" s="171"/>
      <c r="O210" s="171"/>
      <c r="P210" s="171"/>
      <c r="Q210" s="171"/>
      <c r="R210" s="172"/>
      <c r="T210" s="171"/>
    </row>
    <row r="211" spans="1:20" s="170" customFormat="1" ht="24" hidden="1" customHeight="1">
      <c r="A211" s="169">
        <v>4</v>
      </c>
      <c r="B211" s="262"/>
      <c r="C211" s="211" t="s">
        <v>175</v>
      </c>
      <c r="D211" s="210" t="s">
        <v>176</v>
      </c>
      <c r="E211" s="210" t="s">
        <v>177</v>
      </c>
      <c r="F211" s="209" t="s">
        <v>740</v>
      </c>
      <c r="G211" s="208">
        <v>4</v>
      </c>
      <c r="H211" s="207" t="s">
        <v>178</v>
      </c>
      <c r="I211" s="261"/>
      <c r="J211" s="205"/>
      <c r="K211" s="260"/>
      <c r="L211" s="260" t="s">
        <v>747</v>
      </c>
      <c r="M211" s="203"/>
      <c r="N211" s="171"/>
      <c r="O211" s="171"/>
      <c r="P211" s="171"/>
      <c r="Q211" s="171"/>
      <c r="R211" s="172"/>
      <c r="T211" s="171"/>
    </row>
    <row r="212" spans="1:20" s="170" customFormat="1" ht="24" hidden="1" customHeight="1">
      <c r="A212" s="169">
        <v>4</v>
      </c>
      <c r="B212" s="259" t="s">
        <v>726</v>
      </c>
      <c r="C212" s="201" t="s">
        <v>175</v>
      </c>
      <c r="D212" s="200" t="s">
        <v>176</v>
      </c>
      <c r="E212" s="200" t="s">
        <v>177</v>
      </c>
      <c r="F212" s="199" t="s">
        <v>740</v>
      </c>
      <c r="G212" s="198">
        <v>4</v>
      </c>
      <c r="H212" s="197" t="s">
        <v>178</v>
      </c>
      <c r="I212" s="258"/>
      <c r="J212" s="195"/>
      <c r="K212" s="257"/>
      <c r="L212" s="257" t="s">
        <v>747</v>
      </c>
      <c r="M212" s="193"/>
      <c r="N212" s="171"/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v>4</v>
      </c>
      <c r="B213" s="278"/>
      <c r="C213" s="191" t="s">
        <v>175</v>
      </c>
      <c r="D213" s="190" t="s">
        <v>176</v>
      </c>
      <c r="E213" s="190" t="s">
        <v>177</v>
      </c>
      <c r="F213" s="189" t="s">
        <v>740</v>
      </c>
      <c r="G213" s="188">
        <v>4</v>
      </c>
      <c r="H213" s="187" t="s">
        <v>178</v>
      </c>
      <c r="I213" s="256"/>
      <c r="J213" s="185"/>
      <c r="K213" s="255"/>
      <c r="L213" s="255" t="s">
        <v>747</v>
      </c>
      <c r="M213" s="183"/>
      <c r="N213" s="171"/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 t="s">
        <v>747</v>
      </c>
      <c r="M214" s="213"/>
      <c r="N214" s="171"/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v>5</v>
      </c>
      <c r="B215" s="276"/>
      <c r="C215" s="251" t="s">
        <v>175</v>
      </c>
      <c r="D215" s="250" t="s">
        <v>176</v>
      </c>
      <c r="E215" s="250" t="s">
        <v>177</v>
      </c>
      <c r="F215" s="249" t="s">
        <v>740</v>
      </c>
      <c r="G215" s="248">
        <v>4</v>
      </c>
      <c r="H215" s="247" t="s">
        <v>178</v>
      </c>
      <c r="I215" s="275"/>
      <c r="J215" s="245"/>
      <c r="K215" s="274"/>
      <c r="L215" s="274" t="s">
        <v>747</v>
      </c>
      <c r="M215" s="243"/>
      <c r="N215" s="171"/>
      <c r="O215" s="171"/>
      <c r="P215" s="171"/>
      <c r="Q215" s="171"/>
      <c r="R215" s="172"/>
      <c r="T215" s="171"/>
    </row>
    <row r="216" spans="1:20" s="170" customFormat="1" ht="24" hidden="1" customHeight="1">
      <c r="A216" s="169">
        <v>5</v>
      </c>
      <c r="B216" s="273" t="s">
        <v>726</v>
      </c>
      <c r="C216" s="241" t="s">
        <v>175</v>
      </c>
      <c r="D216" s="240" t="s">
        <v>176</v>
      </c>
      <c r="E216" s="240" t="s">
        <v>177</v>
      </c>
      <c r="F216" s="239" t="s">
        <v>740</v>
      </c>
      <c r="G216" s="238">
        <v>4</v>
      </c>
      <c r="H216" s="237" t="s">
        <v>178</v>
      </c>
      <c r="I216" s="272"/>
      <c r="J216" s="235"/>
      <c r="K216" s="271"/>
      <c r="L216" s="271" t="s">
        <v>747</v>
      </c>
      <c r="M216" s="233"/>
      <c r="N216" s="171"/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v>5</v>
      </c>
      <c r="B217" s="270"/>
      <c r="C217" s="231" t="s">
        <v>175</v>
      </c>
      <c r="D217" s="230" t="s">
        <v>176</v>
      </c>
      <c r="E217" s="230" t="s">
        <v>177</v>
      </c>
      <c r="F217" s="229" t="s">
        <v>740</v>
      </c>
      <c r="G217" s="228">
        <v>4</v>
      </c>
      <c r="H217" s="227" t="s">
        <v>178</v>
      </c>
      <c r="I217" s="269"/>
      <c r="J217" s="225"/>
      <c r="K217" s="268"/>
      <c r="L217" s="268" t="s">
        <v>747</v>
      </c>
      <c r="M217" s="223"/>
      <c r="N217" s="171"/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 t="s">
        <v>747</v>
      </c>
      <c r="M218" s="213"/>
      <c r="N218" s="171"/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v>6</v>
      </c>
      <c r="B219" s="262"/>
      <c r="C219" s="211" t="s">
        <v>175</v>
      </c>
      <c r="D219" s="210" t="s">
        <v>176</v>
      </c>
      <c r="E219" s="210" t="s">
        <v>177</v>
      </c>
      <c r="F219" s="209" t="s">
        <v>740</v>
      </c>
      <c r="G219" s="208">
        <v>4</v>
      </c>
      <c r="H219" s="207" t="s">
        <v>178</v>
      </c>
      <c r="I219" s="261"/>
      <c r="J219" s="205"/>
      <c r="K219" s="260"/>
      <c r="L219" s="260" t="s">
        <v>747</v>
      </c>
      <c r="M219" s="203"/>
      <c r="N219" s="171"/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v>6</v>
      </c>
      <c r="B220" s="259" t="s">
        <v>726</v>
      </c>
      <c r="C220" s="201" t="s">
        <v>175</v>
      </c>
      <c r="D220" s="200" t="s">
        <v>176</v>
      </c>
      <c r="E220" s="200" t="s">
        <v>177</v>
      </c>
      <c r="F220" s="199" t="s">
        <v>740</v>
      </c>
      <c r="G220" s="198">
        <v>4</v>
      </c>
      <c r="H220" s="197" t="s">
        <v>178</v>
      </c>
      <c r="I220" s="258"/>
      <c r="J220" s="195"/>
      <c r="K220" s="257"/>
      <c r="L220" s="257" t="s">
        <v>747</v>
      </c>
      <c r="M220" s="193"/>
      <c r="N220" s="171"/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v>6</v>
      </c>
      <c r="B221" s="278"/>
      <c r="C221" s="191" t="s">
        <v>175</v>
      </c>
      <c r="D221" s="190" t="s">
        <v>176</v>
      </c>
      <c r="E221" s="190" t="s">
        <v>177</v>
      </c>
      <c r="F221" s="189" t="s">
        <v>740</v>
      </c>
      <c r="G221" s="188">
        <v>4</v>
      </c>
      <c r="H221" s="187" t="s">
        <v>178</v>
      </c>
      <c r="I221" s="256"/>
      <c r="J221" s="185"/>
      <c r="K221" s="255"/>
      <c r="L221" s="255" t="s">
        <v>747</v>
      </c>
      <c r="M221" s="183"/>
      <c r="N221" s="171"/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 t="s">
        <v>747</v>
      </c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4</v>
      </c>
      <c r="H223" s="247" t="s">
        <v>178</v>
      </c>
      <c r="I223" s="275"/>
      <c r="J223" s="245"/>
      <c r="K223" s="274"/>
      <c r="L223" s="274" t="s">
        <v>747</v>
      </c>
      <c r="M223" s="243"/>
      <c r="N223" s="171"/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4</v>
      </c>
      <c r="H224" s="237" t="s">
        <v>178</v>
      </c>
      <c r="I224" s="272"/>
      <c r="J224" s="235"/>
      <c r="K224" s="271"/>
      <c r="L224" s="271" t="s">
        <v>747</v>
      </c>
      <c r="M224" s="233"/>
      <c r="N224" s="171"/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4</v>
      </c>
      <c r="H225" s="227" t="s">
        <v>178</v>
      </c>
      <c r="I225" s="269"/>
      <c r="J225" s="225"/>
      <c r="K225" s="268"/>
      <c r="L225" s="268" t="s">
        <v>747</v>
      </c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 t="s">
        <v>747</v>
      </c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4</v>
      </c>
      <c r="H227" s="207" t="s">
        <v>178</v>
      </c>
      <c r="I227" s="261"/>
      <c r="J227" s="205"/>
      <c r="K227" s="260"/>
      <c r="L227" s="260" t="s">
        <v>747</v>
      </c>
      <c r="M227" s="203"/>
      <c r="N227" s="171"/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4</v>
      </c>
      <c r="H228" s="197" t="s">
        <v>178</v>
      </c>
      <c r="I228" s="258"/>
      <c r="J228" s="195"/>
      <c r="K228" s="257"/>
      <c r="L228" s="257" t="s">
        <v>747</v>
      </c>
      <c r="M228" s="193"/>
      <c r="N228" s="171"/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4</v>
      </c>
      <c r="H229" s="187" t="s">
        <v>178</v>
      </c>
      <c r="I229" s="256"/>
      <c r="J229" s="185"/>
      <c r="K229" s="255"/>
      <c r="L229" s="255" t="s">
        <v>747</v>
      </c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 t="s">
        <v>747</v>
      </c>
      <c r="M230" s="213"/>
      <c r="N230" s="171"/>
      <c r="O230" s="171"/>
      <c r="P230" s="171"/>
      <c r="Q230" s="171"/>
      <c r="R230" s="172"/>
      <c r="T230" s="171"/>
    </row>
    <row r="231" spans="1:20" s="170" customFormat="1" ht="24" hidden="1" customHeight="1">
      <c r="A231" s="169">
        <v>1</v>
      </c>
      <c r="B231" s="276"/>
      <c r="C231" s="251">
        <v>6913203</v>
      </c>
      <c r="D231" s="250" t="s">
        <v>98</v>
      </c>
      <c r="E231" s="250" t="s">
        <v>0</v>
      </c>
      <c r="F231" s="249" t="s">
        <v>740</v>
      </c>
      <c r="G231" s="309">
        <v>4</v>
      </c>
      <c r="H231" s="247" t="s">
        <v>8</v>
      </c>
      <c r="I231" s="275"/>
      <c r="J231" s="245"/>
      <c r="K231" s="274"/>
      <c r="L231" s="274" t="s">
        <v>747</v>
      </c>
      <c r="M231" s="243"/>
      <c r="N231" s="171"/>
      <c r="O231" s="171"/>
      <c r="P231" s="171"/>
      <c r="Q231" s="171"/>
      <c r="R231" s="172"/>
      <c r="T231" s="171"/>
    </row>
    <row r="232" spans="1:20" s="170" customFormat="1" ht="24" customHeight="1">
      <c r="A232" s="169">
        <v>1</v>
      </c>
      <c r="B232" s="273" t="s">
        <v>725</v>
      </c>
      <c r="C232" s="241">
        <v>6902027</v>
      </c>
      <c r="D232" s="240" t="s">
        <v>86</v>
      </c>
      <c r="E232" s="240" t="s">
        <v>0</v>
      </c>
      <c r="F232" s="239" t="s">
        <v>740</v>
      </c>
      <c r="G232" s="309">
        <v>4</v>
      </c>
      <c r="H232" s="237" t="s">
        <v>179</v>
      </c>
      <c r="I232" s="272"/>
      <c r="J232" s="235"/>
      <c r="K232" s="271"/>
      <c r="L232" s="271" t="s">
        <v>747</v>
      </c>
      <c r="M232" s="233"/>
      <c r="N232" s="171"/>
      <c r="O232" s="171"/>
      <c r="P232" s="171"/>
      <c r="Q232" s="171"/>
      <c r="R232" s="172"/>
      <c r="T232" s="171"/>
    </row>
    <row r="233" spans="1:20" s="170" customFormat="1" ht="24" hidden="1" customHeight="1" thickBot="1">
      <c r="A233" s="169">
        <v>1</v>
      </c>
      <c r="B233" s="270"/>
      <c r="C233" s="231"/>
      <c r="D233" s="230" t="e">
        <v>#N/A</v>
      </c>
      <c r="E233" s="230" t="e">
        <v>#N/A</v>
      </c>
      <c r="F233" s="229" t="s">
        <v>740</v>
      </c>
      <c r="G233" s="310"/>
      <c r="H233" s="227" t="e">
        <v>#N/A</v>
      </c>
      <c r="I233" s="269"/>
      <c r="J233" s="225"/>
      <c r="K233" s="268"/>
      <c r="L233" s="268" t="s">
        <v>747</v>
      </c>
      <c r="M233" s="223"/>
      <c r="N233" s="171"/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 t="s">
        <v>747</v>
      </c>
      <c r="M234" s="213"/>
      <c r="N234" s="171"/>
      <c r="O234" s="171"/>
      <c r="P234" s="171"/>
      <c r="Q234" s="171"/>
      <c r="R234" s="172"/>
      <c r="T234" s="171"/>
    </row>
    <row r="235" spans="1:20" s="170" customFormat="1" ht="24" hidden="1" customHeight="1">
      <c r="A235" s="169">
        <v>2</v>
      </c>
      <c r="B235" s="262"/>
      <c r="C235" s="211">
        <v>6919174</v>
      </c>
      <c r="D235" s="210" t="s">
        <v>124</v>
      </c>
      <c r="E235" s="210" t="s">
        <v>1</v>
      </c>
      <c r="F235" s="209" t="s">
        <v>740</v>
      </c>
      <c r="G235" s="309">
        <v>4</v>
      </c>
      <c r="H235" s="207" t="s">
        <v>8</v>
      </c>
      <c r="I235" s="261"/>
      <c r="J235" s="205"/>
      <c r="K235" s="260"/>
      <c r="L235" s="260" t="s">
        <v>747</v>
      </c>
      <c r="M235" s="203"/>
      <c r="N235" s="171"/>
      <c r="O235" s="171"/>
      <c r="P235" s="171"/>
      <c r="Q235" s="171"/>
      <c r="R235" s="172"/>
      <c r="T235" s="171"/>
    </row>
    <row r="236" spans="1:20" s="170" customFormat="1" ht="24" customHeight="1">
      <c r="A236" s="169">
        <v>2</v>
      </c>
      <c r="B236" s="259" t="s">
        <v>725</v>
      </c>
      <c r="C236" s="201">
        <v>6917605</v>
      </c>
      <c r="D236" s="200" t="s">
        <v>242</v>
      </c>
      <c r="E236" s="200" t="s">
        <v>1</v>
      </c>
      <c r="F236" s="199" t="s">
        <v>740</v>
      </c>
      <c r="G236" s="309">
        <v>4</v>
      </c>
      <c r="H236" s="197" t="s">
        <v>179</v>
      </c>
      <c r="I236" s="258"/>
      <c r="J236" s="195"/>
      <c r="K236" s="257"/>
      <c r="L236" s="257" t="s">
        <v>747</v>
      </c>
      <c r="M236" s="193"/>
      <c r="N236" s="171"/>
      <c r="O236" s="171"/>
      <c r="P236" s="171"/>
      <c r="Q236" s="171"/>
      <c r="R236" s="172"/>
      <c r="T236" s="171"/>
    </row>
    <row r="237" spans="1:20" s="170" customFormat="1" ht="24" hidden="1" customHeight="1" thickBot="1">
      <c r="A237" s="169">
        <v>2</v>
      </c>
      <c r="B237" s="278"/>
      <c r="C237" s="191"/>
      <c r="D237" s="190" t="e">
        <v>#N/A</v>
      </c>
      <c r="E237" s="190" t="e">
        <v>#N/A</v>
      </c>
      <c r="F237" s="189" t="s">
        <v>740</v>
      </c>
      <c r="G237" s="188"/>
      <c r="H237" s="187" t="e">
        <v>#N/A</v>
      </c>
      <c r="I237" s="256"/>
      <c r="J237" s="185"/>
      <c r="K237" s="255"/>
      <c r="L237" s="255" t="s">
        <v>747</v>
      </c>
      <c r="M237" s="183"/>
      <c r="N237" s="171"/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 t="s">
        <v>747</v>
      </c>
      <c r="M238" s="213"/>
      <c r="N238" s="171"/>
      <c r="O238" s="171"/>
      <c r="P238" s="171"/>
      <c r="Q238" s="171"/>
      <c r="R238" s="172"/>
      <c r="T238" s="171"/>
    </row>
    <row r="239" spans="1:20" s="170" customFormat="1" ht="24" hidden="1" customHeight="1">
      <c r="A239" s="169">
        <v>3</v>
      </c>
      <c r="B239" s="276"/>
      <c r="C239" s="251">
        <v>6905903</v>
      </c>
      <c r="D239" s="250" t="s">
        <v>108</v>
      </c>
      <c r="E239" s="250" t="s">
        <v>1</v>
      </c>
      <c r="F239" s="249" t="s">
        <v>740</v>
      </c>
      <c r="G239" s="309">
        <v>6</v>
      </c>
      <c r="H239" s="247" t="s">
        <v>8</v>
      </c>
      <c r="I239" s="275"/>
      <c r="J239" s="245" t="s">
        <v>746</v>
      </c>
      <c r="K239" s="274"/>
      <c r="L239" s="274" t="s">
        <v>747</v>
      </c>
      <c r="M239" s="243" t="s">
        <v>721</v>
      </c>
      <c r="N239" s="171"/>
      <c r="O239" s="171"/>
      <c r="P239" s="171"/>
      <c r="Q239" s="171"/>
      <c r="R239" s="172"/>
      <c r="T239" s="171"/>
    </row>
    <row r="240" spans="1:20" s="170" customFormat="1" ht="24" customHeight="1">
      <c r="A240" s="169">
        <v>3</v>
      </c>
      <c r="B240" s="273" t="s">
        <v>725</v>
      </c>
      <c r="C240" s="241">
        <v>6915916</v>
      </c>
      <c r="D240" s="240" t="s">
        <v>112</v>
      </c>
      <c r="E240" s="240" t="s">
        <v>1</v>
      </c>
      <c r="F240" s="239" t="s">
        <v>740</v>
      </c>
      <c r="G240" s="309">
        <v>6</v>
      </c>
      <c r="H240" s="237" t="s">
        <v>179</v>
      </c>
      <c r="I240" s="272"/>
      <c r="J240" s="235" t="s">
        <v>746</v>
      </c>
      <c r="K240" s="271"/>
      <c r="L240" s="271" t="s">
        <v>747</v>
      </c>
      <c r="M240" s="233" t="s">
        <v>724</v>
      </c>
      <c r="N240" s="171"/>
      <c r="O240" s="171"/>
      <c r="P240" s="171"/>
      <c r="Q240" s="171"/>
      <c r="R240" s="172"/>
      <c r="T240" s="171"/>
    </row>
    <row r="241" spans="1:20" s="170" customFormat="1" ht="24" hidden="1" customHeight="1" thickBot="1">
      <c r="A241" s="169">
        <v>3</v>
      </c>
      <c r="B241" s="270"/>
      <c r="C241" s="231"/>
      <c r="D241" s="230" t="e">
        <v>#N/A</v>
      </c>
      <c r="E241" s="230" t="e">
        <v>#N/A</v>
      </c>
      <c r="F241" s="229" t="s">
        <v>740</v>
      </c>
      <c r="G241" s="228"/>
      <c r="H241" s="227" t="e">
        <v>#N/A</v>
      </c>
      <c r="I241" s="269"/>
      <c r="J241" s="225"/>
      <c r="K241" s="268"/>
      <c r="L241" s="268" t="s">
        <v>747</v>
      </c>
      <c r="M241" s="223"/>
      <c r="N241" s="171"/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 t="s">
        <v>747</v>
      </c>
      <c r="M242" s="213"/>
      <c r="N242" s="171"/>
      <c r="O242" s="171"/>
      <c r="P242" s="171"/>
      <c r="Q242" s="171"/>
      <c r="R242" s="172"/>
      <c r="T242" s="171"/>
    </row>
    <row r="243" spans="1:20" s="170" customFormat="1" ht="24" hidden="1" customHeight="1">
      <c r="A243" s="169">
        <v>4</v>
      </c>
      <c r="B243" s="262"/>
      <c r="C243" s="211">
        <v>6901701</v>
      </c>
      <c r="D243" s="210" t="s">
        <v>45</v>
      </c>
      <c r="E243" s="210" t="s">
        <v>5</v>
      </c>
      <c r="F243" s="209" t="s">
        <v>740</v>
      </c>
      <c r="G243" s="309">
        <v>4</v>
      </c>
      <c r="H243" s="207" t="s">
        <v>8</v>
      </c>
      <c r="I243" s="261"/>
      <c r="J243" s="205"/>
      <c r="K243" s="260"/>
      <c r="L243" s="260" t="s">
        <v>747</v>
      </c>
      <c r="M243" s="203"/>
      <c r="N243" s="171"/>
      <c r="O243" s="171"/>
      <c r="P243" s="171"/>
      <c r="Q243" s="171"/>
      <c r="R243" s="172"/>
      <c r="T243" s="171"/>
    </row>
    <row r="244" spans="1:20" s="170" customFormat="1" ht="24" customHeight="1">
      <c r="A244" s="169">
        <v>4</v>
      </c>
      <c r="B244" s="259" t="s">
        <v>725</v>
      </c>
      <c r="C244" s="201">
        <v>6901167</v>
      </c>
      <c r="D244" s="200" t="s">
        <v>197</v>
      </c>
      <c r="E244" s="200" t="s">
        <v>5</v>
      </c>
      <c r="F244" s="199" t="s">
        <v>740</v>
      </c>
      <c r="G244" s="309">
        <v>4</v>
      </c>
      <c r="H244" s="197" t="s">
        <v>179</v>
      </c>
      <c r="I244" s="258"/>
      <c r="J244" s="195"/>
      <c r="K244" s="257"/>
      <c r="L244" s="257" t="s">
        <v>747</v>
      </c>
      <c r="M244" s="193"/>
      <c r="N244" s="171"/>
      <c r="O244" s="171"/>
      <c r="P244" s="171"/>
      <c r="Q244" s="171"/>
      <c r="R244" s="172"/>
      <c r="T244" s="171"/>
    </row>
    <row r="245" spans="1:20" s="170" customFormat="1" ht="24" hidden="1" customHeight="1" thickBot="1">
      <c r="A245" s="169">
        <v>4</v>
      </c>
      <c r="B245" s="278"/>
      <c r="C245" s="191"/>
      <c r="D245" s="190" t="e">
        <v>#N/A</v>
      </c>
      <c r="E245" s="190" t="e">
        <v>#N/A</v>
      </c>
      <c r="F245" s="189" t="s">
        <v>740</v>
      </c>
      <c r="G245" s="188"/>
      <c r="H245" s="187" t="e">
        <v>#N/A</v>
      </c>
      <c r="I245" s="256"/>
      <c r="J245" s="185"/>
      <c r="K245" s="255"/>
      <c r="L245" s="255" t="s">
        <v>747</v>
      </c>
      <c r="M245" s="183"/>
      <c r="N245" s="171"/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 t="s">
        <v>747</v>
      </c>
      <c r="M246" s="213"/>
      <c r="N246" s="171"/>
      <c r="O246" s="171"/>
      <c r="P246" s="171"/>
      <c r="Q246" s="171"/>
      <c r="R246" s="172"/>
      <c r="T246" s="171"/>
    </row>
    <row r="247" spans="1:20" s="170" customFormat="1" ht="24" hidden="1" customHeight="1">
      <c r="A247" s="169">
        <v>1</v>
      </c>
      <c r="B247" s="276"/>
      <c r="C247" s="251">
        <v>6923786</v>
      </c>
      <c r="D247" s="250" t="s">
        <v>96</v>
      </c>
      <c r="E247" s="250" t="s">
        <v>2</v>
      </c>
      <c r="F247" s="249" t="s">
        <v>740</v>
      </c>
      <c r="G247" s="309">
        <v>6</v>
      </c>
      <c r="H247" s="247" t="s">
        <v>8</v>
      </c>
      <c r="I247" s="275"/>
      <c r="J247" s="245"/>
      <c r="K247" s="274"/>
      <c r="L247" s="274" t="s">
        <v>747</v>
      </c>
      <c r="M247" s="243"/>
      <c r="N247" s="171"/>
      <c r="O247" s="171"/>
      <c r="P247" s="171"/>
      <c r="Q247" s="171"/>
      <c r="R247" s="172"/>
      <c r="T247" s="171"/>
    </row>
    <row r="248" spans="1:20" s="170" customFormat="1" ht="24" customHeight="1">
      <c r="A248" s="169">
        <v>1</v>
      </c>
      <c r="B248" s="273" t="s">
        <v>723</v>
      </c>
      <c r="C248" s="241">
        <v>3816803</v>
      </c>
      <c r="D248" s="240" t="s">
        <v>95</v>
      </c>
      <c r="E248" s="240" t="s">
        <v>2</v>
      </c>
      <c r="F248" s="239" t="s">
        <v>740</v>
      </c>
      <c r="G248" s="309">
        <v>6</v>
      </c>
      <c r="H248" s="237" t="s">
        <v>179</v>
      </c>
      <c r="I248" s="272"/>
      <c r="J248" s="235"/>
      <c r="K248" s="271"/>
      <c r="L248" s="271" t="s">
        <v>747</v>
      </c>
      <c r="M248" s="233"/>
      <c r="N248" s="171"/>
      <c r="O248" s="171"/>
      <c r="P248" s="171"/>
      <c r="Q248" s="171"/>
      <c r="R248" s="172"/>
      <c r="T248" s="171"/>
    </row>
    <row r="249" spans="1:20" s="170" customFormat="1" ht="24" hidden="1" customHeight="1" thickBot="1">
      <c r="A249" s="169">
        <v>1</v>
      </c>
      <c r="B249" s="270"/>
      <c r="C249" s="231"/>
      <c r="D249" s="230" t="e">
        <v>#N/A</v>
      </c>
      <c r="E249" s="230" t="e">
        <v>#N/A</v>
      </c>
      <c r="F249" s="229" t="s">
        <v>740</v>
      </c>
      <c r="G249" s="310"/>
      <c r="H249" s="227" t="e">
        <v>#N/A</v>
      </c>
      <c r="I249" s="269"/>
      <c r="J249" s="225"/>
      <c r="K249" s="268"/>
      <c r="L249" s="268" t="s">
        <v>747</v>
      </c>
      <c r="M249" s="223"/>
      <c r="N249" s="171"/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 t="s">
        <v>747</v>
      </c>
      <c r="M250" s="213"/>
      <c r="N250" s="171"/>
      <c r="O250" s="171"/>
      <c r="P250" s="171"/>
      <c r="Q250" s="171"/>
      <c r="R250" s="172"/>
      <c r="T250" s="171"/>
    </row>
    <row r="251" spans="1:20" s="170" customFormat="1" ht="24" hidden="1" customHeight="1">
      <c r="A251" s="169">
        <v>2</v>
      </c>
      <c r="B251" s="262"/>
      <c r="C251" s="211">
        <v>6906680</v>
      </c>
      <c r="D251" s="210" t="s">
        <v>222</v>
      </c>
      <c r="E251" s="210" t="s">
        <v>1</v>
      </c>
      <c r="F251" s="209" t="s">
        <v>740</v>
      </c>
      <c r="G251" s="309">
        <v>6</v>
      </c>
      <c r="H251" s="207" t="s">
        <v>8</v>
      </c>
      <c r="I251" s="261"/>
      <c r="J251" s="205"/>
      <c r="K251" s="260"/>
      <c r="L251" s="260" t="s">
        <v>747</v>
      </c>
      <c r="M251" s="203"/>
      <c r="N251" s="171"/>
      <c r="O251" s="171"/>
      <c r="P251" s="171"/>
      <c r="Q251" s="171"/>
      <c r="R251" s="172"/>
      <c r="T251" s="171"/>
    </row>
    <row r="252" spans="1:20" s="170" customFormat="1" ht="24" customHeight="1">
      <c r="A252" s="169">
        <v>2</v>
      </c>
      <c r="B252" s="259" t="s">
        <v>723</v>
      </c>
      <c r="C252" s="201">
        <v>6900182</v>
      </c>
      <c r="D252" s="200" t="s">
        <v>97</v>
      </c>
      <c r="E252" s="200" t="s">
        <v>1</v>
      </c>
      <c r="F252" s="199" t="s">
        <v>740</v>
      </c>
      <c r="G252" s="309">
        <v>6</v>
      </c>
      <c r="H252" s="197" t="s">
        <v>179</v>
      </c>
      <c r="I252" s="258"/>
      <c r="J252" s="195"/>
      <c r="K252" s="257"/>
      <c r="L252" s="257" t="s">
        <v>747</v>
      </c>
      <c r="M252" s="193"/>
      <c r="N252" s="171"/>
      <c r="O252" s="171"/>
      <c r="P252" s="171"/>
      <c r="Q252" s="171"/>
      <c r="R252" s="172"/>
      <c r="T252" s="171"/>
    </row>
    <row r="253" spans="1:20" s="170" customFormat="1" ht="24" hidden="1" customHeight="1" thickBot="1">
      <c r="A253" s="169">
        <v>2</v>
      </c>
      <c r="B253" s="192"/>
      <c r="C253" s="191"/>
      <c r="D253" s="190" t="e">
        <v>#N/A</v>
      </c>
      <c r="E253" s="190" t="e">
        <v>#N/A</v>
      </c>
      <c r="F253" s="189" t="s">
        <v>740</v>
      </c>
      <c r="G253" s="188"/>
      <c r="H253" s="187" t="e">
        <v>#N/A</v>
      </c>
      <c r="I253" s="256"/>
      <c r="J253" s="185"/>
      <c r="K253" s="255"/>
      <c r="L253" s="255" t="s">
        <v>747</v>
      </c>
      <c r="M253" s="183"/>
      <c r="N253" s="171"/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 t="s">
        <v>747</v>
      </c>
      <c r="M254" s="213"/>
      <c r="N254" s="171"/>
      <c r="O254" s="171"/>
      <c r="P254" s="171"/>
      <c r="Q254" s="171"/>
      <c r="R254" s="172"/>
      <c r="T254" s="171"/>
    </row>
    <row r="255" spans="1:20" s="170" customFormat="1" ht="24" hidden="1" customHeight="1">
      <c r="A255" s="169">
        <v>1</v>
      </c>
      <c r="B255" s="252"/>
      <c r="C255" s="251">
        <v>6900544</v>
      </c>
      <c r="D255" s="250" t="s">
        <v>190</v>
      </c>
      <c r="E255" s="250" t="s">
        <v>350</v>
      </c>
      <c r="F255" s="249" t="s">
        <v>740</v>
      </c>
      <c r="G255" s="309">
        <v>9</v>
      </c>
      <c r="H255" s="247" t="s">
        <v>8</v>
      </c>
      <c r="I255" s="246" t="s">
        <v>8</v>
      </c>
      <c r="J255" s="245" t="s">
        <v>787</v>
      </c>
      <c r="K255" s="244"/>
      <c r="L255" s="244" t="s">
        <v>747</v>
      </c>
      <c r="M255" s="243" t="s">
        <v>742</v>
      </c>
      <c r="N255" s="171"/>
      <c r="O255" s="171"/>
      <c r="P255" s="171"/>
      <c r="Q255" s="171"/>
      <c r="R255" s="172"/>
      <c r="T255" s="171"/>
    </row>
    <row r="256" spans="1:20" s="170" customFormat="1" ht="24" customHeight="1">
      <c r="A256" s="169">
        <v>1</v>
      </c>
      <c r="B256" s="242" t="s">
        <v>722</v>
      </c>
      <c r="C256" s="241">
        <v>3011684</v>
      </c>
      <c r="D256" s="240" t="s">
        <v>183</v>
      </c>
      <c r="E256" s="240" t="s">
        <v>350</v>
      </c>
      <c r="F256" s="239" t="s">
        <v>740</v>
      </c>
      <c r="G256" s="309">
        <v>9</v>
      </c>
      <c r="H256" s="237" t="s">
        <v>179</v>
      </c>
      <c r="I256" s="236" t="s">
        <v>8</v>
      </c>
      <c r="J256" s="235" t="s">
        <v>787</v>
      </c>
      <c r="K256" s="234"/>
      <c r="L256" s="234" t="s">
        <v>747</v>
      </c>
      <c r="M256" s="233" t="s">
        <v>743</v>
      </c>
      <c r="N256" s="171"/>
      <c r="O256" s="171"/>
      <c r="P256" s="171"/>
      <c r="Q256" s="171"/>
      <c r="R256" s="172"/>
      <c r="T256" s="171"/>
    </row>
    <row r="257" spans="1:20" s="170" customFormat="1" ht="24" hidden="1" customHeight="1" thickBot="1">
      <c r="A257" s="169">
        <v>1</v>
      </c>
      <c r="B257" s="232"/>
      <c r="C257" s="231"/>
      <c r="D257" s="230" t="e">
        <v>#N/A</v>
      </c>
      <c r="E257" s="230" t="e">
        <v>#N/A</v>
      </c>
      <c r="F257" s="229" t="s">
        <v>740</v>
      </c>
      <c r="G257" s="228"/>
      <c r="H257" s="227" t="e">
        <v>#N/A</v>
      </c>
      <c r="I257" s="226" t="s">
        <v>8</v>
      </c>
      <c r="J257" s="225"/>
      <c r="K257" s="224"/>
      <c r="L257" s="224" t="s">
        <v>747</v>
      </c>
      <c r="M257" s="223"/>
      <c r="N257" s="171"/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 t="s">
        <v>747</v>
      </c>
      <c r="M258" s="213"/>
      <c r="N258" s="171"/>
      <c r="O258" s="171"/>
      <c r="P258" s="171"/>
      <c r="Q258" s="171"/>
      <c r="R258" s="172"/>
      <c r="T258" s="171"/>
    </row>
    <row r="259" spans="1:20" s="170" customFormat="1" ht="24" hidden="1" customHeight="1" thickBot="1">
      <c r="A259" s="169">
        <v>1</v>
      </c>
      <c r="B259" s="212"/>
      <c r="C259" s="211">
        <v>6901891</v>
      </c>
      <c r="D259" s="210" t="s">
        <v>32</v>
      </c>
      <c r="E259" s="210" t="s">
        <v>0</v>
      </c>
      <c r="F259" s="209" t="s">
        <v>740</v>
      </c>
      <c r="G259" s="309">
        <v>9</v>
      </c>
      <c r="H259" s="207" t="s">
        <v>8</v>
      </c>
      <c r="I259" s="206" t="s">
        <v>719</v>
      </c>
      <c r="J259" s="205" t="s">
        <v>787</v>
      </c>
      <c r="K259" s="204"/>
      <c r="L259" s="204" t="s">
        <v>747</v>
      </c>
      <c r="M259" s="183" t="s">
        <v>742</v>
      </c>
      <c r="N259" s="171"/>
      <c r="O259" s="171"/>
      <c r="P259" s="171"/>
      <c r="Q259" s="171"/>
      <c r="R259" s="172"/>
      <c r="T259" s="171"/>
    </row>
    <row r="260" spans="1:20" s="170" customFormat="1" ht="24" customHeight="1">
      <c r="A260" s="169">
        <v>1</v>
      </c>
      <c r="B260" s="202" t="s">
        <v>721</v>
      </c>
      <c r="C260" s="201">
        <v>6918499</v>
      </c>
      <c r="D260" s="200" t="s">
        <v>150</v>
      </c>
      <c r="E260" s="200" t="s">
        <v>0</v>
      </c>
      <c r="F260" s="199" t="s">
        <v>740</v>
      </c>
      <c r="G260" s="309">
        <v>9</v>
      </c>
      <c r="H260" s="197" t="s">
        <v>179</v>
      </c>
      <c r="I260" s="196" t="s">
        <v>719</v>
      </c>
      <c r="J260" s="195" t="s">
        <v>787</v>
      </c>
      <c r="K260" s="194"/>
      <c r="L260" s="194" t="s">
        <v>747</v>
      </c>
      <c r="M260" s="193" t="s">
        <v>741</v>
      </c>
      <c r="N260" s="171"/>
      <c r="O260" s="171"/>
      <c r="P260" s="171"/>
      <c r="Q260" s="171"/>
      <c r="R260" s="172"/>
      <c r="T260" s="171"/>
    </row>
    <row r="261" spans="1:20" s="170" customFormat="1" ht="24" hidden="1" customHeight="1" thickBot="1">
      <c r="A261" s="169">
        <v>1</v>
      </c>
      <c r="B261" s="192"/>
      <c r="C261" s="191"/>
      <c r="D261" s="190" t="e">
        <v>#N/A</v>
      </c>
      <c r="E261" s="190" t="e">
        <v>#N/A</v>
      </c>
      <c r="F261" s="189" t="s">
        <v>740</v>
      </c>
      <c r="G261" s="188"/>
      <c r="H261" s="187" t="e">
        <v>#N/A</v>
      </c>
      <c r="I261" s="186" t="s">
        <v>719</v>
      </c>
      <c r="J261" s="185"/>
      <c r="K261" s="184"/>
      <c r="L261" s="184" t="s">
        <v>747</v>
      </c>
      <c r="M261" s="183"/>
      <c r="N261" s="171"/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 t="s">
        <v>747</v>
      </c>
      <c r="M262" s="173"/>
      <c r="N262" s="171"/>
      <c r="O262" s="171"/>
      <c r="P262" s="171"/>
      <c r="Q262" s="171"/>
      <c r="R262" s="172"/>
      <c r="T262" s="171"/>
    </row>
    <row r="263" spans="1:20" ht="15.75" hidden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 t="s">
        <v>747</v>
      </c>
    </row>
    <row r="264" spans="1:20" ht="15.75" hidden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 t="s">
        <v>747</v>
      </c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 t="s">
        <v>747</v>
      </c>
      <c r="M265" s="298"/>
      <c r="N265" s="296"/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747</v>
      </c>
      <c r="M266" s="289" t="s">
        <v>731</v>
      </c>
      <c r="N266" s="288"/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 t="s">
        <v>747</v>
      </c>
      <c r="M267" s="243"/>
      <c r="N267" s="171"/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 t="s">
        <v>747</v>
      </c>
      <c r="M268" s="233"/>
      <c r="N268" s="171"/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 t="s">
        <v>747</v>
      </c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 t="s">
        <v>747</v>
      </c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 t="s">
        <v>747</v>
      </c>
      <c r="M271" s="203"/>
      <c r="N271" s="171"/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 t="s">
        <v>747</v>
      </c>
      <c r="M272" s="193"/>
      <c r="N272" s="171"/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 t="s">
        <v>747</v>
      </c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 t="s">
        <v>747</v>
      </c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 t="s">
        <v>747</v>
      </c>
      <c r="M275" s="243"/>
      <c r="N275" s="171"/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 t="s">
        <v>747</v>
      </c>
      <c r="M276" s="233"/>
      <c r="N276" s="171"/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 t="s">
        <v>747</v>
      </c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 t="s">
        <v>747</v>
      </c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 t="s">
        <v>747</v>
      </c>
      <c r="M279" s="203"/>
      <c r="N279" s="171"/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 t="s">
        <v>747</v>
      </c>
      <c r="M280" s="193"/>
      <c r="N280" s="171"/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 t="s">
        <v>747</v>
      </c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 t="s">
        <v>747</v>
      </c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 t="s">
        <v>747</v>
      </c>
      <c r="M283" s="243"/>
      <c r="N283" s="171"/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 t="s">
        <v>747</v>
      </c>
      <c r="M284" s="233"/>
      <c r="N284" s="171"/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 t="s">
        <v>747</v>
      </c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 t="s">
        <v>747</v>
      </c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 t="s">
        <v>747</v>
      </c>
      <c r="M287" s="203"/>
      <c r="N287" s="171"/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 t="s">
        <v>747</v>
      </c>
      <c r="M288" s="193"/>
      <c r="N288" s="171"/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 t="s">
        <v>747</v>
      </c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 t="s">
        <v>747</v>
      </c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 t="s">
        <v>747</v>
      </c>
      <c r="M291" s="243"/>
      <c r="N291" s="171"/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 t="s">
        <v>747</v>
      </c>
      <c r="M292" s="233"/>
      <c r="N292" s="171"/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 t="s">
        <v>747</v>
      </c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 t="s">
        <v>747</v>
      </c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 t="s">
        <v>747</v>
      </c>
      <c r="M295" s="203"/>
      <c r="N295" s="171"/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 t="s">
        <v>747</v>
      </c>
      <c r="M296" s="193"/>
      <c r="N296" s="171"/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 t="s">
        <v>747</v>
      </c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 t="s">
        <v>747</v>
      </c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 t="s">
        <v>747</v>
      </c>
      <c r="M299" s="243"/>
      <c r="N299" s="171"/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 t="s">
        <v>747</v>
      </c>
      <c r="M300" s="233"/>
      <c r="N300" s="171"/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 t="s">
        <v>747</v>
      </c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 t="s">
        <v>747</v>
      </c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 t="s">
        <v>747</v>
      </c>
      <c r="M303" s="203"/>
      <c r="N303" s="171"/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 t="s">
        <v>747</v>
      </c>
      <c r="M304" s="193"/>
      <c r="N304" s="171"/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 t="s">
        <v>747</v>
      </c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 t="s">
        <v>747</v>
      </c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 t="s">
        <v>747</v>
      </c>
      <c r="M307" s="243"/>
      <c r="N307" s="171"/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 t="s">
        <v>747</v>
      </c>
      <c r="M308" s="233"/>
      <c r="N308" s="171"/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 t="s">
        <v>747</v>
      </c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 t="s">
        <v>747</v>
      </c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 t="s">
        <v>747</v>
      </c>
      <c r="M311" s="203"/>
      <c r="N311" s="171"/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 t="s">
        <v>747</v>
      </c>
      <c r="M312" s="193"/>
      <c r="N312" s="171"/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 t="s">
        <v>747</v>
      </c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 t="s">
        <v>747</v>
      </c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 t="s">
        <v>747</v>
      </c>
      <c r="M315" s="243"/>
      <c r="N315" s="171"/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 t="s">
        <v>747</v>
      </c>
      <c r="M316" s="233"/>
      <c r="N316" s="171"/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 t="s">
        <v>747</v>
      </c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 t="s">
        <v>747</v>
      </c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 t="s">
        <v>747</v>
      </c>
      <c r="M319" s="203"/>
      <c r="N319" s="171"/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 t="s">
        <v>747</v>
      </c>
      <c r="M320" s="193"/>
      <c r="N320" s="171"/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 t="s">
        <v>747</v>
      </c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 t="s">
        <v>747</v>
      </c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 t="s">
        <v>747</v>
      </c>
      <c r="M323" s="243"/>
      <c r="N323" s="171"/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 t="s">
        <v>747</v>
      </c>
      <c r="M324" s="233"/>
      <c r="N324" s="171"/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 t="s">
        <v>747</v>
      </c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 t="s">
        <v>747</v>
      </c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 t="s">
        <v>747</v>
      </c>
      <c r="M327" s="203"/>
      <c r="N327" s="171"/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 t="s">
        <v>747</v>
      </c>
      <c r="M328" s="193"/>
      <c r="N328" s="171"/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 t="s">
        <v>747</v>
      </c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 t="s">
        <v>747</v>
      </c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 t="s">
        <v>747</v>
      </c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 t="s">
        <v>747</v>
      </c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 t="s">
        <v>747</v>
      </c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 t="s">
        <v>747</v>
      </c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 t="s">
        <v>747</v>
      </c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 t="s">
        <v>747</v>
      </c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 t="s">
        <v>747</v>
      </c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 t="s">
        <v>747</v>
      </c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 t="s">
        <v>747</v>
      </c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 t="s">
        <v>747</v>
      </c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 t="s">
        <v>747</v>
      </c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 t="s">
        <v>747</v>
      </c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 t="s">
        <v>747</v>
      </c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 t="s">
        <v>747</v>
      </c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 t="s">
        <v>747</v>
      </c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 t="s">
        <v>747</v>
      </c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 t="s">
        <v>747</v>
      </c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 t="s">
        <v>747</v>
      </c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 t="s">
        <v>747</v>
      </c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 t="s">
        <v>747</v>
      </c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 t="s">
        <v>747</v>
      </c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 t="s">
        <v>747</v>
      </c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 t="s">
        <v>747</v>
      </c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 t="s">
        <v>747</v>
      </c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 t="s">
        <v>747</v>
      </c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 t="s">
        <v>747</v>
      </c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 t="s">
        <v>747</v>
      </c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 t="s">
        <v>747</v>
      </c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 t="s">
        <v>747</v>
      </c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 t="s">
        <v>747</v>
      </c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 t="s">
        <v>747</v>
      </c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 t="s">
        <v>747</v>
      </c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 t="s">
        <v>747</v>
      </c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 t="s">
        <v>747</v>
      </c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 t="s">
        <v>747</v>
      </c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 t="s">
        <v>747</v>
      </c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 t="s">
        <v>747</v>
      </c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 t="s">
        <v>747</v>
      </c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 t="s">
        <v>747</v>
      </c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 t="s">
        <v>747</v>
      </c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 t="s">
        <v>747</v>
      </c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 t="s">
        <v>747</v>
      </c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 t="s">
        <v>747</v>
      </c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 t="s">
        <v>747</v>
      </c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 t="s">
        <v>747</v>
      </c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 t="s">
        <v>747</v>
      </c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 t="s">
        <v>747</v>
      </c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 t="s">
        <v>747</v>
      </c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 t="s">
        <v>747</v>
      </c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 t="s">
        <v>747</v>
      </c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 t="s">
        <v>747</v>
      </c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 t="s">
        <v>747</v>
      </c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 t="s">
        <v>747</v>
      </c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 t="s">
        <v>747</v>
      </c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 t="s">
        <v>747</v>
      </c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 t="s">
        <v>747</v>
      </c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 t="s">
        <v>747</v>
      </c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 t="s">
        <v>747</v>
      </c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 t="s">
        <v>747</v>
      </c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 t="s">
        <v>747</v>
      </c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 t="s">
        <v>747</v>
      </c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 t="s">
        <v>747</v>
      </c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 t="s">
        <v>747</v>
      </c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 t="s">
        <v>747</v>
      </c>
      <c r="M394" s="213"/>
      <c r="N394" s="171"/>
      <c r="O394" s="171"/>
      <c r="P394" s="171"/>
      <c r="Q394" s="171"/>
      <c r="R394" s="172"/>
      <c r="T394" s="171"/>
    </row>
    <row r="395" spans="1:20" s="170" customFormat="1" ht="24" hidden="1" customHeight="1">
      <c r="A395" s="169">
        <v>1</v>
      </c>
      <c r="B395" s="276" t="s">
        <v>728</v>
      </c>
      <c r="C395" s="251">
        <v>6922848</v>
      </c>
      <c r="D395" s="250" t="s">
        <v>33</v>
      </c>
      <c r="E395" s="250" t="s">
        <v>0</v>
      </c>
      <c r="F395" s="249" t="s">
        <v>720</v>
      </c>
      <c r="G395" s="248">
        <v>1</v>
      </c>
      <c r="H395" s="247" t="s">
        <v>8</v>
      </c>
      <c r="I395" s="275"/>
      <c r="J395" s="245"/>
      <c r="K395" s="274"/>
      <c r="L395" s="274" t="s">
        <v>747</v>
      </c>
      <c r="M395" s="243"/>
      <c r="N395" s="171"/>
      <c r="O395" s="171"/>
      <c r="P395" s="171"/>
      <c r="Q395" s="171"/>
      <c r="R395" s="172"/>
      <c r="T395" s="171"/>
    </row>
    <row r="396" spans="1:20" s="170" customFormat="1" ht="24" customHeight="1">
      <c r="A396" s="169">
        <v>1</v>
      </c>
      <c r="B396" s="273" t="s">
        <v>728</v>
      </c>
      <c r="C396" s="241">
        <v>6918501</v>
      </c>
      <c r="D396" s="240" t="s">
        <v>67</v>
      </c>
      <c r="E396" s="240" t="s">
        <v>0</v>
      </c>
      <c r="F396" s="239" t="s">
        <v>720</v>
      </c>
      <c r="G396" s="238">
        <v>1</v>
      </c>
      <c r="H396" s="237" t="s">
        <v>179</v>
      </c>
      <c r="I396" s="272"/>
      <c r="J396" s="235"/>
      <c r="K396" s="271"/>
      <c r="L396" s="271" t="s">
        <v>747</v>
      </c>
      <c r="M396" s="233"/>
      <c r="N396" s="171"/>
      <c r="O396" s="171"/>
      <c r="P396" s="171"/>
      <c r="Q396" s="171"/>
      <c r="R396" s="172"/>
      <c r="T396" s="171"/>
    </row>
    <row r="397" spans="1:20" s="170" customFormat="1" ht="24" hidden="1" customHeight="1" thickBot="1">
      <c r="A397" s="169">
        <v>1</v>
      </c>
      <c r="B397" s="270" t="s">
        <v>728</v>
      </c>
      <c r="C397" s="231"/>
      <c r="D397" s="230" t="e">
        <v>#N/A</v>
      </c>
      <c r="E397" s="230" t="e">
        <v>#N/A</v>
      </c>
      <c r="F397" s="229" t="s">
        <v>720</v>
      </c>
      <c r="G397" s="228"/>
      <c r="H397" s="227" t="e">
        <v>#N/A</v>
      </c>
      <c r="I397" s="269"/>
      <c r="J397" s="225"/>
      <c r="K397" s="268"/>
      <c r="L397" s="268" t="s">
        <v>747</v>
      </c>
      <c r="M397" s="223"/>
      <c r="N397" s="171"/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 t="s">
        <v>747</v>
      </c>
      <c r="M398" s="213"/>
      <c r="N398" s="171"/>
      <c r="O398" s="171"/>
      <c r="P398" s="171"/>
      <c r="Q398" s="171"/>
      <c r="R398" s="172"/>
      <c r="T398" s="171"/>
    </row>
    <row r="399" spans="1:20" s="170" customFormat="1" ht="24" hidden="1" customHeight="1">
      <c r="A399" s="169">
        <v>2</v>
      </c>
      <c r="B399" s="262" t="s">
        <v>728</v>
      </c>
      <c r="C399" s="211">
        <v>6925599</v>
      </c>
      <c r="D399" s="210" t="s">
        <v>303</v>
      </c>
      <c r="E399" s="210" t="s">
        <v>0</v>
      </c>
      <c r="F399" s="209" t="s">
        <v>720</v>
      </c>
      <c r="G399" s="208">
        <v>1</v>
      </c>
      <c r="H399" s="207" t="s">
        <v>8</v>
      </c>
      <c r="I399" s="261"/>
      <c r="J399" s="205"/>
      <c r="K399" s="260"/>
      <c r="L399" s="260" t="s">
        <v>747</v>
      </c>
      <c r="M399" s="203"/>
      <c r="N399" s="171"/>
      <c r="O399" s="171"/>
      <c r="P399" s="171"/>
      <c r="Q399" s="171"/>
      <c r="R399" s="172"/>
      <c r="T399" s="171"/>
    </row>
    <row r="400" spans="1:20" s="170" customFormat="1" ht="24" customHeight="1">
      <c r="A400" s="169">
        <v>2</v>
      </c>
      <c r="B400" s="259" t="s">
        <v>728</v>
      </c>
      <c r="C400" s="201">
        <v>6910068</v>
      </c>
      <c r="D400" s="200" t="s">
        <v>161</v>
      </c>
      <c r="E400" s="200" t="s">
        <v>0</v>
      </c>
      <c r="F400" s="199" t="s">
        <v>720</v>
      </c>
      <c r="G400" s="198">
        <v>1</v>
      </c>
      <c r="H400" s="197" t="s">
        <v>179</v>
      </c>
      <c r="I400" s="258"/>
      <c r="J400" s="195"/>
      <c r="K400" s="257"/>
      <c r="L400" s="257" t="s">
        <v>747</v>
      </c>
      <c r="M400" s="193"/>
      <c r="N400" s="171"/>
      <c r="O400" s="171"/>
      <c r="P400" s="171"/>
      <c r="Q400" s="171"/>
      <c r="R400" s="172"/>
      <c r="T400" s="171"/>
    </row>
    <row r="401" spans="1:20" s="170" customFormat="1" ht="24" hidden="1" customHeight="1" thickBot="1">
      <c r="A401" s="169">
        <v>2</v>
      </c>
      <c r="B401" s="278" t="s">
        <v>728</v>
      </c>
      <c r="C401" s="191"/>
      <c r="D401" s="190" t="e">
        <v>#N/A</v>
      </c>
      <c r="E401" s="190" t="e">
        <v>#N/A</v>
      </c>
      <c r="F401" s="189" t="s">
        <v>720</v>
      </c>
      <c r="G401" s="188"/>
      <c r="H401" s="187" t="e">
        <v>#N/A</v>
      </c>
      <c r="I401" s="256"/>
      <c r="J401" s="185"/>
      <c r="K401" s="255"/>
      <c r="L401" s="255" t="s">
        <v>747</v>
      </c>
      <c r="M401" s="183"/>
      <c r="N401" s="171"/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 t="s">
        <v>747</v>
      </c>
      <c r="M402" s="213"/>
      <c r="N402" s="171"/>
      <c r="O402" s="171"/>
      <c r="P402" s="171"/>
      <c r="Q402" s="171"/>
      <c r="R402" s="172"/>
      <c r="T402" s="171"/>
    </row>
    <row r="403" spans="1:20" s="170" customFormat="1" ht="24" hidden="1" customHeight="1">
      <c r="A403" s="169">
        <v>3</v>
      </c>
      <c r="B403" s="276" t="s">
        <v>728</v>
      </c>
      <c r="C403" s="251">
        <v>6923808</v>
      </c>
      <c r="D403" s="250" t="s">
        <v>349</v>
      </c>
      <c r="E403" s="250" t="s">
        <v>1</v>
      </c>
      <c r="F403" s="249" t="s">
        <v>720</v>
      </c>
      <c r="G403" s="248">
        <v>1</v>
      </c>
      <c r="H403" s="247" t="s">
        <v>8</v>
      </c>
      <c r="I403" s="275"/>
      <c r="J403" s="245"/>
      <c r="K403" s="274"/>
      <c r="L403" s="274" t="s">
        <v>747</v>
      </c>
      <c r="M403" s="243"/>
      <c r="N403" s="171"/>
      <c r="O403" s="171"/>
      <c r="P403" s="171"/>
      <c r="Q403" s="171"/>
      <c r="R403" s="172"/>
      <c r="T403" s="171"/>
    </row>
    <row r="404" spans="1:20" s="170" customFormat="1" ht="24" customHeight="1">
      <c r="A404" s="169">
        <v>3</v>
      </c>
      <c r="B404" s="273" t="s">
        <v>728</v>
      </c>
      <c r="C404" s="241">
        <v>6901394</v>
      </c>
      <c r="D404" s="240" t="s">
        <v>101</v>
      </c>
      <c r="E404" s="240" t="s">
        <v>1</v>
      </c>
      <c r="F404" s="239" t="s">
        <v>720</v>
      </c>
      <c r="G404" s="238">
        <v>1</v>
      </c>
      <c r="H404" s="237" t="s">
        <v>179</v>
      </c>
      <c r="I404" s="272"/>
      <c r="J404" s="235"/>
      <c r="K404" s="271"/>
      <c r="L404" s="271" t="s">
        <v>747</v>
      </c>
      <c r="M404" s="233"/>
      <c r="N404" s="171"/>
      <c r="O404" s="171"/>
      <c r="P404" s="171"/>
      <c r="Q404" s="171"/>
      <c r="R404" s="172"/>
      <c r="T404" s="171"/>
    </row>
    <row r="405" spans="1:20" s="170" customFormat="1" ht="24" hidden="1" customHeight="1" thickBot="1">
      <c r="A405" s="169">
        <v>3</v>
      </c>
      <c r="B405" s="270" t="s">
        <v>728</v>
      </c>
      <c r="C405" s="231"/>
      <c r="D405" s="230" t="e">
        <v>#N/A</v>
      </c>
      <c r="E405" s="230" t="e">
        <v>#N/A</v>
      </c>
      <c r="F405" s="229" t="s">
        <v>720</v>
      </c>
      <c r="G405" s="228"/>
      <c r="H405" s="227" t="e">
        <v>#N/A</v>
      </c>
      <c r="I405" s="269"/>
      <c r="J405" s="225"/>
      <c r="K405" s="268"/>
      <c r="L405" s="268" t="s">
        <v>747</v>
      </c>
      <c r="M405" s="223"/>
      <c r="N405" s="171"/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 t="s">
        <v>747</v>
      </c>
      <c r="M406" s="213"/>
      <c r="N406" s="171"/>
      <c r="O406" s="171"/>
      <c r="P406" s="171"/>
      <c r="Q406" s="171"/>
      <c r="R406" s="172"/>
      <c r="T406" s="171"/>
    </row>
    <row r="407" spans="1:20" s="170" customFormat="1" ht="24" hidden="1" customHeight="1">
      <c r="A407" s="169">
        <v>4</v>
      </c>
      <c r="B407" s="262" t="s">
        <v>728</v>
      </c>
      <c r="C407" s="211">
        <v>6917796</v>
      </c>
      <c r="D407" s="210" t="s">
        <v>49</v>
      </c>
      <c r="E407" s="210" t="s">
        <v>1</v>
      </c>
      <c r="F407" s="209" t="s">
        <v>720</v>
      </c>
      <c r="G407" s="208">
        <v>1</v>
      </c>
      <c r="H407" s="207" t="s">
        <v>8</v>
      </c>
      <c r="I407" s="261"/>
      <c r="J407" s="205"/>
      <c r="K407" s="260"/>
      <c r="L407" s="260" t="s">
        <v>747</v>
      </c>
      <c r="M407" s="203"/>
      <c r="N407" s="171"/>
      <c r="O407" s="171"/>
      <c r="P407" s="171"/>
      <c r="Q407" s="171"/>
      <c r="R407" s="172"/>
      <c r="T407" s="171"/>
    </row>
    <row r="408" spans="1:20" s="170" customFormat="1" ht="24" customHeight="1">
      <c r="A408" s="169">
        <v>4</v>
      </c>
      <c r="B408" s="259" t="s">
        <v>728</v>
      </c>
      <c r="C408" s="201">
        <v>6918416</v>
      </c>
      <c r="D408" s="200" t="s">
        <v>245</v>
      </c>
      <c r="E408" s="200" t="s">
        <v>1</v>
      </c>
      <c r="F408" s="199" t="s">
        <v>720</v>
      </c>
      <c r="G408" s="198">
        <v>1</v>
      </c>
      <c r="H408" s="197" t="s">
        <v>179</v>
      </c>
      <c r="I408" s="258"/>
      <c r="J408" s="195"/>
      <c r="K408" s="257"/>
      <c r="L408" s="257" t="s">
        <v>747</v>
      </c>
      <c r="M408" s="193"/>
      <c r="N408" s="171"/>
      <c r="O408" s="171"/>
      <c r="P408" s="171"/>
      <c r="Q408" s="171"/>
      <c r="R408" s="172"/>
      <c r="T408" s="171"/>
    </row>
    <row r="409" spans="1:20" s="170" customFormat="1" ht="24" hidden="1" customHeight="1" thickBot="1">
      <c r="A409" s="169">
        <v>4</v>
      </c>
      <c r="B409" s="278" t="s">
        <v>728</v>
      </c>
      <c r="C409" s="191"/>
      <c r="D409" s="190" t="e">
        <v>#N/A</v>
      </c>
      <c r="E409" s="190" t="e">
        <v>#N/A</v>
      </c>
      <c r="F409" s="189" t="s">
        <v>720</v>
      </c>
      <c r="G409" s="188"/>
      <c r="H409" s="187" t="e">
        <v>#N/A</v>
      </c>
      <c r="I409" s="256"/>
      <c r="J409" s="185"/>
      <c r="K409" s="255"/>
      <c r="L409" s="255" t="s">
        <v>747</v>
      </c>
      <c r="M409" s="183"/>
      <c r="N409" s="171"/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 t="s">
        <v>747</v>
      </c>
      <c r="M410" s="213"/>
      <c r="N410" s="171"/>
      <c r="O410" s="171"/>
      <c r="P410" s="171"/>
      <c r="Q410" s="171"/>
      <c r="R410" s="172"/>
      <c r="T410" s="171"/>
    </row>
    <row r="411" spans="1:20" s="170" customFormat="1" ht="24" hidden="1" customHeight="1">
      <c r="A411" s="169">
        <v>5</v>
      </c>
      <c r="B411" s="276" t="s">
        <v>728</v>
      </c>
      <c r="C411" s="251">
        <v>6925027</v>
      </c>
      <c r="D411" s="250" t="s">
        <v>107</v>
      </c>
      <c r="E411" s="250" t="s">
        <v>1</v>
      </c>
      <c r="F411" s="249" t="s">
        <v>720</v>
      </c>
      <c r="G411" s="248">
        <v>1</v>
      </c>
      <c r="H411" s="247" t="s">
        <v>8</v>
      </c>
      <c r="I411" s="275"/>
      <c r="J411" s="245"/>
      <c r="K411" s="274"/>
      <c r="L411" s="274" t="s">
        <v>747</v>
      </c>
      <c r="M411" s="243"/>
      <c r="N411" s="171"/>
      <c r="O411" s="171"/>
      <c r="P411" s="171"/>
      <c r="Q411" s="171"/>
      <c r="R411" s="172"/>
      <c r="T411" s="171"/>
    </row>
    <row r="412" spans="1:20" s="170" customFormat="1" ht="24" customHeight="1">
      <c r="A412" s="169">
        <v>5</v>
      </c>
      <c r="B412" s="273" t="s">
        <v>728</v>
      </c>
      <c r="C412" s="241">
        <v>6924538</v>
      </c>
      <c r="D412" s="240" t="s">
        <v>31</v>
      </c>
      <c r="E412" s="240" t="s">
        <v>1</v>
      </c>
      <c r="F412" s="239" t="s">
        <v>720</v>
      </c>
      <c r="G412" s="238">
        <v>1</v>
      </c>
      <c r="H412" s="237" t="s">
        <v>179</v>
      </c>
      <c r="I412" s="272"/>
      <c r="J412" s="235"/>
      <c r="K412" s="271"/>
      <c r="L412" s="271" t="s">
        <v>747</v>
      </c>
      <c r="M412" s="233"/>
      <c r="N412" s="171"/>
      <c r="O412" s="171"/>
      <c r="P412" s="171"/>
      <c r="Q412" s="171"/>
      <c r="R412" s="172"/>
      <c r="T412" s="171"/>
    </row>
    <row r="413" spans="1:20" s="170" customFormat="1" ht="24" hidden="1" customHeight="1" thickBot="1">
      <c r="A413" s="169">
        <v>5</v>
      </c>
      <c r="B413" s="270" t="s">
        <v>728</v>
      </c>
      <c r="C413" s="231"/>
      <c r="D413" s="230" t="e">
        <v>#N/A</v>
      </c>
      <c r="E413" s="230" t="e">
        <v>#N/A</v>
      </c>
      <c r="F413" s="229" t="s">
        <v>720</v>
      </c>
      <c r="G413" s="228"/>
      <c r="H413" s="227" t="e">
        <v>#N/A</v>
      </c>
      <c r="I413" s="269"/>
      <c r="J413" s="225"/>
      <c r="K413" s="268"/>
      <c r="L413" s="268" t="s">
        <v>747</v>
      </c>
      <c r="M413" s="223"/>
      <c r="N413" s="171"/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 t="s">
        <v>747</v>
      </c>
      <c r="M414" s="213"/>
      <c r="N414" s="171"/>
      <c r="O414" s="171"/>
      <c r="P414" s="171"/>
      <c r="Q414" s="171"/>
      <c r="R414" s="172"/>
      <c r="T414" s="171"/>
    </row>
    <row r="415" spans="1:20" s="170" customFormat="1" ht="24" hidden="1" customHeight="1">
      <c r="A415" s="169">
        <v>6</v>
      </c>
      <c r="B415" s="262" t="s">
        <v>728</v>
      </c>
      <c r="C415" s="211">
        <v>6903070</v>
      </c>
      <c r="D415" s="210" t="s">
        <v>123</v>
      </c>
      <c r="E415" s="210" t="s">
        <v>350</v>
      </c>
      <c r="F415" s="209" t="s">
        <v>720</v>
      </c>
      <c r="G415" s="208">
        <v>1</v>
      </c>
      <c r="H415" s="207" t="s">
        <v>8</v>
      </c>
      <c r="I415" s="261"/>
      <c r="J415" s="205"/>
      <c r="K415" s="260"/>
      <c r="L415" s="260" t="s">
        <v>747</v>
      </c>
      <c r="M415" s="203"/>
      <c r="N415" s="171"/>
      <c r="O415" s="171"/>
      <c r="P415" s="171"/>
      <c r="Q415" s="171"/>
      <c r="R415" s="172"/>
      <c r="T415" s="171"/>
    </row>
    <row r="416" spans="1:20" s="170" customFormat="1" ht="24" customHeight="1">
      <c r="A416" s="169">
        <v>6</v>
      </c>
      <c r="B416" s="259" t="s">
        <v>728</v>
      </c>
      <c r="C416" s="201">
        <v>6903003</v>
      </c>
      <c r="D416" s="200" t="s">
        <v>214</v>
      </c>
      <c r="E416" s="200" t="s">
        <v>350</v>
      </c>
      <c r="F416" s="199" t="s">
        <v>720</v>
      </c>
      <c r="G416" s="198">
        <v>1</v>
      </c>
      <c r="H416" s="197" t="s">
        <v>179</v>
      </c>
      <c r="I416" s="258"/>
      <c r="J416" s="195"/>
      <c r="K416" s="257"/>
      <c r="L416" s="257" t="s">
        <v>747</v>
      </c>
      <c r="M416" s="193"/>
      <c r="N416" s="171"/>
      <c r="O416" s="171"/>
      <c r="P416" s="171"/>
      <c r="Q416" s="171"/>
      <c r="R416" s="172"/>
      <c r="T416" s="171"/>
    </row>
    <row r="417" spans="1:20" s="170" customFormat="1" ht="24" hidden="1" customHeight="1" thickBot="1">
      <c r="A417" s="169">
        <v>6</v>
      </c>
      <c r="B417" s="278" t="s">
        <v>728</v>
      </c>
      <c r="C417" s="191"/>
      <c r="D417" s="190" t="e">
        <v>#N/A</v>
      </c>
      <c r="E417" s="190" t="e">
        <v>#N/A</v>
      </c>
      <c r="F417" s="189" t="s">
        <v>720</v>
      </c>
      <c r="G417" s="188"/>
      <c r="H417" s="187" t="e">
        <v>#N/A</v>
      </c>
      <c r="I417" s="256"/>
      <c r="J417" s="185"/>
      <c r="K417" s="255"/>
      <c r="L417" s="255" t="s">
        <v>747</v>
      </c>
      <c r="M417" s="183"/>
      <c r="N417" s="171"/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 t="s">
        <v>747</v>
      </c>
      <c r="M418" s="213"/>
      <c r="N418" s="171"/>
      <c r="O418" s="171"/>
      <c r="P418" s="171"/>
      <c r="Q418" s="171"/>
      <c r="R418" s="172"/>
      <c r="T418" s="171"/>
    </row>
    <row r="419" spans="1:20" s="170" customFormat="1" ht="24" hidden="1" customHeight="1">
      <c r="A419" s="169">
        <v>7</v>
      </c>
      <c r="B419" s="276" t="s">
        <v>728</v>
      </c>
      <c r="C419" s="251">
        <v>6901245</v>
      </c>
      <c r="D419" s="250" t="s">
        <v>81</v>
      </c>
      <c r="E419" s="250" t="s">
        <v>350</v>
      </c>
      <c r="F419" s="249" t="s">
        <v>720</v>
      </c>
      <c r="G419" s="248">
        <v>1</v>
      </c>
      <c r="H419" s="247" t="s">
        <v>8</v>
      </c>
      <c r="I419" s="275"/>
      <c r="J419" s="245"/>
      <c r="K419" s="274"/>
      <c r="L419" s="274" t="s">
        <v>747</v>
      </c>
      <c r="M419" s="243"/>
      <c r="N419" s="171"/>
      <c r="O419" s="171"/>
      <c r="P419" s="171"/>
      <c r="Q419" s="171"/>
      <c r="R419" s="172"/>
      <c r="T419" s="171"/>
    </row>
    <row r="420" spans="1:20" s="170" customFormat="1" ht="24" customHeight="1">
      <c r="A420" s="169">
        <v>7</v>
      </c>
      <c r="B420" s="273" t="s">
        <v>728</v>
      </c>
      <c r="C420" s="241">
        <v>3802304</v>
      </c>
      <c r="D420" s="240" t="s">
        <v>73</v>
      </c>
      <c r="E420" s="240" t="s">
        <v>350</v>
      </c>
      <c r="F420" s="239" t="s">
        <v>720</v>
      </c>
      <c r="G420" s="238">
        <v>1</v>
      </c>
      <c r="H420" s="237" t="s">
        <v>179</v>
      </c>
      <c r="I420" s="272"/>
      <c r="J420" s="235"/>
      <c r="K420" s="271"/>
      <c r="L420" s="271" t="s">
        <v>747</v>
      </c>
      <c r="M420" s="233"/>
      <c r="N420" s="171"/>
      <c r="O420" s="171"/>
      <c r="P420" s="171"/>
      <c r="Q420" s="171"/>
      <c r="R420" s="172"/>
      <c r="T420" s="171"/>
    </row>
    <row r="421" spans="1:20" s="170" customFormat="1" ht="24" hidden="1" customHeight="1" thickBot="1">
      <c r="A421" s="169">
        <v>7</v>
      </c>
      <c r="B421" s="270" t="s">
        <v>728</v>
      </c>
      <c r="C421" s="231"/>
      <c r="D421" s="230" t="e">
        <v>#N/A</v>
      </c>
      <c r="E421" s="230" t="e">
        <v>#N/A</v>
      </c>
      <c r="F421" s="229" t="s">
        <v>720</v>
      </c>
      <c r="G421" s="228"/>
      <c r="H421" s="227" t="e">
        <v>#N/A</v>
      </c>
      <c r="I421" s="269"/>
      <c r="J421" s="225"/>
      <c r="K421" s="268"/>
      <c r="L421" s="268" t="s">
        <v>747</v>
      </c>
      <c r="M421" s="223"/>
      <c r="N421" s="171"/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 t="s">
        <v>747</v>
      </c>
      <c r="M422" s="213"/>
      <c r="N422" s="171"/>
      <c r="O422" s="171"/>
      <c r="P422" s="171"/>
      <c r="Q422" s="171"/>
      <c r="R422" s="172"/>
      <c r="T422" s="171"/>
    </row>
    <row r="423" spans="1:20" s="170" customFormat="1" ht="24" hidden="1" customHeight="1">
      <c r="A423" s="169">
        <v>8</v>
      </c>
      <c r="B423" s="262" t="s">
        <v>728</v>
      </c>
      <c r="C423" s="211">
        <v>6921051</v>
      </c>
      <c r="D423" s="210" t="s">
        <v>468</v>
      </c>
      <c r="E423" s="210" t="s">
        <v>350</v>
      </c>
      <c r="F423" s="209" t="s">
        <v>720</v>
      </c>
      <c r="G423" s="208">
        <v>1</v>
      </c>
      <c r="H423" s="207" t="s">
        <v>8</v>
      </c>
      <c r="I423" s="261"/>
      <c r="J423" s="205"/>
      <c r="K423" s="260"/>
      <c r="L423" s="260" t="s">
        <v>747</v>
      </c>
      <c r="M423" s="203"/>
      <c r="N423" s="171"/>
      <c r="O423" s="171"/>
      <c r="P423" s="171"/>
      <c r="Q423" s="171"/>
      <c r="R423" s="172"/>
      <c r="T423" s="171"/>
    </row>
    <row r="424" spans="1:20" s="170" customFormat="1" ht="24" customHeight="1">
      <c r="A424" s="169">
        <v>8</v>
      </c>
      <c r="B424" s="259" t="s">
        <v>728</v>
      </c>
      <c r="C424" s="201">
        <v>6922413</v>
      </c>
      <c r="D424" s="200" t="s">
        <v>404</v>
      </c>
      <c r="E424" s="200" t="s">
        <v>350</v>
      </c>
      <c r="F424" s="199" t="s">
        <v>720</v>
      </c>
      <c r="G424" s="198">
        <v>1</v>
      </c>
      <c r="H424" s="197" t="s">
        <v>179</v>
      </c>
      <c r="I424" s="258"/>
      <c r="J424" s="195"/>
      <c r="K424" s="257"/>
      <c r="L424" s="257" t="s">
        <v>747</v>
      </c>
      <c r="M424" s="193"/>
      <c r="N424" s="171"/>
      <c r="O424" s="171"/>
      <c r="P424" s="171"/>
      <c r="Q424" s="171"/>
      <c r="R424" s="172"/>
      <c r="T424" s="171"/>
    </row>
    <row r="425" spans="1:20" s="170" customFormat="1" ht="24" hidden="1" customHeight="1" thickBot="1">
      <c r="A425" s="169">
        <v>8</v>
      </c>
      <c r="B425" s="278" t="s">
        <v>728</v>
      </c>
      <c r="C425" s="191"/>
      <c r="D425" s="190" t="e">
        <v>#N/A</v>
      </c>
      <c r="E425" s="190" t="e">
        <v>#N/A</v>
      </c>
      <c r="F425" s="189" t="s">
        <v>720</v>
      </c>
      <c r="G425" s="188"/>
      <c r="H425" s="187" t="e">
        <v>#N/A</v>
      </c>
      <c r="I425" s="256"/>
      <c r="J425" s="185"/>
      <c r="K425" s="255"/>
      <c r="L425" s="255" t="s">
        <v>747</v>
      </c>
      <c r="M425" s="183"/>
      <c r="N425" s="171"/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 t="s">
        <v>747</v>
      </c>
      <c r="M426" s="213"/>
      <c r="N426" s="171"/>
      <c r="O426" s="171"/>
      <c r="P426" s="171"/>
      <c r="Q426" s="171"/>
      <c r="R426" s="172"/>
      <c r="T426" s="171"/>
    </row>
    <row r="427" spans="1:20" s="170" customFormat="1" ht="24" hidden="1" customHeight="1">
      <c r="A427" s="169">
        <v>9</v>
      </c>
      <c r="B427" s="276" t="s">
        <v>728</v>
      </c>
      <c r="C427" s="251">
        <v>6925543</v>
      </c>
      <c r="D427" s="250" t="s">
        <v>301</v>
      </c>
      <c r="E427" s="250" t="s">
        <v>554</v>
      </c>
      <c r="F427" s="249" t="s">
        <v>720</v>
      </c>
      <c r="G427" s="248">
        <v>1</v>
      </c>
      <c r="H427" s="247" t="s">
        <v>179</v>
      </c>
      <c r="I427" s="275"/>
      <c r="J427" s="245"/>
      <c r="K427" s="274"/>
      <c r="L427" s="274" t="s">
        <v>747</v>
      </c>
      <c r="M427" s="243" t="s">
        <v>729</v>
      </c>
      <c r="N427" s="171"/>
      <c r="O427" s="171"/>
      <c r="P427" s="171"/>
      <c r="Q427" s="171"/>
      <c r="R427" s="172"/>
      <c r="T427" s="171"/>
    </row>
    <row r="428" spans="1:20" s="170" customFormat="1" ht="24" customHeight="1">
      <c r="A428" s="169">
        <v>9</v>
      </c>
      <c r="B428" s="273" t="s">
        <v>728</v>
      </c>
      <c r="C428" s="241">
        <v>6901983</v>
      </c>
      <c r="D428" s="240" t="s">
        <v>128</v>
      </c>
      <c r="E428" s="240" t="s">
        <v>554</v>
      </c>
      <c r="F428" s="239" t="s">
        <v>720</v>
      </c>
      <c r="G428" s="238">
        <v>1</v>
      </c>
      <c r="H428" s="237" t="s">
        <v>179</v>
      </c>
      <c r="I428" s="272"/>
      <c r="J428" s="235"/>
      <c r="K428" s="271"/>
      <c r="L428" s="271" t="s">
        <v>747</v>
      </c>
      <c r="M428" s="233"/>
      <c r="N428" s="171"/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v>9</v>
      </c>
      <c r="B429" s="270" t="s">
        <v>728</v>
      </c>
      <c r="C429" s="231"/>
      <c r="D429" s="230" t="e">
        <v>#N/A</v>
      </c>
      <c r="E429" s="230" t="e">
        <v>#N/A</v>
      </c>
      <c r="F429" s="229" t="s">
        <v>720</v>
      </c>
      <c r="G429" s="228"/>
      <c r="H429" s="227" t="e">
        <v>#N/A</v>
      </c>
      <c r="I429" s="269"/>
      <c r="J429" s="225"/>
      <c r="K429" s="268"/>
      <c r="L429" s="268" t="s">
        <v>747</v>
      </c>
      <c r="M429" s="223"/>
      <c r="N429" s="171"/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 t="s">
        <v>747</v>
      </c>
      <c r="M430" s="213"/>
      <c r="N430" s="171"/>
      <c r="O430" s="171"/>
      <c r="P430" s="171"/>
      <c r="Q430" s="171"/>
      <c r="R430" s="172"/>
      <c r="T430" s="171"/>
    </row>
    <row r="431" spans="1:20" s="170" customFormat="1" ht="24" hidden="1" customHeight="1">
      <c r="A431" s="169">
        <v>10</v>
      </c>
      <c r="B431" s="262" t="s">
        <v>728</v>
      </c>
      <c r="C431" s="211" t="s">
        <v>175</v>
      </c>
      <c r="D431" s="210" t="s">
        <v>176</v>
      </c>
      <c r="E431" s="210" t="s">
        <v>177</v>
      </c>
      <c r="F431" s="209" t="s">
        <v>720</v>
      </c>
      <c r="G431" s="208"/>
      <c r="H431" s="207" t="s">
        <v>178</v>
      </c>
      <c r="I431" s="261"/>
      <c r="J431" s="205"/>
      <c r="K431" s="260"/>
      <c r="L431" s="260" t="s">
        <v>747</v>
      </c>
      <c r="M431" s="203"/>
      <c r="N431" s="171"/>
      <c r="O431" s="171"/>
      <c r="P431" s="171"/>
      <c r="Q431" s="171"/>
      <c r="R431" s="172"/>
      <c r="T431" s="171"/>
    </row>
    <row r="432" spans="1:20" s="170" customFormat="1" ht="24" hidden="1" customHeight="1">
      <c r="A432" s="169">
        <v>10</v>
      </c>
      <c r="B432" s="259" t="s">
        <v>728</v>
      </c>
      <c r="C432" s="201" t="s">
        <v>175</v>
      </c>
      <c r="D432" s="200" t="s">
        <v>176</v>
      </c>
      <c r="E432" s="200" t="s">
        <v>177</v>
      </c>
      <c r="F432" s="199" t="s">
        <v>720</v>
      </c>
      <c r="G432" s="198"/>
      <c r="H432" s="197" t="s">
        <v>178</v>
      </c>
      <c r="I432" s="258"/>
      <c r="J432" s="195"/>
      <c r="K432" s="257"/>
      <c r="L432" s="257" t="s">
        <v>747</v>
      </c>
      <c r="M432" s="193"/>
      <c r="N432" s="171"/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v>10</v>
      </c>
      <c r="B433" s="278" t="s">
        <v>728</v>
      </c>
      <c r="C433" s="191" t="s">
        <v>175</v>
      </c>
      <c r="D433" s="190" t="s">
        <v>176</v>
      </c>
      <c r="E433" s="190" t="s">
        <v>177</v>
      </c>
      <c r="F433" s="189" t="s">
        <v>720</v>
      </c>
      <c r="G433" s="188"/>
      <c r="H433" s="187" t="s">
        <v>178</v>
      </c>
      <c r="I433" s="256"/>
      <c r="J433" s="185"/>
      <c r="K433" s="255"/>
      <c r="L433" s="255" t="s">
        <v>747</v>
      </c>
      <c r="M433" s="183"/>
      <c r="N433" s="171"/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 t="s">
        <v>747</v>
      </c>
      <c r="M434" s="213"/>
      <c r="N434" s="171"/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v>11</v>
      </c>
      <c r="B435" s="276" t="s">
        <v>728</v>
      </c>
      <c r="C435" s="251" t="s">
        <v>175</v>
      </c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 t="s">
        <v>747</v>
      </c>
      <c r="M435" s="243"/>
      <c r="N435" s="171"/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v>11</v>
      </c>
      <c r="B436" s="273" t="s">
        <v>728</v>
      </c>
      <c r="C436" s="241" t="s">
        <v>175</v>
      </c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 t="s">
        <v>747</v>
      </c>
      <c r="M436" s="233"/>
      <c r="N436" s="171"/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v>11</v>
      </c>
      <c r="B437" s="270" t="s">
        <v>728</v>
      </c>
      <c r="C437" s="231" t="s">
        <v>175</v>
      </c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 t="s">
        <v>747</v>
      </c>
      <c r="M437" s="223"/>
      <c r="N437" s="171"/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 t="s">
        <v>747</v>
      </c>
      <c r="M438" s="213"/>
      <c r="N438" s="171"/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 t="s">
        <v>747</v>
      </c>
      <c r="M439" s="203"/>
      <c r="N439" s="171"/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 t="s">
        <v>747</v>
      </c>
      <c r="M440" s="193"/>
      <c r="N440" s="171"/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 t="s">
        <v>747</v>
      </c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 t="s">
        <v>747</v>
      </c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 t="s">
        <v>747</v>
      </c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 t="s">
        <v>747</v>
      </c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 t="s">
        <v>747</v>
      </c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 t="s">
        <v>747</v>
      </c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 t="s">
        <v>747</v>
      </c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 t="s">
        <v>747</v>
      </c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 t="s">
        <v>747</v>
      </c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 t="s">
        <v>747</v>
      </c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 t="s">
        <v>747</v>
      </c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 t="s">
        <v>747</v>
      </c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 t="s">
        <v>747</v>
      </c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 t="s">
        <v>747</v>
      </c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 t="s">
        <v>747</v>
      </c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 t="s">
        <v>747</v>
      </c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 t="s">
        <v>747</v>
      </c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 t="s">
        <v>747</v>
      </c>
      <c r="M458" s="213"/>
      <c r="N458" s="171"/>
      <c r="O458" s="171"/>
      <c r="P458" s="171"/>
      <c r="Q458" s="171"/>
      <c r="R458" s="172"/>
      <c r="T458" s="171"/>
    </row>
    <row r="459" spans="1:20" s="170" customFormat="1" ht="24" hidden="1" customHeight="1">
      <c r="A459" s="169">
        <v>1</v>
      </c>
      <c r="B459" s="276"/>
      <c r="C459" s="251">
        <v>6903034</v>
      </c>
      <c r="D459" s="250" t="s">
        <v>216</v>
      </c>
      <c r="E459" s="250" t="s">
        <v>554</v>
      </c>
      <c r="F459" s="249" t="s">
        <v>720</v>
      </c>
      <c r="G459" s="248">
        <v>2</v>
      </c>
      <c r="H459" s="247" t="s">
        <v>8</v>
      </c>
      <c r="I459" s="275"/>
      <c r="J459" s="245" t="s">
        <v>746</v>
      </c>
      <c r="K459" s="274"/>
      <c r="L459" s="274" t="s">
        <v>747</v>
      </c>
      <c r="M459" s="243" t="s">
        <v>727</v>
      </c>
      <c r="N459" s="171"/>
      <c r="O459" s="171"/>
      <c r="P459" s="171"/>
      <c r="Q459" s="171"/>
      <c r="R459" s="172"/>
      <c r="T459" s="171"/>
    </row>
    <row r="460" spans="1:20" s="170" customFormat="1" ht="24" customHeight="1">
      <c r="A460" s="169">
        <v>1</v>
      </c>
      <c r="B460" s="273" t="s">
        <v>726</v>
      </c>
      <c r="C460" s="241">
        <v>6921762</v>
      </c>
      <c r="D460" s="240" t="s">
        <v>24</v>
      </c>
      <c r="E460" s="240" t="s">
        <v>554</v>
      </c>
      <c r="F460" s="239" t="s">
        <v>720</v>
      </c>
      <c r="G460" s="238">
        <v>2</v>
      </c>
      <c r="H460" s="237" t="s">
        <v>179</v>
      </c>
      <c r="I460" s="272"/>
      <c r="J460" s="235" t="s">
        <v>746</v>
      </c>
      <c r="K460" s="271"/>
      <c r="L460" s="271" t="s">
        <v>747</v>
      </c>
      <c r="M460" s="233" t="s">
        <v>724</v>
      </c>
      <c r="N460" s="171"/>
      <c r="O460" s="171"/>
      <c r="P460" s="171"/>
      <c r="Q460" s="171"/>
      <c r="R460" s="172"/>
      <c r="T460" s="171"/>
    </row>
    <row r="461" spans="1:20" s="170" customFormat="1" ht="24" hidden="1" customHeight="1" thickBot="1">
      <c r="A461" s="169">
        <v>1</v>
      </c>
      <c r="B461" s="270"/>
      <c r="C461" s="231"/>
      <c r="D461" s="230" t="e">
        <v>#N/A</v>
      </c>
      <c r="E461" s="230" t="e">
        <v>#N/A</v>
      </c>
      <c r="F461" s="229" t="s">
        <v>720</v>
      </c>
      <c r="G461" s="228"/>
      <c r="H461" s="227" t="e">
        <v>#N/A</v>
      </c>
      <c r="I461" s="269"/>
      <c r="J461" s="225"/>
      <c r="K461" s="268"/>
      <c r="L461" s="268" t="s">
        <v>747</v>
      </c>
      <c r="M461" s="223"/>
      <c r="N461" s="171"/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 t="s">
        <v>747</v>
      </c>
      <c r="M462" s="213"/>
      <c r="N462" s="171"/>
      <c r="O462" s="171"/>
      <c r="P462" s="171"/>
      <c r="Q462" s="171"/>
      <c r="R462" s="172"/>
      <c r="T462" s="171"/>
    </row>
    <row r="463" spans="1:20" s="170" customFormat="1" ht="24" hidden="1" customHeight="1">
      <c r="A463" s="169">
        <v>2</v>
      </c>
      <c r="B463" s="262"/>
      <c r="C463" s="211" t="s">
        <v>175</v>
      </c>
      <c r="D463" s="210" t="s">
        <v>176</v>
      </c>
      <c r="E463" s="210" t="s">
        <v>177</v>
      </c>
      <c r="F463" s="209" t="s">
        <v>720</v>
      </c>
      <c r="G463" s="208"/>
      <c r="H463" s="207" t="s">
        <v>178</v>
      </c>
      <c r="I463" s="261"/>
      <c r="J463" s="205"/>
      <c r="K463" s="260"/>
      <c r="L463" s="260" t="s">
        <v>747</v>
      </c>
      <c r="M463" s="203"/>
      <c r="N463" s="171"/>
      <c r="O463" s="171"/>
      <c r="P463" s="171"/>
      <c r="Q463" s="171"/>
      <c r="R463" s="172"/>
      <c r="T463" s="171"/>
    </row>
    <row r="464" spans="1:20" s="170" customFormat="1" ht="24" hidden="1" customHeight="1">
      <c r="A464" s="169">
        <v>2</v>
      </c>
      <c r="B464" s="259" t="s">
        <v>726</v>
      </c>
      <c r="C464" s="201" t="s">
        <v>175</v>
      </c>
      <c r="D464" s="200" t="s">
        <v>176</v>
      </c>
      <c r="E464" s="200" t="s">
        <v>177</v>
      </c>
      <c r="F464" s="199" t="s">
        <v>720</v>
      </c>
      <c r="G464" s="198"/>
      <c r="H464" s="197" t="s">
        <v>178</v>
      </c>
      <c r="I464" s="258"/>
      <c r="J464" s="195"/>
      <c r="K464" s="257"/>
      <c r="L464" s="257" t="s">
        <v>747</v>
      </c>
      <c r="M464" s="193"/>
      <c r="N464" s="171"/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v>2</v>
      </c>
      <c r="B465" s="278"/>
      <c r="C465" s="191" t="s">
        <v>175</v>
      </c>
      <c r="D465" s="190" t="s">
        <v>176</v>
      </c>
      <c r="E465" s="190" t="s">
        <v>177</v>
      </c>
      <c r="F465" s="189" t="s">
        <v>720</v>
      </c>
      <c r="G465" s="188"/>
      <c r="H465" s="187" t="s">
        <v>178</v>
      </c>
      <c r="I465" s="256"/>
      <c r="J465" s="185"/>
      <c r="K465" s="255"/>
      <c r="L465" s="255" t="s">
        <v>747</v>
      </c>
      <c r="M465" s="183"/>
      <c r="N465" s="171"/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 t="s">
        <v>747</v>
      </c>
      <c r="M466" s="213"/>
      <c r="N466" s="171"/>
      <c r="O466" s="171"/>
      <c r="P466" s="171"/>
      <c r="Q466" s="171"/>
      <c r="R466" s="172"/>
      <c r="T466" s="171"/>
    </row>
    <row r="467" spans="1:20" s="170" customFormat="1" ht="24" hidden="1" customHeight="1">
      <c r="A467" s="169">
        <v>3</v>
      </c>
      <c r="B467" s="276"/>
      <c r="C467" s="251" t="s">
        <v>175</v>
      </c>
      <c r="D467" s="250" t="s">
        <v>176</v>
      </c>
      <c r="E467" s="250" t="s">
        <v>177</v>
      </c>
      <c r="F467" s="249" t="s">
        <v>720</v>
      </c>
      <c r="G467" s="248"/>
      <c r="H467" s="247" t="s">
        <v>178</v>
      </c>
      <c r="I467" s="275"/>
      <c r="J467" s="245"/>
      <c r="K467" s="274"/>
      <c r="L467" s="274" t="s">
        <v>747</v>
      </c>
      <c r="M467" s="243"/>
      <c r="N467" s="171"/>
      <c r="O467" s="171"/>
      <c r="P467" s="171"/>
      <c r="Q467" s="171"/>
      <c r="R467" s="172"/>
      <c r="T467" s="171"/>
    </row>
    <row r="468" spans="1:20" s="170" customFormat="1" ht="24" hidden="1" customHeight="1">
      <c r="A468" s="169">
        <v>3</v>
      </c>
      <c r="B468" s="273" t="s">
        <v>726</v>
      </c>
      <c r="C468" s="241" t="s">
        <v>175</v>
      </c>
      <c r="D468" s="240" t="s">
        <v>176</v>
      </c>
      <c r="E468" s="240" t="s">
        <v>177</v>
      </c>
      <c r="F468" s="239" t="s">
        <v>720</v>
      </c>
      <c r="G468" s="238"/>
      <c r="H468" s="237" t="s">
        <v>178</v>
      </c>
      <c r="I468" s="272"/>
      <c r="J468" s="235"/>
      <c r="K468" s="271"/>
      <c r="L468" s="271" t="s">
        <v>747</v>
      </c>
      <c r="M468" s="233"/>
      <c r="N468" s="171"/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v>3</v>
      </c>
      <c r="B469" s="270"/>
      <c r="C469" s="231" t="s">
        <v>175</v>
      </c>
      <c r="D469" s="230" t="s">
        <v>176</v>
      </c>
      <c r="E469" s="230" t="s">
        <v>177</v>
      </c>
      <c r="F469" s="229" t="s">
        <v>720</v>
      </c>
      <c r="G469" s="228"/>
      <c r="H469" s="227" t="s">
        <v>178</v>
      </c>
      <c r="I469" s="269"/>
      <c r="J469" s="225"/>
      <c r="K469" s="268"/>
      <c r="L469" s="268" t="s">
        <v>747</v>
      </c>
      <c r="M469" s="223"/>
      <c r="N469" s="171"/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 t="s">
        <v>747</v>
      </c>
      <c r="M470" s="213"/>
      <c r="N470" s="171"/>
      <c r="O470" s="171"/>
      <c r="P470" s="171"/>
      <c r="Q470" s="171"/>
      <c r="R470" s="172"/>
      <c r="T470" s="171"/>
    </row>
    <row r="471" spans="1:20" s="170" customFormat="1" ht="24" hidden="1" customHeight="1">
      <c r="A471" s="169">
        <v>4</v>
      </c>
      <c r="B471" s="262"/>
      <c r="C471" s="211" t="s">
        <v>175</v>
      </c>
      <c r="D471" s="210" t="s">
        <v>176</v>
      </c>
      <c r="E471" s="210" t="s">
        <v>177</v>
      </c>
      <c r="F471" s="209" t="s">
        <v>720</v>
      </c>
      <c r="G471" s="208"/>
      <c r="H471" s="207" t="s">
        <v>178</v>
      </c>
      <c r="I471" s="261"/>
      <c r="J471" s="205"/>
      <c r="K471" s="260"/>
      <c r="L471" s="260" t="s">
        <v>747</v>
      </c>
      <c r="M471" s="203"/>
      <c r="N471" s="171"/>
      <c r="O471" s="171"/>
      <c r="P471" s="171"/>
      <c r="Q471" s="171"/>
      <c r="R471" s="172"/>
      <c r="T471" s="171"/>
    </row>
    <row r="472" spans="1:20" s="170" customFormat="1" ht="24" hidden="1" customHeight="1">
      <c r="A472" s="169">
        <v>4</v>
      </c>
      <c r="B472" s="259" t="s">
        <v>726</v>
      </c>
      <c r="C472" s="201" t="s">
        <v>175</v>
      </c>
      <c r="D472" s="200" t="s">
        <v>176</v>
      </c>
      <c r="E472" s="200" t="s">
        <v>177</v>
      </c>
      <c r="F472" s="199" t="s">
        <v>720</v>
      </c>
      <c r="G472" s="198"/>
      <c r="H472" s="197" t="s">
        <v>178</v>
      </c>
      <c r="I472" s="258"/>
      <c r="J472" s="195"/>
      <c r="K472" s="257"/>
      <c r="L472" s="257" t="s">
        <v>747</v>
      </c>
      <c r="M472" s="193"/>
      <c r="N472" s="171"/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v>4</v>
      </c>
      <c r="B473" s="278"/>
      <c r="C473" s="191" t="s">
        <v>175</v>
      </c>
      <c r="D473" s="190" t="s">
        <v>176</v>
      </c>
      <c r="E473" s="190" t="s">
        <v>177</v>
      </c>
      <c r="F473" s="189" t="s">
        <v>720</v>
      </c>
      <c r="G473" s="188"/>
      <c r="H473" s="187" t="s">
        <v>178</v>
      </c>
      <c r="I473" s="256"/>
      <c r="J473" s="185"/>
      <c r="K473" s="255"/>
      <c r="L473" s="255" t="s">
        <v>747</v>
      </c>
      <c r="M473" s="183"/>
      <c r="N473" s="171"/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 t="s">
        <v>747</v>
      </c>
      <c r="M474" s="213"/>
      <c r="N474" s="171"/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v>5</v>
      </c>
      <c r="B475" s="276"/>
      <c r="C475" s="251" t="s">
        <v>175</v>
      </c>
      <c r="D475" s="250" t="s">
        <v>176</v>
      </c>
      <c r="E475" s="250" t="s">
        <v>177</v>
      </c>
      <c r="F475" s="249" t="s">
        <v>720</v>
      </c>
      <c r="G475" s="248"/>
      <c r="H475" s="247" t="s">
        <v>178</v>
      </c>
      <c r="I475" s="275"/>
      <c r="J475" s="245"/>
      <c r="K475" s="274"/>
      <c r="L475" s="274" t="s">
        <v>747</v>
      </c>
      <c r="M475" s="243"/>
      <c r="N475" s="171"/>
      <c r="O475" s="171"/>
      <c r="P475" s="171"/>
      <c r="Q475" s="171"/>
      <c r="R475" s="172"/>
      <c r="T475" s="171"/>
    </row>
    <row r="476" spans="1:20" s="170" customFormat="1" ht="24" hidden="1" customHeight="1">
      <c r="A476" s="169">
        <v>5</v>
      </c>
      <c r="B476" s="273" t="s">
        <v>726</v>
      </c>
      <c r="C476" s="241" t="s">
        <v>175</v>
      </c>
      <c r="D476" s="240" t="s">
        <v>176</v>
      </c>
      <c r="E476" s="240" t="s">
        <v>177</v>
      </c>
      <c r="F476" s="239" t="s">
        <v>720</v>
      </c>
      <c r="G476" s="238"/>
      <c r="H476" s="237" t="s">
        <v>178</v>
      </c>
      <c r="I476" s="272"/>
      <c r="J476" s="235"/>
      <c r="K476" s="271"/>
      <c r="L476" s="271" t="s">
        <v>747</v>
      </c>
      <c r="M476" s="233"/>
      <c r="N476" s="171"/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v>5</v>
      </c>
      <c r="B477" s="270"/>
      <c r="C477" s="231" t="s">
        <v>175</v>
      </c>
      <c r="D477" s="230" t="s">
        <v>176</v>
      </c>
      <c r="E477" s="230" t="s">
        <v>177</v>
      </c>
      <c r="F477" s="229" t="s">
        <v>720</v>
      </c>
      <c r="G477" s="228"/>
      <c r="H477" s="227" t="s">
        <v>178</v>
      </c>
      <c r="I477" s="269"/>
      <c r="J477" s="225"/>
      <c r="K477" s="268"/>
      <c r="L477" s="268" t="s">
        <v>747</v>
      </c>
      <c r="M477" s="223"/>
      <c r="N477" s="171"/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 t="s">
        <v>747</v>
      </c>
      <c r="M478" s="213"/>
      <c r="N478" s="171"/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v>6</v>
      </c>
      <c r="B479" s="262"/>
      <c r="C479" s="211" t="s">
        <v>175</v>
      </c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 t="s">
        <v>747</v>
      </c>
      <c r="M479" s="203"/>
      <c r="N479" s="171"/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v>6</v>
      </c>
      <c r="B480" s="259" t="s">
        <v>726</v>
      </c>
      <c r="C480" s="201" t="s">
        <v>175</v>
      </c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 t="s">
        <v>747</v>
      </c>
      <c r="M480" s="193"/>
      <c r="N480" s="171"/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v>6</v>
      </c>
      <c r="B481" s="278"/>
      <c r="C481" s="191" t="s">
        <v>175</v>
      </c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 t="s">
        <v>747</v>
      </c>
      <c r="M481" s="183"/>
      <c r="N481" s="171"/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 t="s">
        <v>747</v>
      </c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 t="s">
        <v>747</v>
      </c>
      <c r="M483" s="243"/>
      <c r="N483" s="171"/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 t="s">
        <v>747</v>
      </c>
      <c r="M484" s="233"/>
      <c r="N484" s="171"/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 t="s">
        <v>747</v>
      </c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 t="s">
        <v>747</v>
      </c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 t="s">
        <v>747</v>
      </c>
      <c r="M487" s="203"/>
      <c r="N487" s="171"/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 t="s">
        <v>747</v>
      </c>
      <c r="M488" s="193"/>
      <c r="N488" s="171"/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 t="s">
        <v>747</v>
      </c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 t="s">
        <v>747</v>
      </c>
      <c r="M490" s="213"/>
      <c r="N490" s="171"/>
      <c r="O490" s="171"/>
      <c r="P490" s="171"/>
      <c r="Q490" s="171"/>
      <c r="R490" s="172"/>
      <c r="T490" s="171"/>
    </row>
    <row r="491" spans="1:20" s="170" customFormat="1" ht="24" hidden="1" customHeight="1">
      <c r="A491" s="169">
        <v>1</v>
      </c>
      <c r="B491" s="276"/>
      <c r="C491" s="251">
        <v>6919175</v>
      </c>
      <c r="D491" s="250" t="s">
        <v>94</v>
      </c>
      <c r="E491" s="250" t="s">
        <v>1</v>
      </c>
      <c r="F491" s="249" t="s">
        <v>720</v>
      </c>
      <c r="G491" s="248">
        <v>2</v>
      </c>
      <c r="H491" s="247" t="s">
        <v>8</v>
      </c>
      <c r="I491" s="275"/>
      <c r="J491" s="245"/>
      <c r="K491" s="274"/>
      <c r="L491" s="274" t="s">
        <v>747</v>
      </c>
      <c r="M491" s="243"/>
      <c r="N491" s="171"/>
      <c r="O491" s="171"/>
      <c r="P491" s="171"/>
      <c r="Q491" s="171"/>
      <c r="R491" s="172"/>
      <c r="T491" s="171"/>
    </row>
    <row r="492" spans="1:20" s="170" customFormat="1" ht="24" customHeight="1">
      <c r="A492" s="169">
        <v>1</v>
      </c>
      <c r="B492" s="273" t="s">
        <v>725</v>
      </c>
      <c r="C492" s="241">
        <v>711309</v>
      </c>
      <c r="D492" s="240" t="s">
        <v>182</v>
      </c>
      <c r="E492" s="240" t="s">
        <v>1</v>
      </c>
      <c r="F492" s="239" t="s">
        <v>720</v>
      </c>
      <c r="G492" s="238">
        <v>2</v>
      </c>
      <c r="H492" s="237" t="s">
        <v>179</v>
      </c>
      <c r="I492" s="272"/>
      <c r="J492" s="235"/>
      <c r="K492" s="271"/>
      <c r="L492" s="271" t="s">
        <v>747</v>
      </c>
      <c r="M492" s="233"/>
      <c r="N492" s="171"/>
      <c r="O492" s="171"/>
      <c r="P492" s="171"/>
      <c r="Q492" s="171"/>
      <c r="R492" s="172"/>
      <c r="T492" s="171"/>
    </row>
    <row r="493" spans="1:20" s="170" customFormat="1" ht="24" hidden="1" customHeight="1" thickBot="1">
      <c r="A493" s="169">
        <v>1</v>
      </c>
      <c r="B493" s="270"/>
      <c r="C493" s="231"/>
      <c r="D493" s="230" t="e">
        <v>#N/A</v>
      </c>
      <c r="E493" s="230" t="e">
        <v>#N/A</v>
      </c>
      <c r="F493" s="229" t="s">
        <v>720</v>
      </c>
      <c r="G493" s="228"/>
      <c r="H493" s="227" t="e">
        <v>#N/A</v>
      </c>
      <c r="I493" s="269"/>
      <c r="J493" s="225"/>
      <c r="K493" s="268"/>
      <c r="L493" s="268" t="s">
        <v>747</v>
      </c>
      <c r="M493" s="223"/>
      <c r="N493" s="171"/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 t="s">
        <v>747</v>
      </c>
      <c r="M494" s="213"/>
      <c r="N494" s="171"/>
      <c r="O494" s="171"/>
      <c r="P494" s="171"/>
      <c r="Q494" s="171"/>
      <c r="R494" s="172"/>
      <c r="T494" s="171"/>
    </row>
    <row r="495" spans="1:20" s="170" customFormat="1" ht="24" hidden="1" customHeight="1">
      <c r="A495" s="169">
        <v>2</v>
      </c>
      <c r="B495" s="262"/>
      <c r="C495" s="211">
        <v>6924355</v>
      </c>
      <c r="D495" s="210" t="s">
        <v>286</v>
      </c>
      <c r="E495" s="210" t="s">
        <v>1</v>
      </c>
      <c r="F495" s="209" t="s">
        <v>720</v>
      </c>
      <c r="G495" s="208">
        <v>2</v>
      </c>
      <c r="H495" s="207" t="s">
        <v>8</v>
      </c>
      <c r="I495" s="261"/>
      <c r="J495" s="205"/>
      <c r="K495" s="260"/>
      <c r="L495" s="260" t="s">
        <v>747</v>
      </c>
      <c r="M495" s="203"/>
      <c r="N495" s="171"/>
      <c r="O495" s="171"/>
      <c r="P495" s="171"/>
      <c r="Q495" s="171"/>
      <c r="R495" s="172"/>
      <c r="T495" s="171"/>
    </row>
    <row r="496" spans="1:20" s="170" customFormat="1" ht="24" customHeight="1">
      <c r="A496" s="169">
        <v>2</v>
      </c>
      <c r="B496" s="259" t="s">
        <v>725</v>
      </c>
      <c r="C496" s="201">
        <v>6925038</v>
      </c>
      <c r="D496" s="200" t="s">
        <v>290</v>
      </c>
      <c r="E496" s="200" t="s">
        <v>1</v>
      </c>
      <c r="F496" s="199" t="s">
        <v>720</v>
      </c>
      <c r="G496" s="198">
        <v>2</v>
      </c>
      <c r="H496" s="197" t="s">
        <v>179</v>
      </c>
      <c r="I496" s="258"/>
      <c r="J496" s="195"/>
      <c r="K496" s="257"/>
      <c r="L496" s="257" t="s">
        <v>747</v>
      </c>
      <c r="M496" s="193"/>
      <c r="N496" s="171"/>
      <c r="O496" s="171"/>
      <c r="P496" s="171"/>
      <c r="Q496" s="171"/>
      <c r="R496" s="172"/>
      <c r="T496" s="171"/>
    </row>
    <row r="497" spans="1:20" s="170" customFormat="1" ht="24" hidden="1" customHeight="1" thickBot="1">
      <c r="A497" s="169">
        <v>2</v>
      </c>
      <c r="B497" s="278"/>
      <c r="C497" s="191"/>
      <c r="D497" s="190" t="e">
        <v>#N/A</v>
      </c>
      <c r="E497" s="190" t="e">
        <v>#N/A</v>
      </c>
      <c r="F497" s="189" t="s">
        <v>720</v>
      </c>
      <c r="G497" s="188"/>
      <c r="H497" s="187" t="e">
        <v>#N/A</v>
      </c>
      <c r="I497" s="256"/>
      <c r="J497" s="185"/>
      <c r="K497" s="255"/>
      <c r="L497" s="255" t="s">
        <v>747</v>
      </c>
      <c r="M497" s="183"/>
      <c r="N497" s="171"/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 t="s">
        <v>747</v>
      </c>
      <c r="M498" s="213"/>
      <c r="N498" s="171"/>
      <c r="O498" s="171"/>
      <c r="P498" s="171"/>
      <c r="Q498" s="171"/>
      <c r="R498" s="172"/>
      <c r="T498" s="171"/>
    </row>
    <row r="499" spans="1:20" s="170" customFormat="1" ht="24" hidden="1" customHeight="1">
      <c r="A499" s="169">
        <v>3</v>
      </c>
      <c r="B499" s="276"/>
      <c r="C499" s="251">
        <v>6901139</v>
      </c>
      <c r="D499" s="250" t="s">
        <v>109</v>
      </c>
      <c r="E499" s="250" t="s">
        <v>5</v>
      </c>
      <c r="F499" s="249" t="s">
        <v>720</v>
      </c>
      <c r="G499" s="248">
        <v>2</v>
      </c>
      <c r="H499" s="247" t="s">
        <v>8</v>
      </c>
      <c r="I499" s="275"/>
      <c r="J499" s="245"/>
      <c r="K499" s="274"/>
      <c r="L499" s="274" t="s">
        <v>747</v>
      </c>
      <c r="M499" s="243"/>
      <c r="N499" s="171"/>
      <c r="O499" s="171"/>
      <c r="P499" s="171"/>
      <c r="Q499" s="171"/>
      <c r="R499" s="172"/>
      <c r="T499" s="171"/>
    </row>
    <row r="500" spans="1:20" s="170" customFormat="1" ht="24" customHeight="1">
      <c r="A500" s="169">
        <v>3</v>
      </c>
      <c r="B500" s="273" t="s">
        <v>725</v>
      </c>
      <c r="C500" s="241">
        <v>6901106</v>
      </c>
      <c r="D500" s="240" t="s">
        <v>36</v>
      </c>
      <c r="E500" s="240" t="s">
        <v>5</v>
      </c>
      <c r="F500" s="239" t="s">
        <v>720</v>
      </c>
      <c r="G500" s="238">
        <v>2</v>
      </c>
      <c r="H500" s="237" t="s">
        <v>179</v>
      </c>
      <c r="I500" s="272"/>
      <c r="J500" s="235"/>
      <c r="K500" s="271"/>
      <c r="L500" s="271" t="s">
        <v>747</v>
      </c>
      <c r="M500" s="233"/>
      <c r="N500" s="171"/>
      <c r="O500" s="171"/>
      <c r="P500" s="171"/>
      <c r="Q500" s="171"/>
      <c r="R500" s="172"/>
      <c r="T500" s="171"/>
    </row>
    <row r="501" spans="1:20" s="170" customFormat="1" ht="24" hidden="1" customHeight="1" thickBot="1">
      <c r="A501" s="169">
        <v>3</v>
      </c>
      <c r="B501" s="270"/>
      <c r="C501" s="231"/>
      <c r="D501" s="230" t="e">
        <v>#N/A</v>
      </c>
      <c r="E501" s="230" t="e">
        <v>#N/A</v>
      </c>
      <c r="F501" s="229" t="s">
        <v>720</v>
      </c>
      <c r="G501" s="228"/>
      <c r="H501" s="227" t="e">
        <v>#N/A</v>
      </c>
      <c r="I501" s="269"/>
      <c r="J501" s="225"/>
      <c r="K501" s="268"/>
      <c r="L501" s="268" t="s">
        <v>747</v>
      </c>
      <c r="M501" s="223"/>
      <c r="N501" s="171"/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 t="s">
        <v>747</v>
      </c>
      <c r="M502" s="213"/>
      <c r="N502" s="171"/>
      <c r="O502" s="171"/>
      <c r="P502" s="171"/>
      <c r="Q502" s="171"/>
      <c r="R502" s="172"/>
      <c r="T502" s="171"/>
    </row>
    <row r="503" spans="1:20" s="170" customFormat="1" ht="24" hidden="1" customHeight="1">
      <c r="A503" s="169">
        <v>4</v>
      </c>
      <c r="B503" s="262"/>
      <c r="C503" s="211">
        <v>6925756</v>
      </c>
      <c r="D503" s="210" t="s">
        <v>311</v>
      </c>
      <c r="E503" s="210" t="s">
        <v>554</v>
      </c>
      <c r="F503" s="209" t="s">
        <v>720</v>
      </c>
      <c r="G503" s="208">
        <v>2</v>
      </c>
      <c r="H503" s="207" t="s">
        <v>8</v>
      </c>
      <c r="I503" s="261"/>
      <c r="J503" s="205"/>
      <c r="K503" s="260"/>
      <c r="L503" s="260" t="s">
        <v>747</v>
      </c>
      <c r="M503" s="203"/>
      <c r="N503" s="171"/>
      <c r="O503" s="171"/>
      <c r="P503" s="171"/>
      <c r="Q503" s="171"/>
      <c r="R503" s="172"/>
      <c r="T503" s="171"/>
    </row>
    <row r="504" spans="1:20" s="170" customFormat="1" ht="24" customHeight="1">
      <c r="A504" s="169">
        <v>4</v>
      </c>
      <c r="B504" s="259" t="s">
        <v>725</v>
      </c>
      <c r="C504" s="201">
        <v>6925256</v>
      </c>
      <c r="D504" s="200" t="s">
        <v>72</v>
      </c>
      <c r="E504" s="200" t="s">
        <v>554</v>
      </c>
      <c r="F504" s="199" t="s">
        <v>720</v>
      </c>
      <c r="G504" s="198">
        <v>2</v>
      </c>
      <c r="H504" s="197" t="s">
        <v>179</v>
      </c>
      <c r="I504" s="258"/>
      <c r="J504" s="195"/>
      <c r="K504" s="257"/>
      <c r="L504" s="257" t="s">
        <v>747</v>
      </c>
      <c r="M504" s="193"/>
      <c r="N504" s="171"/>
      <c r="O504" s="171"/>
      <c r="P504" s="171"/>
      <c r="Q504" s="171"/>
      <c r="R504" s="172"/>
      <c r="T504" s="171"/>
    </row>
    <row r="505" spans="1:20" s="170" customFormat="1" ht="24" hidden="1" customHeight="1" thickBot="1">
      <c r="A505" s="169">
        <v>4</v>
      </c>
      <c r="B505" s="278"/>
      <c r="C505" s="191"/>
      <c r="D505" s="190" t="e">
        <v>#N/A</v>
      </c>
      <c r="E505" s="190" t="e">
        <v>#N/A</v>
      </c>
      <c r="F505" s="189" t="s">
        <v>720</v>
      </c>
      <c r="G505" s="188"/>
      <c r="H505" s="187" t="e">
        <v>#N/A</v>
      </c>
      <c r="I505" s="256"/>
      <c r="J505" s="185"/>
      <c r="K505" s="255"/>
      <c r="L505" s="255" t="s">
        <v>747</v>
      </c>
      <c r="M505" s="183"/>
      <c r="N505" s="171"/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 t="s">
        <v>747</v>
      </c>
      <c r="M506" s="213"/>
      <c r="N506" s="171"/>
      <c r="O506" s="171"/>
      <c r="P506" s="171"/>
      <c r="Q506" s="171"/>
      <c r="R506" s="172"/>
      <c r="T506" s="171"/>
    </row>
    <row r="507" spans="1:20" s="170" customFormat="1" ht="24" hidden="1" customHeight="1">
      <c r="A507" s="169">
        <v>1</v>
      </c>
      <c r="B507" s="276"/>
      <c r="C507" s="251">
        <v>6923643</v>
      </c>
      <c r="D507" s="250" t="s">
        <v>148</v>
      </c>
      <c r="E507" s="250" t="s">
        <v>1</v>
      </c>
      <c r="F507" s="249" t="s">
        <v>720</v>
      </c>
      <c r="G507" s="248">
        <v>4</v>
      </c>
      <c r="H507" s="247" t="s">
        <v>8</v>
      </c>
      <c r="I507" s="275"/>
      <c r="J507" s="245" t="s">
        <v>746</v>
      </c>
      <c r="K507" s="274"/>
      <c r="L507" s="274" t="s">
        <v>747</v>
      </c>
      <c r="M507" s="243" t="s">
        <v>721</v>
      </c>
      <c r="N507" s="171"/>
      <c r="O507" s="171"/>
      <c r="P507" s="171"/>
      <c r="Q507" s="171"/>
      <c r="R507" s="172"/>
      <c r="T507" s="171"/>
    </row>
    <row r="508" spans="1:20" s="170" customFormat="1" ht="24" customHeight="1">
      <c r="A508" s="169">
        <v>1</v>
      </c>
      <c r="B508" s="273" t="s">
        <v>723</v>
      </c>
      <c r="C508" s="241">
        <v>6918443</v>
      </c>
      <c r="D508" s="240" t="s">
        <v>65</v>
      </c>
      <c r="E508" s="240" t="s">
        <v>1</v>
      </c>
      <c r="F508" s="239" t="s">
        <v>720</v>
      </c>
      <c r="G508" s="238">
        <v>4</v>
      </c>
      <c r="H508" s="237" t="s">
        <v>179</v>
      </c>
      <c r="I508" s="272"/>
      <c r="J508" s="235" t="s">
        <v>746</v>
      </c>
      <c r="K508" s="271"/>
      <c r="L508" s="271" t="s">
        <v>747</v>
      </c>
      <c r="M508" s="233" t="s">
        <v>724</v>
      </c>
      <c r="N508" s="171"/>
      <c r="O508" s="171"/>
      <c r="P508" s="171"/>
      <c r="Q508" s="171"/>
      <c r="R508" s="172"/>
      <c r="T508" s="171"/>
    </row>
    <row r="509" spans="1:20" s="170" customFormat="1" ht="24" hidden="1" customHeight="1" thickBot="1">
      <c r="A509" s="169">
        <v>1</v>
      </c>
      <c r="B509" s="270"/>
      <c r="C509" s="231"/>
      <c r="D509" s="230" t="e">
        <v>#N/A</v>
      </c>
      <c r="E509" s="230" t="e">
        <v>#N/A</v>
      </c>
      <c r="F509" s="229" t="s">
        <v>720</v>
      </c>
      <c r="G509" s="228"/>
      <c r="H509" s="227" t="e">
        <v>#N/A</v>
      </c>
      <c r="I509" s="269"/>
      <c r="J509" s="225"/>
      <c r="K509" s="268"/>
      <c r="L509" s="268" t="s">
        <v>747</v>
      </c>
      <c r="M509" s="223"/>
      <c r="N509" s="171"/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 t="s">
        <v>747</v>
      </c>
      <c r="M510" s="213"/>
      <c r="N510" s="171"/>
      <c r="O510" s="171"/>
      <c r="P510" s="171"/>
      <c r="Q510" s="171"/>
      <c r="R510" s="172"/>
      <c r="T510" s="171"/>
    </row>
    <row r="511" spans="1:20" s="170" customFormat="1" ht="24" hidden="1" customHeight="1">
      <c r="A511" s="169">
        <v>2</v>
      </c>
      <c r="B511" s="262"/>
      <c r="C511" s="211">
        <v>6924432</v>
      </c>
      <c r="D511" s="210" t="s">
        <v>30</v>
      </c>
      <c r="E511" s="210" t="s">
        <v>350</v>
      </c>
      <c r="F511" s="209" t="s">
        <v>720</v>
      </c>
      <c r="G511" s="208">
        <v>3</v>
      </c>
      <c r="H511" s="207" t="s">
        <v>8</v>
      </c>
      <c r="I511" s="261"/>
      <c r="J511" s="205"/>
      <c r="K511" s="260"/>
      <c r="L511" s="260" t="s">
        <v>747</v>
      </c>
      <c r="M511" s="203"/>
      <c r="N511" s="171"/>
      <c r="O511" s="171"/>
      <c r="P511" s="171"/>
      <c r="Q511" s="171"/>
      <c r="R511" s="172"/>
      <c r="T511" s="171"/>
    </row>
    <row r="512" spans="1:20" s="170" customFormat="1" ht="24" customHeight="1">
      <c r="A512" s="169">
        <v>2</v>
      </c>
      <c r="B512" s="259" t="s">
        <v>723</v>
      </c>
      <c r="C512" s="201">
        <v>6921860</v>
      </c>
      <c r="D512" s="200" t="s">
        <v>100</v>
      </c>
      <c r="E512" s="200" t="s">
        <v>350</v>
      </c>
      <c r="F512" s="199" t="s">
        <v>720</v>
      </c>
      <c r="G512" s="198">
        <v>3</v>
      </c>
      <c r="H512" s="197" t="s">
        <v>179</v>
      </c>
      <c r="I512" s="258"/>
      <c r="J512" s="195"/>
      <c r="K512" s="257"/>
      <c r="L512" s="257" t="s">
        <v>747</v>
      </c>
      <c r="M512" s="193"/>
      <c r="N512" s="171"/>
      <c r="O512" s="171"/>
      <c r="P512" s="171"/>
      <c r="Q512" s="171"/>
      <c r="R512" s="172"/>
      <c r="T512" s="171"/>
    </row>
    <row r="513" spans="1:20" s="170" customFormat="1" ht="24" hidden="1" customHeight="1" thickBot="1">
      <c r="A513" s="169">
        <v>2</v>
      </c>
      <c r="B513" s="192"/>
      <c r="C513" s="191"/>
      <c r="D513" s="190" t="e">
        <v>#N/A</v>
      </c>
      <c r="E513" s="190" t="e">
        <v>#N/A</v>
      </c>
      <c r="F513" s="189" t="s">
        <v>720</v>
      </c>
      <c r="G513" s="188"/>
      <c r="H513" s="187" t="e">
        <v>#N/A</v>
      </c>
      <c r="I513" s="256"/>
      <c r="J513" s="185"/>
      <c r="K513" s="255"/>
      <c r="L513" s="255" t="s">
        <v>747</v>
      </c>
      <c r="M513" s="183"/>
      <c r="N513" s="171"/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 t="s">
        <v>747</v>
      </c>
      <c r="M514" s="213"/>
      <c r="N514" s="171"/>
      <c r="O514" s="171"/>
      <c r="P514" s="171"/>
      <c r="Q514" s="171"/>
      <c r="R514" s="172"/>
      <c r="T514" s="171"/>
    </row>
    <row r="515" spans="1:20" s="170" customFormat="1" ht="24" hidden="1" customHeight="1">
      <c r="A515" s="169">
        <v>1</v>
      </c>
      <c r="B515" s="252"/>
      <c r="C515" s="251">
        <v>6923168</v>
      </c>
      <c r="D515" s="250" t="s">
        <v>125</v>
      </c>
      <c r="E515" s="250" t="s">
        <v>1</v>
      </c>
      <c r="F515" s="249" t="s">
        <v>720</v>
      </c>
      <c r="G515" s="248">
        <v>4</v>
      </c>
      <c r="H515" s="247" t="s">
        <v>8</v>
      </c>
      <c r="I515" s="246" t="s">
        <v>8</v>
      </c>
      <c r="J515" s="245"/>
      <c r="K515" s="244"/>
      <c r="L515" s="244" t="s">
        <v>747</v>
      </c>
      <c r="M515" s="243"/>
      <c r="N515" s="171"/>
      <c r="O515" s="171"/>
      <c r="P515" s="171"/>
      <c r="Q515" s="171"/>
      <c r="R515" s="172"/>
      <c r="T515" s="171"/>
    </row>
    <row r="516" spans="1:20" s="170" customFormat="1" ht="24" customHeight="1">
      <c r="A516" s="169">
        <v>1</v>
      </c>
      <c r="B516" s="242" t="s">
        <v>722</v>
      </c>
      <c r="C516" s="241">
        <v>6919166</v>
      </c>
      <c r="D516" s="240" t="s">
        <v>249</v>
      </c>
      <c r="E516" s="240" t="s">
        <v>1</v>
      </c>
      <c r="F516" s="239" t="s">
        <v>720</v>
      </c>
      <c r="G516" s="238">
        <v>4</v>
      </c>
      <c r="H516" s="237" t="s">
        <v>179</v>
      </c>
      <c r="I516" s="236" t="s">
        <v>8</v>
      </c>
      <c r="J516" s="235"/>
      <c r="K516" s="234"/>
      <c r="L516" s="234" t="s">
        <v>747</v>
      </c>
      <c r="M516" s="233"/>
      <c r="N516" s="171"/>
      <c r="O516" s="171"/>
      <c r="P516" s="171"/>
      <c r="Q516" s="171"/>
      <c r="R516" s="172"/>
      <c r="T516" s="171"/>
    </row>
    <row r="517" spans="1:20" s="170" customFormat="1" ht="24" hidden="1" customHeight="1" thickBot="1">
      <c r="A517" s="169">
        <v>1</v>
      </c>
      <c r="B517" s="232"/>
      <c r="C517" s="231"/>
      <c r="D517" s="230" t="e">
        <v>#N/A</v>
      </c>
      <c r="E517" s="230" t="e">
        <v>#N/A</v>
      </c>
      <c r="F517" s="229" t="s">
        <v>720</v>
      </c>
      <c r="G517" s="228"/>
      <c r="H517" s="227" t="e">
        <v>#N/A</v>
      </c>
      <c r="I517" s="226" t="s">
        <v>8</v>
      </c>
      <c r="J517" s="225"/>
      <c r="K517" s="224"/>
      <c r="L517" s="224" t="s">
        <v>747</v>
      </c>
      <c r="M517" s="223"/>
      <c r="N517" s="171"/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 t="s">
        <v>747</v>
      </c>
      <c r="M518" s="213"/>
      <c r="N518" s="171"/>
      <c r="O518" s="171"/>
      <c r="P518" s="171"/>
      <c r="Q518" s="171"/>
      <c r="R518" s="172"/>
      <c r="T518" s="171"/>
    </row>
    <row r="519" spans="1:20" s="170" customFormat="1" ht="24" hidden="1" customHeight="1">
      <c r="A519" s="169">
        <v>1</v>
      </c>
      <c r="B519" s="212"/>
      <c r="C519" s="211">
        <v>6901424</v>
      </c>
      <c r="D519" s="210" t="s">
        <v>138</v>
      </c>
      <c r="E519" s="210" t="s">
        <v>350</v>
      </c>
      <c r="F519" s="209" t="s">
        <v>720</v>
      </c>
      <c r="G519" s="208">
        <v>5</v>
      </c>
      <c r="H519" s="207" t="s">
        <v>8</v>
      </c>
      <c r="I519" s="206" t="s">
        <v>719</v>
      </c>
      <c r="J519" s="205"/>
      <c r="K519" s="204"/>
      <c r="L519" s="204" t="s">
        <v>747</v>
      </c>
      <c r="M519" s="203"/>
      <c r="N519" s="171"/>
      <c r="O519" s="171"/>
      <c r="P519" s="171"/>
      <c r="Q519" s="171"/>
      <c r="R519" s="172"/>
      <c r="T519" s="171"/>
    </row>
    <row r="520" spans="1:20" s="170" customFormat="1" ht="24" customHeight="1">
      <c r="A520" s="169">
        <v>1</v>
      </c>
      <c r="B520" s="202" t="s">
        <v>721</v>
      </c>
      <c r="C520" s="201">
        <v>6925064</v>
      </c>
      <c r="D520" s="200" t="s">
        <v>160</v>
      </c>
      <c r="E520" s="200" t="s">
        <v>350</v>
      </c>
      <c r="F520" s="199" t="s">
        <v>720</v>
      </c>
      <c r="G520" s="198">
        <v>5</v>
      </c>
      <c r="H520" s="197" t="s">
        <v>179</v>
      </c>
      <c r="I520" s="196" t="s">
        <v>719</v>
      </c>
      <c r="J520" s="195"/>
      <c r="K520" s="194"/>
      <c r="L520" s="194" t="s">
        <v>747</v>
      </c>
      <c r="M520" s="193"/>
      <c r="N520" s="171"/>
      <c r="O520" s="171"/>
      <c r="P520" s="171"/>
      <c r="Q520" s="171"/>
      <c r="R520" s="172"/>
      <c r="T520" s="171"/>
    </row>
    <row r="521" spans="1:20" s="170" customFormat="1" ht="24" hidden="1" customHeight="1" thickBot="1">
      <c r="A521" s="169">
        <v>1</v>
      </c>
      <c r="B521" s="192"/>
      <c r="C521" s="191"/>
      <c r="D521" s="190" t="e">
        <v>#N/A</v>
      </c>
      <c r="E521" s="190" t="e">
        <v>#N/A</v>
      </c>
      <c r="F521" s="189" t="s">
        <v>720</v>
      </c>
      <c r="G521" s="188"/>
      <c r="H521" s="187" t="e">
        <v>#N/A</v>
      </c>
      <c r="I521" s="186" t="s">
        <v>719</v>
      </c>
      <c r="J521" s="185"/>
      <c r="K521" s="184"/>
      <c r="L521" s="184"/>
      <c r="M521" s="183"/>
      <c r="N521" s="171"/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0"/>
    <filterColumn colId="1">
      <filters>
        <filter val="3011684"/>
        <filter val="3802304"/>
        <filter val="3816803"/>
        <filter val="6900182"/>
        <filter val="6900544"/>
        <filter val="6901106"/>
        <filter val="6901139"/>
        <filter val="6901167"/>
        <filter val="6901245"/>
        <filter val="6901394"/>
        <filter val="6901424"/>
        <filter val="6901701"/>
        <filter val="6901891"/>
        <filter val="6901983"/>
        <filter val="6902027"/>
        <filter val="6902530"/>
        <filter val="6903003"/>
        <filter val="6903022"/>
        <filter val="6903034"/>
        <filter val="6903070"/>
        <filter val="6905903"/>
        <filter val="6906680"/>
        <filter val="6907646"/>
        <filter val="6907739"/>
        <filter val="6910068"/>
        <filter val="6913203"/>
        <filter val="6914295"/>
        <filter val="6915916"/>
        <filter val="6917522"/>
        <filter val="6917605"/>
        <filter val="6917796"/>
        <filter val="6918416"/>
        <filter val="6918443"/>
        <filter val="6918499"/>
        <filter val="6918501"/>
        <filter val="6919166"/>
        <filter val="6919174"/>
        <filter val="6919175"/>
        <filter val="6919953"/>
        <filter val="6919954"/>
        <filter val="6920267"/>
        <filter val="6920784"/>
        <filter val="6921051"/>
        <filter val="6921170"/>
        <filter val="6921746"/>
        <filter val="6921762"/>
        <filter val="6921860"/>
        <filter val="6922115"/>
        <filter val="6922413"/>
        <filter val="6922848"/>
        <filter val="6923168"/>
        <filter val="6923494"/>
        <filter val="6923643"/>
        <filter val="6923786"/>
        <filter val="6923808"/>
        <filter val="6924248"/>
        <filter val="6924355"/>
        <filter val="6924426"/>
        <filter val="6924432"/>
        <filter val="6924538"/>
        <filter val="6925027"/>
        <filter val="6925038"/>
        <filter val="6925064"/>
        <filter val="6925256"/>
        <filter val="6925542"/>
        <filter val="6925543"/>
        <filter val="6925599"/>
        <filter val="6925753"/>
        <filter val="6925754"/>
        <filter val="6925756"/>
        <filter val="6925957"/>
        <filter val="711309"/>
      </filters>
    </filterColumn>
    <filterColumn colId="2"/>
    <filterColumn colId="9"/>
    <filterColumn colId="10">
      <customFilters>
        <customFilter operator="notEqual" val=" "/>
      </customFilters>
    </filterColumn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12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1035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515" activePane="bottomRight" state="frozen"/>
      <selection pane="topRight" activeCell="B1" sqref="B1"/>
      <selection pane="bottomLeft" activeCell="A7" sqref="A7"/>
      <selection pane="bottomRight" activeCell="L522" sqref="L522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42063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4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781</v>
      </c>
      <c r="E4" s="379" t="s">
        <v>763</v>
      </c>
      <c r="F4" s="379"/>
      <c r="G4" s="378">
        <v>7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/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str">
        <f>VLOOKUP($Q11,[2]BASE!$A:$D,2,FALSE)</f>
        <v>noms AUTOMATIQUE</v>
      </c>
      <c r="S11" s="250" t="str">
        <f>VLOOKUP($Q11,[2]BASE!$A:$D,3,FALSE)</f>
        <v>Automatique</v>
      </c>
      <c r="T11" s="249" t="s">
        <v>740</v>
      </c>
      <c r="U11" s="328">
        <f>U12</f>
        <v>2</v>
      </c>
      <c r="V11" s="327" t="str">
        <f>VLOOKUP($Q11,[2]BASE!$A:$D,4,FALSE)</f>
        <v>Auto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/>
      <c r="O12" s="169">
        <v>1</v>
      </c>
      <c r="P12" s="273" t="s">
        <v>730</v>
      </c>
      <c r="Q12" s="323">
        <v>6900182</v>
      </c>
      <c r="R12" s="240" t="str">
        <f>VLOOKUP($Q12,[2]BASE!$A:$D,2,FALSE)</f>
        <v>DUMOULIN Alain</v>
      </c>
      <c r="S12" s="240" t="str">
        <f>VLOOKUP($Q12,[2]BASE!$A:$D,3,FALSE)</f>
        <v>ATSCAF</v>
      </c>
      <c r="T12" s="239" t="s">
        <v>740</v>
      </c>
      <c r="U12" s="322">
        <v>2</v>
      </c>
      <c r="V12" s="321" t="str">
        <f>VLOOKUP($Q12,[2]BASE!$A:$D,4,FALSE)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tr">
        <f>VLOOKUP($Q13,[2]BASE!$A:$D,2,FALSE)</f>
        <v>noms AUTOMATIQUE</v>
      </c>
      <c r="S13" s="230" t="str">
        <f>VLOOKUP($Q13,[2]BASE!$A:$D,3,FALSE)</f>
        <v>Automatique</v>
      </c>
      <c r="T13" s="229" t="s">
        <v>740</v>
      </c>
      <c r="U13" s="316">
        <f>U12</f>
        <v>2</v>
      </c>
      <c r="V13" s="315" t="str">
        <f>VLOOKUP($Q13,[2]BASE!$A:$D,4,FALSE)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hidden="1" customHeight="1">
      <c r="A16" s="169"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/>
      <c r="Q16" s="331"/>
      <c r="R16" s="331"/>
      <c r="S16" s="331"/>
      <c r="X16" s="330"/>
    </row>
    <row r="17" spans="1:27" s="170" customFormat="1" ht="24" hidden="1" customHeight="1" thickBot="1">
      <c r="A17" s="169"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str">
        <f>VLOOKUP($Q19,[2]BASE!$A:$D,2,FALSE)</f>
        <v>MURON Alain</v>
      </c>
      <c r="S19" s="250" t="str">
        <f>VLOOKUP($Q19,[2]BASE!$A:$D,3,FALSE)</f>
        <v>ATSCAF</v>
      </c>
      <c r="T19" s="249" t="s">
        <v>740</v>
      </c>
      <c r="U19" s="328">
        <f>U20</f>
        <v>2</v>
      </c>
      <c r="V19" s="327" t="str">
        <f>VLOOKUP($Q19,[2]BASE!$A:$D,4,FALSE)</f>
        <v>M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/>
      <c r="O20" s="169">
        <v>1</v>
      </c>
      <c r="P20" s="273" t="s">
        <v>730</v>
      </c>
      <c r="Q20" s="323">
        <v>6900182</v>
      </c>
      <c r="R20" s="240" t="str">
        <f>VLOOKUP($Q20,[2]BASE!$A:$D,2,FALSE)</f>
        <v>DUMOULIN Alain</v>
      </c>
      <c r="S20" s="240" t="str">
        <f>VLOOKUP($Q20,[2]BASE!$A:$D,3,FALSE)</f>
        <v>ATSCAF</v>
      </c>
      <c r="T20" s="239" t="s">
        <v>740</v>
      </c>
      <c r="U20" s="322">
        <v>2</v>
      </c>
      <c r="V20" s="321" t="str">
        <f>VLOOKUP($Q20,[2]BASE!$A:$D,4,FALSE)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tr">
        <f>VLOOKUP($Q21,[2]BASE!$A:$D,2,FALSE)</f>
        <v>noms AUTOMATIQUE</v>
      </c>
      <c r="S21" s="230" t="str">
        <f>VLOOKUP($Q21,[2]BASE!$A:$D,3,FALSE)</f>
        <v>Automatique</v>
      </c>
      <c r="T21" s="229" t="s">
        <v>740</v>
      </c>
      <c r="U21" s="316">
        <f>U20</f>
        <v>2</v>
      </c>
      <c r="V21" s="315" t="str">
        <f>VLOOKUP($Q21,[2]BASE!$A:$D,4,FALSE)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hidden="1" customHeight="1">
      <c r="A24" s="169"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/>
      <c r="Q24" s="331"/>
      <c r="R24" s="331"/>
      <c r="S24" s="331"/>
      <c r="X24" s="330"/>
    </row>
    <row r="25" spans="1:27" s="170" customFormat="1" ht="24" hidden="1" customHeight="1" thickBot="1">
      <c r="A25" s="169"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str">
        <f>VLOOKUP($Q27,[2]BASE!$A:$D,2,FALSE)</f>
        <v>MURON Alain</v>
      </c>
      <c r="S27" s="250" t="str">
        <f>VLOOKUP($Q27,[2]BASE!$A:$D,3,FALSE)</f>
        <v>ATSCAF</v>
      </c>
      <c r="T27" s="249" t="s">
        <v>740</v>
      </c>
      <c r="U27" s="328">
        <f>U28</f>
        <v>2</v>
      </c>
      <c r="V27" s="327" t="str">
        <f>VLOOKUP($Q27,[2]BASE!$A:$D,4,FALSE)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/>
      <c r="O28" s="169">
        <v>1</v>
      </c>
      <c r="P28" s="273" t="s">
        <v>728</v>
      </c>
      <c r="Q28" s="323">
        <v>6900182</v>
      </c>
      <c r="R28" s="240" t="str">
        <f>VLOOKUP($Q28,[2]BASE!$A:$D,2,FALSE)</f>
        <v>DUMOULIN Alain</v>
      </c>
      <c r="S28" s="240" t="str">
        <f>VLOOKUP($Q28,[2]BASE!$A:$D,3,FALSE)</f>
        <v>ATSCAF</v>
      </c>
      <c r="T28" s="239" t="s">
        <v>740</v>
      </c>
      <c r="U28" s="322">
        <v>2</v>
      </c>
      <c r="V28" s="321" t="str">
        <f>VLOOKUP($Q28,[2]BASE!$A:$D,4,FALSE)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tr">
        <f>VLOOKUP($Q29,[2]BASE!$A:$D,2,FALSE)</f>
        <v>MURON Michèle</v>
      </c>
      <c r="S29" s="230" t="str">
        <f>VLOOKUP($Q29,[2]BASE!$A:$D,3,FALSE)</f>
        <v>ATSCAF</v>
      </c>
      <c r="T29" s="229" t="s">
        <v>740</v>
      </c>
      <c r="U29" s="316">
        <f>U28</f>
        <v>2</v>
      </c>
      <c r="V29" s="315" t="str">
        <f>VLOOKUP($Q29,[2]BASE!$A:$D,4,FALSE)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/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str">
        <f>VLOOKUP($Q35,[2]BASE!$A:$D,2,FALSE)</f>
        <v>HANSI Gilles</v>
      </c>
      <c r="S35" s="250" t="str">
        <f>VLOOKUP($Q35,[2]BASE!$A:$D,3,FALSE)</f>
        <v>S A L</v>
      </c>
      <c r="T35" s="249" t="s">
        <v>740</v>
      </c>
      <c r="U35" s="328">
        <f>U36</f>
        <v>2</v>
      </c>
      <c r="V35" s="327" t="str">
        <f>VLOOKUP($Q35,[2]BASE!$A:$D,4,FALSE)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/>
      <c r="O36" s="169">
        <v>1</v>
      </c>
      <c r="P36" s="273" t="s">
        <v>728</v>
      </c>
      <c r="Q36" s="323">
        <v>6900182</v>
      </c>
      <c r="R36" s="240" t="str">
        <f>VLOOKUP($Q36,[2]BASE!$A:$D,2,FALSE)</f>
        <v>DUMOULIN Alain</v>
      </c>
      <c r="S36" s="240" t="str">
        <f>VLOOKUP($Q36,[2]BASE!$A:$D,3,FALSE)</f>
        <v>ATSCAF</v>
      </c>
      <c r="T36" s="239" t="s">
        <v>740</v>
      </c>
      <c r="U36" s="322">
        <v>2</v>
      </c>
      <c r="V36" s="321" t="str">
        <f>VLOOKUP($Q36,[2]BASE!$A:$D,4,FALSE)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tr">
        <f>VLOOKUP($Q37,[2]BASE!$A:$D,2,FALSE)</f>
        <v>MURON Michèle</v>
      </c>
      <c r="S37" s="230" t="str">
        <f>VLOOKUP($Q37,[2]BASE!$A:$D,3,FALSE)</f>
        <v>ATSCAF</v>
      </c>
      <c r="T37" s="229" t="s">
        <v>740</v>
      </c>
      <c r="U37" s="316">
        <f>U36</f>
        <v>2</v>
      </c>
      <c r="V37" s="315" t="str">
        <f>VLOOKUP($Q37,[2]BASE!$A:$D,4,FALSE)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hidden="1" customHeight="1">
      <c r="A40" s="169"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/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hidden="1" customHeight="1">
      <c r="A44" s="169"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/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hidden="1" customHeight="1">
      <c r="A48" s="169"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/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hidden="1" customHeight="1">
      <c r="A52" s="169"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/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hidden="1" customHeight="1">
      <c r="A56" s="169"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/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hidden="1" customHeight="1">
      <c r="A60" s="169"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/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hidden="1" customHeight="1">
      <c r="A64" s="169"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/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hidden="1" customHeight="1">
      <c r="A68" s="169"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/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hidden="1" customHeight="1">
      <c r="A72" s="169"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/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customHeight="1" thickBot="1">
      <c r="A134" s="287"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customHeight="1">
      <c r="A135" s="169">
        <v>1</v>
      </c>
      <c r="B135" s="276" t="s">
        <v>728</v>
      </c>
      <c r="C135" s="251">
        <v>6915212</v>
      </c>
      <c r="D135" s="250" t="s">
        <v>327</v>
      </c>
      <c r="E135" s="250" t="s">
        <v>2</v>
      </c>
      <c r="F135" s="249" t="s">
        <v>740</v>
      </c>
      <c r="G135" s="309">
        <v>2</v>
      </c>
      <c r="H135" s="247" t="s">
        <v>179</v>
      </c>
      <c r="I135" s="275"/>
      <c r="J135" s="245"/>
      <c r="K135" s="274"/>
      <c r="L135" s="274"/>
      <c r="M135" s="243"/>
      <c r="N135" s="171"/>
      <c r="O135" s="171"/>
      <c r="P135" s="171"/>
      <c r="Q135" s="171"/>
      <c r="R135" s="172"/>
      <c r="T135" s="171"/>
    </row>
    <row r="136" spans="1:20" s="170" customFormat="1" ht="24" customHeight="1">
      <c r="A136" s="169">
        <v>1</v>
      </c>
      <c r="B136" s="273" t="s">
        <v>728</v>
      </c>
      <c r="C136" s="241">
        <v>6925913</v>
      </c>
      <c r="D136" s="240" t="s">
        <v>324</v>
      </c>
      <c r="E136" s="240" t="s">
        <v>2</v>
      </c>
      <c r="F136" s="239" t="s">
        <v>740</v>
      </c>
      <c r="G136" s="309">
        <v>2</v>
      </c>
      <c r="H136" s="237" t="s">
        <v>179</v>
      </c>
      <c r="I136" s="272"/>
      <c r="J136" s="235"/>
      <c r="K136" s="271"/>
      <c r="L136" s="271"/>
      <c r="M136" s="233"/>
      <c r="N136" s="171"/>
      <c r="O136" s="171"/>
      <c r="P136" s="171"/>
      <c r="Q136" s="171"/>
      <c r="R136" s="172"/>
      <c r="T136" s="171"/>
    </row>
    <row r="137" spans="1:20" s="170" customFormat="1" ht="24" customHeight="1" thickBot="1">
      <c r="A137" s="169">
        <v>1</v>
      </c>
      <c r="B137" s="270" t="s">
        <v>728</v>
      </c>
      <c r="C137" s="231">
        <v>6903233</v>
      </c>
      <c r="D137" s="230" t="s">
        <v>328</v>
      </c>
      <c r="E137" s="230" t="s">
        <v>2</v>
      </c>
      <c r="F137" s="229" t="s">
        <v>740</v>
      </c>
      <c r="G137" s="309">
        <v>2</v>
      </c>
      <c r="H137" s="227" t="s">
        <v>179</v>
      </c>
      <c r="I137" s="269"/>
      <c r="J137" s="225"/>
      <c r="K137" s="268"/>
      <c r="L137" s="268"/>
      <c r="M137" s="223"/>
      <c r="N137" s="171"/>
      <c r="O137" s="171"/>
      <c r="P137" s="171"/>
      <c r="Q137" s="171"/>
      <c r="R137" s="172"/>
      <c r="T137" s="171"/>
    </row>
    <row r="138" spans="1:20" s="170" customFormat="1" ht="6.75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customHeight="1">
      <c r="A139" s="169">
        <v>2</v>
      </c>
      <c r="B139" s="262" t="s">
        <v>728</v>
      </c>
      <c r="C139" s="211">
        <v>6919175</v>
      </c>
      <c r="D139" s="210" t="s">
        <v>94</v>
      </c>
      <c r="E139" s="210" t="s">
        <v>1</v>
      </c>
      <c r="F139" s="209" t="s">
        <v>740</v>
      </c>
      <c r="G139" s="309">
        <v>2</v>
      </c>
      <c r="H139" s="207" t="s">
        <v>8</v>
      </c>
      <c r="I139" s="261"/>
      <c r="J139" s="205"/>
      <c r="K139" s="260"/>
      <c r="L139" s="260" t="s">
        <v>747</v>
      </c>
      <c r="M139" s="203"/>
      <c r="N139" s="171"/>
      <c r="O139" s="171"/>
      <c r="P139" s="171"/>
      <c r="Q139" s="171"/>
      <c r="R139" s="172"/>
      <c r="T139" s="171"/>
    </row>
    <row r="140" spans="1:20" s="170" customFormat="1" ht="24" customHeight="1">
      <c r="A140" s="169">
        <v>2</v>
      </c>
      <c r="B140" s="259" t="s">
        <v>728</v>
      </c>
      <c r="C140" s="201">
        <v>6923168</v>
      </c>
      <c r="D140" s="200" t="s">
        <v>125</v>
      </c>
      <c r="E140" s="200" t="s">
        <v>1</v>
      </c>
      <c r="F140" s="199" t="s">
        <v>740</v>
      </c>
      <c r="G140" s="309">
        <v>2</v>
      </c>
      <c r="H140" s="197" t="s">
        <v>8</v>
      </c>
      <c r="I140" s="258"/>
      <c r="J140" s="195"/>
      <c r="K140" s="257"/>
      <c r="L140" s="257" t="s">
        <v>747</v>
      </c>
      <c r="M140" s="193" t="s">
        <v>778</v>
      </c>
      <c r="N140" s="171"/>
      <c r="O140" s="171"/>
      <c r="P140" s="171"/>
      <c r="Q140" s="171"/>
      <c r="R140" s="172"/>
      <c r="T140" s="171"/>
    </row>
    <row r="141" spans="1:20" s="170" customFormat="1" ht="24" customHeight="1" thickBot="1">
      <c r="A141" s="169">
        <v>2</v>
      </c>
      <c r="B141" s="278" t="s">
        <v>728</v>
      </c>
      <c r="C141" s="191">
        <v>6919166</v>
      </c>
      <c r="D141" s="190" t="s">
        <v>249</v>
      </c>
      <c r="E141" s="190" t="s">
        <v>1</v>
      </c>
      <c r="F141" s="189" t="s">
        <v>740</v>
      </c>
      <c r="G141" s="309">
        <v>2</v>
      </c>
      <c r="H141" s="187" t="s">
        <v>179</v>
      </c>
      <c r="I141" s="256"/>
      <c r="J141" s="185"/>
      <c r="K141" s="255"/>
      <c r="L141" s="255" t="s">
        <v>747</v>
      </c>
      <c r="M141" s="183"/>
      <c r="N141" s="171"/>
      <c r="O141" s="171"/>
      <c r="P141" s="171"/>
      <c r="Q141" s="171"/>
      <c r="R141" s="172"/>
      <c r="T141" s="171"/>
    </row>
    <row r="142" spans="1:20" s="170" customFormat="1" ht="6.75" customHeight="1" thickBot="1">
      <c r="A142" s="182"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/>
      <c r="O142" s="171"/>
      <c r="P142" s="171"/>
      <c r="Q142" s="171"/>
      <c r="R142" s="172"/>
      <c r="T142" s="171"/>
    </row>
    <row r="143" spans="1:20" s="170" customFormat="1" ht="24" customHeight="1">
      <c r="A143" s="169">
        <v>3</v>
      </c>
      <c r="B143" s="276" t="s">
        <v>728</v>
      </c>
      <c r="C143" s="251">
        <v>6918443</v>
      </c>
      <c r="D143" s="250" t="s">
        <v>65</v>
      </c>
      <c r="E143" s="250" t="s">
        <v>1</v>
      </c>
      <c r="F143" s="249" t="s">
        <v>740</v>
      </c>
      <c r="G143" s="309">
        <v>2</v>
      </c>
      <c r="H143" s="247" t="s">
        <v>179</v>
      </c>
      <c r="I143" s="275"/>
      <c r="J143" s="245"/>
      <c r="K143" s="274"/>
      <c r="L143" s="274"/>
      <c r="M143" s="243"/>
      <c r="N143" s="171"/>
      <c r="O143" s="171"/>
      <c r="P143" s="171"/>
      <c r="Q143" s="171"/>
      <c r="R143" s="172"/>
      <c r="T143" s="171"/>
    </row>
    <row r="144" spans="1:20" s="170" customFormat="1" ht="24" customHeight="1">
      <c r="A144" s="169">
        <v>3</v>
      </c>
      <c r="B144" s="273" t="s">
        <v>728</v>
      </c>
      <c r="C144" s="241">
        <v>6924426</v>
      </c>
      <c r="D144" s="240" t="s">
        <v>40</v>
      </c>
      <c r="E144" s="240" t="s">
        <v>1</v>
      </c>
      <c r="F144" s="239" t="s">
        <v>740</v>
      </c>
      <c r="G144" s="309">
        <v>2</v>
      </c>
      <c r="H144" s="237" t="s">
        <v>179</v>
      </c>
      <c r="I144" s="272"/>
      <c r="J144" s="235"/>
      <c r="K144" s="271"/>
      <c r="L144" s="271"/>
      <c r="M144" s="233"/>
      <c r="N144" s="171"/>
      <c r="O144" s="171"/>
      <c r="P144" s="171"/>
      <c r="Q144" s="171"/>
      <c r="R144" s="172"/>
      <c r="T144" s="171"/>
    </row>
    <row r="145" spans="1:20" s="170" customFormat="1" ht="24" customHeight="1" thickBot="1">
      <c r="A145" s="169">
        <v>3</v>
      </c>
      <c r="B145" s="270" t="s">
        <v>728</v>
      </c>
      <c r="C145" s="231">
        <v>6901149</v>
      </c>
      <c r="D145" s="230" t="s">
        <v>141</v>
      </c>
      <c r="E145" s="230" t="s">
        <v>1</v>
      </c>
      <c r="F145" s="229" t="s">
        <v>740</v>
      </c>
      <c r="G145" s="309">
        <v>2</v>
      </c>
      <c r="H145" s="227" t="s">
        <v>179</v>
      </c>
      <c r="I145" s="269"/>
      <c r="J145" s="225"/>
      <c r="K145" s="268"/>
      <c r="L145" s="268"/>
      <c r="M145" s="223"/>
      <c r="N145" s="171"/>
      <c r="O145" s="171"/>
      <c r="P145" s="171"/>
      <c r="Q145" s="171"/>
      <c r="R145" s="172"/>
      <c r="T145" s="171"/>
    </row>
    <row r="146" spans="1:20" s="170" customFormat="1" ht="6.75" customHeight="1" thickBot="1">
      <c r="A146" s="182"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/>
      <c r="O146" s="171"/>
      <c r="P146" s="171"/>
      <c r="Q146" s="171"/>
      <c r="R146" s="172"/>
      <c r="T146" s="171"/>
    </row>
    <row r="147" spans="1:20" s="170" customFormat="1" ht="24" customHeight="1">
      <c r="A147" s="169">
        <v>4</v>
      </c>
      <c r="B147" s="262" t="s">
        <v>728</v>
      </c>
      <c r="C147" s="211">
        <v>6923489</v>
      </c>
      <c r="D147" s="210" t="s">
        <v>156</v>
      </c>
      <c r="E147" s="210" t="s">
        <v>5</v>
      </c>
      <c r="F147" s="209" t="s">
        <v>740</v>
      </c>
      <c r="G147" s="309">
        <v>2</v>
      </c>
      <c r="H147" s="207" t="s">
        <v>179</v>
      </c>
      <c r="I147" s="261"/>
      <c r="J147" s="205"/>
      <c r="K147" s="260"/>
      <c r="L147" s="260"/>
      <c r="M147" s="203"/>
      <c r="N147" s="171"/>
      <c r="O147" s="171"/>
      <c r="P147" s="171"/>
      <c r="Q147" s="171"/>
      <c r="R147" s="172"/>
      <c r="T147" s="171"/>
    </row>
    <row r="148" spans="1:20" s="170" customFormat="1" ht="24" customHeight="1">
      <c r="A148" s="169">
        <v>4</v>
      </c>
      <c r="B148" s="259" t="s">
        <v>728</v>
      </c>
      <c r="C148" s="201">
        <v>4304466</v>
      </c>
      <c r="D148" s="200" t="s">
        <v>337</v>
      </c>
      <c r="E148" s="200" t="s">
        <v>5</v>
      </c>
      <c r="F148" s="199" t="s">
        <v>740</v>
      </c>
      <c r="G148" s="309">
        <v>2</v>
      </c>
      <c r="H148" s="197" t="s">
        <v>179</v>
      </c>
      <c r="I148" s="258"/>
      <c r="J148" s="195"/>
      <c r="K148" s="257"/>
      <c r="L148" s="257"/>
      <c r="M148" s="193"/>
      <c r="N148" s="171"/>
      <c r="O148" s="171"/>
      <c r="P148" s="171"/>
      <c r="Q148" s="171"/>
      <c r="R148" s="172"/>
      <c r="T148" s="171"/>
    </row>
    <row r="149" spans="1:20" s="170" customFormat="1" ht="24" customHeight="1" thickBot="1">
      <c r="A149" s="169">
        <v>4</v>
      </c>
      <c r="B149" s="278" t="s">
        <v>728</v>
      </c>
      <c r="C149" s="191">
        <v>6924893</v>
      </c>
      <c r="D149" s="190" t="s">
        <v>338</v>
      </c>
      <c r="E149" s="190" t="s">
        <v>5</v>
      </c>
      <c r="F149" s="189" t="s">
        <v>740</v>
      </c>
      <c r="G149" s="309">
        <v>2</v>
      </c>
      <c r="H149" s="187" t="s">
        <v>179</v>
      </c>
      <c r="I149" s="256"/>
      <c r="J149" s="185"/>
      <c r="K149" s="255"/>
      <c r="L149" s="255"/>
      <c r="M149" s="183"/>
      <c r="N149" s="171"/>
      <c r="O149" s="171"/>
      <c r="P149" s="171"/>
      <c r="Q149" s="171"/>
      <c r="R149" s="172"/>
      <c r="T149" s="171"/>
    </row>
    <row r="150" spans="1:20" s="170" customFormat="1" ht="6.75" customHeight="1" thickBot="1">
      <c r="A150" s="182"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/>
      <c r="O150" s="171"/>
      <c r="P150" s="171"/>
      <c r="Q150" s="171"/>
      <c r="R150" s="172"/>
      <c r="T150" s="171"/>
    </row>
    <row r="151" spans="1:20" s="170" customFormat="1" ht="24" customHeight="1">
      <c r="A151" s="169">
        <v>5</v>
      </c>
      <c r="B151" s="276" t="s">
        <v>728</v>
      </c>
      <c r="C151" s="251">
        <v>6904171</v>
      </c>
      <c r="D151" s="250" t="s">
        <v>69</v>
      </c>
      <c r="E151" s="250" t="s">
        <v>350</v>
      </c>
      <c r="F151" s="249" t="s">
        <v>740</v>
      </c>
      <c r="G151" s="309">
        <v>2</v>
      </c>
      <c r="H151" s="247" t="s">
        <v>179</v>
      </c>
      <c r="I151" s="275"/>
      <c r="J151" s="245"/>
      <c r="K151" s="274"/>
      <c r="L151" s="274"/>
      <c r="M151" s="243"/>
      <c r="N151" s="171"/>
      <c r="O151" s="171"/>
      <c r="P151" s="171"/>
      <c r="Q151" s="171"/>
      <c r="R151" s="172"/>
      <c r="T151" s="171"/>
    </row>
    <row r="152" spans="1:20" s="170" customFormat="1" ht="24" customHeight="1">
      <c r="A152" s="169">
        <v>5</v>
      </c>
      <c r="B152" s="273" t="s">
        <v>728</v>
      </c>
      <c r="C152" s="241">
        <v>6904157</v>
      </c>
      <c r="D152" s="240" t="s">
        <v>147</v>
      </c>
      <c r="E152" s="240" t="s">
        <v>350</v>
      </c>
      <c r="F152" s="239" t="s">
        <v>740</v>
      </c>
      <c r="G152" s="309">
        <v>2</v>
      </c>
      <c r="H152" s="237" t="s">
        <v>179</v>
      </c>
      <c r="I152" s="272"/>
      <c r="J152" s="235"/>
      <c r="K152" s="271"/>
      <c r="L152" s="271"/>
      <c r="M152" s="233"/>
      <c r="N152" s="171"/>
      <c r="O152" s="171"/>
      <c r="P152" s="171"/>
      <c r="Q152" s="171"/>
      <c r="R152" s="172"/>
      <c r="T152" s="171"/>
    </row>
    <row r="153" spans="1:20" s="170" customFormat="1" ht="24" customHeight="1" thickBot="1">
      <c r="A153" s="169">
        <v>5</v>
      </c>
      <c r="B153" s="270" t="s">
        <v>728</v>
      </c>
      <c r="C153" s="231">
        <v>6901586</v>
      </c>
      <c r="D153" s="230" t="s">
        <v>206</v>
      </c>
      <c r="E153" s="230" t="s">
        <v>350</v>
      </c>
      <c r="F153" s="229" t="s">
        <v>740</v>
      </c>
      <c r="G153" s="309">
        <v>2</v>
      </c>
      <c r="H153" s="227" t="s">
        <v>179</v>
      </c>
      <c r="I153" s="269"/>
      <c r="J153" s="225"/>
      <c r="K153" s="268"/>
      <c r="L153" s="268"/>
      <c r="M153" s="223"/>
      <c r="N153" s="171"/>
      <c r="O153" s="171"/>
      <c r="P153" s="171"/>
      <c r="Q153" s="171"/>
      <c r="R153" s="172"/>
      <c r="T153" s="171"/>
    </row>
    <row r="154" spans="1:20" s="170" customFormat="1" ht="6.75" customHeight="1" thickBot="1">
      <c r="A154" s="182"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/>
      <c r="M154" s="213"/>
      <c r="N154" s="171"/>
      <c r="O154" s="171"/>
      <c r="P154" s="171"/>
      <c r="Q154" s="171"/>
      <c r="R154" s="172"/>
      <c r="T154" s="171"/>
    </row>
    <row r="155" spans="1:20" s="170" customFormat="1" ht="24" customHeight="1">
      <c r="A155" s="169">
        <v>6</v>
      </c>
      <c r="B155" s="262" t="s">
        <v>728</v>
      </c>
      <c r="C155" s="211">
        <v>6924944</v>
      </c>
      <c r="D155" s="210" t="s">
        <v>113</v>
      </c>
      <c r="E155" s="210" t="s">
        <v>350</v>
      </c>
      <c r="F155" s="209" t="s">
        <v>740</v>
      </c>
      <c r="G155" s="309">
        <v>2</v>
      </c>
      <c r="H155" s="207" t="s">
        <v>179</v>
      </c>
      <c r="I155" s="261"/>
      <c r="J155" s="205"/>
      <c r="K155" s="260"/>
      <c r="L155" s="260"/>
      <c r="M155" s="203"/>
      <c r="N155" s="171"/>
      <c r="O155" s="171"/>
      <c r="P155" s="171"/>
      <c r="Q155" s="171"/>
      <c r="R155" s="172"/>
      <c r="T155" s="171"/>
    </row>
    <row r="156" spans="1:20" s="170" customFormat="1" ht="24" customHeight="1">
      <c r="A156" s="169">
        <v>6</v>
      </c>
      <c r="B156" s="259" t="s">
        <v>728</v>
      </c>
      <c r="C156" s="201">
        <v>6924011</v>
      </c>
      <c r="D156" s="200" t="s">
        <v>159</v>
      </c>
      <c r="E156" s="200" t="s">
        <v>350</v>
      </c>
      <c r="F156" s="199" t="s">
        <v>740</v>
      </c>
      <c r="G156" s="309">
        <v>2</v>
      </c>
      <c r="H156" s="197" t="s">
        <v>179</v>
      </c>
      <c r="I156" s="258"/>
      <c r="J156" s="195"/>
      <c r="K156" s="257"/>
      <c r="L156" s="257"/>
      <c r="M156" s="193"/>
      <c r="N156" s="171"/>
      <c r="O156" s="171"/>
      <c r="P156" s="171"/>
      <c r="Q156" s="171"/>
      <c r="R156" s="172"/>
      <c r="T156" s="171"/>
    </row>
    <row r="157" spans="1:20" s="170" customFormat="1" ht="24" customHeight="1" thickBot="1">
      <c r="A157" s="169">
        <v>6</v>
      </c>
      <c r="B157" s="278" t="s">
        <v>728</v>
      </c>
      <c r="C157" s="191">
        <v>6901220</v>
      </c>
      <c r="D157" s="190" t="s">
        <v>200</v>
      </c>
      <c r="E157" s="190" t="s">
        <v>350</v>
      </c>
      <c r="F157" s="189" t="s">
        <v>740</v>
      </c>
      <c r="G157" s="309">
        <v>2</v>
      </c>
      <c r="H157" s="187" t="s">
        <v>179</v>
      </c>
      <c r="I157" s="256"/>
      <c r="J157" s="185"/>
      <c r="K157" s="255"/>
      <c r="L157" s="255"/>
      <c r="M157" s="183"/>
      <c r="N157" s="171"/>
      <c r="O157" s="171"/>
      <c r="P157" s="171"/>
      <c r="Q157" s="171"/>
      <c r="R157" s="172"/>
      <c r="T157" s="171"/>
    </row>
    <row r="158" spans="1:20" s="170" customFormat="1" ht="6.75" customHeight="1" thickBot="1">
      <c r="A158" s="182"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/>
      <c r="M158" s="213"/>
      <c r="N158" s="171"/>
      <c r="O158" s="171"/>
      <c r="P158" s="171"/>
      <c r="Q158" s="171"/>
      <c r="R158" s="172"/>
      <c r="T158" s="171"/>
    </row>
    <row r="159" spans="1:20" s="170" customFormat="1" ht="24" customHeight="1">
      <c r="A159" s="169">
        <v>7</v>
      </c>
      <c r="B159" s="276" t="s">
        <v>728</v>
      </c>
      <c r="C159" s="251">
        <v>6919338</v>
      </c>
      <c r="D159" s="250" t="s">
        <v>93</v>
      </c>
      <c r="E159" s="250" t="s">
        <v>350</v>
      </c>
      <c r="F159" s="249" t="s">
        <v>740</v>
      </c>
      <c r="G159" s="309">
        <v>2</v>
      </c>
      <c r="H159" s="247" t="s">
        <v>179</v>
      </c>
      <c r="I159" s="275"/>
      <c r="J159" s="245"/>
      <c r="K159" s="274"/>
      <c r="L159" s="274"/>
      <c r="M159" s="243"/>
      <c r="N159" s="171"/>
      <c r="O159" s="171"/>
      <c r="P159" s="171"/>
      <c r="Q159" s="171"/>
      <c r="R159" s="172"/>
      <c r="T159" s="171"/>
    </row>
    <row r="160" spans="1:20" s="170" customFormat="1" ht="24" customHeight="1">
      <c r="A160" s="169">
        <v>7</v>
      </c>
      <c r="B160" s="273" t="s">
        <v>728</v>
      </c>
      <c r="C160" s="241">
        <v>6924820</v>
      </c>
      <c r="D160" s="240" t="s">
        <v>85</v>
      </c>
      <c r="E160" s="240" t="s">
        <v>350</v>
      </c>
      <c r="F160" s="239" t="s">
        <v>740</v>
      </c>
      <c r="G160" s="309">
        <v>2</v>
      </c>
      <c r="H160" s="237" t="s">
        <v>179</v>
      </c>
      <c r="I160" s="272"/>
      <c r="J160" s="235"/>
      <c r="K160" s="271"/>
      <c r="L160" s="271"/>
      <c r="M160" s="233"/>
      <c r="N160" s="171"/>
      <c r="O160" s="171"/>
      <c r="P160" s="171"/>
      <c r="Q160" s="171"/>
      <c r="R160" s="172"/>
      <c r="T160" s="171"/>
    </row>
    <row r="161" spans="1:20" s="170" customFormat="1" ht="24" customHeight="1" thickBot="1">
      <c r="A161" s="169">
        <v>7</v>
      </c>
      <c r="B161" s="270" t="s">
        <v>728</v>
      </c>
      <c r="C161" s="231">
        <v>6901973</v>
      </c>
      <c r="D161" s="230" t="s">
        <v>412</v>
      </c>
      <c r="E161" s="230" t="s">
        <v>350</v>
      </c>
      <c r="F161" s="229" t="s">
        <v>740</v>
      </c>
      <c r="G161" s="309">
        <v>2</v>
      </c>
      <c r="H161" s="227" t="s">
        <v>179</v>
      </c>
      <c r="I161" s="269"/>
      <c r="J161" s="225"/>
      <c r="K161" s="268"/>
      <c r="L161" s="268"/>
      <c r="M161" s="223"/>
      <c r="N161" s="171"/>
      <c r="O161" s="171"/>
      <c r="P161" s="171"/>
      <c r="Q161" s="171"/>
      <c r="R161" s="172"/>
      <c r="T161" s="171"/>
    </row>
    <row r="162" spans="1:20" s="170" customFormat="1" ht="6.75" customHeight="1" thickBot="1">
      <c r="A162" s="182"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/>
      <c r="M162" s="213"/>
      <c r="N162" s="171"/>
      <c r="O162" s="171"/>
      <c r="P162" s="171"/>
      <c r="Q162" s="171"/>
      <c r="R162" s="172"/>
      <c r="T162" s="171"/>
    </row>
    <row r="163" spans="1:20" s="170" customFormat="1" ht="24" customHeight="1">
      <c r="A163" s="169">
        <v>8</v>
      </c>
      <c r="B163" s="262" t="s">
        <v>728</v>
      </c>
      <c r="C163" s="211">
        <v>6925624</v>
      </c>
      <c r="D163" s="210" t="s">
        <v>304</v>
      </c>
      <c r="E163" s="210" t="s">
        <v>350</v>
      </c>
      <c r="F163" s="209" t="s">
        <v>740</v>
      </c>
      <c r="G163" s="309">
        <v>2</v>
      </c>
      <c r="H163" s="207" t="s">
        <v>179</v>
      </c>
      <c r="I163" s="261"/>
      <c r="J163" s="205"/>
      <c r="K163" s="260"/>
      <c r="L163" s="260"/>
      <c r="M163" s="203"/>
      <c r="N163" s="171"/>
      <c r="O163" s="171"/>
      <c r="P163" s="171"/>
      <c r="Q163" s="171"/>
      <c r="R163" s="172"/>
      <c r="T163" s="171"/>
    </row>
    <row r="164" spans="1:20" s="170" customFormat="1" ht="24" customHeight="1">
      <c r="A164" s="169">
        <v>8</v>
      </c>
      <c r="B164" s="259" t="s">
        <v>728</v>
      </c>
      <c r="C164" s="201">
        <v>6913454</v>
      </c>
      <c r="D164" s="200" t="s">
        <v>25</v>
      </c>
      <c r="E164" s="200" t="s">
        <v>350</v>
      </c>
      <c r="F164" s="199" t="s">
        <v>740</v>
      </c>
      <c r="G164" s="309">
        <v>2</v>
      </c>
      <c r="H164" s="197" t="s">
        <v>179</v>
      </c>
      <c r="I164" s="258"/>
      <c r="J164" s="195"/>
      <c r="K164" s="257"/>
      <c r="L164" s="257"/>
      <c r="M164" s="193"/>
      <c r="N164" s="171"/>
      <c r="O164" s="171"/>
      <c r="P164" s="171"/>
      <c r="Q164" s="171"/>
      <c r="R164" s="172"/>
      <c r="T164" s="171"/>
    </row>
    <row r="165" spans="1:20" s="170" customFormat="1" ht="24" customHeight="1" thickBot="1">
      <c r="A165" s="169">
        <v>8</v>
      </c>
      <c r="B165" s="278" t="s">
        <v>728</v>
      </c>
      <c r="C165" s="191">
        <v>6924629</v>
      </c>
      <c r="D165" s="190" t="s">
        <v>133</v>
      </c>
      <c r="E165" s="190" t="s">
        <v>350</v>
      </c>
      <c r="F165" s="189" t="s">
        <v>740</v>
      </c>
      <c r="G165" s="309">
        <v>2</v>
      </c>
      <c r="H165" s="187" t="s">
        <v>179</v>
      </c>
      <c r="I165" s="256"/>
      <c r="J165" s="185"/>
      <c r="K165" s="255"/>
      <c r="L165" s="255"/>
      <c r="M165" s="183"/>
      <c r="N165" s="171"/>
      <c r="O165" s="171"/>
      <c r="P165" s="171"/>
      <c r="Q165" s="171"/>
      <c r="R165" s="172"/>
      <c r="T165" s="171"/>
    </row>
    <row r="166" spans="1:20" s="170" customFormat="1" ht="6.75" customHeight="1" thickBot="1">
      <c r="A166" s="182"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/>
      <c r="M166" s="213"/>
      <c r="N166" s="171"/>
      <c r="O166" s="171"/>
      <c r="P166" s="171"/>
      <c r="Q166" s="171"/>
      <c r="R166" s="172"/>
      <c r="T166" s="171"/>
    </row>
    <row r="167" spans="1:20" s="170" customFormat="1" ht="24" customHeight="1">
      <c r="A167" s="169">
        <v>9</v>
      </c>
      <c r="B167" s="276" t="s">
        <v>728</v>
      </c>
      <c r="C167" s="251">
        <v>6925064</v>
      </c>
      <c r="D167" s="250" t="s">
        <v>160</v>
      </c>
      <c r="E167" s="250" t="s">
        <v>350</v>
      </c>
      <c r="F167" s="249" t="s">
        <v>740</v>
      </c>
      <c r="G167" s="309">
        <v>2</v>
      </c>
      <c r="H167" s="247" t="s">
        <v>179</v>
      </c>
      <c r="I167" s="275"/>
      <c r="J167" s="245"/>
      <c r="K167" s="274"/>
      <c r="L167" s="274"/>
      <c r="M167" s="243"/>
      <c r="N167" s="171"/>
      <c r="O167" s="171"/>
      <c r="P167" s="171"/>
      <c r="Q167" s="171"/>
      <c r="R167" s="172"/>
      <c r="T167" s="171"/>
    </row>
    <row r="168" spans="1:20" s="170" customFormat="1" ht="24" customHeight="1">
      <c r="A168" s="169">
        <v>9</v>
      </c>
      <c r="B168" s="273" t="s">
        <v>728</v>
      </c>
      <c r="C168" s="241">
        <v>6919646</v>
      </c>
      <c r="D168" s="240" t="s">
        <v>59</v>
      </c>
      <c r="E168" s="240" t="s">
        <v>350</v>
      </c>
      <c r="F168" s="239" t="s">
        <v>740</v>
      </c>
      <c r="G168" s="309">
        <v>2</v>
      </c>
      <c r="H168" s="237" t="s">
        <v>179</v>
      </c>
      <c r="I168" s="272"/>
      <c r="J168" s="235"/>
      <c r="K168" s="271"/>
      <c r="L168" s="271"/>
      <c r="M168" s="233"/>
      <c r="N168" s="171"/>
      <c r="O168" s="171"/>
      <c r="P168" s="171"/>
      <c r="Q168" s="171"/>
      <c r="R168" s="172"/>
      <c r="T168" s="171"/>
    </row>
    <row r="169" spans="1:20" s="170" customFormat="1" ht="24" customHeight="1" thickBot="1">
      <c r="A169" s="169">
        <v>9</v>
      </c>
      <c r="B169" s="270" t="s">
        <v>728</v>
      </c>
      <c r="C169" s="231">
        <v>3802304</v>
      </c>
      <c r="D169" s="230" t="s">
        <v>73</v>
      </c>
      <c r="E169" s="230" t="s">
        <v>350</v>
      </c>
      <c r="F169" s="229" t="s">
        <v>740</v>
      </c>
      <c r="G169" s="309">
        <v>2</v>
      </c>
      <c r="H169" s="227" t="s">
        <v>179</v>
      </c>
      <c r="I169" s="269"/>
      <c r="J169" s="225"/>
      <c r="K169" s="268"/>
      <c r="L169" s="268"/>
      <c r="M169" s="223"/>
      <c r="N169" s="171"/>
      <c r="O169" s="171"/>
      <c r="P169" s="171"/>
      <c r="Q169" s="171"/>
      <c r="R169" s="172"/>
      <c r="T169" s="171"/>
    </row>
    <row r="170" spans="1:20" s="170" customFormat="1" ht="6.75" customHeight="1" thickBot="1">
      <c r="A170" s="182"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/>
      <c r="M170" s="213"/>
      <c r="N170" s="171"/>
      <c r="O170" s="171"/>
      <c r="P170" s="171"/>
      <c r="Q170" s="171"/>
      <c r="R170" s="172"/>
      <c r="T170" s="171"/>
    </row>
    <row r="171" spans="1:20" s="170" customFormat="1" ht="24" customHeight="1">
      <c r="A171" s="169">
        <v>10</v>
      </c>
      <c r="B171" s="262" t="s">
        <v>728</v>
      </c>
      <c r="C171" s="211">
        <v>6901424</v>
      </c>
      <c r="D171" s="210" t="s">
        <v>138</v>
      </c>
      <c r="E171" s="210" t="s">
        <v>350</v>
      </c>
      <c r="F171" s="209" t="s">
        <v>740</v>
      </c>
      <c r="G171" s="309">
        <v>2</v>
      </c>
      <c r="H171" s="207" t="s">
        <v>8</v>
      </c>
      <c r="I171" s="261"/>
      <c r="J171" s="205"/>
      <c r="K171" s="260"/>
      <c r="L171" s="260"/>
      <c r="M171" s="203"/>
      <c r="N171" s="171"/>
      <c r="O171" s="171"/>
      <c r="P171" s="171"/>
      <c r="Q171" s="171"/>
      <c r="R171" s="172"/>
      <c r="T171" s="171"/>
    </row>
    <row r="172" spans="1:20" s="170" customFormat="1" ht="24" customHeight="1">
      <c r="A172" s="169">
        <v>10</v>
      </c>
      <c r="B172" s="259" t="s">
        <v>728</v>
      </c>
      <c r="C172" s="201">
        <v>6925844</v>
      </c>
      <c r="D172" s="200" t="s">
        <v>315</v>
      </c>
      <c r="E172" s="200" t="s">
        <v>350</v>
      </c>
      <c r="F172" s="199" t="s">
        <v>740</v>
      </c>
      <c r="G172" s="309">
        <v>2</v>
      </c>
      <c r="H172" s="197" t="s">
        <v>179</v>
      </c>
      <c r="I172" s="258"/>
      <c r="J172" s="195"/>
      <c r="K172" s="257"/>
      <c r="L172" s="257" t="s">
        <v>747</v>
      </c>
      <c r="M172" s="193" t="s">
        <v>777</v>
      </c>
      <c r="N172" s="171"/>
      <c r="O172" s="171"/>
      <c r="P172" s="171"/>
      <c r="Q172" s="171"/>
      <c r="R172" s="172"/>
      <c r="T172" s="171"/>
    </row>
    <row r="173" spans="1:20" s="170" customFormat="1" ht="24" customHeight="1" thickBot="1">
      <c r="A173" s="169">
        <v>10</v>
      </c>
      <c r="B173" s="278" t="s">
        <v>728</v>
      </c>
      <c r="C173" s="191">
        <v>6914765</v>
      </c>
      <c r="D173" s="190" t="s">
        <v>137</v>
      </c>
      <c r="E173" s="190" t="s">
        <v>350</v>
      </c>
      <c r="F173" s="189" t="s">
        <v>740</v>
      </c>
      <c r="G173" s="309">
        <v>2</v>
      </c>
      <c r="H173" s="187" t="s">
        <v>179</v>
      </c>
      <c r="I173" s="256"/>
      <c r="J173" s="185"/>
      <c r="K173" s="255"/>
      <c r="L173" s="255" t="s">
        <v>747</v>
      </c>
      <c r="M173" s="183"/>
      <c r="N173" s="171"/>
      <c r="O173" s="171"/>
      <c r="P173" s="171"/>
      <c r="Q173" s="171"/>
      <c r="R173" s="172"/>
      <c r="T173" s="171"/>
    </row>
    <row r="174" spans="1:20" s="170" customFormat="1" ht="6.75" customHeight="1" thickBot="1">
      <c r="A174" s="182"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/>
      <c r="M174" s="213"/>
      <c r="N174" s="171"/>
      <c r="O174" s="171"/>
      <c r="P174" s="171"/>
      <c r="Q174" s="171"/>
      <c r="R174" s="172"/>
      <c r="T174" s="171"/>
    </row>
    <row r="175" spans="1:20" s="170" customFormat="1" ht="24" customHeight="1">
      <c r="A175" s="169">
        <v>11</v>
      </c>
      <c r="B175" s="276" t="s">
        <v>728</v>
      </c>
      <c r="C175" s="251">
        <v>6924535</v>
      </c>
      <c r="D175" s="250" t="s">
        <v>84</v>
      </c>
      <c r="E175" s="250" t="s">
        <v>554</v>
      </c>
      <c r="F175" s="249" t="s">
        <v>740</v>
      </c>
      <c r="G175" s="309">
        <v>2</v>
      </c>
      <c r="H175" s="247" t="s">
        <v>179</v>
      </c>
      <c r="I175" s="275"/>
      <c r="J175" s="245"/>
      <c r="K175" s="274"/>
      <c r="L175" s="274"/>
      <c r="M175" s="243"/>
      <c r="N175" s="171"/>
      <c r="O175" s="171"/>
      <c r="P175" s="171"/>
      <c r="Q175" s="171"/>
      <c r="R175" s="172"/>
      <c r="T175" s="171"/>
    </row>
    <row r="176" spans="1:20" s="170" customFormat="1" ht="24" customHeight="1">
      <c r="A176" s="169">
        <v>11</v>
      </c>
      <c r="B176" s="273" t="s">
        <v>728</v>
      </c>
      <c r="C176" s="241">
        <v>6921863</v>
      </c>
      <c r="D176" s="240" t="s">
        <v>591</v>
      </c>
      <c r="E176" s="240" t="s">
        <v>554</v>
      </c>
      <c r="F176" s="239" t="s">
        <v>740</v>
      </c>
      <c r="G176" s="309">
        <v>2</v>
      </c>
      <c r="H176" s="237" t="s">
        <v>179</v>
      </c>
      <c r="I176" s="272"/>
      <c r="J176" s="235"/>
      <c r="K176" s="271"/>
      <c r="L176" s="271"/>
      <c r="M176" s="233"/>
      <c r="N176" s="171"/>
      <c r="O176" s="171"/>
      <c r="P176" s="171"/>
      <c r="Q176" s="171"/>
      <c r="R176" s="172"/>
      <c r="T176" s="171"/>
    </row>
    <row r="177" spans="1:20" s="170" customFormat="1" ht="24" customHeight="1" thickBot="1">
      <c r="A177" s="169">
        <v>11</v>
      </c>
      <c r="B177" s="270" t="s">
        <v>728</v>
      </c>
      <c r="C177" s="231">
        <v>6925256</v>
      </c>
      <c r="D177" s="230" t="s">
        <v>72</v>
      </c>
      <c r="E177" s="230" t="s">
        <v>554</v>
      </c>
      <c r="F177" s="229" t="s">
        <v>740</v>
      </c>
      <c r="G177" s="309">
        <v>2</v>
      </c>
      <c r="H177" s="227" t="s">
        <v>179</v>
      </c>
      <c r="I177" s="269"/>
      <c r="J177" s="225"/>
      <c r="K177" s="268"/>
      <c r="L177" s="268"/>
      <c r="M177" s="223"/>
      <c r="N177" s="171"/>
      <c r="O177" s="171"/>
      <c r="P177" s="171"/>
      <c r="Q177" s="171"/>
      <c r="R177" s="172"/>
      <c r="T177" s="171"/>
    </row>
    <row r="178" spans="1:20" s="170" customFormat="1" ht="6.75" customHeight="1" thickBot="1">
      <c r="A178" s="182"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/>
      <c r="M178" s="213"/>
      <c r="N178" s="171"/>
      <c r="O178" s="171"/>
      <c r="P178" s="171"/>
      <c r="Q178" s="171"/>
      <c r="R178" s="172"/>
      <c r="T178" s="171"/>
    </row>
    <row r="179" spans="1:20" s="170" customFormat="1" ht="24" customHeight="1">
      <c r="A179" s="169">
        <v>12</v>
      </c>
      <c r="B179" s="262" t="s">
        <v>728</v>
      </c>
      <c r="C179" s="211">
        <v>6901799</v>
      </c>
      <c r="D179" s="210" t="s">
        <v>68</v>
      </c>
      <c r="E179" s="210" t="s">
        <v>554</v>
      </c>
      <c r="F179" s="209" t="s">
        <v>740</v>
      </c>
      <c r="G179" s="309">
        <v>2</v>
      </c>
      <c r="H179" s="207" t="s">
        <v>179</v>
      </c>
      <c r="I179" s="261"/>
      <c r="J179" s="205"/>
      <c r="K179" s="260"/>
      <c r="L179" s="260"/>
      <c r="M179" s="203"/>
      <c r="N179" s="171"/>
      <c r="O179" s="171"/>
      <c r="P179" s="171"/>
      <c r="Q179" s="171"/>
      <c r="R179" s="172"/>
      <c r="T179" s="171"/>
    </row>
    <row r="180" spans="1:20" s="170" customFormat="1" ht="24" customHeight="1">
      <c r="A180" s="169">
        <v>12</v>
      </c>
      <c r="B180" s="259" t="s">
        <v>728</v>
      </c>
      <c r="C180" s="201">
        <v>6901983</v>
      </c>
      <c r="D180" s="200" t="s">
        <v>128</v>
      </c>
      <c r="E180" s="200" t="s">
        <v>554</v>
      </c>
      <c r="F180" s="199" t="s">
        <v>740</v>
      </c>
      <c r="G180" s="309">
        <v>2</v>
      </c>
      <c r="H180" s="197" t="s">
        <v>179</v>
      </c>
      <c r="I180" s="258"/>
      <c r="J180" s="195"/>
      <c r="K180" s="257"/>
      <c r="L180" s="257"/>
      <c r="M180" s="193"/>
      <c r="N180" s="171"/>
      <c r="O180" s="171"/>
      <c r="P180" s="171"/>
      <c r="Q180" s="171"/>
      <c r="R180" s="172"/>
      <c r="T180" s="171"/>
    </row>
    <row r="181" spans="1:20" s="170" customFormat="1" ht="24" customHeight="1" thickBot="1">
      <c r="A181" s="169">
        <v>12</v>
      </c>
      <c r="B181" s="278" t="s">
        <v>728</v>
      </c>
      <c r="C181" s="191">
        <v>6901974</v>
      </c>
      <c r="D181" s="190" t="s">
        <v>213</v>
      </c>
      <c r="E181" s="190" t="s">
        <v>554</v>
      </c>
      <c r="F181" s="189" t="s">
        <v>740</v>
      </c>
      <c r="G181" s="309">
        <v>2</v>
      </c>
      <c r="H181" s="187" t="s">
        <v>179</v>
      </c>
      <c r="I181" s="256"/>
      <c r="J181" s="185"/>
      <c r="K181" s="255"/>
      <c r="L181" s="255"/>
      <c r="M181" s="183"/>
      <c r="N181" s="171"/>
      <c r="O181" s="171"/>
      <c r="P181" s="171"/>
      <c r="Q181" s="171"/>
      <c r="R181" s="172"/>
      <c r="T181" s="171"/>
    </row>
    <row r="182" spans="1:20" s="170" customFormat="1" ht="6.75" customHeight="1" thickBot="1">
      <c r="A182" s="182"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/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2</v>
      </c>
      <c r="H183" s="247" t="s">
        <v>178</v>
      </c>
      <c r="I183" s="275"/>
      <c r="J183" s="245"/>
      <c r="K183" s="274"/>
      <c r="L183" s="274"/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2</v>
      </c>
      <c r="H184" s="237" t="s">
        <v>178</v>
      </c>
      <c r="I184" s="272"/>
      <c r="J184" s="235"/>
      <c r="K184" s="271"/>
      <c r="L184" s="271"/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2</v>
      </c>
      <c r="H185" s="227" t="s">
        <v>178</v>
      </c>
      <c r="I185" s="269"/>
      <c r="J185" s="225"/>
      <c r="K185" s="268"/>
      <c r="L185" s="268"/>
      <c r="M185" s="223"/>
      <c r="N185" s="171"/>
      <c r="O185" s="171"/>
      <c r="P185" s="171"/>
      <c r="Q185" s="171"/>
      <c r="R185" s="172"/>
      <c r="T185" s="171"/>
    </row>
    <row r="186" spans="1:20" s="170" customFormat="1" ht="6.75" customHeight="1" thickBot="1">
      <c r="A186" s="182"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/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2</v>
      </c>
      <c r="H187" s="207" t="s">
        <v>178</v>
      </c>
      <c r="I187" s="261"/>
      <c r="J187" s="205"/>
      <c r="K187" s="260"/>
      <c r="L187" s="260"/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2</v>
      </c>
      <c r="H188" s="197" t="s">
        <v>178</v>
      </c>
      <c r="I188" s="258"/>
      <c r="J188" s="195"/>
      <c r="K188" s="257"/>
      <c r="L188" s="257"/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2</v>
      </c>
      <c r="H189" s="187" t="s">
        <v>178</v>
      </c>
      <c r="I189" s="256"/>
      <c r="J189" s="185"/>
      <c r="K189" s="255"/>
      <c r="L189" s="255"/>
      <c r="M189" s="183"/>
      <c r="N189" s="171"/>
      <c r="O189" s="171"/>
      <c r="P189" s="171"/>
      <c r="Q189" s="171"/>
      <c r="R189" s="172"/>
      <c r="T189" s="171"/>
    </row>
    <row r="190" spans="1:20" s="170" customFormat="1" ht="6.75" customHeight="1" thickBot="1">
      <c r="A190" s="182"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/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2</v>
      </c>
      <c r="H191" s="247" t="s">
        <v>178</v>
      </c>
      <c r="I191" s="275"/>
      <c r="J191" s="245"/>
      <c r="K191" s="274"/>
      <c r="L191" s="274"/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2</v>
      </c>
      <c r="H192" s="237" t="s">
        <v>178</v>
      </c>
      <c r="I192" s="272"/>
      <c r="J192" s="235"/>
      <c r="K192" s="271"/>
      <c r="L192" s="271"/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2</v>
      </c>
      <c r="H193" s="227" t="s">
        <v>178</v>
      </c>
      <c r="I193" s="269"/>
      <c r="J193" s="225"/>
      <c r="K193" s="268"/>
      <c r="L193" s="268"/>
      <c r="M193" s="223"/>
      <c r="N193" s="171"/>
      <c r="O193" s="171"/>
      <c r="P193" s="171"/>
      <c r="Q193" s="171"/>
      <c r="R193" s="172"/>
      <c r="T193" s="171"/>
    </row>
    <row r="194" spans="1:20" s="170" customFormat="1" ht="6.75" customHeight="1" thickBot="1">
      <c r="A194" s="182"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/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2</v>
      </c>
      <c r="H195" s="207" t="s">
        <v>178</v>
      </c>
      <c r="I195" s="261"/>
      <c r="J195" s="205"/>
      <c r="K195" s="260"/>
      <c r="L195" s="260"/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2</v>
      </c>
      <c r="H196" s="197" t="s">
        <v>178</v>
      </c>
      <c r="I196" s="258"/>
      <c r="J196" s="195"/>
      <c r="K196" s="257"/>
      <c r="L196" s="257"/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2</v>
      </c>
      <c r="H197" s="187" t="s">
        <v>178</v>
      </c>
      <c r="I197" s="256"/>
      <c r="J197" s="185"/>
      <c r="K197" s="255"/>
      <c r="L197" s="255"/>
      <c r="M197" s="183"/>
      <c r="N197" s="171"/>
      <c r="O197" s="171"/>
      <c r="P197" s="171"/>
      <c r="Q197" s="171"/>
      <c r="R197" s="172"/>
      <c r="T197" s="171"/>
    </row>
    <row r="198" spans="1:20" s="170" customFormat="1" ht="6.75" customHeight="1" thickBot="1">
      <c r="A198" s="222"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/>
      <c r="M198" s="213"/>
      <c r="N198" s="171"/>
      <c r="O198" s="171"/>
      <c r="P198" s="171"/>
      <c r="Q198" s="171"/>
      <c r="R198" s="172"/>
      <c r="T198" s="171"/>
    </row>
    <row r="199" spans="1:20" s="170" customFormat="1" ht="24" customHeight="1">
      <c r="A199" s="169">
        <v>1</v>
      </c>
      <c r="B199" s="276"/>
      <c r="C199" s="251">
        <v>6901752</v>
      </c>
      <c r="D199" s="250" t="s">
        <v>208</v>
      </c>
      <c r="E199" s="250" t="s">
        <v>2</v>
      </c>
      <c r="F199" s="249" t="s">
        <v>740</v>
      </c>
      <c r="G199" s="309">
        <v>4</v>
      </c>
      <c r="H199" s="247" t="s">
        <v>179</v>
      </c>
      <c r="I199" s="275"/>
      <c r="J199" s="245"/>
      <c r="K199" s="274"/>
      <c r="L199" s="274"/>
      <c r="M199" s="243" t="s">
        <v>727</v>
      </c>
      <c r="N199" s="171"/>
      <c r="O199" s="171"/>
      <c r="P199" s="171"/>
      <c r="Q199" s="171"/>
      <c r="R199" s="172"/>
      <c r="T199" s="171"/>
    </row>
    <row r="200" spans="1:20" s="170" customFormat="1" ht="24" customHeight="1">
      <c r="A200" s="169">
        <v>1</v>
      </c>
      <c r="B200" s="273" t="s">
        <v>744</v>
      </c>
      <c r="C200" s="241">
        <v>6921793</v>
      </c>
      <c r="D200" s="240" t="s">
        <v>266</v>
      </c>
      <c r="E200" s="240" t="s">
        <v>2</v>
      </c>
      <c r="F200" s="239" t="s">
        <v>740</v>
      </c>
      <c r="G200" s="309">
        <v>4</v>
      </c>
      <c r="H200" s="237" t="s">
        <v>179</v>
      </c>
      <c r="I200" s="272"/>
      <c r="J200" s="235"/>
      <c r="K200" s="271"/>
      <c r="L200" s="271"/>
      <c r="M200" s="233" t="s">
        <v>774</v>
      </c>
      <c r="N200" s="171"/>
      <c r="O200" s="171"/>
      <c r="P200" s="171"/>
      <c r="Q200" s="171"/>
      <c r="R200" s="172"/>
      <c r="T200" s="171"/>
    </row>
    <row r="201" spans="1:20" s="170" customFormat="1" ht="24" customHeight="1" thickBot="1">
      <c r="A201" s="169">
        <v>1</v>
      </c>
      <c r="B201" s="270"/>
      <c r="C201" s="231">
        <v>6901672</v>
      </c>
      <c r="D201" s="230" t="s">
        <v>322</v>
      </c>
      <c r="E201" s="230" t="s">
        <v>2</v>
      </c>
      <c r="F201" s="229" t="s">
        <v>740</v>
      </c>
      <c r="G201" s="309">
        <v>4</v>
      </c>
      <c r="H201" s="227" t="s">
        <v>179</v>
      </c>
      <c r="I201" s="269"/>
      <c r="J201" s="225"/>
      <c r="K201" s="268"/>
      <c r="L201" s="268"/>
      <c r="M201" s="223"/>
      <c r="N201" s="171"/>
      <c r="O201" s="171"/>
      <c r="P201" s="171"/>
      <c r="Q201" s="171"/>
      <c r="R201" s="172"/>
      <c r="T201" s="171"/>
    </row>
    <row r="202" spans="1:20" s="170" customFormat="1" ht="6.75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/>
      <c r="M202" s="213"/>
      <c r="N202" s="171"/>
      <c r="O202" s="171"/>
      <c r="P202" s="171"/>
      <c r="Q202" s="171"/>
      <c r="R202" s="172"/>
      <c r="T202" s="171"/>
    </row>
    <row r="203" spans="1:20" s="170" customFormat="1" ht="24" customHeight="1">
      <c r="A203" s="169">
        <v>2</v>
      </c>
      <c r="B203" s="262"/>
      <c r="C203" s="211">
        <v>8308065</v>
      </c>
      <c r="D203" s="210" t="s">
        <v>63</v>
      </c>
      <c r="E203" s="210" t="s">
        <v>3</v>
      </c>
      <c r="F203" s="209" t="s">
        <v>740</v>
      </c>
      <c r="G203" s="309">
        <v>4</v>
      </c>
      <c r="H203" s="207" t="s">
        <v>179</v>
      </c>
      <c r="I203" s="261"/>
      <c r="J203" s="205"/>
      <c r="K203" s="260"/>
      <c r="L203" s="260"/>
      <c r="M203" s="203" t="s">
        <v>727</v>
      </c>
      <c r="N203" s="171"/>
      <c r="O203" s="171"/>
      <c r="P203" s="171"/>
      <c r="Q203" s="171"/>
      <c r="R203" s="172"/>
      <c r="T203" s="171"/>
    </row>
    <row r="204" spans="1:20" s="170" customFormat="1" ht="24" customHeight="1">
      <c r="A204" s="169">
        <v>2</v>
      </c>
      <c r="B204" s="259" t="s">
        <v>726</v>
      </c>
      <c r="C204" s="201">
        <v>6917211</v>
      </c>
      <c r="D204" s="200" t="s">
        <v>57</v>
      </c>
      <c r="E204" s="200" t="s">
        <v>3</v>
      </c>
      <c r="F204" s="199" t="s">
        <v>740</v>
      </c>
      <c r="G204" s="309">
        <v>4</v>
      </c>
      <c r="H204" s="197" t="s">
        <v>179</v>
      </c>
      <c r="I204" s="258"/>
      <c r="J204" s="195"/>
      <c r="K204" s="257"/>
      <c r="L204" s="257"/>
      <c r="M204" s="193" t="s">
        <v>774</v>
      </c>
      <c r="N204" s="171"/>
      <c r="O204" s="171"/>
      <c r="P204" s="171"/>
      <c r="Q204" s="171"/>
      <c r="R204" s="172"/>
      <c r="T204" s="171"/>
    </row>
    <row r="205" spans="1:20" s="170" customFormat="1" ht="24" customHeight="1" thickBot="1">
      <c r="A205" s="169">
        <v>2</v>
      </c>
      <c r="B205" s="270"/>
      <c r="C205" s="191">
        <v>6917634</v>
      </c>
      <c r="D205" s="190" t="s">
        <v>243</v>
      </c>
      <c r="E205" s="190" t="s">
        <v>3</v>
      </c>
      <c r="F205" s="189" t="s">
        <v>740</v>
      </c>
      <c r="G205" s="309">
        <v>4</v>
      </c>
      <c r="H205" s="187" t="s">
        <v>179</v>
      </c>
      <c r="I205" s="256"/>
      <c r="J205" s="185"/>
      <c r="K205" s="255"/>
      <c r="L205" s="255"/>
      <c r="M205" s="183"/>
      <c r="N205" s="171"/>
      <c r="O205" s="171"/>
      <c r="P205" s="171"/>
      <c r="Q205" s="171"/>
      <c r="R205" s="172"/>
      <c r="T205" s="171"/>
    </row>
    <row r="206" spans="1:20" s="170" customFormat="1" ht="6.75" customHeight="1" thickBot="1">
      <c r="A206" s="182"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/>
      <c r="M206" s="213"/>
      <c r="N206" s="171"/>
      <c r="O206" s="171"/>
      <c r="P206" s="171"/>
      <c r="Q206" s="171"/>
      <c r="R206" s="172"/>
      <c r="T206" s="171"/>
    </row>
    <row r="207" spans="1:20" s="170" customFormat="1" ht="24" customHeight="1">
      <c r="A207" s="169">
        <v>3</v>
      </c>
      <c r="B207" s="276"/>
      <c r="C207" s="251">
        <v>6922413</v>
      </c>
      <c r="D207" s="250" t="s">
        <v>404</v>
      </c>
      <c r="E207" s="250" t="s">
        <v>350</v>
      </c>
      <c r="F207" s="249" t="s">
        <v>740</v>
      </c>
      <c r="G207" s="309">
        <v>4</v>
      </c>
      <c r="H207" s="247" t="s">
        <v>179</v>
      </c>
      <c r="I207" s="275"/>
      <c r="J207" s="245"/>
      <c r="K207" s="274"/>
      <c r="L207" s="274"/>
      <c r="M207" s="243" t="s">
        <v>727</v>
      </c>
      <c r="N207" s="171"/>
      <c r="O207" s="171"/>
      <c r="P207" s="171"/>
      <c r="Q207" s="171"/>
      <c r="R207" s="172"/>
      <c r="T207" s="171"/>
    </row>
    <row r="208" spans="1:20" s="170" customFormat="1" ht="24" customHeight="1">
      <c r="A208" s="169">
        <v>3</v>
      </c>
      <c r="B208" s="273" t="s">
        <v>726</v>
      </c>
      <c r="C208" s="241">
        <v>6903133</v>
      </c>
      <c r="D208" s="240" t="s">
        <v>105</v>
      </c>
      <c r="E208" s="240" t="s">
        <v>350</v>
      </c>
      <c r="F208" s="239" t="s">
        <v>740</v>
      </c>
      <c r="G208" s="309">
        <v>4</v>
      </c>
      <c r="H208" s="237" t="s">
        <v>179</v>
      </c>
      <c r="I208" s="272"/>
      <c r="J208" s="235"/>
      <c r="K208" s="271"/>
      <c r="L208" s="271"/>
      <c r="M208" s="233" t="s">
        <v>774</v>
      </c>
      <c r="N208" s="171"/>
      <c r="O208" s="171"/>
      <c r="P208" s="171"/>
      <c r="Q208" s="171"/>
      <c r="R208" s="172"/>
      <c r="T208" s="171"/>
    </row>
    <row r="209" spans="1:20" s="170" customFormat="1" ht="24" customHeight="1" thickBot="1">
      <c r="A209" s="169">
        <v>3</v>
      </c>
      <c r="B209" s="270"/>
      <c r="C209" s="231">
        <v>6903159</v>
      </c>
      <c r="D209" s="230" t="s">
        <v>37</v>
      </c>
      <c r="E209" s="230" t="s">
        <v>350</v>
      </c>
      <c r="F209" s="229" t="s">
        <v>740</v>
      </c>
      <c r="G209" s="309">
        <v>4</v>
      </c>
      <c r="H209" s="227" t="s">
        <v>179</v>
      </c>
      <c r="I209" s="269"/>
      <c r="J209" s="225"/>
      <c r="K209" s="268"/>
      <c r="L209" s="268"/>
      <c r="M209" s="223"/>
      <c r="N209" s="171"/>
      <c r="O209" s="171"/>
      <c r="P209" s="171"/>
      <c r="Q209" s="171"/>
      <c r="R209" s="172"/>
      <c r="T209" s="171"/>
    </row>
    <row r="210" spans="1:20" s="170" customFormat="1" ht="6.75" customHeight="1" thickBot="1">
      <c r="A210" s="182"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/>
      <c r="M210" s="213"/>
      <c r="N210" s="171"/>
      <c r="O210" s="171"/>
      <c r="P210" s="171"/>
      <c r="Q210" s="171"/>
      <c r="R210" s="172"/>
      <c r="T210" s="171"/>
    </row>
    <row r="211" spans="1:20" s="170" customFormat="1" ht="24" customHeight="1">
      <c r="A211" s="169">
        <v>4</v>
      </c>
      <c r="B211" s="262"/>
      <c r="C211" s="211">
        <v>6921433</v>
      </c>
      <c r="D211" s="210" t="s">
        <v>144</v>
      </c>
      <c r="E211" s="210" t="s">
        <v>350</v>
      </c>
      <c r="F211" s="209" t="s">
        <v>740</v>
      </c>
      <c r="G211" s="309">
        <v>4</v>
      </c>
      <c r="H211" s="207" t="s">
        <v>179</v>
      </c>
      <c r="I211" s="261"/>
      <c r="J211" s="205"/>
      <c r="K211" s="260"/>
      <c r="L211" s="260"/>
      <c r="M211" s="203" t="s">
        <v>727</v>
      </c>
      <c r="N211" s="171"/>
      <c r="O211" s="171"/>
      <c r="P211" s="171"/>
      <c r="Q211" s="171"/>
      <c r="R211" s="172"/>
      <c r="T211" s="171"/>
    </row>
    <row r="212" spans="1:20" s="170" customFormat="1" ht="24" customHeight="1">
      <c r="A212" s="169">
        <v>4</v>
      </c>
      <c r="B212" s="259" t="s">
        <v>726</v>
      </c>
      <c r="C212" s="201">
        <v>6913873</v>
      </c>
      <c r="D212" s="200" t="s">
        <v>61</v>
      </c>
      <c r="E212" s="200" t="s">
        <v>350</v>
      </c>
      <c r="F212" s="199" t="s">
        <v>740</v>
      </c>
      <c r="G212" s="309">
        <v>4</v>
      </c>
      <c r="H212" s="197" t="s">
        <v>179</v>
      </c>
      <c r="I212" s="258"/>
      <c r="J212" s="195"/>
      <c r="K212" s="257"/>
      <c r="L212" s="257"/>
      <c r="M212" s="193" t="s">
        <v>774</v>
      </c>
      <c r="N212" s="171"/>
      <c r="O212" s="171"/>
      <c r="P212" s="171"/>
      <c r="Q212" s="171"/>
      <c r="R212" s="172"/>
      <c r="T212" s="171"/>
    </row>
    <row r="213" spans="1:20" s="170" customFormat="1" ht="24" customHeight="1" thickBot="1">
      <c r="A213" s="169">
        <v>4</v>
      </c>
      <c r="B213" s="278"/>
      <c r="C213" s="191">
        <v>106403</v>
      </c>
      <c r="D213" s="190" t="s">
        <v>181</v>
      </c>
      <c r="E213" s="190" t="s">
        <v>350</v>
      </c>
      <c r="F213" s="189" t="s">
        <v>740</v>
      </c>
      <c r="G213" s="309">
        <v>4</v>
      </c>
      <c r="H213" s="187" t="s">
        <v>179</v>
      </c>
      <c r="I213" s="256"/>
      <c r="J213" s="185"/>
      <c r="K213" s="255"/>
      <c r="L213" s="255"/>
      <c r="M213" s="183"/>
      <c r="N213" s="171"/>
      <c r="O213" s="171"/>
      <c r="P213" s="171"/>
      <c r="Q213" s="171"/>
      <c r="R213" s="172"/>
      <c r="T213" s="171"/>
    </row>
    <row r="214" spans="1:20" s="170" customFormat="1" ht="6.75" customHeight="1" thickBot="1">
      <c r="A214" s="182"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/>
      <c r="M214" s="213"/>
      <c r="N214" s="171"/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v>5</v>
      </c>
      <c r="B215" s="276"/>
      <c r="C215" s="251" t="s">
        <v>175</v>
      </c>
      <c r="D215" s="250" t="s">
        <v>176</v>
      </c>
      <c r="E215" s="250" t="s">
        <v>177</v>
      </c>
      <c r="F215" s="249" t="s">
        <v>740</v>
      </c>
      <c r="G215" s="248">
        <v>4</v>
      </c>
      <c r="H215" s="247" t="s">
        <v>178</v>
      </c>
      <c r="I215" s="275"/>
      <c r="J215" s="245"/>
      <c r="K215" s="274"/>
      <c r="L215" s="274"/>
      <c r="M215" s="243"/>
      <c r="N215" s="171"/>
      <c r="O215" s="171"/>
      <c r="P215" s="171"/>
      <c r="Q215" s="171"/>
      <c r="R215" s="172"/>
      <c r="T215" s="171"/>
    </row>
    <row r="216" spans="1:20" s="170" customFormat="1" ht="24" hidden="1" customHeight="1">
      <c r="A216" s="169">
        <v>5</v>
      </c>
      <c r="B216" s="273" t="s">
        <v>726</v>
      </c>
      <c r="C216" s="241" t="s">
        <v>175</v>
      </c>
      <c r="D216" s="240" t="s">
        <v>176</v>
      </c>
      <c r="E216" s="240" t="s">
        <v>177</v>
      </c>
      <c r="F216" s="239" t="s">
        <v>740</v>
      </c>
      <c r="G216" s="238">
        <v>4</v>
      </c>
      <c r="H216" s="237" t="s">
        <v>178</v>
      </c>
      <c r="I216" s="272"/>
      <c r="J216" s="235"/>
      <c r="K216" s="271"/>
      <c r="L216" s="271"/>
      <c r="M216" s="233"/>
      <c r="N216" s="171"/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v>5</v>
      </c>
      <c r="B217" s="270"/>
      <c r="C217" s="231" t="s">
        <v>175</v>
      </c>
      <c r="D217" s="230" t="s">
        <v>176</v>
      </c>
      <c r="E217" s="230" t="s">
        <v>177</v>
      </c>
      <c r="F217" s="229" t="s">
        <v>740</v>
      </c>
      <c r="G217" s="228">
        <v>4</v>
      </c>
      <c r="H217" s="227" t="s">
        <v>178</v>
      </c>
      <c r="I217" s="269"/>
      <c r="J217" s="225"/>
      <c r="K217" s="268"/>
      <c r="L217" s="268"/>
      <c r="M217" s="223"/>
      <c r="N217" s="171"/>
      <c r="O217" s="171"/>
      <c r="P217" s="171"/>
      <c r="Q217" s="171"/>
      <c r="R217" s="172"/>
      <c r="T217" s="171"/>
    </row>
    <row r="218" spans="1:20" s="170" customFormat="1" ht="6.75" customHeight="1" thickBot="1">
      <c r="A218" s="182"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/>
      <c r="M218" s="213"/>
      <c r="N218" s="171"/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v>6</v>
      </c>
      <c r="B219" s="262"/>
      <c r="C219" s="211" t="s">
        <v>175</v>
      </c>
      <c r="D219" s="210" t="s">
        <v>176</v>
      </c>
      <c r="E219" s="210" t="s">
        <v>177</v>
      </c>
      <c r="F219" s="209" t="s">
        <v>740</v>
      </c>
      <c r="G219" s="208">
        <v>4</v>
      </c>
      <c r="H219" s="207" t="s">
        <v>178</v>
      </c>
      <c r="I219" s="261"/>
      <c r="J219" s="205"/>
      <c r="K219" s="260"/>
      <c r="L219" s="260"/>
      <c r="M219" s="203"/>
      <c r="N219" s="171"/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v>6</v>
      </c>
      <c r="B220" s="259" t="s">
        <v>726</v>
      </c>
      <c r="C220" s="201" t="s">
        <v>175</v>
      </c>
      <c r="D220" s="200" t="s">
        <v>176</v>
      </c>
      <c r="E220" s="200" t="s">
        <v>177</v>
      </c>
      <c r="F220" s="199" t="s">
        <v>740</v>
      </c>
      <c r="G220" s="198">
        <v>4</v>
      </c>
      <c r="H220" s="197" t="s">
        <v>178</v>
      </c>
      <c r="I220" s="258"/>
      <c r="J220" s="195"/>
      <c r="K220" s="257"/>
      <c r="L220" s="257"/>
      <c r="M220" s="193"/>
      <c r="N220" s="171"/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v>6</v>
      </c>
      <c r="B221" s="278"/>
      <c r="C221" s="191" t="s">
        <v>175</v>
      </c>
      <c r="D221" s="190" t="s">
        <v>176</v>
      </c>
      <c r="E221" s="190" t="s">
        <v>177</v>
      </c>
      <c r="F221" s="189" t="s">
        <v>740</v>
      </c>
      <c r="G221" s="188">
        <v>4</v>
      </c>
      <c r="H221" s="187" t="s">
        <v>178</v>
      </c>
      <c r="I221" s="256"/>
      <c r="J221" s="185"/>
      <c r="K221" s="255"/>
      <c r="L221" s="255"/>
      <c r="M221" s="183"/>
      <c r="N221" s="171"/>
      <c r="O221" s="171"/>
      <c r="P221" s="171"/>
      <c r="Q221" s="171"/>
      <c r="R221" s="172"/>
      <c r="T221" s="171"/>
    </row>
    <row r="222" spans="1:20" s="170" customFormat="1" ht="6.75" customHeight="1" thickBot="1">
      <c r="A222" s="182"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/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4</v>
      </c>
      <c r="H223" s="247" t="s">
        <v>178</v>
      </c>
      <c r="I223" s="275"/>
      <c r="J223" s="245"/>
      <c r="K223" s="274"/>
      <c r="L223" s="274"/>
      <c r="M223" s="243"/>
      <c r="N223" s="171"/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4</v>
      </c>
      <c r="H224" s="237" t="s">
        <v>178</v>
      </c>
      <c r="I224" s="272"/>
      <c r="J224" s="235"/>
      <c r="K224" s="271"/>
      <c r="L224" s="271"/>
      <c r="M224" s="233"/>
      <c r="N224" s="171"/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4</v>
      </c>
      <c r="H225" s="227" t="s">
        <v>178</v>
      </c>
      <c r="I225" s="269"/>
      <c r="J225" s="225"/>
      <c r="K225" s="268"/>
      <c r="L225" s="268"/>
      <c r="M225" s="223"/>
      <c r="N225" s="171"/>
      <c r="O225" s="171"/>
      <c r="P225" s="171"/>
      <c r="Q225" s="171"/>
      <c r="R225" s="172"/>
      <c r="T225" s="171"/>
    </row>
    <row r="226" spans="1:20" s="170" customFormat="1" ht="6.75" customHeight="1" thickBot="1">
      <c r="A226" s="182"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/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4</v>
      </c>
      <c r="H227" s="207" t="s">
        <v>178</v>
      </c>
      <c r="I227" s="261"/>
      <c r="J227" s="205"/>
      <c r="K227" s="260"/>
      <c r="L227" s="260"/>
      <c r="M227" s="203"/>
      <c r="N227" s="171"/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4</v>
      </c>
      <c r="H228" s="197" t="s">
        <v>178</v>
      </c>
      <c r="I228" s="258"/>
      <c r="J228" s="195"/>
      <c r="K228" s="257"/>
      <c r="L228" s="257"/>
      <c r="M228" s="193"/>
      <c r="N228" s="171"/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4</v>
      </c>
      <c r="H229" s="187" t="s">
        <v>178</v>
      </c>
      <c r="I229" s="256"/>
      <c r="J229" s="185"/>
      <c r="K229" s="255"/>
      <c r="L229" s="255"/>
      <c r="M229" s="183"/>
      <c r="N229" s="171"/>
      <c r="O229" s="171"/>
      <c r="P229" s="171"/>
      <c r="Q229" s="171"/>
      <c r="R229" s="172"/>
      <c r="T229" s="171"/>
    </row>
    <row r="230" spans="1:20" s="170" customFormat="1" ht="6.75" customHeight="1" thickBot="1">
      <c r="A230" s="222"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/>
      <c r="M230" s="213"/>
      <c r="N230" s="171"/>
      <c r="O230" s="171"/>
      <c r="P230" s="171"/>
      <c r="Q230" s="171"/>
      <c r="R230" s="172"/>
      <c r="T230" s="171"/>
    </row>
    <row r="231" spans="1:20" s="170" customFormat="1" ht="24" customHeight="1">
      <c r="A231" s="169">
        <v>1</v>
      </c>
      <c r="B231" s="276"/>
      <c r="C231" s="251">
        <v>6907646</v>
      </c>
      <c r="D231" s="250" t="s">
        <v>142</v>
      </c>
      <c r="E231" s="250" t="s">
        <v>0</v>
      </c>
      <c r="F231" s="249" t="s">
        <v>740</v>
      </c>
      <c r="G231" s="309">
        <v>4</v>
      </c>
      <c r="H231" s="247" t="s">
        <v>179</v>
      </c>
      <c r="I231" s="275"/>
      <c r="J231" s="245"/>
      <c r="K231" s="274"/>
      <c r="L231" s="274"/>
      <c r="M231" s="243"/>
      <c r="N231" s="171"/>
      <c r="O231" s="171"/>
      <c r="P231" s="171"/>
      <c r="Q231" s="171"/>
      <c r="R231" s="172"/>
      <c r="T231" s="171"/>
    </row>
    <row r="232" spans="1:20" s="170" customFormat="1" ht="24" customHeight="1">
      <c r="A232" s="169">
        <v>1</v>
      </c>
      <c r="B232" s="273" t="s">
        <v>725</v>
      </c>
      <c r="C232" s="241">
        <v>6902027</v>
      </c>
      <c r="D232" s="240" t="s">
        <v>86</v>
      </c>
      <c r="E232" s="240" t="s">
        <v>0</v>
      </c>
      <c r="F232" s="239" t="s">
        <v>740</v>
      </c>
      <c r="G232" s="309">
        <v>4</v>
      </c>
      <c r="H232" s="237" t="s">
        <v>179</v>
      </c>
      <c r="I232" s="272"/>
      <c r="J232" s="235"/>
      <c r="K232" s="271"/>
      <c r="L232" s="271"/>
      <c r="M232" s="233"/>
      <c r="N232" s="171"/>
      <c r="O232" s="171"/>
      <c r="P232" s="171"/>
      <c r="Q232" s="171"/>
      <c r="R232" s="172"/>
      <c r="T232" s="171"/>
    </row>
    <row r="233" spans="1:20" s="170" customFormat="1" ht="24" customHeight="1" thickBot="1">
      <c r="A233" s="169">
        <v>1</v>
      </c>
      <c r="B233" s="270"/>
      <c r="C233" s="231">
        <v>6918499</v>
      </c>
      <c r="D233" s="230" t="s">
        <v>150</v>
      </c>
      <c r="E233" s="230" t="s">
        <v>0</v>
      </c>
      <c r="F233" s="229" t="s">
        <v>740</v>
      </c>
      <c r="G233" s="309">
        <v>4</v>
      </c>
      <c r="H233" s="227" t="s">
        <v>179</v>
      </c>
      <c r="I233" s="269"/>
      <c r="J233" s="225"/>
      <c r="K233" s="268"/>
      <c r="L233" s="268"/>
      <c r="M233" s="223"/>
      <c r="N233" s="171"/>
      <c r="O233" s="171"/>
      <c r="P233" s="171"/>
      <c r="Q233" s="171"/>
      <c r="R233" s="172"/>
      <c r="T233" s="171"/>
    </row>
    <row r="234" spans="1:20" s="170" customFormat="1" ht="6.75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/>
      <c r="M234" s="213"/>
      <c r="N234" s="171"/>
      <c r="O234" s="171"/>
      <c r="P234" s="171"/>
      <c r="Q234" s="171"/>
      <c r="R234" s="172"/>
      <c r="T234" s="171"/>
    </row>
    <row r="235" spans="1:20" s="170" customFormat="1" ht="24" customHeight="1">
      <c r="A235" s="169">
        <v>2</v>
      </c>
      <c r="B235" s="262"/>
      <c r="C235" s="211">
        <v>6923754</v>
      </c>
      <c r="D235" s="210" t="s">
        <v>139</v>
      </c>
      <c r="E235" s="210" t="s">
        <v>350</v>
      </c>
      <c r="F235" s="209" t="s">
        <v>740</v>
      </c>
      <c r="G235" s="309">
        <v>4</v>
      </c>
      <c r="H235" s="207" t="s">
        <v>179</v>
      </c>
      <c r="I235" s="261"/>
      <c r="J235" s="205"/>
      <c r="K235" s="260"/>
      <c r="L235" s="260"/>
      <c r="M235" s="203"/>
      <c r="N235" s="171"/>
      <c r="O235" s="171"/>
      <c r="P235" s="171"/>
      <c r="Q235" s="171"/>
      <c r="R235" s="172"/>
      <c r="T235" s="171"/>
    </row>
    <row r="236" spans="1:20" s="170" customFormat="1" ht="24" customHeight="1">
      <c r="A236" s="169">
        <v>2</v>
      </c>
      <c r="B236" s="259" t="s">
        <v>725</v>
      </c>
      <c r="C236" s="201">
        <v>6924102</v>
      </c>
      <c r="D236" s="200" t="s">
        <v>140</v>
      </c>
      <c r="E236" s="200" t="s">
        <v>350</v>
      </c>
      <c r="F236" s="199" t="s">
        <v>740</v>
      </c>
      <c r="G236" s="309">
        <v>4</v>
      </c>
      <c r="H236" s="197" t="s">
        <v>179</v>
      </c>
      <c r="I236" s="258"/>
      <c r="J236" s="195"/>
      <c r="K236" s="257"/>
      <c r="L236" s="257"/>
      <c r="M236" s="193"/>
      <c r="N236" s="171"/>
      <c r="O236" s="171"/>
      <c r="P236" s="171"/>
      <c r="Q236" s="171"/>
      <c r="R236" s="172"/>
      <c r="T236" s="171"/>
    </row>
    <row r="237" spans="1:20" s="170" customFormat="1" ht="24" customHeight="1" thickBot="1">
      <c r="A237" s="169">
        <v>2</v>
      </c>
      <c r="B237" s="278"/>
      <c r="C237" s="191">
        <v>6918036</v>
      </c>
      <c r="D237" s="190" t="s">
        <v>64</v>
      </c>
      <c r="E237" s="190" t="s">
        <v>350</v>
      </c>
      <c r="F237" s="189" t="s">
        <v>740</v>
      </c>
      <c r="G237" s="309">
        <v>4</v>
      </c>
      <c r="H237" s="187" t="s">
        <v>179</v>
      </c>
      <c r="I237" s="256"/>
      <c r="J237" s="185"/>
      <c r="K237" s="255"/>
      <c r="L237" s="255"/>
      <c r="M237" s="183"/>
      <c r="N237" s="171"/>
      <c r="O237" s="171"/>
      <c r="P237" s="171"/>
      <c r="Q237" s="171"/>
      <c r="R237" s="172"/>
      <c r="T237" s="171"/>
    </row>
    <row r="238" spans="1:20" s="170" customFormat="1" ht="6.75" customHeight="1" thickBot="1">
      <c r="A238" s="182"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/>
      <c r="M238" s="213"/>
      <c r="N238" s="171"/>
      <c r="O238" s="171"/>
      <c r="P238" s="171"/>
      <c r="Q238" s="171"/>
      <c r="R238" s="172"/>
      <c r="T238" s="171"/>
    </row>
    <row r="239" spans="1:20" s="170" customFormat="1" ht="24" customHeight="1">
      <c r="A239" s="169">
        <v>3</v>
      </c>
      <c r="B239" s="276"/>
      <c r="C239" s="251">
        <v>6918667</v>
      </c>
      <c r="D239" s="250" t="s">
        <v>346</v>
      </c>
      <c r="E239" s="250" t="s">
        <v>350</v>
      </c>
      <c r="F239" s="249" t="s">
        <v>740</v>
      </c>
      <c r="G239" s="309">
        <v>4</v>
      </c>
      <c r="H239" s="247" t="s">
        <v>179</v>
      </c>
      <c r="I239" s="275"/>
      <c r="J239" s="245"/>
      <c r="K239" s="274"/>
      <c r="L239" s="274"/>
      <c r="M239" s="243"/>
      <c r="N239" s="171"/>
      <c r="O239" s="171"/>
      <c r="P239" s="171"/>
      <c r="Q239" s="171"/>
      <c r="R239" s="172"/>
      <c r="T239" s="171"/>
    </row>
    <row r="240" spans="1:20" s="170" customFormat="1" ht="24" customHeight="1">
      <c r="A240" s="169">
        <v>3</v>
      </c>
      <c r="B240" s="273" t="s">
        <v>725</v>
      </c>
      <c r="C240" s="241">
        <v>6923652</v>
      </c>
      <c r="D240" s="240" t="s">
        <v>83</v>
      </c>
      <c r="E240" s="240" t="s">
        <v>350</v>
      </c>
      <c r="F240" s="239" t="s">
        <v>740</v>
      </c>
      <c r="G240" s="309">
        <v>4</v>
      </c>
      <c r="H240" s="237" t="s">
        <v>179</v>
      </c>
      <c r="I240" s="272"/>
      <c r="J240" s="235"/>
      <c r="K240" s="271"/>
      <c r="L240" s="271"/>
      <c r="M240" s="233"/>
      <c r="N240" s="171"/>
      <c r="O240" s="171"/>
      <c r="P240" s="171"/>
      <c r="Q240" s="171"/>
      <c r="R240" s="172"/>
      <c r="T240" s="171"/>
    </row>
    <row r="241" spans="1:20" s="170" customFormat="1" ht="24" customHeight="1" thickBot="1">
      <c r="A241" s="169">
        <v>3</v>
      </c>
      <c r="B241" s="270"/>
      <c r="C241" s="231">
        <v>705151</v>
      </c>
      <c r="D241" s="230" t="s">
        <v>419</v>
      </c>
      <c r="E241" s="230" t="s">
        <v>350</v>
      </c>
      <c r="F241" s="229" t="s">
        <v>740</v>
      </c>
      <c r="G241" s="309">
        <v>4</v>
      </c>
      <c r="H241" s="227" t="s">
        <v>179</v>
      </c>
      <c r="I241" s="269"/>
      <c r="J241" s="225"/>
      <c r="K241" s="268"/>
      <c r="L241" s="268"/>
      <c r="M241" s="223"/>
      <c r="N241" s="171"/>
      <c r="O241" s="171"/>
      <c r="P241" s="171"/>
      <c r="Q241" s="171"/>
      <c r="R241" s="172"/>
      <c r="T241" s="171"/>
    </row>
    <row r="242" spans="1:20" s="170" customFormat="1" ht="6.75" customHeight="1" thickBot="1">
      <c r="A242" s="182"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/>
      <c r="M242" s="213"/>
      <c r="N242" s="171"/>
      <c r="O242" s="171"/>
      <c r="P242" s="171"/>
      <c r="Q242" s="171"/>
      <c r="R242" s="172"/>
      <c r="T242" s="171"/>
    </row>
    <row r="243" spans="1:20" s="170" customFormat="1" ht="24" customHeight="1">
      <c r="A243" s="169">
        <v>4</v>
      </c>
      <c r="B243" s="262"/>
      <c r="C243" s="211">
        <v>6925255</v>
      </c>
      <c r="D243" s="210" t="s">
        <v>88</v>
      </c>
      <c r="E243" s="210" t="s">
        <v>554</v>
      </c>
      <c r="F243" s="209" t="s">
        <v>740</v>
      </c>
      <c r="G243" s="309">
        <v>6</v>
      </c>
      <c r="H243" s="207" t="s">
        <v>179</v>
      </c>
      <c r="I243" s="261"/>
      <c r="J243" s="205"/>
      <c r="K243" s="260"/>
      <c r="L243" s="260"/>
      <c r="M243" s="203" t="s">
        <v>721</v>
      </c>
      <c r="N243" s="171"/>
      <c r="O243" s="171"/>
      <c r="P243" s="171"/>
      <c r="Q243" s="171"/>
      <c r="R243" s="172"/>
      <c r="T243" s="171"/>
    </row>
    <row r="244" spans="1:20" s="170" customFormat="1" ht="24" customHeight="1">
      <c r="A244" s="169">
        <v>4</v>
      </c>
      <c r="B244" s="259" t="s">
        <v>725</v>
      </c>
      <c r="C244" s="201">
        <v>6913729</v>
      </c>
      <c r="D244" s="200" t="s">
        <v>234</v>
      </c>
      <c r="E244" s="200" t="s">
        <v>554</v>
      </c>
      <c r="F244" s="199" t="s">
        <v>740</v>
      </c>
      <c r="G244" s="309">
        <v>6</v>
      </c>
      <c r="H244" s="197" t="s">
        <v>179</v>
      </c>
      <c r="I244" s="258"/>
      <c r="J244" s="195"/>
      <c r="K244" s="257"/>
      <c r="L244" s="257"/>
      <c r="M244" s="193" t="s">
        <v>774</v>
      </c>
      <c r="N244" s="171"/>
      <c r="O244" s="171"/>
      <c r="P244" s="171"/>
      <c r="Q244" s="171"/>
      <c r="R244" s="172"/>
      <c r="T244" s="171"/>
    </row>
    <row r="245" spans="1:20" s="170" customFormat="1" ht="24" customHeight="1" thickBot="1">
      <c r="A245" s="169">
        <v>4</v>
      </c>
      <c r="B245" s="278"/>
      <c r="C245" s="191">
        <v>6925448</v>
      </c>
      <c r="D245" s="190" t="s">
        <v>149</v>
      </c>
      <c r="E245" s="190" t="s">
        <v>554</v>
      </c>
      <c r="F245" s="189" t="s">
        <v>740</v>
      </c>
      <c r="G245" s="309">
        <v>6</v>
      </c>
      <c r="H245" s="187" t="s">
        <v>179</v>
      </c>
      <c r="I245" s="256"/>
      <c r="J245" s="185"/>
      <c r="K245" s="255"/>
      <c r="L245" s="255"/>
      <c r="M245" s="183"/>
      <c r="N245" s="171"/>
      <c r="O245" s="171"/>
      <c r="P245" s="171"/>
      <c r="Q245" s="171"/>
      <c r="R245" s="172"/>
      <c r="T245" s="171"/>
    </row>
    <row r="246" spans="1:20" s="170" customFormat="1" ht="6.75" customHeight="1" thickBot="1">
      <c r="A246" s="222"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/>
      <c r="M246" s="213"/>
      <c r="N246" s="171"/>
      <c r="O246" s="171"/>
      <c r="P246" s="171"/>
      <c r="Q246" s="171"/>
      <c r="R246" s="172"/>
      <c r="T246" s="171"/>
    </row>
    <row r="247" spans="1:20" s="170" customFormat="1" ht="24" customHeight="1">
      <c r="A247" s="169">
        <v>1</v>
      </c>
      <c r="B247" s="276"/>
      <c r="C247" s="251">
        <v>6900182</v>
      </c>
      <c r="D247" s="250" t="s">
        <v>97</v>
      </c>
      <c r="E247" s="250" t="s">
        <v>1</v>
      </c>
      <c r="F247" s="249" t="s">
        <v>740</v>
      </c>
      <c r="G247" s="309">
        <v>8</v>
      </c>
      <c r="H247" s="247" t="s">
        <v>179</v>
      </c>
      <c r="I247" s="275"/>
      <c r="J247" s="245"/>
      <c r="K247" s="274"/>
      <c r="L247" s="274"/>
      <c r="M247" s="243" t="s">
        <v>721</v>
      </c>
      <c r="N247" s="171"/>
      <c r="O247" s="171"/>
      <c r="P247" s="171"/>
      <c r="Q247" s="171"/>
      <c r="R247" s="172"/>
      <c r="T247" s="171"/>
    </row>
    <row r="248" spans="1:20" s="170" customFormat="1" ht="24" customHeight="1">
      <c r="A248" s="169">
        <v>1</v>
      </c>
      <c r="B248" s="273" t="s">
        <v>723</v>
      </c>
      <c r="C248" s="241">
        <v>6918472</v>
      </c>
      <c r="D248" s="240" t="s">
        <v>247</v>
      </c>
      <c r="E248" s="240" t="s">
        <v>1</v>
      </c>
      <c r="F248" s="239" t="s">
        <v>740</v>
      </c>
      <c r="G248" s="309">
        <v>8</v>
      </c>
      <c r="H248" s="237" t="s">
        <v>179</v>
      </c>
      <c r="I248" s="272"/>
      <c r="J248" s="235"/>
      <c r="K248" s="271"/>
      <c r="L248" s="271"/>
      <c r="M248" s="233" t="s">
        <v>774</v>
      </c>
      <c r="N248" s="171"/>
      <c r="O248" s="171"/>
      <c r="P248" s="171"/>
      <c r="Q248" s="171"/>
      <c r="R248" s="172"/>
      <c r="T248" s="171"/>
    </row>
    <row r="249" spans="1:20" s="170" customFormat="1" ht="24" customHeight="1" thickBot="1">
      <c r="A249" s="169">
        <v>1</v>
      </c>
      <c r="B249" s="270"/>
      <c r="C249" s="231">
        <v>711309</v>
      </c>
      <c r="D249" s="230" t="s">
        <v>182</v>
      </c>
      <c r="E249" s="230" t="s">
        <v>1</v>
      </c>
      <c r="F249" s="229" t="s">
        <v>740</v>
      </c>
      <c r="G249" s="309">
        <v>8</v>
      </c>
      <c r="H249" s="227" t="s">
        <v>179</v>
      </c>
      <c r="I249" s="269"/>
      <c r="J249" s="225"/>
      <c r="K249" s="268"/>
      <c r="L249" s="268"/>
      <c r="M249" s="223"/>
      <c r="N249" s="171"/>
      <c r="O249" s="171"/>
      <c r="P249" s="171"/>
      <c r="Q249" s="171"/>
      <c r="R249" s="172"/>
      <c r="T249" s="171"/>
    </row>
    <row r="250" spans="1:20" s="170" customFormat="1" ht="6.75" customHeight="1" thickBot="1">
      <c r="A250" s="182"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/>
      <c r="M250" s="213"/>
      <c r="N250" s="171"/>
      <c r="O250" s="171"/>
      <c r="P250" s="171"/>
      <c r="Q250" s="171"/>
      <c r="R250" s="172"/>
      <c r="T250" s="171"/>
    </row>
    <row r="251" spans="1:20" s="170" customFormat="1" ht="24" customHeight="1">
      <c r="A251" s="169">
        <v>2</v>
      </c>
      <c r="B251" s="262"/>
      <c r="C251" s="211">
        <v>6913757</v>
      </c>
      <c r="D251" s="210" t="s">
        <v>44</v>
      </c>
      <c r="E251" s="210" t="s">
        <v>554</v>
      </c>
      <c r="F251" s="209" t="s">
        <v>740</v>
      </c>
      <c r="G251" s="309">
        <v>6</v>
      </c>
      <c r="H251" s="207" t="s">
        <v>179</v>
      </c>
      <c r="I251" s="261"/>
      <c r="J251" s="205"/>
      <c r="K251" s="260"/>
      <c r="L251" s="260"/>
      <c r="M251" s="203"/>
      <c r="N251" s="171"/>
      <c r="O251" s="171"/>
      <c r="P251" s="171"/>
      <c r="Q251" s="171"/>
      <c r="R251" s="172"/>
      <c r="T251" s="171"/>
    </row>
    <row r="252" spans="1:20" s="170" customFormat="1" ht="24" customHeight="1">
      <c r="A252" s="169">
        <v>2</v>
      </c>
      <c r="B252" s="259" t="s">
        <v>723</v>
      </c>
      <c r="C252" s="201">
        <v>6922896</v>
      </c>
      <c r="D252" s="200" t="s">
        <v>145</v>
      </c>
      <c r="E252" s="200" t="s">
        <v>554</v>
      </c>
      <c r="F252" s="199" t="s">
        <v>740</v>
      </c>
      <c r="G252" s="309">
        <v>6</v>
      </c>
      <c r="H252" s="197" t="s">
        <v>179</v>
      </c>
      <c r="I252" s="258"/>
      <c r="J252" s="195"/>
      <c r="K252" s="257"/>
      <c r="L252" s="257"/>
      <c r="M252" s="193"/>
      <c r="N252" s="171"/>
      <c r="O252" s="171"/>
      <c r="P252" s="171"/>
      <c r="Q252" s="171"/>
      <c r="R252" s="172"/>
      <c r="T252" s="171"/>
    </row>
    <row r="253" spans="1:20" s="170" customFormat="1" ht="24" customHeight="1" thickBot="1">
      <c r="A253" s="169">
        <v>2</v>
      </c>
      <c r="B253" s="192"/>
      <c r="C253" s="191">
        <v>6920243</v>
      </c>
      <c r="D253" s="190" t="s">
        <v>87</v>
      </c>
      <c r="E253" s="190" t="s">
        <v>554</v>
      </c>
      <c r="F253" s="189" t="s">
        <v>740</v>
      </c>
      <c r="G253" s="309">
        <v>6</v>
      </c>
      <c r="H253" s="187" t="s">
        <v>179</v>
      </c>
      <c r="I253" s="256"/>
      <c r="J253" s="185"/>
      <c r="K253" s="255"/>
      <c r="L253" s="255"/>
      <c r="M253" s="183"/>
      <c r="N253" s="171"/>
      <c r="O253" s="171"/>
      <c r="P253" s="171"/>
      <c r="Q253" s="171"/>
      <c r="R253" s="172"/>
      <c r="T253" s="171"/>
    </row>
    <row r="254" spans="1:20" s="170" customFormat="1" ht="6.75" customHeight="1" thickBot="1">
      <c r="A254" s="222"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/>
      <c r="M254" s="213"/>
      <c r="N254" s="171"/>
      <c r="O254" s="171"/>
      <c r="P254" s="171"/>
      <c r="Q254" s="171"/>
      <c r="R254" s="172"/>
      <c r="T254" s="171"/>
    </row>
    <row r="255" spans="1:20" s="170" customFormat="1" ht="24" customHeight="1">
      <c r="A255" s="169">
        <v>1</v>
      </c>
      <c r="B255" s="252"/>
      <c r="C255" s="251">
        <v>6917755</v>
      </c>
      <c r="D255" s="250" t="s">
        <v>154</v>
      </c>
      <c r="E255" s="250" t="s">
        <v>350</v>
      </c>
      <c r="F255" s="249" t="s">
        <v>740</v>
      </c>
      <c r="G255" s="309">
        <v>11</v>
      </c>
      <c r="H255" s="247" t="s">
        <v>179</v>
      </c>
      <c r="I255" s="246" t="s">
        <v>8</v>
      </c>
      <c r="J255" s="245"/>
      <c r="K255" s="244"/>
      <c r="L255" s="244"/>
      <c r="M255" s="243" t="s">
        <v>780</v>
      </c>
      <c r="N255" s="171"/>
      <c r="O255" s="171"/>
      <c r="P255" s="171"/>
      <c r="Q255" s="171"/>
      <c r="R255" s="172"/>
      <c r="T255" s="171"/>
    </row>
    <row r="256" spans="1:20" s="170" customFormat="1" ht="24" customHeight="1">
      <c r="A256" s="169">
        <v>1</v>
      </c>
      <c r="B256" s="242" t="s">
        <v>722</v>
      </c>
      <c r="C256" s="241">
        <v>103628</v>
      </c>
      <c r="D256" s="240" t="s">
        <v>329</v>
      </c>
      <c r="E256" s="240" t="s">
        <v>350</v>
      </c>
      <c r="F256" s="239" t="s">
        <v>740</v>
      </c>
      <c r="G256" s="309">
        <v>11</v>
      </c>
      <c r="H256" s="237" t="s">
        <v>179</v>
      </c>
      <c r="I256" s="236" t="s">
        <v>8</v>
      </c>
      <c r="J256" s="235"/>
      <c r="K256" s="234"/>
      <c r="L256" s="234"/>
      <c r="M256" s="233" t="s">
        <v>742</v>
      </c>
      <c r="N256" s="171"/>
      <c r="O256" s="171"/>
      <c r="P256" s="171"/>
      <c r="Q256" s="171"/>
      <c r="R256" s="172"/>
      <c r="T256" s="171"/>
    </row>
    <row r="257" spans="1:20" s="170" customFormat="1" ht="24" customHeight="1" thickBot="1">
      <c r="A257" s="169">
        <v>1</v>
      </c>
      <c r="B257" s="232"/>
      <c r="C257" s="231">
        <v>6923030</v>
      </c>
      <c r="D257" s="230" t="s">
        <v>54</v>
      </c>
      <c r="E257" s="230" t="s">
        <v>350</v>
      </c>
      <c r="F257" s="229" t="s">
        <v>740</v>
      </c>
      <c r="G257" s="309">
        <v>11</v>
      </c>
      <c r="H257" s="227" t="s">
        <v>179</v>
      </c>
      <c r="I257" s="226" t="s">
        <v>8</v>
      </c>
      <c r="J257" s="225"/>
      <c r="K257" s="224"/>
      <c r="L257" s="224"/>
      <c r="M257" s="223" t="s">
        <v>743</v>
      </c>
      <c r="N257" s="171"/>
      <c r="O257" s="171"/>
      <c r="P257" s="171"/>
      <c r="Q257" s="171"/>
      <c r="R257" s="172"/>
      <c r="T257" s="171"/>
    </row>
    <row r="258" spans="1:20" s="170" customFormat="1" ht="6.75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/>
      <c r="M258" s="213"/>
      <c r="N258" s="171"/>
      <c r="O258" s="171"/>
      <c r="P258" s="171"/>
      <c r="Q258" s="171"/>
      <c r="R258" s="172"/>
      <c r="T258" s="171"/>
    </row>
    <row r="259" spans="1:20" s="170" customFormat="1" ht="24" customHeight="1">
      <c r="A259" s="169">
        <v>1</v>
      </c>
      <c r="B259" s="212"/>
      <c r="C259" s="211">
        <v>6925191</v>
      </c>
      <c r="D259" s="210" t="s">
        <v>294</v>
      </c>
      <c r="E259" s="210" t="s">
        <v>554</v>
      </c>
      <c r="F259" s="209" t="s">
        <v>740</v>
      </c>
      <c r="G259" s="309">
        <v>11</v>
      </c>
      <c r="H259" s="207" t="s">
        <v>179</v>
      </c>
      <c r="I259" s="206" t="s">
        <v>719</v>
      </c>
      <c r="J259" s="205"/>
      <c r="K259" s="204"/>
      <c r="L259" s="204"/>
      <c r="M259" s="203" t="s">
        <v>780</v>
      </c>
      <c r="N259" s="171"/>
      <c r="O259" s="171"/>
      <c r="P259" s="171"/>
      <c r="Q259" s="171"/>
      <c r="R259" s="172"/>
      <c r="T259" s="171"/>
    </row>
    <row r="260" spans="1:20" s="170" customFormat="1" ht="24" customHeight="1">
      <c r="A260" s="169">
        <v>1</v>
      </c>
      <c r="B260" s="202" t="s">
        <v>721</v>
      </c>
      <c r="C260" s="201">
        <v>6906470</v>
      </c>
      <c r="D260" s="200" t="s">
        <v>612</v>
      </c>
      <c r="E260" s="200" t="s">
        <v>554</v>
      </c>
      <c r="F260" s="199" t="s">
        <v>740</v>
      </c>
      <c r="G260" s="309">
        <v>11</v>
      </c>
      <c r="H260" s="197" t="s">
        <v>179</v>
      </c>
      <c r="I260" s="196" t="s">
        <v>719</v>
      </c>
      <c r="J260" s="195"/>
      <c r="K260" s="194"/>
      <c r="L260" s="194"/>
      <c r="M260" s="193" t="s">
        <v>742</v>
      </c>
      <c r="N260" s="171"/>
      <c r="O260" s="171"/>
      <c r="P260" s="171"/>
      <c r="Q260" s="171"/>
      <c r="R260" s="172"/>
      <c r="T260" s="171"/>
    </row>
    <row r="261" spans="1:20" s="170" customFormat="1" ht="24" customHeight="1" thickBot="1">
      <c r="A261" s="169">
        <v>1</v>
      </c>
      <c r="B261" s="192"/>
      <c r="C261" s="191">
        <v>6924827</v>
      </c>
      <c r="D261" s="190" t="s">
        <v>164</v>
      </c>
      <c r="E261" s="190" t="s">
        <v>554</v>
      </c>
      <c r="F261" s="189" t="s">
        <v>740</v>
      </c>
      <c r="G261" s="309">
        <v>11</v>
      </c>
      <c r="H261" s="187" t="s">
        <v>179</v>
      </c>
      <c r="I261" s="186" t="s">
        <v>719</v>
      </c>
      <c r="J261" s="185"/>
      <c r="K261" s="184"/>
      <c r="L261" s="184"/>
      <c r="M261" s="183" t="s">
        <v>741</v>
      </c>
      <c r="N261" s="171"/>
      <c r="O261" s="171"/>
      <c r="P261" s="171"/>
      <c r="Q261" s="171"/>
      <c r="R261" s="172"/>
      <c r="T261" s="171"/>
    </row>
    <row r="262" spans="1:20" s="170" customFormat="1" ht="6.75" customHeight="1" thickBot="1">
      <c r="A262" s="182"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/>
      <c r="M262" s="173"/>
      <c r="N262" s="171"/>
      <c r="O262" s="171"/>
      <c r="P262" s="171"/>
      <c r="Q262" s="171"/>
      <c r="R262" s="172"/>
      <c r="T262" s="171"/>
    </row>
    <row r="263" spans="1:20" ht="15.75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/>
    </row>
    <row r="264" spans="1:20" ht="16.5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/>
    </row>
    <row r="265" spans="1:20" ht="28.5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/>
      <c r="M265" s="298"/>
      <c r="N265" s="296"/>
      <c r="O265" s="297"/>
      <c r="P265" s="296"/>
      <c r="T265" s="296"/>
    </row>
    <row r="266" spans="1:20" ht="22.5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788</v>
      </c>
      <c r="M266" s="289" t="s">
        <v>731</v>
      </c>
      <c r="N266" s="288"/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/>
      <c r="M267" s="243"/>
      <c r="N267" s="171"/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/>
      <c r="M268" s="233"/>
      <c r="N268" s="171"/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/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/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/>
      <c r="M271" s="203"/>
      <c r="N271" s="171"/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/>
      <c r="M272" s="193"/>
      <c r="N272" s="171"/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/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/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/>
      <c r="M275" s="243"/>
      <c r="N275" s="171"/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/>
      <c r="M276" s="233"/>
      <c r="N276" s="171"/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/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/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/>
      <c r="M279" s="203"/>
      <c r="N279" s="171"/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/>
      <c r="M280" s="193"/>
      <c r="N280" s="171"/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/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/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/>
      <c r="M283" s="243"/>
      <c r="N283" s="171"/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/>
      <c r="M284" s="233"/>
      <c r="N284" s="171"/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/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/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/>
      <c r="M287" s="203"/>
      <c r="N287" s="171"/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/>
      <c r="M288" s="193"/>
      <c r="N288" s="171"/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/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/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/>
      <c r="M291" s="243"/>
      <c r="N291" s="171"/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/>
      <c r="M292" s="233"/>
      <c r="N292" s="171"/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/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/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/>
      <c r="M295" s="203"/>
      <c r="N295" s="171"/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/>
      <c r="M296" s="193"/>
      <c r="N296" s="171"/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/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/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/>
      <c r="M299" s="243"/>
      <c r="N299" s="171"/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/>
      <c r="M300" s="233"/>
      <c r="N300" s="171"/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/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/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/>
      <c r="M303" s="203"/>
      <c r="N303" s="171"/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/>
      <c r="M304" s="193"/>
      <c r="N304" s="171"/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/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/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/>
      <c r="M307" s="243"/>
      <c r="N307" s="171"/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/>
      <c r="M308" s="233"/>
      <c r="N308" s="171"/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/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/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/>
      <c r="M311" s="203"/>
      <c r="N311" s="171"/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/>
      <c r="M312" s="193"/>
      <c r="N312" s="171"/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/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/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/>
      <c r="M315" s="243"/>
      <c r="N315" s="171"/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/>
      <c r="M316" s="233"/>
      <c r="N316" s="171"/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/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/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/>
      <c r="M319" s="203"/>
      <c r="N319" s="171"/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/>
      <c r="M320" s="193"/>
      <c r="N320" s="171"/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/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/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/>
      <c r="M323" s="243"/>
      <c r="N323" s="171"/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/>
      <c r="M324" s="233"/>
      <c r="N324" s="171"/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/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/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/>
      <c r="M327" s="203"/>
      <c r="N327" s="171"/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/>
      <c r="M328" s="193"/>
      <c r="N328" s="171"/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/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/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/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/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/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/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/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/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/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/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/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/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/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/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/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/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/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/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/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/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/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/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/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/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/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/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/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/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/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/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/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/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/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/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/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/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/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/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/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/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/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/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/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/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/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/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/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/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/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/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/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/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/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/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/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/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/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/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/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/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/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/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/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/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/>
      <c r="M393" s="183"/>
      <c r="N393" s="171"/>
      <c r="O393" s="171"/>
      <c r="P393" s="171"/>
      <c r="Q393" s="171"/>
      <c r="R393" s="172"/>
      <c r="T393" s="171"/>
    </row>
    <row r="394" spans="1:20" s="170" customFormat="1" ht="6.75" customHeight="1" thickBot="1">
      <c r="A394" s="287"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/>
      <c r="M394" s="213"/>
      <c r="N394" s="171"/>
      <c r="O394" s="171"/>
      <c r="P394" s="171"/>
      <c r="Q394" s="171"/>
      <c r="R394" s="172"/>
      <c r="T394" s="171"/>
    </row>
    <row r="395" spans="1:20" s="170" customFormat="1" ht="24" customHeight="1">
      <c r="A395" s="169">
        <v>1</v>
      </c>
      <c r="B395" s="276" t="s">
        <v>728</v>
      </c>
      <c r="C395" s="251">
        <v>6915079</v>
      </c>
      <c r="D395" s="250" t="s">
        <v>89</v>
      </c>
      <c r="E395" s="250" t="s">
        <v>0</v>
      </c>
      <c r="F395" s="249" t="s">
        <v>720</v>
      </c>
      <c r="G395" s="248">
        <v>1</v>
      </c>
      <c r="H395" s="247" t="s">
        <v>179</v>
      </c>
      <c r="I395" s="275"/>
      <c r="J395" s="245"/>
      <c r="K395" s="274"/>
      <c r="L395" s="274"/>
      <c r="M395" s="243"/>
      <c r="N395" s="171"/>
      <c r="O395" s="171"/>
      <c r="P395" s="171"/>
      <c r="Q395" s="171"/>
      <c r="R395" s="172"/>
      <c r="T395" s="171"/>
    </row>
    <row r="396" spans="1:20" s="170" customFormat="1" ht="24" customHeight="1">
      <c r="A396" s="169">
        <v>1</v>
      </c>
      <c r="B396" s="273" t="s">
        <v>728</v>
      </c>
      <c r="C396" s="241">
        <v>6917996</v>
      </c>
      <c r="D396" s="240" t="s">
        <v>80</v>
      </c>
      <c r="E396" s="240" t="s">
        <v>0</v>
      </c>
      <c r="F396" s="239" t="s">
        <v>720</v>
      </c>
      <c r="G396" s="238">
        <v>1</v>
      </c>
      <c r="H396" s="237" t="s">
        <v>179</v>
      </c>
      <c r="I396" s="272"/>
      <c r="J396" s="235"/>
      <c r="K396" s="271"/>
      <c r="L396" s="271"/>
      <c r="M396" s="233"/>
      <c r="N396" s="171"/>
      <c r="O396" s="171"/>
      <c r="P396" s="171"/>
      <c r="Q396" s="171"/>
      <c r="R396" s="172"/>
      <c r="T396" s="171"/>
    </row>
    <row r="397" spans="1:20" s="170" customFormat="1" ht="24" customHeight="1" thickBot="1">
      <c r="A397" s="169">
        <v>1</v>
      </c>
      <c r="B397" s="270" t="s">
        <v>728</v>
      </c>
      <c r="C397" s="231">
        <v>6914899</v>
      </c>
      <c r="D397" s="230" t="s">
        <v>238</v>
      </c>
      <c r="E397" s="230" t="s">
        <v>0</v>
      </c>
      <c r="F397" s="229" t="s">
        <v>720</v>
      </c>
      <c r="G397" s="228">
        <v>1</v>
      </c>
      <c r="H397" s="227" t="s">
        <v>179</v>
      </c>
      <c r="I397" s="269"/>
      <c r="J397" s="225"/>
      <c r="K397" s="268"/>
      <c r="L397" s="268"/>
      <c r="M397" s="223"/>
      <c r="N397" s="171"/>
      <c r="O397" s="171"/>
      <c r="P397" s="171"/>
      <c r="Q397" s="171"/>
      <c r="R397" s="172"/>
      <c r="T397" s="171"/>
    </row>
    <row r="398" spans="1:20" s="170" customFormat="1" ht="6.75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/>
      <c r="M398" s="213"/>
      <c r="N398" s="171"/>
      <c r="O398" s="171"/>
      <c r="P398" s="171"/>
      <c r="Q398" s="171"/>
      <c r="R398" s="172"/>
      <c r="T398" s="171"/>
    </row>
    <row r="399" spans="1:20" s="170" customFormat="1" ht="24" customHeight="1">
      <c r="A399" s="169">
        <v>2</v>
      </c>
      <c r="B399" s="262" t="s">
        <v>728</v>
      </c>
      <c r="C399" s="211">
        <v>6919954</v>
      </c>
      <c r="D399" s="210" t="s">
        <v>254</v>
      </c>
      <c r="E399" s="210" t="s">
        <v>0</v>
      </c>
      <c r="F399" s="209" t="s">
        <v>720</v>
      </c>
      <c r="G399" s="208">
        <v>1</v>
      </c>
      <c r="H399" s="207" t="s">
        <v>8</v>
      </c>
      <c r="I399" s="261"/>
      <c r="J399" s="205"/>
      <c r="K399" s="260"/>
      <c r="L399" s="260"/>
      <c r="M399" s="203"/>
      <c r="N399" s="171"/>
      <c r="O399" s="171"/>
      <c r="P399" s="171"/>
      <c r="Q399" s="171"/>
      <c r="R399" s="172"/>
      <c r="T399" s="171"/>
    </row>
    <row r="400" spans="1:20" s="170" customFormat="1" ht="24" customHeight="1">
      <c r="A400" s="169">
        <v>2</v>
      </c>
      <c r="B400" s="259" t="s">
        <v>728</v>
      </c>
      <c r="C400" s="201">
        <v>6919953</v>
      </c>
      <c r="D400" s="200" t="s">
        <v>253</v>
      </c>
      <c r="E400" s="200" t="s">
        <v>0</v>
      </c>
      <c r="F400" s="199" t="s">
        <v>720</v>
      </c>
      <c r="G400" s="198">
        <v>1</v>
      </c>
      <c r="H400" s="197" t="s">
        <v>179</v>
      </c>
      <c r="I400" s="258"/>
      <c r="J400" s="195"/>
      <c r="K400" s="257"/>
      <c r="L400" s="257" t="s">
        <v>747</v>
      </c>
      <c r="M400" s="193" t="s">
        <v>777</v>
      </c>
      <c r="N400" s="171"/>
      <c r="O400" s="171"/>
      <c r="P400" s="171"/>
      <c r="Q400" s="171"/>
      <c r="R400" s="172"/>
      <c r="T400" s="171"/>
    </row>
    <row r="401" spans="1:20" s="170" customFormat="1" ht="24" customHeight="1" thickBot="1">
      <c r="A401" s="169">
        <v>2</v>
      </c>
      <c r="B401" s="278" t="s">
        <v>728</v>
      </c>
      <c r="C401" s="191">
        <v>6921144</v>
      </c>
      <c r="D401" s="190" t="s">
        <v>50</v>
      </c>
      <c r="E401" s="190" t="s">
        <v>0</v>
      </c>
      <c r="F401" s="189" t="s">
        <v>720</v>
      </c>
      <c r="G401" s="188">
        <v>1</v>
      </c>
      <c r="H401" s="187" t="s">
        <v>179</v>
      </c>
      <c r="I401" s="256"/>
      <c r="J401" s="185"/>
      <c r="K401" s="255"/>
      <c r="L401" s="257" t="s">
        <v>747</v>
      </c>
      <c r="M401" s="183"/>
      <c r="N401" s="171"/>
      <c r="O401" s="171"/>
      <c r="P401" s="171"/>
      <c r="Q401" s="171"/>
      <c r="R401" s="172"/>
      <c r="T401" s="171"/>
    </row>
    <row r="402" spans="1:20" s="170" customFormat="1" ht="6.75" customHeight="1" thickBot="1">
      <c r="A402" s="182"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/>
      <c r="M402" s="213"/>
      <c r="N402" s="171"/>
      <c r="O402" s="171"/>
      <c r="P402" s="171"/>
      <c r="Q402" s="171"/>
      <c r="R402" s="172"/>
      <c r="T402" s="171"/>
    </row>
    <row r="403" spans="1:20" s="170" customFormat="1" ht="24" customHeight="1">
      <c r="A403" s="169">
        <v>3</v>
      </c>
      <c r="B403" s="276" t="s">
        <v>728</v>
      </c>
      <c r="C403" s="251">
        <v>6901891</v>
      </c>
      <c r="D403" s="250" t="s">
        <v>32</v>
      </c>
      <c r="E403" s="250" t="s">
        <v>0</v>
      </c>
      <c r="F403" s="249" t="s">
        <v>720</v>
      </c>
      <c r="G403" s="248">
        <v>1</v>
      </c>
      <c r="H403" s="247" t="s">
        <v>8</v>
      </c>
      <c r="I403" s="275"/>
      <c r="J403" s="245"/>
      <c r="K403" s="274"/>
      <c r="L403" s="274"/>
      <c r="M403" s="243" t="s">
        <v>776</v>
      </c>
      <c r="N403" s="171"/>
      <c r="O403" s="171"/>
      <c r="P403" s="171"/>
      <c r="Q403" s="171"/>
      <c r="R403" s="172"/>
      <c r="T403" s="171"/>
    </row>
    <row r="404" spans="1:20" s="170" customFormat="1" ht="24" customHeight="1">
      <c r="A404" s="169">
        <v>3</v>
      </c>
      <c r="B404" s="273" t="s">
        <v>728</v>
      </c>
      <c r="C404" s="241">
        <v>6901893</v>
      </c>
      <c r="D404" s="240" t="s">
        <v>66</v>
      </c>
      <c r="E404" s="240" t="s">
        <v>0</v>
      </c>
      <c r="F404" s="239" t="s">
        <v>720</v>
      </c>
      <c r="G404" s="238">
        <v>1</v>
      </c>
      <c r="H404" s="237" t="s">
        <v>179</v>
      </c>
      <c r="I404" s="272"/>
      <c r="J404" s="235"/>
      <c r="K404" s="271"/>
      <c r="L404" s="257" t="s">
        <v>747</v>
      </c>
      <c r="M404" s="233"/>
      <c r="N404" s="171"/>
      <c r="O404" s="171"/>
      <c r="P404" s="171"/>
      <c r="Q404" s="171"/>
      <c r="R404" s="172"/>
      <c r="T404" s="171"/>
    </row>
    <row r="405" spans="1:20" s="170" customFormat="1" ht="24" customHeight="1" thickBot="1">
      <c r="A405" s="169">
        <v>3</v>
      </c>
      <c r="B405" s="270" t="s">
        <v>728</v>
      </c>
      <c r="C405" s="231">
        <v>6901394</v>
      </c>
      <c r="D405" s="230" t="s">
        <v>101</v>
      </c>
      <c r="E405" s="230" t="s">
        <v>1</v>
      </c>
      <c r="F405" s="229" t="s">
        <v>720</v>
      </c>
      <c r="G405" s="228">
        <v>1</v>
      </c>
      <c r="H405" s="227" t="s">
        <v>179</v>
      </c>
      <c r="I405" s="269"/>
      <c r="J405" s="225"/>
      <c r="K405" s="268"/>
      <c r="L405" s="257" t="s">
        <v>747</v>
      </c>
      <c r="M405" s="223" t="s">
        <v>779</v>
      </c>
      <c r="N405" s="171"/>
      <c r="O405" s="171"/>
      <c r="P405" s="171"/>
      <c r="Q405" s="171"/>
      <c r="R405" s="172"/>
      <c r="T405" s="171"/>
    </row>
    <row r="406" spans="1:20" s="170" customFormat="1" ht="6.75" customHeight="1" thickBot="1">
      <c r="A406" s="182"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/>
      <c r="M406" s="213"/>
      <c r="N406" s="171"/>
      <c r="O406" s="171"/>
      <c r="P406" s="171"/>
      <c r="Q406" s="171"/>
      <c r="R406" s="172"/>
      <c r="T406" s="171"/>
    </row>
    <row r="407" spans="1:20" s="170" customFormat="1" ht="24" customHeight="1">
      <c r="A407" s="169">
        <v>4</v>
      </c>
      <c r="B407" s="262" t="s">
        <v>728</v>
      </c>
      <c r="C407" s="211">
        <v>6923165</v>
      </c>
      <c r="D407" s="210" t="s">
        <v>377</v>
      </c>
      <c r="E407" s="210" t="s">
        <v>2</v>
      </c>
      <c r="F407" s="209" t="s">
        <v>720</v>
      </c>
      <c r="G407" s="208">
        <v>1</v>
      </c>
      <c r="H407" s="207" t="s">
        <v>179</v>
      </c>
      <c r="I407" s="261"/>
      <c r="J407" s="205"/>
      <c r="K407" s="260"/>
      <c r="L407" s="260"/>
      <c r="M407" s="203"/>
      <c r="N407" s="171"/>
      <c r="O407" s="171"/>
      <c r="P407" s="171"/>
      <c r="Q407" s="171"/>
      <c r="R407" s="172"/>
      <c r="T407" s="171"/>
    </row>
    <row r="408" spans="1:20" s="170" customFormat="1" ht="24" customHeight="1">
      <c r="A408" s="169">
        <v>4</v>
      </c>
      <c r="B408" s="259" t="s">
        <v>728</v>
      </c>
      <c r="C408" s="201">
        <v>6901432</v>
      </c>
      <c r="D408" s="200" t="s">
        <v>323</v>
      </c>
      <c r="E408" s="200" t="s">
        <v>2</v>
      </c>
      <c r="F408" s="199" t="s">
        <v>720</v>
      </c>
      <c r="G408" s="198">
        <v>1</v>
      </c>
      <c r="H408" s="197" t="s">
        <v>179</v>
      </c>
      <c r="I408" s="258"/>
      <c r="J408" s="195"/>
      <c r="K408" s="257"/>
      <c r="L408" s="257"/>
      <c r="M408" s="193"/>
      <c r="N408" s="171"/>
      <c r="O408" s="171"/>
      <c r="P408" s="171"/>
      <c r="Q408" s="171"/>
      <c r="R408" s="172"/>
      <c r="T408" s="171"/>
    </row>
    <row r="409" spans="1:20" s="170" customFormat="1" ht="24" customHeight="1" thickBot="1">
      <c r="A409" s="169">
        <v>4</v>
      </c>
      <c r="B409" s="278" t="s">
        <v>728</v>
      </c>
      <c r="C409" s="191">
        <v>6919792</v>
      </c>
      <c r="D409" s="190" t="s">
        <v>250</v>
      </c>
      <c r="E409" s="190" t="s">
        <v>2</v>
      </c>
      <c r="F409" s="189" t="s">
        <v>720</v>
      </c>
      <c r="G409" s="188">
        <v>1</v>
      </c>
      <c r="H409" s="187" t="s">
        <v>179</v>
      </c>
      <c r="I409" s="256"/>
      <c r="J409" s="185"/>
      <c r="K409" s="255"/>
      <c r="L409" s="255"/>
      <c r="M409" s="183"/>
      <c r="N409" s="171"/>
      <c r="O409" s="171"/>
      <c r="P409" s="171"/>
      <c r="Q409" s="171"/>
      <c r="R409" s="172"/>
      <c r="T409" s="171"/>
    </row>
    <row r="410" spans="1:20" s="170" customFormat="1" ht="6.75" customHeight="1" thickBot="1">
      <c r="A410" s="182"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/>
      <c r="M410" s="213"/>
      <c r="N410" s="171"/>
      <c r="O410" s="171"/>
      <c r="P410" s="171"/>
      <c r="Q410" s="171"/>
      <c r="R410" s="172"/>
      <c r="T410" s="171"/>
    </row>
    <row r="411" spans="1:20" s="170" customFormat="1" ht="24" customHeight="1">
      <c r="A411" s="169">
        <v>5</v>
      </c>
      <c r="B411" s="276" t="s">
        <v>728</v>
      </c>
      <c r="C411" s="251">
        <v>6901411</v>
      </c>
      <c r="D411" s="250" t="s">
        <v>151</v>
      </c>
      <c r="E411" s="250" t="s">
        <v>3</v>
      </c>
      <c r="F411" s="249" t="s">
        <v>720</v>
      </c>
      <c r="G411" s="248">
        <v>1</v>
      </c>
      <c r="H411" s="247" t="s">
        <v>179</v>
      </c>
      <c r="I411" s="275"/>
      <c r="J411" s="245"/>
      <c r="K411" s="274"/>
      <c r="L411" s="274"/>
      <c r="M411" s="243"/>
      <c r="N411" s="171"/>
      <c r="O411" s="171"/>
      <c r="P411" s="171"/>
      <c r="Q411" s="171"/>
      <c r="R411" s="172"/>
      <c r="T411" s="171"/>
    </row>
    <row r="412" spans="1:20" s="170" customFormat="1" ht="24" customHeight="1">
      <c r="A412" s="169">
        <v>5</v>
      </c>
      <c r="B412" s="273" t="s">
        <v>728</v>
      </c>
      <c r="C412" s="241">
        <v>6901410</v>
      </c>
      <c r="D412" s="240" t="s">
        <v>29</v>
      </c>
      <c r="E412" s="240" t="s">
        <v>3</v>
      </c>
      <c r="F412" s="239" t="s">
        <v>720</v>
      </c>
      <c r="G412" s="238">
        <v>1</v>
      </c>
      <c r="H412" s="237" t="s">
        <v>179</v>
      </c>
      <c r="I412" s="272"/>
      <c r="J412" s="235"/>
      <c r="K412" s="271"/>
      <c r="L412" s="271"/>
      <c r="M412" s="233"/>
      <c r="N412" s="171"/>
      <c r="O412" s="171"/>
      <c r="P412" s="171"/>
      <c r="Q412" s="171"/>
      <c r="R412" s="172"/>
      <c r="T412" s="171"/>
    </row>
    <row r="413" spans="1:20" s="170" customFormat="1" ht="24" customHeight="1" thickBot="1">
      <c r="A413" s="169">
        <v>5</v>
      </c>
      <c r="B413" s="270" t="s">
        <v>728</v>
      </c>
      <c r="C413" s="231">
        <v>6921325</v>
      </c>
      <c r="D413" s="230" t="s">
        <v>79</v>
      </c>
      <c r="E413" s="230" t="s">
        <v>3</v>
      </c>
      <c r="F413" s="229" t="s">
        <v>720</v>
      </c>
      <c r="G413" s="228">
        <v>1</v>
      </c>
      <c r="H413" s="227" t="s">
        <v>179</v>
      </c>
      <c r="I413" s="269"/>
      <c r="J413" s="225"/>
      <c r="K413" s="268"/>
      <c r="L413" s="268"/>
      <c r="M413" s="223"/>
      <c r="N413" s="171"/>
      <c r="O413" s="171"/>
      <c r="P413" s="171"/>
      <c r="Q413" s="171"/>
      <c r="R413" s="172"/>
      <c r="T413" s="171"/>
    </row>
    <row r="414" spans="1:20" s="170" customFormat="1" ht="6.75" customHeight="1" thickBot="1">
      <c r="A414" s="182"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/>
      <c r="M414" s="213"/>
      <c r="N414" s="171"/>
      <c r="O414" s="171"/>
      <c r="P414" s="171"/>
      <c r="Q414" s="171"/>
      <c r="R414" s="172"/>
      <c r="T414" s="171"/>
    </row>
    <row r="415" spans="1:20" s="170" customFormat="1" ht="24" customHeight="1">
      <c r="A415" s="169">
        <v>6</v>
      </c>
      <c r="B415" s="262" t="s">
        <v>728</v>
      </c>
      <c r="C415" s="211">
        <v>6903022</v>
      </c>
      <c r="D415" s="210" t="s">
        <v>215</v>
      </c>
      <c r="E415" s="210" t="s">
        <v>1</v>
      </c>
      <c r="F415" s="209" t="s">
        <v>720</v>
      </c>
      <c r="G415" s="208">
        <v>1</v>
      </c>
      <c r="H415" s="207" t="s">
        <v>8</v>
      </c>
      <c r="I415" s="261"/>
      <c r="J415" s="205"/>
      <c r="K415" s="260"/>
      <c r="L415" s="260"/>
      <c r="M415" s="203"/>
      <c r="N415" s="171"/>
      <c r="O415" s="171"/>
      <c r="P415" s="171"/>
      <c r="Q415" s="171"/>
      <c r="R415" s="172"/>
      <c r="T415" s="171"/>
    </row>
    <row r="416" spans="1:20" s="170" customFormat="1" ht="24" customHeight="1">
      <c r="A416" s="169">
        <v>6</v>
      </c>
      <c r="B416" s="259" t="s">
        <v>728</v>
      </c>
      <c r="C416" s="201">
        <v>6922115</v>
      </c>
      <c r="D416" s="200" t="s">
        <v>114</v>
      </c>
      <c r="E416" s="200" t="s">
        <v>1</v>
      </c>
      <c r="F416" s="199" t="s">
        <v>720</v>
      </c>
      <c r="G416" s="198">
        <v>1</v>
      </c>
      <c r="H416" s="197" t="s">
        <v>179</v>
      </c>
      <c r="I416" s="258"/>
      <c r="J416" s="195"/>
      <c r="K416" s="257"/>
      <c r="L416" s="257" t="s">
        <v>747</v>
      </c>
      <c r="M416" s="193" t="s">
        <v>777</v>
      </c>
      <c r="N416" s="171"/>
      <c r="O416" s="171"/>
      <c r="P416" s="171"/>
      <c r="Q416" s="171"/>
      <c r="R416" s="172"/>
      <c r="T416" s="171"/>
    </row>
    <row r="417" spans="1:20" s="170" customFormat="1" ht="24" customHeight="1" thickBot="1">
      <c r="A417" s="169">
        <v>6</v>
      </c>
      <c r="B417" s="278" t="s">
        <v>728</v>
      </c>
      <c r="C417" s="191">
        <v>6915352</v>
      </c>
      <c r="D417" s="190" t="s">
        <v>46</v>
      </c>
      <c r="E417" s="190" t="s">
        <v>1</v>
      </c>
      <c r="F417" s="189" t="s">
        <v>720</v>
      </c>
      <c r="G417" s="188">
        <v>1</v>
      </c>
      <c r="H417" s="187" t="s">
        <v>179</v>
      </c>
      <c r="I417" s="256"/>
      <c r="J417" s="185"/>
      <c r="K417" s="255"/>
      <c r="L417" s="255" t="s">
        <v>747</v>
      </c>
      <c r="M417" s="183"/>
      <c r="N417" s="171"/>
      <c r="O417" s="171"/>
      <c r="P417" s="171"/>
      <c r="Q417" s="171"/>
      <c r="R417" s="172"/>
      <c r="T417" s="171"/>
    </row>
    <row r="418" spans="1:20" s="170" customFormat="1" ht="6.75" customHeight="1" thickBot="1">
      <c r="A418" s="182"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/>
      <c r="M418" s="213"/>
      <c r="N418" s="171"/>
      <c r="O418" s="171"/>
      <c r="P418" s="171"/>
      <c r="Q418" s="171"/>
      <c r="R418" s="172"/>
      <c r="T418" s="171"/>
    </row>
    <row r="419" spans="1:20" s="170" customFormat="1" ht="24" customHeight="1">
      <c r="A419" s="169">
        <v>7</v>
      </c>
      <c r="B419" s="276" t="s">
        <v>728</v>
      </c>
      <c r="C419" s="251">
        <v>6905903</v>
      </c>
      <c r="D419" s="250" t="s">
        <v>108</v>
      </c>
      <c r="E419" s="250" t="s">
        <v>1</v>
      </c>
      <c r="F419" s="249" t="s">
        <v>720</v>
      </c>
      <c r="G419" s="248">
        <v>1</v>
      </c>
      <c r="H419" s="247" t="s">
        <v>8</v>
      </c>
      <c r="I419" s="275"/>
      <c r="J419" s="245"/>
      <c r="K419" s="274"/>
      <c r="L419" s="274"/>
      <c r="M419" s="243"/>
      <c r="N419" s="171"/>
      <c r="O419" s="171"/>
      <c r="P419" s="171"/>
      <c r="Q419" s="171"/>
      <c r="R419" s="172"/>
      <c r="T419" s="171"/>
    </row>
    <row r="420" spans="1:20" s="170" customFormat="1" ht="24" customHeight="1">
      <c r="A420" s="169">
        <v>7</v>
      </c>
      <c r="B420" s="273" t="s">
        <v>728</v>
      </c>
      <c r="C420" s="241">
        <v>6915916</v>
      </c>
      <c r="D420" s="240" t="s">
        <v>112</v>
      </c>
      <c r="E420" s="240" t="s">
        <v>1</v>
      </c>
      <c r="F420" s="239" t="s">
        <v>720</v>
      </c>
      <c r="G420" s="238">
        <v>1</v>
      </c>
      <c r="H420" s="237" t="s">
        <v>179</v>
      </c>
      <c r="I420" s="272"/>
      <c r="J420" s="235"/>
      <c r="K420" s="271"/>
      <c r="L420" s="271" t="s">
        <v>747</v>
      </c>
      <c r="M420" s="233" t="s">
        <v>777</v>
      </c>
      <c r="N420" s="171"/>
      <c r="O420" s="171"/>
      <c r="P420" s="171"/>
      <c r="Q420" s="171"/>
      <c r="R420" s="172"/>
      <c r="T420" s="171"/>
    </row>
    <row r="421" spans="1:20" s="170" customFormat="1" ht="24" customHeight="1" thickBot="1">
      <c r="A421" s="169">
        <v>7</v>
      </c>
      <c r="B421" s="270" t="s">
        <v>728</v>
      </c>
      <c r="C421" s="231">
        <v>6921537</v>
      </c>
      <c r="D421" s="230" t="s">
        <v>52</v>
      </c>
      <c r="E421" s="230" t="s">
        <v>1</v>
      </c>
      <c r="F421" s="229" t="s">
        <v>720</v>
      </c>
      <c r="G421" s="228">
        <v>1</v>
      </c>
      <c r="H421" s="227" t="s">
        <v>179</v>
      </c>
      <c r="I421" s="269"/>
      <c r="J421" s="225"/>
      <c r="K421" s="268"/>
      <c r="L421" s="271" t="s">
        <v>747</v>
      </c>
      <c r="M421" s="223"/>
      <c r="N421" s="171"/>
      <c r="O421" s="171"/>
      <c r="P421" s="171"/>
      <c r="Q421" s="171"/>
      <c r="R421" s="172"/>
      <c r="T421" s="171"/>
    </row>
    <row r="422" spans="1:20" s="170" customFormat="1" ht="6.75" customHeight="1" thickBot="1">
      <c r="A422" s="182"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/>
      <c r="M422" s="213"/>
      <c r="N422" s="171"/>
      <c r="O422" s="171"/>
      <c r="P422" s="171"/>
      <c r="Q422" s="171"/>
      <c r="R422" s="172"/>
      <c r="T422" s="171"/>
    </row>
    <row r="423" spans="1:20" s="170" customFormat="1" ht="24" customHeight="1">
      <c r="A423" s="169">
        <v>8</v>
      </c>
      <c r="B423" s="262" t="s">
        <v>728</v>
      </c>
      <c r="C423" s="211">
        <v>6925111</v>
      </c>
      <c r="D423" s="210" t="s">
        <v>121</v>
      </c>
      <c r="E423" s="210" t="s">
        <v>1</v>
      </c>
      <c r="F423" s="209" t="s">
        <v>720</v>
      </c>
      <c r="G423" s="208">
        <v>1</v>
      </c>
      <c r="H423" s="207" t="s">
        <v>8</v>
      </c>
      <c r="I423" s="261"/>
      <c r="J423" s="205"/>
      <c r="K423" s="260"/>
      <c r="L423" s="271" t="s">
        <v>747</v>
      </c>
      <c r="M423" s="203"/>
      <c r="N423" s="171"/>
      <c r="O423" s="171"/>
      <c r="P423" s="171"/>
      <c r="Q423" s="171"/>
      <c r="R423" s="172"/>
      <c r="T423" s="171"/>
    </row>
    <row r="424" spans="1:20" s="170" customFormat="1" ht="24" customHeight="1">
      <c r="A424" s="169">
        <v>8</v>
      </c>
      <c r="B424" s="259" t="s">
        <v>728</v>
      </c>
      <c r="C424" s="201">
        <v>6919174</v>
      </c>
      <c r="D424" s="200" t="s">
        <v>124</v>
      </c>
      <c r="E424" s="200" t="s">
        <v>1</v>
      </c>
      <c r="F424" s="199" t="s">
        <v>720</v>
      </c>
      <c r="G424" s="198">
        <v>1</v>
      </c>
      <c r="H424" s="197" t="s">
        <v>8</v>
      </c>
      <c r="I424" s="258"/>
      <c r="J424" s="195"/>
      <c r="K424" s="257"/>
      <c r="L424" s="271" t="s">
        <v>747</v>
      </c>
      <c r="M424" s="193" t="s">
        <v>778</v>
      </c>
      <c r="N424" s="171"/>
      <c r="O424" s="171"/>
      <c r="P424" s="171"/>
      <c r="Q424" s="171"/>
      <c r="R424" s="172"/>
      <c r="T424" s="171"/>
    </row>
    <row r="425" spans="1:20" s="170" customFormat="1" ht="24" customHeight="1" thickBot="1">
      <c r="A425" s="169">
        <v>8</v>
      </c>
      <c r="B425" s="278" t="s">
        <v>728</v>
      </c>
      <c r="C425" s="191">
        <v>6917605</v>
      </c>
      <c r="D425" s="190" t="s">
        <v>242</v>
      </c>
      <c r="E425" s="190" t="s">
        <v>1</v>
      </c>
      <c r="F425" s="189" t="s">
        <v>720</v>
      </c>
      <c r="G425" s="188">
        <v>1</v>
      </c>
      <c r="H425" s="187" t="s">
        <v>179</v>
      </c>
      <c r="I425" s="256"/>
      <c r="J425" s="185"/>
      <c r="K425" s="255"/>
      <c r="L425" s="271" t="s">
        <v>747</v>
      </c>
      <c r="M425" s="183"/>
      <c r="N425" s="171"/>
      <c r="O425" s="171"/>
      <c r="P425" s="171"/>
      <c r="Q425" s="171"/>
      <c r="R425" s="172"/>
      <c r="T425" s="171"/>
    </row>
    <row r="426" spans="1:20" s="170" customFormat="1" ht="6.75" customHeight="1" thickBot="1">
      <c r="A426" s="182"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/>
      <c r="M426" s="213"/>
      <c r="N426" s="171"/>
      <c r="O426" s="171"/>
      <c r="P426" s="171"/>
      <c r="Q426" s="171"/>
      <c r="R426" s="172"/>
      <c r="T426" s="171"/>
    </row>
    <row r="427" spans="1:20" s="170" customFormat="1" ht="24" customHeight="1">
      <c r="A427" s="169">
        <v>9</v>
      </c>
      <c r="B427" s="276" t="s">
        <v>728</v>
      </c>
      <c r="C427" s="251">
        <v>6924981</v>
      </c>
      <c r="D427" s="250" t="s">
        <v>476</v>
      </c>
      <c r="E427" s="250" t="s">
        <v>350</v>
      </c>
      <c r="F427" s="249" t="s">
        <v>720</v>
      </c>
      <c r="G427" s="248">
        <v>1</v>
      </c>
      <c r="H427" s="247" t="s">
        <v>179</v>
      </c>
      <c r="I427" s="275"/>
      <c r="J427" s="245"/>
      <c r="K427" s="274"/>
      <c r="L427" s="274"/>
      <c r="M427" s="243"/>
      <c r="N427" s="171"/>
      <c r="O427" s="171"/>
      <c r="P427" s="171"/>
      <c r="Q427" s="171"/>
      <c r="R427" s="172"/>
      <c r="T427" s="171"/>
    </row>
    <row r="428" spans="1:20" s="170" customFormat="1" ht="24" customHeight="1">
      <c r="A428" s="169">
        <v>9</v>
      </c>
      <c r="B428" s="273" t="s">
        <v>728</v>
      </c>
      <c r="C428" s="241">
        <v>6925216</v>
      </c>
      <c r="D428" s="240" t="s">
        <v>474</v>
      </c>
      <c r="E428" s="240" t="s">
        <v>350</v>
      </c>
      <c r="F428" s="239" t="s">
        <v>720</v>
      </c>
      <c r="G428" s="238">
        <v>1</v>
      </c>
      <c r="H428" s="237" t="s">
        <v>179</v>
      </c>
      <c r="I428" s="272"/>
      <c r="J428" s="235"/>
      <c r="K428" s="271"/>
      <c r="L428" s="271"/>
      <c r="M428" s="233"/>
      <c r="N428" s="171"/>
      <c r="O428" s="171"/>
      <c r="P428" s="171"/>
      <c r="Q428" s="171"/>
      <c r="R428" s="172"/>
      <c r="T428" s="171"/>
    </row>
    <row r="429" spans="1:20" s="170" customFormat="1" ht="24" customHeight="1" thickBot="1">
      <c r="A429" s="169">
        <v>9</v>
      </c>
      <c r="B429" s="270" t="s">
        <v>728</v>
      </c>
      <c r="C429" s="231">
        <v>6925156</v>
      </c>
      <c r="D429" s="230" t="s">
        <v>292</v>
      </c>
      <c r="E429" s="230" t="s">
        <v>350</v>
      </c>
      <c r="F429" s="229" t="s">
        <v>720</v>
      </c>
      <c r="G429" s="228">
        <v>1</v>
      </c>
      <c r="H429" s="227" t="s">
        <v>179</v>
      </c>
      <c r="I429" s="269"/>
      <c r="J429" s="225"/>
      <c r="K429" s="268"/>
      <c r="L429" s="268"/>
      <c r="M429" s="223"/>
      <c r="N429" s="171"/>
      <c r="O429" s="171"/>
      <c r="P429" s="171"/>
      <c r="Q429" s="171"/>
      <c r="R429" s="172"/>
      <c r="T429" s="171"/>
    </row>
    <row r="430" spans="1:20" s="170" customFormat="1" ht="6.75" customHeight="1" thickBot="1">
      <c r="A430" s="182"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/>
      <c r="M430" s="213"/>
      <c r="N430" s="171"/>
      <c r="O430" s="171"/>
      <c r="P430" s="171"/>
      <c r="Q430" s="171"/>
      <c r="R430" s="172"/>
      <c r="T430" s="171"/>
    </row>
    <row r="431" spans="1:20" s="170" customFormat="1" ht="24" customHeight="1">
      <c r="A431" s="169">
        <v>10</v>
      </c>
      <c r="B431" s="262" t="s">
        <v>728</v>
      </c>
      <c r="C431" s="211">
        <v>6905637</v>
      </c>
      <c r="D431" s="210" t="s">
        <v>219</v>
      </c>
      <c r="E431" s="210" t="s">
        <v>350</v>
      </c>
      <c r="F431" s="209" t="s">
        <v>720</v>
      </c>
      <c r="G431" s="208">
        <v>1</v>
      </c>
      <c r="H431" s="207" t="s">
        <v>179</v>
      </c>
      <c r="I431" s="261"/>
      <c r="J431" s="205"/>
      <c r="K431" s="260"/>
      <c r="L431" s="260"/>
      <c r="M431" s="203"/>
      <c r="N431" s="171"/>
      <c r="O431" s="171"/>
      <c r="P431" s="171"/>
      <c r="Q431" s="171"/>
      <c r="R431" s="172"/>
      <c r="T431" s="171"/>
    </row>
    <row r="432" spans="1:20" s="170" customFormat="1" ht="24" customHeight="1">
      <c r="A432" s="169">
        <v>10</v>
      </c>
      <c r="B432" s="259" t="s">
        <v>728</v>
      </c>
      <c r="C432" s="201">
        <v>6924592</v>
      </c>
      <c r="D432" s="200" t="s">
        <v>34</v>
      </c>
      <c r="E432" s="200" t="s">
        <v>350</v>
      </c>
      <c r="F432" s="199" t="s">
        <v>720</v>
      </c>
      <c r="G432" s="198">
        <v>1</v>
      </c>
      <c r="H432" s="197" t="s">
        <v>179</v>
      </c>
      <c r="I432" s="258"/>
      <c r="J432" s="195"/>
      <c r="K432" s="257"/>
      <c r="L432" s="257"/>
      <c r="M432" s="193"/>
      <c r="N432" s="171"/>
      <c r="O432" s="171"/>
      <c r="P432" s="171"/>
      <c r="Q432" s="171"/>
      <c r="R432" s="172"/>
      <c r="T432" s="171"/>
    </row>
    <row r="433" spans="1:20" s="170" customFormat="1" ht="24" customHeight="1" thickBot="1">
      <c r="A433" s="169">
        <v>10</v>
      </c>
      <c r="B433" s="278" t="s">
        <v>728</v>
      </c>
      <c r="C433" s="191">
        <v>6920890</v>
      </c>
      <c r="D433" s="190" t="s">
        <v>262</v>
      </c>
      <c r="E433" s="190" t="s">
        <v>350</v>
      </c>
      <c r="F433" s="189" t="s">
        <v>720</v>
      </c>
      <c r="G433" s="188">
        <v>1</v>
      </c>
      <c r="H433" s="187" t="s">
        <v>179</v>
      </c>
      <c r="I433" s="256"/>
      <c r="J433" s="185"/>
      <c r="K433" s="255"/>
      <c r="L433" s="255"/>
      <c r="M433" s="183"/>
      <c r="N433" s="171"/>
      <c r="O433" s="171"/>
      <c r="P433" s="171"/>
      <c r="Q433" s="171"/>
      <c r="R433" s="172"/>
      <c r="T433" s="171"/>
    </row>
    <row r="434" spans="1:20" s="170" customFormat="1" ht="6.75" customHeight="1" thickBot="1">
      <c r="A434" s="182"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/>
      <c r="M434" s="213"/>
      <c r="N434" s="171"/>
      <c r="O434" s="171"/>
      <c r="P434" s="171"/>
      <c r="Q434" s="171"/>
      <c r="R434" s="172"/>
      <c r="T434" s="171"/>
    </row>
    <row r="435" spans="1:20" s="170" customFormat="1" ht="24" customHeight="1">
      <c r="A435" s="169">
        <v>11</v>
      </c>
      <c r="B435" s="276" t="s">
        <v>728</v>
      </c>
      <c r="C435" s="251">
        <v>6903034</v>
      </c>
      <c r="D435" s="250" t="s">
        <v>216</v>
      </c>
      <c r="E435" s="250" t="s">
        <v>554</v>
      </c>
      <c r="F435" s="249" t="s">
        <v>720</v>
      </c>
      <c r="G435" s="248">
        <v>1</v>
      </c>
      <c r="H435" s="247" t="s">
        <v>8</v>
      </c>
      <c r="I435" s="275"/>
      <c r="J435" s="245"/>
      <c r="K435" s="274"/>
      <c r="L435" s="274"/>
      <c r="M435" s="243"/>
      <c r="N435" s="171"/>
      <c r="O435" s="171"/>
      <c r="P435" s="171"/>
      <c r="Q435" s="171"/>
      <c r="R435" s="172"/>
      <c r="T435" s="171"/>
    </row>
    <row r="436" spans="1:20" s="170" customFormat="1" ht="24" customHeight="1">
      <c r="A436" s="169">
        <v>11</v>
      </c>
      <c r="B436" s="273" t="s">
        <v>728</v>
      </c>
      <c r="C436" s="241">
        <v>6925190</v>
      </c>
      <c r="D436" s="240" t="s">
        <v>293</v>
      </c>
      <c r="E436" s="240" t="s">
        <v>554</v>
      </c>
      <c r="F436" s="239" t="s">
        <v>720</v>
      </c>
      <c r="G436" s="238">
        <v>1</v>
      </c>
      <c r="H436" s="237" t="s">
        <v>179</v>
      </c>
      <c r="I436" s="272"/>
      <c r="J436" s="235"/>
      <c r="K436" s="271"/>
      <c r="L436" s="271" t="s">
        <v>747</v>
      </c>
      <c r="M436" s="233" t="s">
        <v>777</v>
      </c>
      <c r="N436" s="171"/>
      <c r="O436" s="171"/>
      <c r="P436" s="171"/>
      <c r="Q436" s="171"/>
      <c r="R436" s="172"/>
      <c r="T436" s="171"/>
    </row>
    <row r="437" spans="1:20" s="170" customFormat="1" ht="24" customHeight="1" thickBot="1">
      <c r="A437" s="169">
        <v>11</v>
      </c>
      <c r="B437" s="270" t="s">
        <v>728</v>
      </c>
      <c r="C437" s="231">
        <v>6917994</v>
      </c>
      <c r="D437" s="230" t="s">
        <v>244</v>
      </c>
      <c r="E437" s="230" t="s">
        <v>554</v>
      </c>
      <c r="F437" s="229" t="s">
        <v>720</v>
      </c>
      <c r="G437" s="228">
        <v>1</v>
      </c>
      <c r="H437" s="227" t="s">
        <v>179</v>
      </c>
      <c r="I437" s="269"/>
      <c r="J437" s="225"/>
      <c r="K437" s="268"/>
      <c r="L437" s="271" t="s">
        <v>747</v>
      </c>
      <c r="M437" s="223"/>
      <c r="N437" s="171"/>
      <c r="O437" s="171"/>
      <c r="P437" s="171"/>
      <c r="Q437" s="171"/>
      <c r="R437" s="172"/>
      <c r="T437" s="171"/>
    </row>
    <row r="438" spans="1:20" s="170" customFormat="1" ht="6.75" customHeight="1" thickBot="1">
      <c r="A438" s="182"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/>
      <c r="M438" s="213"/>
      <c r="N438" s="171"/>
      <c r="O438" s="171"/>
      <c r="P438" s="171"/>
      <c r="Q438" s="171"/>
      <c r="R438" s="172"/>
      <c r="T438" s="171"/>
    </row>
    <row r="439" spans="1:20" s="170" customFormat="1" ht="24" customHeight="1">
      <c r="A439" s="169">
        <v>12</v>
      </c>
      <c r="B439" s="262" t="s">
        <v>728</v>
      </c>
      <c r="C439" s="211">
        <v>6925756</v>
      </c>
      <c r="D439" s="210" t="s">
        <v>311</v>
      </c>
      <c r="E439" s="210" t="s">
        <v>554</v>
      </c>
      <c r="F439" s="209" t="s">
        <v>720</v>
      </c>
      <c r="G439" s="208">
        <v>1</v>
      </c>
      <c r="H439" s="207" t="s">
        <v>8</v>
      </c>
      <c r="I439" s="261"/>
      <c r="J439" s="205"/>
      <c r="K439" s="260"/>
      <c r="L439" s="260"/>
      <c r="M439" s="203"/>
      <c r="N439" s="171"/>
      <c r="O439" s="171"/>
      <c r="P439" s="171"/>
      <c r="Q439" s="171"/>
      <c r="R439" s="172"/>
      <c r="T439" s="171"/>
    </row>
    <row r="440" spans="1:20" s="170" customFormat="1" ht="24" customHeight="1">
      <c r="A440" s="169">
        <v>12</v>
      </c>
      <c r="B440" s="259" t="s">
        <v>728</v>
      </c>
      <c r="C440" s="201">
        <v>6924431</v>
      </c>
      <c r="D440" s="200" t="s">
        <v>344</v>
      </c>
      <c r="E440" s="200" t="s">
        <v>554</v>
      </c>
      <c r="F440" s="199" t="s">
        <v>720</v>
      </c>
      <c r="G440" s="198">
        <v>1</v>
      </c>
      <c r="H440" s="197" t="s">
        <v>179</v>
      </c>
      <c r="I440" s="258"/>
      <c r="J440" s="195"/>
      <c r="K440" s="257"/>
      <c r="L440" s="271" t="s">
        <v>747</v>
      </c>
      <c r="M440" s="193" t="s">
        <v>777</v>
      </c>
      <c r="N440" s="171"/>
      <c r="O440" s="171"/>
      <c r="P440" s="171"/>
      <c r="Q440" s="171"/>
      <c r="R440" s="172"/>
      <c r="T440" s="171"/>
    </row>
    <row r="441" spans="1:20" s="170" customFormat="1" ht="24" customHeight="1" thickBot="1">
      <c r="A441" s="169">
        <v>12</v>
      </c>
      <c r="B441" s="278" t="s">
        <v>728</v>
      </c>
      <c r="C441" s="191">
        <v>6926019</v>
      </c>
      <c r="D441" s="190" t="s">
        <v>340</v>
      </c>
      <c r="E441" s="190" t="s">
        <v>554</v>
      </c>
      <c r="F441" s="189" t="s">
        <v>720</v>
      </c>
      <c r="G441" s="188">
        <v>1</v>
      </c>
      <c r="H441" s="187" t="s">
        <v>179</v>
      </c>
      <c r="I441" s="256"/>
      <c r="J441" s="185"/>
      <c r="K441" s="255"/>
      <c r="L441" s="271" t="s">
        <v>747</v>
      </c>
      <c r="M441" s="183"/>
      <c r="N441" s="171"/>
      <c r="O441" s="171"/>
      <c r="P441" s="171"/>
      <c r="Q441" s="171"/>
      <c r="R441" s="172"/>
      <c r="T441" s="171"/>
    </row>
    <row r="442" spans="1:20" s="170" customFormat="1" ht="6.75" customHeight="1" thickBot="1">
      <c r="A442" s="182"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/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/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/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/>
      <c r="M445" s="223"/>
      <c r="N445" s="171"/>
      <c r="O445" s="171"/>
      <c r="P445" s="171"/>
      <c r="Q445" s="171"/>
      <c r="R445" s="172"/>
      <c r="T445" s="171"/>
    </row>
    <row r="446" spans="1:20" s="170" customFormat="1" ht="6.75" customHeight="1" thickBot="1">
      <c r="A446" s="182"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/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/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/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/>
      <c r="M449" s="183"/>
      <c r="N449" s="171"/>
      <c r="O449" s="171"/>
      <c r="P449" s="171"/>
      <c r="Q449" s="171"/>
      <c r="R449" s="172"/>
      <c r="T449" s="171"/>
    </row>
    <row r="450" spans="1:20" s="170" customFormat="1" ht="6.75" customHeight="1" thickBot="1">
      <c r="A450" s="182"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/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/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/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/>
      <c r="M453" s="223"/>
      <c r="N453" s="171"/>
      <c r="O453" s="171"/>
      <c r="P453" s="171"/>
      <c r="Q453" s="171"/>
      <c r="R453" s="172"/>
      <c r="T453" s="171"/>
    </row>
    <row r="454" spans="1:20" s="170" customFormat="1" ht="6.75" customHeight="1" thickBot="1">
      <c r="A454" s="182"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/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/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/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/>
      <c r="M457" s="183"/>
      <c r="N457" s="171"/>
      <c r="O457" s="171"/>
      <c r="P457" s="171"/>
      <c r="Q457" s="171"/>
      <c r="R457" s="172"/>
      <c r="T457" s="171"/>
    </row>
    <row r="458" spans="1:20" s="170" customFormat="1" ht="6.75" customHeight="1" thickBot="1">
      <c r="A458" s="222"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/>
      <c r="M458" s="213"/>
      <c r="N458" s="171"/>
      <c r="O458" s="171"/>
      <c r="P458" s="171"/>
      <c r="Q458" s="171"/>
      <c r="R458" s="172"/>
      <c r="T458" s="171"/>
    </row>
    <row r="459" spans="1:20" s="170" customFormat="1" ht="24" customHeight="1">
      <c r="A459" s="169">
        <v>1</v>
      </c>
      <c r="B459" s="276"/>
      <c r="C459" s="251">
        <v>6922848</v>
      </c>
      <c r="D459" s="250" t="s">
        <v>33</v>
      </c>
      <c r="E459" s="250" t="s">
        <v>0</v>
      </c>
      <c r="F459" s="249" t="s">
        <v>720</v>
      </c>
      <c r="G459" s="248">
        <v>2</v>
      </c>
      <c r="H459" s="247" t="s">
        <v>8</v>
      </c>
      <c r="I459" s="275"/>
      <c r="J459" s="245"/>
      <c r="K459" s="274"/>
      <c r="L459" s="274"/>
      <c r="M459" s="243" t="s">
        <v>776</v>
      </c>
      <c r="N459" s="171"/>
      <c r="O459" s="171"/>
      <c r="P459" s="171"/>
      <c r="Q459" s="171"/>
      <c r="R459" s="172"/>
      <c r="T459" s="171"/>
    </row>
    <row r="460" spans="1:20" s="170" customFormat="1" ht="24" customHeight="1">
      <c r="A460" s="169">
        <v>1</v>
      </c>
      <c r="B460" s="273" t="s">
        <v>726</v>
      </c>
      <c r="C460" s="241">
        <v>6901946</v>
      </c>
      <c r="D460" s="240" t="s">
        <v>53</v>
      </c>
      <c r="E460" s="240" t="s">
        <v>0</v>
      </c>
      <c r="F460" s="239" t="s">
        <v>720</v>
      </c>
      <c r="G460" s="238">
        <v>2</v>
      </c>
      <c r="H460" s="237" t="s">
        <v>179</v>
      </c>
      <c r="I460" s="272"/>
      <c r="J460" s="235"/>
      <c r="K460" s="271"/>
      <c r="L460" s="271" t="s">
        <v>747</v>
      </c>
      <c r="M460" s="233" t="s">
        <v>727</v>
      </c>
      <c r="N460" s="171"/>
      <c r="O460" s="171"/>
      <c r="P460" s="171"/>
      <c r="Q460" s="171"/>
      <c r="R460" s="172"/>
      <c r="T460" s="171"/>
    </row>
    <row r="461" spans="1:20" s="170" customFormat="1" ht="24" customHeight="1" thickBot="1">
      <c r="A461" s="169">
        <v>1</v>
      </c>
      <c r="B461" s="270"/>
      <c r="C461" s="231">
        <v>6908353</v>
      </c>
      <c r="D461" s="230" t="s">
        <v>227</v>
      </c>
      <c r="E461" s="230" t="s">
        <v>0</v>
      </c>
      <c r="F461" s="229" t="s">
        <v>720</v>
      </c>
      <c r="G461" s="228">
        <v>2</v>
      </c>
      <c r="H461" s="227" t="s">
        <v>179</v>
      </c>
      <c r="I461" s="269"/>
      <c r="J461" s="225"/>
      <c r="K461" s="268"/>
      <c r="L461" s="271" t="s">
        <v>747</v>
      </c>
      <c r="M461" s="223" t="s">
        <v>774</v>
      </c>
      <c r="N461" s="171"/>
      <c r="O461" s="171"/>
      <c r="P461" s="171"/>
      <c r="Q461" s="171"/>
      <c r="R461" s="172"/>
      <c r="T461" s="171"/>
    </row>
    <row r="462" spans="1:20" s="170" customFormat="1" ht="6.75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/>
      <c r="M462" s="213"/>
      <c r="N462" s="171"/>
      <c r="O462" s="171"/>
      <c r="P462" s="171"/>
      <c r="Q462" s="171"/>
      <c r="R462" s="172"/>
      <c r="T462" s="171"/>
    </row>
    <row r="463" spans="1:20" s="170" customFormat="1" ht="24" customHeight="1">
      <c r="A463" s="169">
        <v>2</v>
      </c>
      <c r="B463" s="262"/>
      <c r="C463" s="211">
        <v>6922666</v>
      </c>
      <c r="D463" s="210" t="s">
        <v>277</v>
      </c>
      <c r="E463" s="210" t="s">
        <v>2</v>
      </c>
      <c r="F463" s="209" t="s">
        <v>720</v>
      </c>
      <c r="G463" s="208">
        <v>2</v>
      </c>
      <c r="H463" s="207" t="s">
        <v>179</v>
      </c>
      <c r="I463" s="261"/>
      <c r="J463" s="205"/>
      <c r="K463" s="260"/>
      <c r="L463" s="260"/>
      <c r="M463" s="203" t="s">
        <v>727</v>
      </c>
      <c r="N463" s="171"/>
      <c r="O463" s="171"/>
      <c r="P463" s="171"/>
      <c r="Q463" s="171"/>
      <c r="R463" s="172"/>
      <c r="T463" s="171"/>
    </row>
    <row r="464" spans="1:20" s="170" customFormat="1" ht="24" customHeight="1">
      <c r="A464" s="169">
        <v>2</v>
      </c>
      <c r="B464" s="259" t="s">
        <v>726</v>
      </c>
      <c r="C464" s="201">
        <v>6922667</v>
      </c>
      <c r="D464" s="200" t="s">
        <v>278</v>
      </c>
      <c r="E464" s="200" t="s">
        <v>2</v>
      </c>
      <c r="F464" s="199" t="s">
        <v>720</v>
      </c>
      <c r="G464" s="198">
        <v>2</v>
      </c>
      <c r="H464" s="197" t="s">
        <v>179</v>
      </c>
      <c r="I464" s="258"/>
      <c r="J464" s="195"/>
      <c r="K464" s="257"/>
      <c r="L464" s="257"/>
      <c r="M464" s="193" t="s">
        <v>774</v>
      </c>
      <c r="N464" s="171"/>
      <c r="O464" s="171"/>
      <c r="P464" s="171"/>
      <c r="Q464" s="171"/>
      <c r="R464" s="172"/>
      <c r="T464" s="171"/>
    </row>
    <row r="465" spans="1:20" s="170" customFormat="1" ht="24" customHeight="1" thickBot="1">
      <c r="A465" s="169">
        <v>2</v>
      </c>
      <c r="B465" s="278"/>
      <c r="C465" s="191">
        <v>6901534</v>
      </c>
      <c r="D465" s="190" t="s">
        <v>205</v>
      </c>
      <c r="E465" s="190" t="s">
        <v>2</v>
      </c>
      <c r="F465" s="189" t="s">
        <v>720</v>
      </c>
      <c r="G465" s="188">
        <v>2</v>
      </c>
      <c r="H465" s="187" t="s">
        <v>179</v>
      </c>
      <c r="I465" s="256"/>
      <c r="J465" s="185"/>
      <c r="K465" s="255"/>
      <c r="L465" s="255"/>
      <c r="M465" s="183"/>
      <c r="N465" s="171"/>
      <c r="O465" s="171"/>
      <c r="P465" s="171"/>
      <c r="Q465" s="171"/>
      <c r="R465" s="172"/>
      <c r="T465" s="171"/>
    </row>
    <row r="466" spans="1:20" s="170" customFormat="1" ht="6.75" customHeight="1" thickBot="1">
      <c r="A466" s="182"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/>
      <c r="M466" s="213"/>
      <c r="N466" s="171"/>
      <c r="O466" s="171"/>
      <c r="P466" s="171"/>
      <c r="Q466" s="171"/>
      <c r="R466" s="172"/>
      <c r="T466" s="171"/>
    </row>
    <row r="467" spans="1:20" s="170" customFormat="1" ht="24" customHeight="1">
      <c r="A467" s="169">
        <v>3</v>
      </c>
      <c r="B467" s="276"/>
      <c r="C467" s="251">
        <v>6913923</v>
      </c>
      <c r="D467" s="250" t="s">
        <v>236</v>
      </c>
      <c r="E467" s="250" t="s">
        <v>5</v>
      </c>
      <c r="F467" s="249" t="s">
        <v>720</v>
      </c>
      <c r="G467" s="248">
        <v>2</v>
      </c>
      <c r="H467" s="247" t="s">
        <v>179</v>
      </c>
      <c r="I467" s="275"/>
      <c r="J467" s="245"/>
      <c r="K467" s="274"/>
      <c r="L467" s="274"/>
      <c r="M467" s="243" t="s">
        <v>727</v>
      </c>
      <c r="N467" s="171"/>
      <c r="O467" s="171"/>
      <c r="P467" s="171"/>
      <c r="Q467" s="171"/>
      <c r="R467" s="172"/>
      <c r="T467" s="171"/>
    </row>
    <row r="468" spans="1:20" s="170" customFormat="1" ht="24" customHeight="1">
      <c r="A468" s="169">
        <v>3</v>
      </c>
      <c r="B468" s="273" t="s">
        <v>726</v>
      </c>
      <c r="C468" s="241">
        <v>4312945</v>
      </c>
      <c r="D468" s="240" t="s">
        <v>523</v>
      </c>
      <c r="E468" s="240" t="s">
        <v>5</v>
      </c>
      <c r="F468" s="239" t="s">
        <v>720</v>
      </c>
      <c r="G468" s="238">
        <v>2</v>
      </c>
      <c r="H468" s="237" t="s">
        <v>179</v>
      </c>
      <c r="I468" s="272"/>
      <c r="J468" s="235"/>
      <c r="K468" s="271"/>
      <c r="L468" s="271"/>
      <c r="M468" s="233" t="s">
        <v>774</v>
      </c>
      <c r="N468" s="171"/>
      <c r="O468" s="171"/>
      <c r="P468" s="171"/>
      <c r="Q468" s="171"/>
      <c r="R468" s="172"/>
      <c r="T468" s="171"/>
    </row>
    <row r="469" spans="1:20" s="170" customFormat="1" ht="24" customHeight="1" thickBot="1">
      <c r="A469" s="169">
        <v>3</v>
      </c>
      <c r="B469" s="270"/>
      <c r="C469" s="231">
        <v>6923490</v>
      </c>
      <c r="D469" s="230" t="s">
        <v>158</v>
      </c>
      <c r="E469" s="230" t="s">
        <v>5</v>
      </c>
      <c r="F469" s="229" t="s">
        <v>720</v>
      </c>
      <c r="G469" s="228">
        <v>2</v>
      </c>
      <c r="H469" s="227" t="s">
        <v>179</v>
      </c>
      <c r="I469" s="269"/>
      <c r="J469" s="225"/>
      <c r="K469" s="268"/>
      <c r="L469" s="268"/>
      <c r="M469" s="223"/>
      <c r="N469" s="171"/>
      <c r="O469" s="171"/>
      <c r="P469" s="171"/>
      <c r="Q469" s="171"/>
      <c r="R469" s="172"/>
      <c r="T469" s="171"/>
    </row>
    <row r="470" spans="1:20" s="170" customFormat="1" ht="6.75" customHeight="1" thickBot="1">
      <c r="A470" s="182"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/>
      <c r="M470" s="213"/>
      <c r="N470" s="171"/>
      <c r="O470" s="171"/>
      <c r="P470" s="171"/>
      <c r="Q470" s="171"/>
      <c r="R470" s="172"/>
      <c r="T470" s="171"/>
    </row>
    <row r="471" spans="1:20" s="170" customFormat="1" ht="24" customHeight="1">
      <c r="A471" s="169">
        <v>4</v>
      </c>
      <c r="B471" s="262"/>
      <c r="C471" s="211">
        <v>6925753</v>
      </c>
      <c r="D471" s="210" t="s">
        <v>308</v>
      </c>
      <c r="E471" s="210" t="s">
        <v>554</v>
      </c>
      <c r="F471" s="209" t="s">
        <v>720</v>
      </c>
      <c r="G471" s="208">
        <v>2</v>
      </c>
      <c r="H471" s="207" t="s">
        <v>8</v>
      </c>
      <c r="I471" s="261"/>
      <c r="J471" s="205"/>
      <c r="K471" s="260"/>
      <c r="L471" s="260"/>
      <c r="M471" s="203" t="s">
        <v>776</v>
      </c>
      <c r="N471" s="171"/>
      <c r="O471" s="171"/>
      <c r="P471" s="171"/>
      <c r="Q471" s="171"/>
      <c r="R471" s="172"/>
      <c r="T471" s="171"/>
    </row>
    <row r="472" spans="1:20" s="170" customFormat="1" ht="24" customHeight="1">
      <c r="A472" s="169">
        <v>4</v>
      </c>
      <c r="B472" s="259" t="s">
        <v>726</v>
      </c>
      <c r="C472" s="201">
        <v>6925754</v>
      </c>
      <c r="D472" s="200" t="s">
        <v>309</v>
      </c>
      <c r="E472" s="200" t="s">
        <v>554</v>
      </c>
      <c r="F472" s="199" t="s">
        <v>720</v>
      </c>
      <c r="G472" s="198">
        <v>2</v>
      </c>
      <c r="H472" s="197" t="s">
        <v>179</v>
      </c>
      <c r="I472" s="258"/>
      <c r="J472" s="195"/>
      <c r="K472" s="257"/>
      <c r="L472" s="271" t="s">
        <v>747</v>
      </c>
      <c r="M472" s="193" t="s">
        <v>727</v>
      </c>
      <c r="N472" s="171"/>
      <c r="O472" s="171"/>
      <c r="P472" s="171"/>
      <c r="Q472" s="171"/>
      <c r="R472" s="172"/>
      <c r="T472" s="171"/>
    </row>
    <row r="473" spans="1:20" s="170" customFormat="1" ht="24" customHeight="1" thickBot="1">
      <c r="A473" s="169">
        <v>4</v>
      </c>
      <c r="B473" s="278"/>
      <c r="C473" s="191">
        <v>6921525</v>
      </c>
      <c r="D473" s="190" t="s">
        <v>607</v>
      </c>
      <c r="E473" s="190" t="s">
        <v>554</v>
      </c>
      <c r="F473" s="189" t="s">
        <v>720</v>
      </c>
      <c r="G473" s="188">
        <v>2</v>
      </c>
      <c r="H473" s="187" t="s">
        <v>179</v>
      </c>
      <c r="I473" s="256"/>
      <c r="J473" s="185"/>
      <c r="K473" s="255"/>
      <c r="L473" s="271" t="s">
        <v>747</v>
      </c>
      <c r="M473" s="183" t="s">
        <v>774</v>
      </c>
      <c r="N473" s="171"/>
      <c r="O473" s="171"/>
      <c r="P473" s="171"/>
      <c r="Q473" s="171"/>
      <c r="R473" s="172"/>
      <c r="T473" s="171"/>
    </row>
    <row r="474" spans="1:20" s="170" customFormat="1" ht="6.75" customHeight="1" thickBot="1">
      <c r="A474" s="182"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/>
      <c r="M474" s="213"/>
      <c r="N474" s="171"/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v>5</v>
      </c>
      <c r="B475" s="276"/>
      <c r="C475" s="251" t="s">
        <v>175</v>
      </c>
      <c r="D475" s="250" t="s">
        <v>176</v>
      </c>
      <c r="E475" s="250" t="s">
        <v>177</v>
      </c>
      <c r="F475" s="249" t="s">
        <v>720</v>
      </c>
      <c r="G475" s="248"/>
      <c r="H475" s="247" t="s">
        <v>178</v>
      </c>
      <c r="I475" s="275"/>
      <c r="J475" s="245"/>
      <c r="K475" s="274"/>
      <c r="L475" s="274"/>
      <c r="M475" s="243"/>
      <c r="N475" s="171"/>
      <c r="O475" s="171"/>
      <c r="P475" s="171"/>
      <c r="Q475" s="171"/>
      <c r="R475" s="172"/>
      <c r="T475" s="171"/>
    </row>
    <row r="476" spans="1:20" s="170" customFormat="1" ht="24" hidden="1" customHeight="1">
      <c r="A476" s="169">
        <v>5</v>
      </c>
      <c r="B476" s="273" t="s">
        <v>726</v>
      </c>
      <c r="C476" s="241" t="s">
        <v>175</v>
      </c>
      <c r="D476" s="240" t="s">
        <v>176</v>
      </c>
      <c r="E476" s="240" t="s">
        <v>177</v>
      </c>
      <c r="F476" s="239" t="s">
        <v>720</v>
      </c>
      <c r="G476" s="238"/>
      <c r="H476" s="237" t="s">
        <v>178</v>
      </c>
      <c r="I476" s="272"/>
      <c r="J476" s="235"/>
      <c r="K476" s="271"/>
      <c r="L476" s="271"/>
      <c r="M476" s="233"/>
      <c r="N476" s="171"/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v>5</v>
      </c>
      <c r="B477" s="270"/>
      <c r="C477" s="231" t="s">
        <v>175</v>
      </c>
      <c r="D477" s="230" t="s">
        <v>176</v>
      </c>
      <c r="E477" s="230" t="s">
        <v>177</v>
      </c>
      <c r="F477" s="229" t="s">
        <v>720</v>
      </c>
      <c r="G477" s="228"/>
      <c r="H477" s="227" t="s">
        <v>178</v>
      </c>
      <c r="I477" s="269"/>
      <c r="J477" s="225"/>
      <c r="K477" s="268"/>
      <c r="L477" s="268"/>
      <c r="M477" s="223"/>
      <c r="N477" s="171"/>
      <c r="O477" s="171"/>
      <c r="P477" s="171"/>
      <c r="Q477" s="171"/>
      <c r="R477" s="172"/>
      <c r="T477" s="171"/>
    </row>
    <row r="478" spans="1:20" s="170" customFormat="1" ht="6.75" customHeight="1" thickBot="1">
      <c r="A478" s="182"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/>
      <c r="M478" s="213"/>
      <c r="N478" s="171"/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v>6</v>
      </c>
      <c r="B479" s="262"/>
      <c r="C479" s="211" t="s">
        <v>175</v>
      </c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/>
      <c r="M479" s="203"/>
      <c r="N479" s="171"/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v>6</v>
      </c>
      <c r="B480" s="259" t="s">
        <v>726</v>
      </c>
      <c r="C480" s="201" t="s">
        <v>175</v>
      </c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/>
      <c r="M480" s="193"/>
      <c r="N480" s="171"/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v>6</v>
      </c>
      <c r="B481" s="278"/>
      <c r="C481" s="191" t="s">
        <v>175</v>
      </c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/>
      <c r="M481" s="183"/>
      <c r="N481" s="171"/>
      <c r="O481" s="171"/>
      <c r="P481" s="171"/>
      <c r="Q481" s="171"/>
      <c r="R481" s="172"/>
      <c r="T481" s="171"/>
    </row>
    <row r="482" spans="1:20" s="170" customFormat="1" ht="6.75" customHeight="1" thickBot="1">
      <c r="A482" s="182"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/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/>
      <c r="M483" s="243"/>
      <c r="N483" s="171"/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/>
      <c r="M484" s="233"/>
      <c r="N484" s="171"/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/>
      <c r="M485" s="223"/>
      <c r="N485" s="171"/>
      <c r="O485" s="171"/>
      <c r="P485" s="171"/>
      <c r="Q485" s="171"/>
      <c r="R485" s="172"/>
      <c r="T485" s="171"/>
    </row>
    <row r="486" spans="1:20" s="170" customFormat="1" ht="6.75" customHeight="1" thickBot="1">
      <c r="A486" s="182"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/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/>
      <c r="M487" s="203"/>
      <c r="N487" s="171"/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/>
      <c r="M488" s="193"/>
      <c r="N488" s="171"/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/>
      <c r="M489" s="183"/>
      <c r="N489" s="171"/>
      <c r="O489" s="171"/>
      <c r="P489" s="171"/>
      <c r="Q489" s="171"/>
      <c r="R489" s="172"/>
      <c r="T489" s="171"/>
    </row>
    <row r="490" spans="1:20" s="170" customFormat="1" ht="6.75" customHeight="1" thickBot="1">
      <c r="A490" s="222"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/>
      <c r="M490" s="213"/>
      <c r="N490" s="171"/>
      <c r="O490" s="171"/>
      <c r="P490" s="171"/>
      <c r="Q490" s="171"/>
      <c r="R490" s="172"/>
      <c r="T490" s="171"/>
    </row>
    <row r="491" spans="1:20" s="170" customFormat="1" ht="24" customHeight="1">
      <c r="A491" s="169">
        <v>1</v>
      </c>
      <c r="B491" s="276"/>
      <c r="C491" s="251">
        <v>6904952</v>
      </c>
      <c r="D491" s="250" t="s">
        <v>647</v>
      </c>
      <c r="E491" s="250" t="s">
        <v>0</v>
      </c>
      <c r="F491" s="249" t="s">
        <v>720</v>
      </c>
      <c r="G491" s="248">
        <v>3</v>
      </c>
      <c r="H491" s="247" t="s">
        <v>179</v>
      </c>
      <c r="I491" s="275"/>
      <c r="J491" s="245"/>
      <c r="K491" s="274"/>
      <c r="L491" s="274"/>
      <c r="M491" s="243" t="s">
        <v>721</v>
      </c>
      <c r="N491" s="171"/>
      <c r="O491" s="171"/>
      <c r="P491" s="171"/>
      <c r="Q491" s="171"/>
      <c r="R491" s="172"/>
      <c r="T491" s="171"/>
    </row>
    <row r="492" spans="1:20" s="170" customFormat="1" ht="24" customHeight="1">
      <c r="A492" s="169">
        <v>1</v>
      </c>
      <c r="B492" s="273" t="s">
        <v>725</v>
      </c>
      <c r="C492" s="241">
        <v>6923503</v>
      </c>
      <c r="D492" s="240" t="s">
        <v>281</v>
      </c>
      <c r="E492" s="240" t="s">
        <v>0</v>
      </c>
      <c r="F492" s="239" t="s">
        <v>720</v>
      </c>
      <c r="G492" s="238">
        <v>3</v>
      </c>
      <c r="H492" s="237" t="s">
        <v>179</v>
      </c>
      <c r="I492" s="272"/>
      <c r="J492" s="235"/>
      <c r="K492" s="271"/>
      <c r="L492" s="271"/>
      <c r="M492" s="233" t="s">
        <v>774</v>
      </c>
      <c r="N492" s="171"/>
      <c r="O492" s="171"/>
      <c r="P492" s="171"/>
      <c r="Q492" s="171"/>
      <c r="R492" s="172"/>
      <c r="T492" s="171"/>
    </row>
    <row r="493" spans="1:20" s="170" customFormat="1" ht="24" customHeight="1" thickBot="1">
      <c r="A493" s="169">
        <v>1</v>
      </c>
      <c r="B493" s="270"/>
      <c r="C493" s="231">
        <v>6912129</v>
      </c>
      <c r="D493" s="230" t="s">
        <v>232</v>
      </c>
      <c r="E493" s="230" t="s">
        <v>0</v>
      </c>
      <c r="F493" s="229" t="s">
        <v>720</v>
      </c>
      <c r="G493" s="228">
        <v>3</v>
      </c>
      <c r="H493" s="227" t="s">
        <v>179</v>
      </c>
      <c r="I493" s="269"/>
      <c r="J493" s="225"/>
      <c r="K493" s="268"/>
      <c r="L493" s="268"/>
      <c r="M493" s="223"/>
      <c r="N493" s="171"/>
      <c r="O493" s="171"/>
      <c r="P493" s="171"/>
      <c r="Q493" s="171"/>
      <c r="R493" s="172"/>
      <c r="T493" s="171"/>
    </row>
    <row r="494" spans="1:20" s="170" customFormat="1" ht="6.75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/>
      <c r="M494" s="213"/>
      <c r="N494" s="171"/>
      <c r="O494" s="171"/>
      <c r="P494" s="171"/>
      <c r="Q494" s="171"/>
      <c r="R494" s="172"/>
      <c r="T494" s="171"/>
    </row>
    <row r="495" spans="1:20" s="170" customFormat="1" ht="24" customHeight="1">
      <c r="A495" s="169">
        <v>2</v>
      </c>
      <c r="B495" s="262"/>
      <c r="C495" s="211">
        <v>6919181</v>
      </c>
      <c r="D495" s="210" t="s">
        <v>51</v>
      </c>
      <c r="E495" s="210" t="s">
        <v>350</v>
      </c>
      <c r="F495" s="209" t="s">
        <v>720</v>
      </c>
      <c r="G495" s="208">
        <v>2</v>
      </c>
      <c r="H495" s="207" t="s">
        <v>179</v>
      </c>
      <c r="I495" s="261"/>
      <c r="J495" s="205"/>
      <c r="K495" s="260"/>
      <c r="L495" s="260"/>
      <c r="M495" s="203"/>
      <c r="N495" s="171"/>
      <c r="O495" s="171"/>
      <c r="P495" s="171"/>
      <c r="Q495" s="171"/>
      <c r="R495" s="172"/>
      <c r="T495" s="171"/>
    </row>
    <row r="496" spans="1:20" s="170" customFormat="1" ht="24" customHeight="1">
      <c r="A496" s="169">
        <v>2</v>
      </c>
      <c r="B496" s="259" t="s">
        <v>725</v>
      </c>
      <c r="C496" s="201">
        <v>6920064</v>
      </c>
      <c r="D496" s="200" t="s">
        <v>407</v>
      </c>
      <c r="E496" s="200" t="s">
        <v>350</v>
      </c>
      <c r="F496" s="199" t="s">
        <v>720</v>
      </c>
      <c r="G496" s="198">
        <v>2</v>
      </c>
      <c r="H496" s="197" t="s">
        <v>179</v>
      </c>
      <c r="I496" s="258"/>
      <c r="J496" s="195"/>
      <c r="K496" s="257"/>
      <c r="L496" s="257"/>
      <c r="M496" s="193"/>
      <c r="N496" s="171"/>
      <c r="O496" s="171"/>
      <c r="P496" s="171"/>
      <c r="Q496" s="171"/>
      <c r="R496" s="172"/>
      <c r="T496" s="171"/>
    </row>
    <row r="497" spans="1:20" s="170" customFormat="1" ht="24" customHeight="1" thickBot="1">
      <c r="A497" s="169">
        <v>2</v>
      </c>
      <c r="B497" s="278"/>
      <c r="C497" s="191">
        <v>6902205</v>
      </c>
      <c r="D497" s="190" t="s">
        <v>82</v>
      </c>
      <c r="E497" s="190" t="s">
        <v>350</v>
      </c>
      <c r="F497" s="189" t="s">
        <v>720</v>
      </c>
      <c r="G497" s="188">
        <v>2</v>
      </c>
      <c r="H497" s="187" t="s">
        <v>179</v>
      </c>
      <c r="I497" s="256"/>
      <c r="J497" s="185"/>
      <c r="K497" s="255"/>
      <c r="L497" s="255"/>
      <c r="M497" s="183"/>
      <c r="N497" s="171"/>
      <c r="O497" s="171"/>
      <c r="P497" s="171"/>
      <c r="Q497" s="171"/>
      <c r="R497" s="172"/>
      <c r="T497" s="171"/>
    </row>
    <row r="498" spans="1:20" s="170" customFormat="1" ht="6.75" customHeight="1" thickBot="1">
      <c r="A498" s="182"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/>
      <c r="M498" s="213"/>
      <c r="N498" s="171"/>
      <c r="O498" s="171"/>
      <c r="P498" s="171"/>
      <c r="Q498" s="171"/>
      <c r="R498" s="172"/>
      <c r="T498" s="171"/>
    </row>
    <row r="499" spans="1:20" s="170" customFormat="1" ht="24" customHeight="1">
      <c r="A499" s="169">
        <v>3</v>
      </c>
      <c r="B499" s="276"/>
      <c r="C499" s="251">
        <v>6926182</v>
      </c>
      <c r="D499" s="250" t="s">
        <v>569</v>
      </c>
      <c r="E499" s="250" t="s">
        <v>554</v>
      </c>
      <c r="F499" s="249" t="s">
        <v>720</v>
      </c>
      <c r="G499" s="248">
        <v>2</v>
      </c>
      <c r="H499" s="247" t="s">
        <v>179</v>
      </c>
      <c r="I499" s="275"/>
      <c r="J499" s="245"/>
      <c r="K499" s="274"/>
      <c r="L499" s="274"/>
      <c r="M499" s="243"/>
      <c r="N499" s="171"/>
      <c r="O499" s="171"/>
      <c r="P499" s="171"/>
      <c r="Q499" s="171"/>
      <c r="R499" s="172"/>
      <c r="T499" s="171"/>
    </row>
    <row r="500" spans="1:20" s="170" customFormat="1" ht="24" customHeight="1">
      <c r="A500" s="169">
        <v>3</v>
      </c>
      <c r="B500" s="273" t="s">
        <v>725</v>
      </c>
      <c r="C500" s="241">
        <v>6926181</v>
      </c>
      <c r="D500" s="240" t="s">
        <v>567</v>
      </c>
      <c r="E500" s="240" t="s">
        <v>554</v>
      </c>
      <c r="F500" s="239" t="s">
        <v>720</v>
      </c>
      <c r="G500" s="238">
        <v>2</v>
      </c>
      <c r="H500" s="237" t="s">
        <v>179</v>
      </c>
      <c r="I500" s="272"/>
      <c r="J500" s="235"/>
      <c r="K500" s="271"/>
      <c r="L500" s="271"/>
      <c r="M500" s="233"/>
      <c r="N500" s="171"/>
      <c r="O500" s="171"/>
      <c r="P500" s="171"/>
      <c r="Q500" s="171"/>
      <c r="R500" s="172"/>
      <c r="T500" s="171"/>
    </row>
    <row r="501" spans="1:20" s="170" customFormat="1" ht="24" customHeight="1" thickBot="1">
      <c r="A501" s="169">
        <v>3</v>
      </c>
      <c r="B501" s="270"/>
      <c r="C501" s="231">
        <v>6925931</v>
      </c>
      <c r="D501" s="230" t="s">
        <v>588</v>
      </c>
      <c r="E501" s="230" t="s">
        <v>554</v>
      </c>
      <c r="F501" s="229" t="s">
        <v>720</v>
      </c>
      <c r="G501" s="228">
        <v>2</v>
      </c>
      <c r="H501" s="227" t="s">
        <v>179</v>
      </c>
      <c r="I501" s="269"/>
      <c r="J501" s="225"/>
      <c r="K501" s="268"/>
      <c r="L501" s="268"/>
      <c r="M501" s="223"/>
      <c r="N501" s="171"/>
      <c r="O501" s="171"/>
      <c r="P501" s="171"/>
      <c r="Q501" s="171"/>
      <c r="R501" s="172"/>
      <c r="T501" s="171"/>
    </row>
    <row r="502" spans="1:20" s="170" customFormat="1" ht="6.75" customHeight="1" thickBot="1">
      <c r="A502" s="182"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/>
      <c r="M502" s="213"/>
      <c r="N502" s="171"/>
      <c r="O502" s="171"/>
      <c r="P502" s="171"/>
      <c r="Q502" s="171"/>
      <c r="R502" s="172"/>
      <c r="T502" s="171"/>
    </row>
    <row r="503" spans="1:20" s="170" customFormat="1" ht="24" customHeight="1">
      <c r="A503" s="169">
        <v>4</v>
      </c>
      <c r="B503" s="262"/>
      <c r="C503" s="211">
        <v>6914199</v>
      </c>
      <c r="D503" s="210" t="s">
        <v>330</v>
      </c>
      <c r="E503" s="210" t="s">
        <v>554</v>
      </c>
      <c r="F503" s="209" t="s">
        <v>720</v>
      </c>
      <c r="G503" s="208">
        <v>2</v>
      </c>
      <c r="H503" s="207" t="s">
        <v>179</v>
      </c>
      <c r="I503" s="261"/>
      <c r="J503" s="205"/>
      <c r="K503" s="260"/>
      <c r="L503" s="260"/>
      <c r="M503" s="203"/>
      <c r="N503" s="171"/>
      <c r="O503" s="171"/>
      <c r="P503" s="171"/>
      <c r="Q503" s="171"/>
      <c r="R503" s="172"/>
      <c r="T503" s="171"/>
    </row>
    <row r="504" spans="1:20" s="170" customFormat="1" ht="24" customHeight="1">
      <c r="A504" s="169">
        <v>4</v>
      </c>
      <c r="B504" s="259" t="s">
        <v>725</v>
      </c>
      <c r="C504" s="201">
        <v>6919371</v>
      </c>
      <c r="D504" s="200" t="s">
        <v>58</v>
      </c>
      <c r="E504" s="200" t="s">
        <v>554</v>
      </c>
      <c r="F504" s="199" t="s">
        <v>720</v>
      </c>
      <c r="G504" s="198">
        <v>2</v>
      </c>
      <c r="H504" s="197" t="s">
        <v>179</v>
      </c>
      <c r="I504" s="258"/>
      <c r="J504" s="195"/>
      <c r="K504" s="257"/>
      <c r="L504" s="257"/>
      <c r="M504" s="193"/>
      <c r="N504" s="171"/>
      <c r="O504" s="171"/>
      <c r="P504" s="171"/>
      <c r="Q504" s="171"/>
      <c r="R504" s="172"/>
      <c r="T504" s="171"/>
    </row>
    <row r="505" spans="1:20" s="170" customFormat="1" ht="24" customHeight="1" thickBot="1">
      <c r="A505" s="169">
        <v>4</v>
      </c>
      <c r="B505" s="278"/>
      <c r="C505" s="191">
        <v>6925489</v>
      </c>
      <c r="D505" s="190" t="s">
        <v>155</v>
      </c>
      <c r="E505" s="190" t="s">
        <v>554</v>
      </c>
      <c r="F505" s="189" t="s">
        <v>720</v>
      </c>
      <c r="G505" s="188">
        <v>2</v>
      </c>
      <c r="H505" s="187" t="s">
        <v>179</v>
      </c>
      <c r="I505" s="256"/>
      <c r="J505" s="185"/>
      <c r="K505" s="255"/>
      <c r="L505" s="255"/>
      <c r="M505" s="183"/>
      <c r="N505" s="171"/>
      <c r="O505" s="171"/>
      <c r="P505" s="171"/>
      <c r="Q505" s="171"/>
      <c r="R505" s="172"/>
      <c r="T505" s="171"/>
    </row>
    <row r="506" spans="1:20" s="170" customFormat="1" ht="6.75" customHeight="1" thickBot="1">
      <c r="A506" s="222"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/>
      <c r="O506" s="171"/>
      <c r="P506" s="171"/>
      <c r="Q506" s="171"/>
      <c r="R506" s="172"/>
      <c r="T506" s="171"/>
    </row>
    <row r="507" spans="1:20" s="170" customFormat="1" ht="24" customHeight="1">
      <c r="A507" s="169">
        <v>1</v>
      </c>
      <c r="B507" s="276"/>
      <c r="C507" s="251">
        <v>6914560</v>
      </c>
      <c r="D507" s="250" t="s">
        <v>131</v>
      </c>
      <c r="E507" s="250" t="s">
        <v>2</v>
      </c>
      <c r="F507" s="249" t="s">
        <v>720</v>
      </c>
      <c r="G507" s="248">
        <v>4</v>
      </c>
      <c r="H507" s="247" t="s">
        <v>179</v>
      </c>
      <c r="I507" s="275"/>
      <c r="J507" s="245"/>
      <c r="K507" s="274"/>
      <c r="L507" s="274"/>
      <c r="M507" s="243" t="s">
        <v>721</v>
      </c>
      <c r="N507" s="171"/>
      <c r="O507" s="171"/>
      <c r="P507" s="171"/>
      <c r="Q507" s="171"/>
      <c r="R507" s="172"/>
      <c r="T507" s="171"/>
    </row>
    <row r="508" spans="1:20" s="170" customFormat="1" ht="24" customHeight="1">
      <c r="A508" s="169">
        <v>1</v>
      </c>
      <c r="B508" s="273" t="s">
        <v>723</v>
      </c>
      <c r="C508" s="241">
        <v>6910155</v>
      </c>
      <c r="D508" s="240" t="s">
        <v>26</v>
      </c>
      <c r="E508" s="240" t="s">
        <v>2</v>
      </c>
      <c r="F508" s="239" t="s">
        <v>720</v>
      </c>
      <c r="G508" s="238">
        <v>4</v>
      </c>
      <c r="H508" s="237" t="s">
        <v>179</v>
      </c>
      <c r="I508" s="272"/>
      <c r="J508" s="235"/>
      <c r="K508" s="271"/>
      <c r="L508" s="271"/>
      <c r="M508" s="233" t="s">
        <v>774</v>
      </c>
      <c r="N508" s="171"/>
      <c r="O508" s="171"/>
      <c r="P508" s="171"/>
      <c r="Q508" s="171"/>
      <c r="R508" s="172"/>
      <c r="T508" s="171"/>
    </row>
    <row r="509" spans="1:20" s="170" customFormat="1" ht="24" customHeight="1" thickBot="1">
      <c r="A509" s="169">
        <v>1</v>
      </c>
      <c r="B509" s="270"/>
      <c r="C509" s="231">
        <v>6923861</v>
      </c>
      <c r="D509" s="230" t="s">
        <v>127</v>
      </c>
      <c r="E509" s="230" t="s">
        <v>2</v>
      </c>
      <c r="F509" s="229" t="s">
        <v>720</v>
      </c>
      <c r="G509" s="228">
        <v>4</v>
      </c>
      <c r="H509" s="227" t="s">
        <v>179</v>
      </c>
      <c r="I509" s="269"/>
      <c r="J509" s="225"/>
      <c r="K509" s="268"/>
      <c r="L509" s="268"/>
      <c r="M509" s="223"/>
      <c r="N509" s="171"/>
      <c r="O509" s="171"/>
      <c r="P509" s="171"/>
      <c r="Q509" s="171"/>
      <c r="R509" s="172"/>
      <c r="T509" s="171"/>
    </row>
    <row r="510" spans="1:20" s="170" customFormat="1" ht="6.75" customHeight="1" thickBot="1">
      <c r="A510" s="182"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/>
      <c r="O510" s="171"/>
      <c r="P510" s="171"/>
      <c r="Q510" s="171"/>
      <c r="R510" s="172"/>
      <c r="T510" s="171"/>
    </row>
    <row r="511" spans="1:20" s="170" customFormat="1" ht="24" customHeight="1">
      <c r="A511" s="169">
        <v>2</v>
      </c>
      <c r="B511" s="262"/>
      <c r="C511" s="211">
        <v>6901249</v>
      </c>
      <c r="D511" s="210" t="s">
        <v>153</v>
      </c>
      <c r="E511" s="210" t="s">
        <v>350</v>
      </c>
      <c r="F511" s="209" t="s">
        <v>720</v>
      </c>
      <c r="G511" s="208">
        <v>4</v>
      </c>
      <c r="H511" s="207" t="s">
        <v>179</v>
      </c>
      <c r="I511" s="261"/>
      <c r="J511" s="205"/>
      <c r="K511" s="260"/>
      <c r="L511" s="260"/>
      <c r="M511" s="203" t="s">
        <v>721</v>
      </c>
      <c r="N511" s="171"/>
      <c r="O511" s="171"/>
      <c r="P511" s="171"/>
      <c r="Q511" s="171"/>
      <c r="R511" s="172"/>
      <c r="T511" s="171"/>
    </row>
    <row r="512" spans="1:20" s="170" customFormat="1" ht="24" customHeight="1">
      <c r="A512" s="169">
        <v>2</v>
      </c>
      <c r="B512" s="259" t="s">
        <v>723</v>
      </c>
      <c r="C512" s="201">
        <v>6922450</v>
      </c>
      <c r="D512" s="200" t="s">
        <v>163</v>
      </c>
      <c r="E512" s="200" t="s">
        <v>350</v>
      </c>
      <c r="F512" s="199" t="s">
        <v>720</v>
      </c>
      <c r="G512" s="198">
        <v>4</v>
      </c>
      <c r="H512" s="197" t="s">
        <v>179</v>
      </c>
      <c r="I512" s="258"/>
      <c r="J512" s="195"/>
      <c r="K512" s="257"/>
      <c r="L512" s="257"/>
      <c r="M512" s="193" t="s">
        <v>774</v>
      </c>
      <c r="N512" s="171"/>
      <c r="O512" s="171"/>
      <c r="P512" s="171"/>
      <c r="Q512" s="171"/>
      <c r="R512" s="172"/>
      <c r="T512" s="171"/>
    </row>
    <row r="513" spans="1:20" s="170" customFormat="1" ht="24" customHeight="1" thickBot="1">
      <c r="A513" s="169">
        <v>2</v>
      </c>
      <c r="B513" s="192"/>
      <c r="C513" s="191">
        <v>6905211</v>
      </c>
      <c r="D513" s="190" t="s">
        <v>425</v>
      </c>
      <c r="E513" s="190" t="s">
        <v>350</v>
      </c>
      <c r="F513" s="189" t="s">
        <v>720</v>
      </c>
      <c r="G513" s="188">
        <v>4</v>
      </c>
      <c r="H513" s="187" t="s">
        <v>179</v>
      </c>
      <c r="I513" s="256"/>
      <c r="J513" s="185"/>
      <c r="K513" s="255"/>
      <c r="L513" s="255"/>
      <c r="M513" s="183"/>
      <c r="N513" s="171"/>
      <c r="O513" s="171"/>
      <c r="P513" s="171"/>
      <c r="Q513" s="171"/>
      <c r="R513" s="172"/>
      <c r="T513" s="171"/>
    </row>
    <row r="514" spans="1:20" s="170" customFormat="1" ht="6.75" customHeight="1" thickBot="1">
      <c r="A514" s="222"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/>
      <c r="O514" s="171"/>
      <c r="P514" s="171"/>
      <c r="Q514" s="171"/>
      <c r="R514" s="172"/>
      <c r="T514" s="171"/>
    </row>
    <row r="515" spans="1:20" s="170" customFormat="1" ht="24" customHeight="1">
      <c r="A515" s="169">
        <v>1</v>
      </c>
      <c r="B515" s="252"/>
      <c r="C515" s="251">
        <v>6901926</v>
      </c>
      <c r="D515" s="250" t="s">
        <v>122</v>
      </c>
      <c r="E515" s="250" t="s">
        <v>0</v>
      </c>
      <c r="F515" s="249" t="s">
        <v>720</v>
      </c>
      <c r="G515" s="248">
        <v>4</v>
      </c>
      <c r="H515" s="247" t="s">
        <v>8</v>
      </c>
      <c r="I515" s="246" t="s">
        <v>8</v>
      </c>
      <c r="J515" s="245"/>
      <c r="K515" s="244"/>
      <c r="L515" s="244"/>
      <c r="M515" s="243"/>
      <c r="N515" s="171"/>
      <c r="O515" s="171"/>
      <c r="P515" s="171"/>
      <c r="Q515" s="171"/>
      <c r="R515" s="172"/>
      <c r="T515" s="171"/>
    </row>
    <row r="516" spans="1:20" s="170" customFormat="1" ht="24" customHeight="1">
      <c r="A516" s="169">
        <v>1</v>
      </c>
      <c r="B516" s="242" t="s">
        <v>722</v>
      </c>
      <c r="C516" s="241">
        <v>6901930</v>
      </c>
      <c r="D516" s="240" t="s">
        <v>132</v>
      </c>
      <c r="E516" s="240" t="s">
        <v>0</v>
      </c>
      <c r="F516" s="239" t="s">
        <v>720</v>
      </c>
      <c r="G516" s="238">
        <v>4</v>
      </c>
      <c r="H516" s="237" t="s">
        <v>179</v>
      </c>
      <c r="I516" s="236" t="s">
        <v>8</v>
      </c>
      <c r="J516" s="235"/>
      <c r="K516" s="234"/>
      <c r="L516" s="271" t="s">
        <v>747</v>
      </c>
      <c r="M516" s="233" t="s">
        <v>777</v>
      </c>
      <c r="N516" s="171"/>
      <c r="O516" s="171"/>
      <c r="P516" s="171"/>
      <c r="Q516" s="171"/>
      <c r="R516" s="172"/>
      <c r="T516" s="171"/>
    </row>
    <row r="517" spans="1:20" s="170" customFormat="1" ht="24" customHeight="1" thickBot="1">
      <c r="A517" s="169">
        <v>1</v>
      </c>
      <c r="B517" s="232"/>
      <c r="C517" s="231">
        <v>6904949</v>
      </c>
      <c r="D517" s="230" t="s">
        <v>217</v>
      </c>
      <c r="E517" s="230" t="s">
        <v>0</v>
      </c>
      <c r="F517" s="229" t="s">
        <v>720</v>
      </c>
      <c r="G517" s="228">
        <v>4</v>
      </c>
      <c r="H517" s="227" t="s">
        <v>179</v>
      </c>
      <c r="I517" s="226" t="s">
        <v>8</v>
      </c>
      <c r="J517" s="225"/>
      <c r="K517" s="224"/>
      <c r="L517" s="271" t="s">
        <v>747</v>
      </c>
      <c r="M517" s="223"/>
      <c r="N517" s="171"/>
      <c r="O517" s="171"/>
      <c r="P517" s="171"/>
      <c r="Q517" s="171"/>
      <c r="R517" s="172"/>
      <c r="T517" s="171"/>
    </row>
    <row r="518" spans="1:20" s="170" customFormat="1" ht="6.75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customHeight="1">
      <c r="A519" s="169">
        <v>1</v>
      </c>
      <c r="B519" s="212"/>
      <c r="C519" s="211">
        <v>6906680</v>
      </c>
      <c r="D519" s="210" t="s">
        <v>222</v>
      </c>
      <c r="E519" s="210" t="s">
        <v>1</v>
      </c>
      <c r="F519" s="209" t="s">
        <v>720</v>
      </c>
      <c r="G519" s="208">
        <v>6</v>
      </c>
      <c r="H519" s="207" t="s">
        <v>8</v>
      </c>
      <c r="I519" s="206" t="s">
        <v>719</v>
      </c>
      <c r="J519" s="205"/>
      <c r="K519" s="204"/>
      <c r="L519" s="204"/>
      <c r="M519" s="203" t="s">
        <v>776</v>
      </c>
      <c r="N519" s="171"/>
      <c r="O519" s="171"/>
      <c r="P519" s="171"/>
      <c r="Q519" s="171"/>
      <c r="R519" s="172"/>
      <c r="T519" s="171"/>
    </row>
    <row r="520" spans="1:20" s="170" customFormat="1" ht="24" customHeight="1">
      <c r="A520" s="169">
        <v>1</v>
      </c>
      <c r="B520" s="202" t="s">
        <v>721</v>
      </c>
      <c r="C520" s="201">
        <v>6907739</v>
      </c>
      <c r="D520" s="200" t="s">
        <v>111</v>
      </c>
      <c r="E520" s="200" t="s">
        <v>1</v>
      </c>
      <c r="F520" s="199" t="s">
        <v>720</v>
      </c>
      <c r="G520" s="198">
        <v>6</v>
      </c>
      <c r="H520" s="197" t="s">
        <v>179</v>
      </c>
      <c r="I520" s="196" t="s">
        <v>719</v>
      </c>
      <c r="J520" s="195"/>
      <c r="K520" s="194"/>
      <c r="L520" s="271" t="s">
        <v>747</v>
      </c>
      <c r="M520" s="193" t="s">
        <v>775</v>
      </c>
      <c r="N520" s="171"/>
      <c r="O520" s="171"/>
      <c r="P520" s="171"/>
      <c r="Q520" s="171"/>
      <c r="R520" s="172"/>
      <c r="T520" s="171"/>
    </row>
    <row r="521" spans="1:20" s="170" customFormat="1" ht="24" customHeight="1" thickBot="1">
      <c r="A521" s="169">
        <v>1</v>
      </c>
      <c r="B521" s="192"/>
      <c r="C521" s="191">
        <v>6919966</v>
      </c>
      <c r="D521" s="190" t="s">
        <v>115</v>
      </c>
      <c r="E521" s="190" t="s">
        <v>1</v>
      </c>
      <c r="F521" s="189" t="s">
        <v>720</v>
      </c>
      <c r="G521" s="188">
        <v>6</v>
      </c>
      <c r="H521" s="187" t="s">
        <v>179</v>
      </c>
      <c r="I521" s="186" t="s">
        <v>719</v>
      </c>
      <c r="J521" s="185"/>
      <c r="K521" s="184"/>
      <c r="L521" s="271" t="s">
        <v>747</v>
      </c>
      <c r="M521" s="183" t="s">
        <v>774</v>
      </c>
      <c r="N521" s="171"/>
      <c r="O521" s="171"/>
      <c r="P521" s="171"/>
      <c r="Q521" s="171"/>
      <c r="R521" s="172"/>
      <c r="T521" s="171"/>
    </row>
    <row r="522" spans="1:20" s="170" customFormat="1" ht="6.75" customHeight="1" thickBot="1">
      <c r="A522" s="182"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0">
      <filters blank="1">
        <filter val="2° Série"/>
        <filter val="Finalistes"/>
        <filter val="Perd. 1/16"/>
        <filter val="Perd. 1/2"/>
        <filter val="Perd. 1/4"/>
        <filter val="Perd. 1/8"/>
        <filter val="Vainqueurs"/>
      </filters>
    </filterColumn>
    <filterColumn colId="1">
      <filters blank="1">
        <filter val="103628"/>
        <filter val="106403"/>
        <filter val="3802304"/>
        <filter val="4304466"/>
        <filter val="4312945"/>
        <filter val="6900182"/>
        <filter val="6901149"/>
        <filter val="6901220"/>
        <filter val="6901249"/>
        <filter val="6901394"/>
        <filter val="6901410"/>
        <filter val="6901411"/>
        <filter val="6901424"/>
        <filter val="6901432"/>
        <filter val="6901534"/>
        <filter val="6901586"/>
        <filter val="6901672"/>
        <filter val="6901752"/>
        <filter val="6901799"/>
        <filter val="6901891"/>
        <filter val="6901893"/>
        <filter val="6901926"/>
        <filter val="6901930"/>
        <filter val="6901946"/>
        <filter val="6901973"/>
        <filter val="6901974"/>
        <filter val="6901983"/>
        <filter val="6902027"/>
        <filter val="6902205"/>
        <filter val="6903022"/>
        <filter val="6903034"/>
        <filter val="6903133"/>
        <filter val="6903159"/>
        <filter val="6903233"/>
        <filter val="6904157"/>
        <filter val="6904171"/>
        <filter val="6904949"/>
        <filter val="6904952"/>
        <filter val="6905211"/>
        <filter val="6905637"/>
        <filter val="6905903"/>
        <filter val="6906470"/>
        <filter val="6906680"/>
        <filter val="6907646"/>
        <filter val="6907739"/>
        <filter val="6908353"/>
        <filter val="6910155"/>
        <filter val="6912129"/>
        <filter val="6913454"/>
        <filter val="6913729"/>
        <filter val="6913757"/>
        <filter val="6913873"/>
        <filter val="6913923"/>
        <filter val="6914199"/>
        <filter val="6914560"/>
        <filter val="6914765"/>
        <filter val="6914899"/>
        <filter val="6915079"/>
        <filter val="6915212"/>
        <filter val="6915352"/>
        <filter val="6915916"/>
        <filter val="6917211"/>
        <filter val="6917605"/>
        <filter val="6917634"/>
        <filter val="6917755"/>
        <filter val="6917994"/>
        <filter val="6917996"/>
        <filter val="6918036"/>
        <filter val="6918443"/>
        <filter val="6918472"/>
        <filter val="6918499"/>
        <filter val="6918667"/>
        <filter val="6919166"/>
        <filter val="6919174"/>
        <filter val="6919175"/>
        <filter val="6919181"/>
        <filter val="6919338"/>
        <filter val="6919371"/>
        <filter val="6919646"/>
        <filter val="6919792"/>
        <filter val="6919953"/>
        <filter val="6919954"/>
        <filter val="6919966"/>
        <filter val="6920064"/>
        <filter val="6920243"/>
        <filter val="6920890"/>
        <filter val="6921144"/>
        <filter val="6921325"/>
        <filter val="6921433"/>
        <filter val="6921525"/>
        <filter val="6921537"/>
        <filter val="6921793"/>
        <filter val="6921863"/>
        <filter val="6922115"/>
        <filter val="6922413"/>
        <filter val="6922450"/>
        <filter val="6922666"/>
        <filter val="6922667"/>
        <filter val="6922848"/>
        <filter val="6922896"/>
        <filter val="6923030"/>
        <filter val="6923165"/>
        <filter val="6923168"/>
        <filter val="6923489"/>
        <filter val="6923490"/>
        <filter val="6923503"/>
        <filter val="6923652"/>
        <filter val="6923754"/>
        <filter val="6923861"/>
        <filter val="6924011"/>
        <filter val="6924102"/>
        <filter val="6924426"/>
        <filter val="6924431"/>
        <filter val="6924535"/>
        <filter val="6924592"/>
        <filter val="6924629"/>
        <filter val="6924820"/>
        <filter val="6924827"/>
        <filter val="6924893"/>
        <filter val="6924944"/>
        <filter val="6924981"/>
        <filter val="6925064"/>
        <filter val="6925111"/>
        <filter val="6925156"/>
        <filter val="6925190"/>
        <filter val="6925191"/>
        <filter val="6925216"/>
        <filter val="6925255"/>
        <filter val="6925256"/>
        <filter val="6925448"/>
        <filter val="6925489"/>
        <filter val="6925624"/>
        <filter val="6925753"/>
        <filter val="6925754"/>
        <filter val="6925756"/>
        <filter val="6925844"/>
        <filter val="6925913"/>
        <filter val="6925931"/>
        <filter val="6926019"/>
        <filter val="6926181"/>
        <filter val="6926182"/>
        <filter val="705151"/>
        <filter val="711309"/>
        <filter val="8308065"/>
        <filter val="N° LICENCE"/>
      </filters>
    </filterColumn>
    <filterColumn colId="9"/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11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2059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492" activePane="bottomRight" state="frozen"/>
      <selection pane="topRight" activeCell="B1" sqref="B1"/>
      <selection pane="bottomLeft" activeCell="A7" sqref="A7"/>
      <selection pane="bottomRight" activeCell="L521" sqref="L136:L521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42070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1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783</v>
      </c>
      <c r="E4" s="379" t="s">
        <v>763</v>
      </c>
      <c r="F4" s="379"/>
      <c r="G4" s="378">
        <v>7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/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str">
        <f>VLOOKUP($Q11,[3]BASE!$A:$D,2,FALSE)</f>
        <v>noms AUTOMATIQUE</v>
      </c>
      <c r="S11" s="250" t="str">
        <f>VLOOKUP($Q11,[3]BASE!$A:$D,3,FALSE)</f>
        <v>Automatique</v>
      </c>
      <c r="T11" s="249" t="s">
        <v>740</v>
      </c>
      <c r="U11" s="328">
        <f>U12</f>
        <v>2</v>
      </c>
      <c r="V11" s="327" t="str">
        <f>VLOOKUP($Q11,[3]BASE!$A:$D,4,FALSE)</f>
        <v>Auto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/>
      <c r="O12" s="169">
        <v>1</v>
      </c>
      <c r="P12" s="273" t="s">
        <v>730</v>
      </c>
      <c r="Q12" s="323">
        <v>6900182</v>
      </c>
      <c r="R12" s="240" t="str">
        <f>VLOOKUP($Q12,[3]BASE!$A:$D,2,FALSE)</f>
        <v>DUMOULIN Alain</v>
      </c>
      <c r="S12" s="240" t="str">
        <f>VLOOKUP($Q12,[3]BASE!$A:$D,3,FALSE)</f>
        <v>ATSCAF</v>
      </c>
      <c r="T12" s="239" t="s">
        <v>740</v>
      </c>
      <c r="U12" s="322">
        <v>2</v>
      </c>
      <c r="V12" s="321" t="str">
        <f>VLOOKUP($Q12,[3]BASE!$A:$D,4,FALSE)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tr">
        <f>VLOOKUP($Q13,[3]BASE!$A:$D,2,FALSE)</f>
        <v>noms AUTOMATIQUE</v>
      </c>
      <c r="S13" s="230" t="str">
        <f>VLOOKUP($Q13,[3]BASE!$A:$D,3,FALSE)</f>
        <v>Automatique</v>
      </c>
      <c r="T13" s="229" t="s">
        <v>740</v>
      </c>
      <c r="U13" s="316">
        <f>U12</f>
        <v>2</v>
      </c>
      <c r="V13" s="315" t="str">
        <f>VLOOKUP($Q13,[3]BASE!$A:$D,4,FALSE)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hidden="1" customHeight="1">
      <c r="A16" s="169"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/>
      <c r="Q16" s="331"/>
      <c r="R16" s="331"/>
      <c r="S16" s="331"/>
      <c r="X16" s="330"/>
    </row>
    <row r="17" spans="1:27" s="170" customFormat="1" ht="24" hidden="1" customHeight="1" thickBot="1">
      <c r="A17" s="169"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str">
        <f>VLOOKUP($Q19,[3]BASE!$A:$D,2,FALSE)</f>
        <v>MURON Alain</v>
      </c>
      <c r="S19" s="250" t="str">
        <f>VLOOKUP($Q19,[3]BASE!$A:$D,3,FALSE)</f>
        <v>ATSCAF</v>
      </c>
      <c r="T19" s="249" t="s">
        <v>740</v>
      </c>
      <c r="U19" s="328">
        <f>U20</f>
        <v>2</v>
      </c>
      <c r="V19" s="327" t="str">
        <f>VLOOKUP($Q19,[3]BASE!$A:$D,4,FALSE)</f>
        <v>M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/>
      <c r="O20" s="169">
        <v>1</v>
      </c>
      <c r="P20" s="273" t="s">
        <v>730</v>
      </c>
      <c r="Q20" s="323">
        <v>6900182</v>
      </c>
      <c r="R20" s="240" t="str">
        <f>VLOOKUP($Q20,[3]BASE!$A:$D,2,FALSE)</f>
        <v>DUMOULIN Alain</v>
      </c>
      <c r="S20" s="240" t="str">
        <f>VLOOKUP($Q20,[3]BASE!$A:$D,3,FALSE)</f>
        <v>ATSCAF</v>
      </c>
      <c r="T20" s="239" t="s">
        <v>740</v>
      </c>
      <c r="U20" s="322">
        <v>2</v>
      </c>
      <c r="V20" s="321" t="str">
        <f>VLOOKUP($Q20,[3]BASE!$A:$D,4,FALSE)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tr">
        <f>VLOOKUP($Q21,[3]BASE!$A:$D,2,FALSE)</f>
        <v>noms AUTOMATIQUE</v>
      </c>
      <c r="S21" s="230" t="str">
        <f>VLOOKUP($Q21,[3]BASE!$A:$D,3,FALSE)</f>
        <v>Automatique</v>
      </c>
      <c r="T21" s="229" t="s">
        <v>740</v>
      </c>
      <c r="U21" s="316">
        <f>U20</f>
        <v>2</v>
      </c>
      <c r="V21" s="315" t="str">
        <f>VLOOKUP($Q21,[3]BASE!$A:$D,4,FALSE)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hidden="1" customHeight="1">
      <c r="A24" s="169"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/>
      <c r="Q24" s="331"/>
      <c r="R24" s="331"/>
      <c r="S24" s="331"/>
      <c r="X24" s="330"/>
    </row>
    <row r="25" spans="1:27" s="170" customFormat="1" ht="24" hidden="1" customHeight="1" thickBot="1">
      <c r="A25" s="169"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str">
        <f>VLOOKUP($Q27,[3]BASE!$A:$D,2,FALSE)</f>
        <v>MURON Alain</v>
      </c>
      <c r="S27" s="250" t="str">
        <f>VLOOKUP($Q27,[3]BASE!$A:$D,3,FALSE)</f>
        <v>ATSCAF</v>
      </c>
      <c r="T27" s="249" t="s">
        <v>740</v>
      </c>
      <c r="U27" s="328">
        <f>U28</f>
        <v>2</v>
      </c>
      <c r="V27" s="327" t="str">
        <f>VLOOKUP($Q27,[3]BASE!$A:$D,4,FALSE)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/>
      <c r="O28" s="169">
        <v>1</v>
      </c>
      <c r="P28" s="273" t="s">
        <v>728</v>
      </c>
      <c r="Q28" s="323">
        <v>6900182</v>
      </c>
      <c r="R28" s="240" t="str">
        <f>VLOOKUP($Q28,[3]BASE!$A:$D,2,FALSE)</f>
        <v>DUMOULIN Alain</v>
      </c>
      <c r="S28" s="240" t="str">
        <f>VLOOKUP($Q28,[3]BASE!$A:$D,3,FALSE)</f>
        <v>ATSCAF</v>
      </c>
      <c r="T28" s="239" t="s">
        <v>740</v>
      </c>
      <c r="U28" s="322">
        <v>2</v>
      </c>
      <c r="V28" s="321" t="str">
        <f>VLOOKUP($Q28,[3]BASE!$A:$D,4,FALSE)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tr">
        <f>VLOOKUP($Q29,[3]BASE!$A:$D,2,FALSE)</f>
        <v>MURON Michèle</v>
      </c>
      <c r="S29" s="230" t="str">
        <f>VLOOKUP($Q29,[3]BASE!$A:$D,3,FALSE)</f>
        <v>ATSCAF</v>
      </c>
      <c r="T29" s="229" t="s">
        <v>740</v>
      </c>
      <c r="U29" s="316">
        <f>U28</f>
        <v>2</v>
      </c>
      <c r="V29" s="315" t="str">
        <f>VLOOKUP($Q29,[3]BASE!$A:$D,4,FALSE)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/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str">
        <f>VLOOKUP($Q35,[3]BASE!$A:$D,2,FALSE)</f>
        <v>HANSI Gilles</v>
      </c>
      <c r="S35" s="250" t="str">
        <f>VLOOKUP($Q35,[3]BASE!$A:$D,3,FALSE)</f>
        <v>S A L</v>
      </c>
      <c r="T35" s="249" t="s">
        <v>740</v>
      </c>
      <c r="U35" s="328">
        <f>U36</f>
        <v>2</v>
      </c>
      <c r="V35" s="327" t="str">
        <f>VLOOKUP($Q35,[3]BASE!$A:$D,4,FALSE)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/>
      <c r="O36" s="169">
        <v>1</v>
      </c>
      <c r="P36" s="273" t="s">
        <v>728</v>
      </c>
      <c r="Q36" s="323">
        <v>6900182</v>
      </c>
      <c r="R36" s="240" t="str">
        <f>VLOOKUP($Q36,[3]BASE!$A:$D,2,FALSE)</f>
        <v>DUMOULIN Alain</v>
      </c>
      <c r="S36" s="240" t="str">
        <f>VLOOKUP($Q36,[3]BASE!$A:$D,3,FALSE)</f>
        <v>ATSCAF</v>
      </c>
      <c r="T36" s="239" t="s">
        <v>740</v>
      </c>
      <c r="U36" s="322">
        <v>2</v>
      </c>
      <c r="V36" s="321" t="str">
        <f>VLOOKUP($Q36,[3]BASE!$A:$D,4,FALSE)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tr">
        <f>VLOOKUP($Q37,[3]BASE!$A:$D,2,FALSE)</f>
        <v>MURON Michèle</v>
      </c>
      <c r="S37" s="230" t="str">
        <f>VLOOKUP($Q37,[3]BASE!$A:$D,3,FALSE)</f>
        <v>ATSCAF</v>
      </c>
      <c r="T37" s="229" t="s">
        <v>740</v>
      </c>
      <c r="U37" s="316">
        <f>U36</f>
        <v>2</v>
      </c>
      <c r="V37" s="315" t="str">
        <f>VLOOKUP($Q37,[3]BASE!$A:$D,4,FALSE)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hidden="1" customHeight="1">
      <c r="A40" s="169"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/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hidden="1" customHeight="1">
      <c r="A44" s="169"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/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hidden="1" customHeight="1">
      <c r="A48" s="169"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/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hidden="1" customHeight="1">
      <c r="A52" s="169"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/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hidden="1" customHeight="1">
      <c r="A56" s="169"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/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hidden="1" customHeight="1">
      <c r="A60" s="169"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/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hidden="1" customHeight="1">
      <c r="A64" s="169"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/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hidden="1" customHeight="1">
      <c r="A68" s="169"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/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hidden="1" customHeight="1">
      <c r="A72" s="169"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/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hidden="1" customHeight="1">
      <c r="A135" s="169">
        <v>1</v>
      </c>
      <c r="B135" s="276" t="s">
        <v>728</v>
      </c>
      <c r="C135" s="251">
        <v>6923643</v>
      </c>
      <c r="D135" s="250" t="s">
        <v>148</v>
      </c>
      <c r="E135" s="250" t="s">
        <v>1</v>
      </c>
      <c r="F135" s="249" t="s">
        <v>740</v>
      </c>
      <c r="G135" s="309">
        <v>2</v>
      </c>
      <c r="H135" s="247" t="s">
        <v>8</v>
      </c>
      <c r="I135" s="275"/>
      <c r="J135" s="245"/>
      <c r="K135" s="274"/>
      <c r="L135" s="274"/>
      <c r="M135" s="243"/>
      <c r="N135" s="171"/>
      <c r="O135" s="171"/>
      <c r="P135" s="171"/>
      <c r="Q135" s="171"/>
      <c r="R135" s="172"/>
      <c r="T135" s="171"/>
    </row>
    <row r="136" spans="1:20" s="170" customFormat="1" ht="24" customHeight="1" thickBot="1">
      <c r="A136" s="169">
        <v>1</v>
      </c>
      <c r="B136" s="273" t="s">
        <v>728</v>
      </c>
      <c r="C136" s="241">
        <v>6921537</v>
      </c>
      <c r="D136" s="240" t="s">
        <v>52</v>
      </c>
      <c r="E136" s="240" t="s">
        <v>1</v>
      </c>
      <c r="F136" s="239" t="s">
        <v>740</v>
      </c>
      <c r="G136" s="309">
        <v>2</v>
      </c>
      <c r="H136" s="237" t="s">
        <v>179</v>
      </c>
      <c r="I136" s="272"/>
      <c r="J136" s="235"/>
      <c r="K136" s="271"/>
      <c r="L136" s="184" t="s">
        <v>747</v>
      </c>
      <c r="M136" s="233"/>
      <c r="N136" s="171"/>
      <c r="O136" s="171"/>
      <c r="P136" s="171"/>
      <c r="Q136" s="171"/>
      <c r="R136" s="172"/>
      <c r="T136" s="171"/>
    </row>
    <row r="137" spans="1:20" s="170" customFormat="1" ht="24" customHeight="1" thickBot="1">
      <c r="A137" s="169">
        <v>1</v>
      </c>
      <c r="B137" s="270" t="s">
        <v>728</v>
      </c>
      <c r="C137" s="231">
        <v>6915916</v>
      </c>
      <c r="D137" s="230" t="s">
        <v>112</v>
      </c>
      <c r="E137" s="230" t="s">
        <v>1</v>
      </c>
      <c r="F137" s="229" t="s">
        <v>740</v>
      </c>
      <c r="G137" s="309">
        <v>2</v>
      </c>
      <c r="H137" s="227" t="s">
        <v>179</v>
      </c>
      <c r="I137" s="269"/>
      <c r="J137" s="225"/>
      <c r="K137" s="268"/>
      <c r="L137" s="184" t="s">
        <v>747</v>
      </c>
      <c r="M137" s="223"/>
      <c r="N137" s="171"/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hidden="1" customHeight="1">
      <c r="A139" s="169">
        <v>2</v>
      </c>
      <c r="B139" s="262" t="s">
        <v>728</v>
      </c>
      <c r="C139" s="211">
        <v>6917796</v>
      </c>
      <c r="D139" s="210" t="s">
        <v>49</v>
      </c>
      <c r="E139" s="210" t="s">
        <v>1</v>
      </c>
      <c r="F139" s="209" t="s">
        <v>740</v>
      </c>
      <c r="G139" s="309">
        <v>2</v>
      </c>
      <c r="H139" s="207" t="s">
        <v>8</v>
      </c>
      <c r="I139" s="261"/>
      <c r="J139" s="205"/>
      <c r="K139" s="260"/>
      <c r="L139" s="260"/>
      <c r="M139" s="203"/>
      <c r="N139" s="171"/>
      <c r="O139" s="171"/>
      <c r="P139" s="171"/>
      <c r="Q139" s="171"/>
      <c r="R139" s="172"/>
      <c r="T139" s="171"/>
    </row>
    <row r="140" spans="1:20" s="170" customFormat="1" ht="24" customHeight="1" thickBot="1">
      <c r="A140" s="169">
        <v>2</v>
      </c>
      <c r="B140" s="259" t="s">
        <v>728</v>
      </c>
      <c r="C140" s="201">
        <v>6915352</v>
      </c>
      <c r="D140" s="200" t="s">
        <v>46</v>
      </c>
      <c r="E140" s="200" t="s">
        <v>1</v>
      </c>
      <c r="F140" s="199" t="s">
        <v>740</v>
      </c>
      <c r="G140" s="309">
        <v>2</v>
      </c>
      <c r="H140" s="197" t="s">
        <v>179</v>
      </c>
      <c r="I140" s="258"/>
      <c r="J140" s="195"/>
      <c r="K140" s="257"/>
      <c r="L140" s="184" t="s">
        <v>747</v>
      </c>
      <c r="M140" s="193"/>
      <c r="N140" s="171"/>
      <c r="O140" s="171"/>
      <c r="P140" s="171"/>
      <c r="Q140" s="171"/>
      <c r="R140" s="172"/>
      <c r="T140" s="171"/>
    </row>
    <row r="141" spans="1:20" s="170" customFormat="1" ht="24" customHeight="1" thickBot="1">
      <c r="A141" s="169">
        <v>2</v>
      </c>
      <c r="B141" s="278" t="s">
        <v>728</v>
      </c>
      <c r="C141" s="191">
        <v>6918416</v>
      </c>
      <c r="D141" s="190" t="s">
        <v>245</v>
      </c>
      <c r="E141" s="190" t="s">
        <v>1</v>
      </c>
      <c r="F141" s="189" t="s">
        <v>740</v>
      </c>
      <c r="G141" s="309">
        <v>2</v>
      </c>
      <c r="H141" s="187" t="s">
        <v>179</v>
      </c>
      <c r="I141" s="256"/>
      <c r="J141" s="185"/>
      <c r="K141" s="255"/>
      <c r="L141" s="184" t="s">
        <v>747</v>
      </c>
      <c r="M141" s="183"/>
      <c r="N141" s="171"/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/>
      <c r="O142" s="171"/>
      <c r="P142" s="171"/>
      <c r="Q142" s="171"/>
      <c r="R142" s="172"/>
      <c r="T142" s="171"/>
    </row>
    <row r="143" spans="1:20" s="170" customFormat="1" ht="24" hidden="1" customHeight="1">
      <c r="A143" s="169">
        <v>3</v>
      </c>
      <c r="B143" s="276" t="s">
        <v>728</v>
      </c>
      <c r="C143" s="251">
        <v>6903022</v>
      </c>
      <c r="D143" s="250" t="s">
        <v>215</v>
      </c>
      <c r="E143" s="250" t="s">
        <v>1</v>
      </c>
      <c r="F143" s="249" t="s">
        <v>740</v>
      </c>
      <c r="G143" s="309">
        <v>2</v>
      </c>
      <c r="H143" s="247" t="s">
        <v>8</v>
      </c>
      <c r="I143" s="275"/>
      <c r="J143" s="245"/>
      <c r="K143" s="274"/>
      <c r="L143" s="274"/>
      <c r="M143" s="243"/>
      <c r="N143" s="171"/>
      <c r="O143" s="171"/>
      <c r="P143" s="171"/>
      <c r="Q143" s="171"/>
      <c r="R143" s="172"/>
      <c r="T143" s="171"/>
    </row>
    <row r="144" spans="1:20" s="170" customFormat="1" ht="24" customHeight="1" thickBot="1">
      <c r="A144" s="169">
        <v>3</v>
      </c>
      <c r="B144" s="273" t="s">
        <v>728</v>
      </c>
      <c r="C144" s="241">
        <v>6924426</v>
      </c>
      <c r="D144" s="240" t="s">
        <v>40</v>
      </c>
      <c r="E144" s="240" t="s">
        <v>1</v>
      </c>
      <c r="F144" s="239" t="s">
        <v>740</v>
      </c>
      <c r="G144" s="309">
        <v>2</v>
      </c>
      <c r="H144" s="237" t="s">
        <v>179</v>
      </c>
      <c r="I144" s="272"/>
      <c r="J144" s="235"/>
      <c r="K144" s="271"/>
      <c r="L144" s="184" t="s">
        <v>747</v>
      </c>
      <c r="M144" s="233"/>
      <c r="N144" s="171"/>
      <c r="O144" s="171"/>
      <c r="P144" s="171"/>
      <c r="Q144" s="171"/>
      <c r="R144" s="172"/>
      <c r="T144" s="171"/>
    </row>
    <row r="145" spans="1:20" s="170" customFormat="1" ht="24" customHeight="1" thickBot="1">
      <c r="A145" s="169">
        <v>3</v>
      </c>
      <c r="B145" s="270" t="s">
        <v>728</v>
      </c>
      <c r="C145" s="231">
        <v>6901394</v>
      </c>
      <c r="D145" s="230" t="s">
        <v>101</v>
      </c>
      <c r="E145" s="230" t="s">
        <v>1</v>
      </c>
      <c r="F145" s="229" t="s">
        <v>740</v>
      </c>
      <c r="G145" s="309">
        <v>2</v>
      </c>
      <c r="H145" s="227" t="s">
        <v>179</v>
      </c>
      <c r="I145" s="269"/>
      <c r="J145" s="225"/>
      <c r="K145" s="268"/>
      <c r="L145" s="184" t="s">
        <v>747</v>
      </c>
      <c r="M145" s="223"/>
      <c r="N145" s="171"/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/>
      <c r="O146" s="171"/>
      <c r="P146" s="171"/>
      <c r="Q146" s="171"/>
      <c r="R146" s="172"/>
      <c r="T146" s="171"/>
    </row>
    <row r="147" spans="1:20" s="170" customFormat="1" ht="24" hidden="1" customHeight="1">
      <c r="A147" s="169">
        <v>4</v>
      </c>
      <c r="B147" s="262" t="s">
        <v>728</v>
      </c>
      <c r="C147" s="211">
        <v>6901139</v>
      </c>
      <c r="D147" s="210" t="s">
        <v>109</v>
      </c>
      <c r="E147" s="210" t="s">
        <v>5</v>
      </c>
      <c r="F147" s="209" t="s">
        <v>740</v>
      </c>
      <c r="G147" s="309">
        <v>2</v>
      </c>
      <c r="H147" s="207" t="s">
        <v>8</v>
      </c>
      <c r="I147" s="261"/>
      <c r="J147" s="205"/>
      <c r="K147" s="260"/>
      <c r="L147" s="260"/>
      <c r="M147" s="203"/>
      <c r="N147" s="171"/>
      <c r="O147" s="171"/>
      <c r="P147" s="171"/>
      <c r="Q147" s="171"/>
      <c r="R147" s="172"/>
      <c r="T147" s="171"/>
    </row>
    <row r="148" spans="1:20" s="170" customFormat="1" ht="24" customHeight="1" thickBot="1">
      <c r="A148" s="169">
        <v>4</v>
      </c>
      <c r="B148" s="259" t="s">
        <v>728</v>
      </c>
      <c r="C148" s="201">
        <v>6901106</v>
      </c>
      <c r="D148" s="200" t="s">
        <v>36</v>
      </c>
      <c r="E148" s="200" t="s">
        <v>5</v>
      </c>
      <c r="F148" s="199" t="s">
        <v>740</v>
      </c>
      <c r="G148" s="309">
        <v>2</v>
      </c>
      <c r="H148" s="197" t="s">
        <v>179</v>
      </c>
      <c r="I148" s="258"/>
      <c r="J148" s="195"/>
      <c r="K148" s="257"/>
      <c r="L148" s="184" t="s">
        <v>747</v>
      </c>
      <c r="M148" s="193"/>
      <c r="N148" s="171"/>
      <c r="O148" s="171"/>
      <c r="P148" s="171"/>
      <c r="Q148" s="171"/>
      <c r="R148" s="172"/>
      <c r="T148" s="171"/>
    </row>
    <row r="149" spans="1:20" s="170" customFormat="1" ht="24" customHeight="1" thickBot="1">
      <c r="A149" s="169">
        <v>4</v>
      </c>
      <c r="B149" s="278" t="s">
        <v>728</v>
      </c>
      <c r="C149" s="191">
        <v>6914956</v>
      </c>
      <c r="D149" s="190" t="s">
        <v>143</v>
      </c>
      <c r="E149" s="190" t="s">
        <v>5</v>
      </c>
      <c r="F149" s="189" t="s">
        <v>740</v>
      </c>
      <c r="G149" s="309">
        <v>2</v>
      </c>
      <c r="H149" s="187" t="s">
        <v>179</v>
      </c>
      <c r="I149" s="256"/>
      <c r="J149" s="185"/>
      <c r="K149" s="255"/>
      <c r="L149" s="184" t="s">
        <v>747</v>
      </c>
      <c r="M149" s="183"/>
      <c r="N149" s="171"/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/>
      <c r="O150" s="171"/>
      <c r="P150" s="171"/>
      <c r="Q150" s="171"/>
      <c r="R150" s="172"/>
      <c r="T150" s="171"/>
    </row>
    <row r="151" spans="1:20" s="170" customFormat="1" ht="24" hidden="1" customHeight="1">
      <c r="A151" s="169">
        <v>5</v>
      </c>
      <c r="B151" s="276" t="s">
        <v>728</v>
      </c>
      <c r="C151" s="251">
        <v>6901104</v>
      </c>
      <c r="D151" s="250" t="s">
        <v>116</v>
      </c>
      <c r="E151" s="250" t="s">
        <v>5</v>
      </c>
      <c r="F151" s="249" t="s">
        <v>740</v>
      </c>
      <c r="G151" s="309">
        <v>2</v>
      </c>
      <c r="H151" s="247" t="s">
        <v>8</v>
      </c>
      <c r="I151" s="275"/>
      <c r="J151" s="245"/>
      <c r="K151" s="274"/>
      <c r="L151" s="274"/>
      <c r="M151" s="243"/>
      <c r="N151" s="171"/>
      <c r="O151" s="171"/>
      <c r="P151" s="171"/>
      <c r="Q151" s="171"/>
      <c r="R151" s="172"/>
      <c r="T151" s="171"/>
    </row>
    <row r="152" spans="1:20" s="170" customFormat="1" ht="24" customHeight="1" thickBot="1">
      <c r="A152" s="169">
        <v>5</v>
      </c>
      <c r="B152" s="273" t="s">
        <v>728</v>
      </c>
      <c r="C152" s="241">
        <v>6901103</v>
      </c>
      <c r="D152" s="240" t="s">
        <v>191</v>
      </c>
      <c r="E152" s="240" t="s">
        <v>5</v>
      </c>
      <c r="F152" s="239" t="s">
        <v>740</v>
      </c>
      <c r="G152" s="309">
        <v>2</v>
      </c>
      <c r="H152" s="237" t="s">
        <v>179</v>
      </c>
      <c r="I152" s="272"/>
      <c r="J152" s="235"/>
      <c r="K152" s="271"/>
      <c r="L152" s="184" t="s">
        <v>747</v>
      </c>
      <c r="M152" s="233"/>
      <c r="N152" s="171"/>
      <c r="O152" s="171"/>
      <c r="P152" s="171"/>
      <c r="Q152" s="171"/>
      <c r="R152" s="172"/>
      <c r="T152" s="171"/>
    </row>
    <row r="153" spans="1:20" s="170" customFormat="1" ht="24" customHeight="1" thickBot="1">
      <c r="A153" s="169">
        <v>5</v>
      </c>
      <c r="B153" s="270" t="s">
        <v>728</v>
      </c>
      <c r="C153" s="231">
        <v>6901617</v>
      </c>
      <c r="D153" s="230" t="s">
        <v>75</v>
      </c>
      <c r="E153" s="230" t="s">
        <v>5</v>
      </c>
      <c r="F153" s="229" t="s">
        <v>740</v>
      </c>
      <c r="G153" s="309">
        <v>2</v>
      </c>
      <c r="H153" s="227" t="s">
        <v>179</v>
      </c>
      <c r="I153" s="269"/>
      <c r="J153" s="225"/>
      <c r="K153" s="268"/>
      <c r="L153" s="184" t="s">
        <v>747</v>
      </c>
      <c r="M153" s="223"/>
      <c r="N153" s="171"/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/>
      <c r="M154" s="213"/>
      <c r="N154" s="171"/>
      <c r="O154" s="171"/>
      <c r="P154" s="171"/>
      <c r="Q154" s="171"/>
      <c r="R154" s="172"/>
      <c r="T154" s="171"/>
    </row>
    <row r="155" spans="1:20" s="170" customFormat="1" ht="24" hidden="1" customHeight="1">
      <c r="A155" s="169">
        <v>6</v>
      </c>
      <c r="B155" s="262" t="s">
        <v>728</v>
      </c>
      <c r="C155" s="211">
        <v>6924432</v>
      </c>
      <c r="D155" s="210" t="s">
        <v>30</v>
      </c>
      <c r="E155" s="210" t="s">
        <v>350</v>
      </c>
      <c r="F155" s="209" t="s">
        <v>740</v>
      </c>
      <c r="G155" s="309">
        <v>2</v>
      </c>
      <c r="H155" s="207" t="s">
        <v>8</v>
      </c>
      <c r="I155" s="261"/>
      <c r="J155" s="205"/>
      <c r="K155" s="260"/>
      <c r="L155" s="260"/>
      <c r="M155" s="203"/>
      <c r="N155" s="171"/>
      <c r="O155" s="171"/>
      <c r="P155" s="171"/>
      <c r="Q155" s="171"/>
      <c r="R155" s="172"/>
      <c r="T155" s="171"/>
    </row>
    <row r="156" spans="1:20" s="170" customFormat="1" ht="24" customHeight="1" thickBot="1">
      <c r="A156" s="169">
        <v>6</v>
      </c>
      <c r="B156" s="259" t="s">
        <v>728</v>
      </c>
      <c r="C156" s="201">
        <v>6921860</v>
      </c>
      <c r="D156" s="200" t="s">
        <v>100</v>
      </c>
      <c r="E156" s="200" t="s">
        <v>350</v>
      </c>
      <c r="F156" s="199" t="s">
        <v>740</v>
      </c>
      <c r="G156" s="309">
        <v>2</v>
      </c>
      <c r="H156" s="197" t="s">
        <v>179</v>
      </c>
      <c r="I156" s="258"/>
      <c r="J156" s="195"/>
      <c r="K156" s="257"/>
      <c r="L156" s="184" t="s">
        <v>747</v>
      </c>
      <c r="M156" s="193"/>
      <c r="N156" s="171"/>
      <c r="O156" s="171"/>
      <c r="P156" s="171"/>
      <c r="Q156" s="171"/>
      <c r="R156" s="172"/>
      <c r="T156" s="171"/>
    </row>
    <row r="157" spans="1:20" s="170" customFormat="1" ht="24" customHeight="1" thickBot="1">
      <c r="A157" s="169">
        <v>6</v>
      </c>
      <c r="B157" s="278" t="s">
        <v>728</v>
      </c>
      <c r="C157" s="191">
        <v>6903159</v>
      </c>
      <c r="D157" s="190" t="s">
        <v>37</v>
      </c>
      <c r="E157" s="190" t="s">
        <v>350</v>
      </c>
      <c r="F157" s="189" t="s">
        <v>740</v>
      </c>
      <c r="G157" s="309">
        <v>2</v>
      </c>
      <c r="H157" s="187" t="s">
        <v>179</v>
      </c>
      <c r="I157" s="256"/>
      <c r="J157" s="185"/>
      <c r="K157" s="255"/>
      <c r="L157" s="184" t="s">
        <v>747</v>
      </c>
      <c r="M157" s="183"/>
      <c r="N157" s="171"/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/>
      <c r="M158" s="213"/>
      <c r="N158" s="171"/>
      <c r="O158" s="171"/>
      <c r="P158" s="171"/>
      <c r="Q158" s="171"/>
      <c r="R158" s="172"/>
      <c r="T158" s="171"/>
    </row>
    <row r="159" spans="1:20" s="170" customFormat="1" ht="24" hidden="1" customHeight="1">
      <c r="A159" s="169">
        <v>7</v>
      </c>
      <c r="B159" s="276" t="s">
        <v>728</v>
      </c>
      <c r="C159" s="251">
        <v>6925894</v>
      </c>
      <c r="D159" s="250" t="s">
        <v>316</v>
      </c>
      <c r="E159" s="250" t="s">
        <v>350</v>
      </c>
      <c r="F159" s="249" t="s">
        <v>740</v>
      </c>
      <c r="G159" s="309">
        <v>2</v>
      </c>
      <c r="H159" s="247" t="s">
        <v>8</v>
      </c>
      <c r="I159" s="275"/>
      <c r="J159" s="245"/>
      <c r="K159" s="274"/>
      <c r="L159" s="274"/>
      <c r="M159" s="243"/>
      <c r="N159" s="171"/>
      <c r="O159" s="171"/>
      <c r="P159" s="171"/>
      <c r="Q159" s="171"/>
      <c r="R159" s="172"/>
      <c r="T159" s="171"/>
    </row>
    <row r="160" spans="1:20" s="170" customFormat="1" ht="24" customHeight="1" thickBot="1">
      <c r="A160" s="169">
        <v>7</v>
      </c>
      <c r="B160" s="273" t="s">
        <v>728</v>
      </c>
      <c r="C160" s="241">
        <v>6922450</v>
      </c>
      <c r="D160" s="240" t="s">
        <v>163</v>
      </c>
      <c r="E160" s="240" t="s">
        <v>350</v>
      </c>
      <c r="F160" s="239" t="s">
        <v>740</v>
      </c>
      <c r="G160" s="309">
        <v>2</v>
      </c>
      <c r="H160" s="237" t="s">
        <v>179</v>
      </c>
      <c r="I160" s="272"/>
      <c r="J160" s="235"/>
      <c r="K160" s="271"/>
      <c r="L160" s="184" t="s">
        <v>747</v>
      </c>
      <c r="M160" s="233"/>
      <c r="N160" s="171"/>
      <c r="O160" s="171"/>
      <c r="P160" s="171"/>
      <c r="Q160" s="171"/>
      <c r="R160" s="172"/>
      <c r="T160" s="171"/>
    </row>
    <row r="161" spans="1:20" s="170" customFormat="1" ht="24" customHeight="1" thickBot="1">
      <c r="A161" s="169">
        <v>7</v>
      </c>
      <c r="B161" s="270" t="s">
        <v>728</v>
      </c>
      <c r="C161" s="231">
        <v>6923754</v>
      </c>
      <c r="D161" s="230" t="s">
        <v>139</v>
      </c>
      <c r="E161" s="230" t="s">
        <v>350</v>
      </c>
      <c r="F161" s="229" t="s">
        <v>740</v>
      </c>
      <c r="G161" s="309">
        <v>2</v>
      </c>
      <c r="H161" s="227" t="s">
        <v>179</v>
      </c>
      <c r="I161" s="269"/>
      <c r="J161" s="225"/>
      <c r="K161" s="268"/>
      <c r="L161" s="184" t="s">
        <v>747</v>
      </c>
      <c r="M161" s="223"/>
      <c r="N161" s="171"/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/>
      <c r="M162" s="213"/>
      <c r="N162" s="171"/>
      <c r="O162" s="171"/>
      <c r="P162" s="171"/>
      <c r="Q162" s="171"/>
      <c r="R162" s="172"/>
      <c r="T162" s="171"/>
    </row>
    <row r="163" spans="1:20" s="170" customFormat="1" ht="24" hidden="1" customHeight="1">
      <c r="A163" s="169">
        <v>8</v>
      </c>
      <c r="B163" s="262" t="s">
        <v>728</v>
      </c>
      <c r="C163" s="211">
        <v>6921797</v>
      </c>
      <c r="D163" s="210" t="s">
        <v>272</v>
      </c>
      <c r="E163" s="210" t="s">
        <v>350</v>
      </c>
      <c r="F163" s="209" t="s">
        <v>740</v>
      </c>
      <c r="G163" s="309">
        <v>2</v>
      </c>
      <c r="H163" s="207" t="s">
        <v>179</v>
      </c>
      <c r="I163" s="261"/>
      <c r="J163" s="205"/>
      <c r="K163" s="260"/>
      <c r="L163" s="260"/>
      <c r="M163" s="203" t="s">
        <v>729</v>
      </c>
      <c r="N163" s="171"/>
      <c r="O163" s="171"/>
      <c r="P163" s="171"/>
      <c r="Q163" s="171"/>
      <c r="R163" s="172"/>
      <c r="T163" s="171"/>
    </row>
    <row r="164" spans="1:20" s="170" customFormat="1" ht="24" customHeight="1" thickBot="1">
      <c r="A164" s="169">
        <v>8</v>
      </c>
      <c r="B164" s="259" t="s">
        <v>728</v>
      </c>
      <c r="C164" s="201">
        <v>106403</v>
      </c>
      <c r="D164" s="200" t="s">
        <v>181</v>
      </c>
      <c r="E164" s="200" t="s">
        <v>350</v>
      </c>
      <c r="F164" s="199" t="s">
        <v>740</v>
      </c>
      <c r="G164" s="309">
        <v>2</v>
      </c>
      <c r="H164" s="197" t="s">
        <v>179</v>
      </c>
      <c r="I164" s="258"/>
      <c r="J164" s="195"/>
      <c r="K164" s="257"/>
      <c r="L164" s="184" t="s">
        <v>747</v>
      </c>
      <c r="M164" s="193"/>
      <c r="N164" s="171"/>
      <c r="O164" s="171"/>
      <c r="P164" s="171"/>
      <c r="Q164" s="171"/>
      <c r="R164" s="172"/>
      <c r="T164" s="171"/>
    </row>
    <row r="165" spans="1:20" s="170" customFormat="1" ht="24" customHeight="1" thickBot="1">
      <c r="A165" s="169">
        <v>8</v>
      </c>
      <c r="B165" s="278" t="s">
        <v>728</v>
      </c>
      <c r="C165" s="191">
        <v>6921433</v>
      </c>
      <c r="D165" s="190" t="s">
        <v>144</v>
      </c>
      <c r="E165" s="190" t="s">
        <v>350</v>
      </c>
      <c r="F165" s="189" t="s">
        <v>740</v>
      </c>
      <c r="G165" s="309">
        <v>2</v>
      </c>
      <c r="H165" s="187" t="s">
        <v>179</v>
      </c>
      <c r="I165" s="256"/>
      <c r="J165" s="185"/>
      <c r="K165" s="255"/>
      <c r="L165" s="184" t="s">
        <v>747</v>
      </c>
      <c r="M165" s="183"/>
      <c r="N165" s="171"/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/>
      <c r="M166" s="213"/>
      <c r="N166" s="171"/>
      <c r="O166" s="171"/>
      <c r="P166" s="171"/>
      <c r="Q166" s="171"/>
      <c r="R166" s="172"/>
      <c r="T166" s="171"/>
    </row>
    <row r="167" spans="1:20" s="170" customFormat="1" ht="24" hidden="1" customHeight="1">
      <c r="A167" s="169">
        <v>9</v>
      </c>
      <c r="B167" s="276" t="s">
        <v>728</v>
      </c>
      <c r="C167" s="251">
        <v>6924842</v>
      </c>
      <c r="D167" s="250" t="s">
        <v>288</v>
      </c>
      <c r="E167" s="250" t="s">
        <v>554</v>
      </c>
      <c r="F167" s="249" t="s">
        <v>740</v>
      </c>
      <c r="G167" s="309">
        <v>2</v>
      </c>
      <c r="H167" s="247" t="s">
        <v>8</v>
      </c>
      <c r="I167" s="275"/>
      <c r="J167" s="245"/>
      <c r="K167" s="274"/>
      <c r="L167" s="274"/>
      <c r="M167" s="243"/>
      <c r="N167" s="171"/>
      <c r="O167" s="171"/>
      <c r="P167" s="171"/>
      <c r="Q167" s="171"/>
      <c r="R167" s="172"/>
      <c r="T167" s="171"/>
    </row>
    <row r="168" spans="1:20" s="170" customFormat="1" ht="24" customHeight="1" thickBot="1">
      <c r="A168" s="169">
        <v>9</v>
      </c>
      <c r="B168" s="273" t="s">
        <v>728</v>
      </c>
      <c r="C168" s="241">
        <v>6921762</v>
      </c>
      <c r="D168" s="240" t="s">
        <v>24</v>
      </c>
      <c r="E168" s="240" t="s">
        <v>554</v>
      </c>
      <c r="F168" s="239" t="s">
        <v>740</v>
      </c>
      <c r="G168" s="309">
        <v>2</v>
      </c>
      <c r="H168" s="237" t="s">
        <v>179</v>
      </c>
      <c r="I168" s="272"/>
      <c r="J168" s="235"/>
      <c r="K168" s="271"/>
      <c r="L168" s="184" t="s">
        <v>747</v>
      </c>
      <c r="M168" s="233"/>
      <c r="N168" s="171"/>
      <c r="O168" s="171"/>
      <c r="P168" s="171"/>
      <c r="Q168" s="171"/>
      <c r="R168" s="172"/>
      <c r="T168" s="171"/>
    </row>
    <row r="169" spans="1:20" s="170" customFormat="1" ht="24" customHeight="1" thickBot="1">
      <c r="A169" s="169">
        <v>9</v>
      </c>
      <c r="B169" s="270" t="s">
        <v>728</v>
      </c>
      <c r="C169" s="231">
        <v>6919371</v>
      </c>
      <c r="D169" s="230" t="s">
        <v>58</v>
      </c>
      <c r="E169" s="230" t="s">
        <v>554</v>
      </c>
      <c r="F169" s="229" t="s">
        <v>740</v>
      </c>
      <c r="G169" s="309">
        <v>2</v>
      </c>
      <c r="H169" s="227" t="s">
        <v>179</v>
      </c>
      <c r="I169" s="269"/>
      <c r="J169" s="225"/>
      <c r="K169" s="268"/>
      <c r="L169" s="184" t="s">
        <v>747</v>
      </c>
      <c r="M169" s="223"/>
      <c r="N169" s="171"/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/>
      <c r="M170" s="213"/>
      <c r="N170" s="171"/>
      <c r="O170" s="171"/>
      <c r="P170" s="171"/>
      <c r="Q170" s="171"/>
      <c r="R170" s="172"/>
      <c r="T170" s="171"/>
    </row>
    <row r="171" spans="1:20" s="170" customFormat="1" ht="24" hidden="1" customHeight="1">
      <c r="A171" s="169">
        <v>10</v>
      </c>
      <c r="B171" s="262" t="s">
        <v>728</v>
      </c>
      <c r="C171" s="211" t="s">
        <v>175</v>
      </c>
      <c r="D171" s="210" t="s">
        <v>176</v>
      </c>
      <c r="E171" s="210" t="s">
        <v>177</v>
      </c>
      <c r="F171" s="209" t="s">
        <v>740</v>
      </c>
      <c r="G171" s="208">
        <v>2</v>
      </c>
      <c r="H171" s="207" t="s">
        <v>178</v>
      </c>
      <c r="I171" s="261"/>
      <c r="J171" s="205"/>
      <c r="K171" s="260"/>
      <c r="L171" s="260"/>
      <c r="M171" s="203"/>
      <c r="N171" s="171"/>
      <c r="O171" s="171"/>
      <c r="P171" s="171"/>
      <c r="Q171" s="171"/>
      <c r="R171" s="172"/>
      <c r="T171" s="171"/>
    </row>
    <row r="172" spans="1:20" s="170" customFormat="1" ht="24" hidden="1" customHeight="1">
      <c r="A172" s="169">
        <v>10</v>
      </c>
      <c r="B172" s="259" t="s">
        <v>728</v>
      </c>
      <c r="C172" s="201" t="s">
        <v>175</v>
      </c>
      <c r="D172" s="200" t="s">
        <v>176</v>
      </c>
      <c r="E172" s="200" t="s">
        <v>177</v>
      </c>
      <c r="F172" s="199" t="s">
        <v>740</v>
      </c>
      <c r="G172" s="198">
        <v>2</v>
      </c>
      <c r="H172" s="197" t="s">
        <v>178</v>
      </c>
      <c r="I172" s="258"/>
      <c r="J172" s="195"/>
      <c r="K172" s="257"/>
      <c r="L172" s="257"/>
      <c r="M172" s="193"/>
      <c r="N172" s="171"/>
      <c r="O172" s="171"/>
      <c r="P172" s="171"/>
      <c r="Q172" s="171"/>
      <c r="R172" s="172"/>
      <c r="T172" s="171"/>
    </row>
    <row r="173" spans="1:20" s="170" customFormat="1" ht="24" hidden="1" customHeight="1" thickBot="1">
      <c r="A173" s="169">
        <v>10</v>
      </c>
      <c r="B173" s="278" t="s">
        <v>728</v>
      </c>
      <c r="C173" s="191" t="s">
        <v>175</v>
      </c>
      <c r="D173" s="190" t="s">
        <v>176</v>
      </c>
      <c r="E173" s="190" t="s">
        <v>177</v>
      </c>
      <c r="F173" s="189" t="s">
        <v>740</v>
      </c>
      <c r="G173" s="188">
        <v>2</v>
      </c>
      <c r="H173" s="187" t="s">
        <v>178</v>
      </c>
      <c r="I173" s="256"/>
      <c r="J173" s="185"/>
      <c r="K173" s="255"/>
      <c r="L173" s="255"/>
      <c r="M173" s="183"/>
      <c r="N173" s="171"/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/>
      <c r="M174" s="213"/>
      <c r="N174" s="171"/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v>11</v>
      </c>
      <c r="B175" s="276" t="s">
        <v>728</v>
      </c>
      <c r="C175" s="251" t="s">
        <v>175</v>
      </c>
      <c r="D175" s="250" t="s">
        <v>176</v>
      </c>
      <c r="E175" s="250" t="s">
        <v>177</v>
      </c>
      <c r="F175" s="249" t="s">
        <v>740</v>
      </c>
      <c r="G175" s="248">
        <v>2</v>
      </c>
      <c r="H175" s="247" t="s">
        <v>178</v>
      </c>
      <c r="I175" s="275"/>
      <c r="J175" s="245"/>
      <c r="K175" s="274"/>
      <c r="L175" s="274"/>
      <c r="M175" s="243"/>
      <c r="N175" s="171"/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v>11</v>
      </c>
      <c r="B176" s="273" t="s">
        <v>728</v>
      </c>
      <c r="C176" s="241" t="s">
        <v>175</v>
      </c>
      <c r="D176" s="240" t="s">
        <v>176</v>
      </c>
      <c r="E176" s="240" t="s">
        <v>177</v>
      </c>
      <c r="F176" s="239" t="s">
        <v>740</v>
      </c>
      <c r="G176" s="238">
        <v>2</v>
      </c>
      <c r="H176" s="237" t="s">
        <v>178</v>
      </c>
      <c r="I176" s="272"/>
      <c r="J176" s="235"/>
      <c r="K176" s="271"/>
      <c r="L176" s="271"/>
      <c r="M176" s="233"/>
      <c r="N176" s="171"/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v>11</v>
      </c>
      <c r="B177" s="270" t="s">
        <v>728</v>
      </c>
      <c r="C177" s="231" t="s">
        <v>175</v>
      </c>
      <c r="D177" s="230" t="s">
        <v>176</v>
      </c>
      <c r="E177" s="230" t="s">
        <v>177</v>
      </c>
      <c r="F177" s="229" t="s">
        <v>740</v>
      </c>
      <c r="G177" s="228">
        <v>2</v>
      </c>
      <c r="H177" s="227" t="s">
        <v>178</v>
      </c>
      <c r="I177" s="269"/>
      <c r="J177" s="225"/>
      <c r="K177" s="268"/>
      <c r="L177" s="268"/>
      <c r="M177" s="223"/>
      <c r="N177" s="171"/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/>
      <c r="M178" s="213"/>
      <c r="N178" s="171"/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v>12</v>
      </c>
      <c r="B179" s="262" t="s">
        <v>728</v>
      </c>
      <c r="C179" s="211" t="s">
        <v>175</v>
      </c>
      <c r="D179" s="210" t="s">
        <v>176</v>
      </c>
      <c r="E179" s="210" t="s">
        <v>177</v>
      </c>
      <c r="F179" s="209" t="s">
        <v>740</v>
      </c>
      <c r="G179" s="208">
        <v>2</v>
      </c>
      <c r="H179" s="207" t="s">
        <v>178</v>
      </c>
      <c r="I179" s="261"/>
      <c r="J179" s="205"/>
      <c r="K179" s="260"/>
      <c r="L179" s="260"/>
      <c r="M179" s="203"/>
      <c r="N179" s="171"/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v>12</v>
      </c>
      <c r="B180" s="259" t="s">
        <v>728</v>
      </c>
      <c r="C180" s="201" t="s">
        <v>175</v>
      </c>
      <c r="D180" s="200" t="s">
        <v>176</v>
      </c>
      <c r="E180" s="200" t="s">
        <v>177</v>
      </c>
      <c r="F180" s="199" t="s">
        <v>740</v>
      </c>
      <c r="G180" s="198">
        <v>2</v>
      </c>
      <c r="H180" s="197" t="s">
        <v>178</v>
      </c>
      <c r="I180" s="258"/>
      <c r="J180" s="195"/>
      <c r="K180" s="257"/>
      <c r="L180" s="257"/>
      <c r="M180" s="193"/>
      <c r="N180" s="171"/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v>12</v>
      </c>
      <c r="B181" s="278" t="s">
        <v>728</v>
      </c>
      <c r="C181" s="191" t="s">
        <v>175</v>
      </c>
      <c r="D181" s="190" t="s">
        <v>176</v>
      </c>
      <c r="E181" s="190" t="s">
        <v>177</v>
      </c>
      <c r="F181" s="189" t="s">
        <v>740</v>
      </c>
      <c r="G181" s="188">
        <v>2</v>
      </c>
      <c r="H181" s="187" t="s">
        <v>178</v>
      </c>
      <c r="I181" s="256"/>
      <c r="J181" s="185"/>
      <c r="K181" s="255"/>
      <c r="L181" s="255"/>
      <c r="M181" s="183"/>
      <c r="N181" s="171"/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/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2</v>
      </c>
      <c r="H183" s="247" t="s">
        <v>178</v>
      </c>
      <c r="I183" s="275"/>
      <c r="J183" s="245"/>
      <c r="K183" s="274"/>
      <c r="L183" s="274"/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2</v>
      </c>
      <c r="H184" s="237" t="s">
        <v>178</v>
      </c>
      <c r="I184" s="272"/>
      <c r="J184" s="235"/>
      <c r="K184" s="271"/>
      <c r="L184" s="271"/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2</v>
      </c>
      <c r="H185" s="227" t="s">
        <v>178</v>
      </c>
      <c r="I185" s="269"/>
      <c r="J185" s="225"/>
      <c r="K185" s="268"/>
      <c r="L185" s="268"/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/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2</v>
      </c>
      <c r="H187" s="207" t="s">
        <v>178</v>
      </c>
      <c r="I187" s="261"/>
      <c r="J187" s="205"/>
      <c r="K187" s="260"/>
      <c r="L187" s="260"/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2</v>
      </c>
      <c r="H188" s="197" t="s">
        <v>178</v>
      </c>
      <c r="I188" s="258"/>
      <c r="J188" s="195"/>
      <c r="K188" s="257"/>
      <c r="L188" s="257"/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2</v>
      </c>
      <c r="H189" s="187" t="s">
        <v>178</v>
      </c>
      <c r="I189" s="256"/>
      <c r="J189" s="185"/>
      <c r="K189" s="255"/>
      <c r="L189" s="255"/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/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2</v>
      </c>
      <c r="H191" s="247" t="s">
        <v>178</v>
      </c>
      <c r="I191" s="275"/>
      <c r="J191" s="245"/>
      <c r="K191" s="274"/>
      <c r="L191" s="274"/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2</v>
      </c>
      <c r="H192" s="237" t="s">
        <v>178</v>
      </c>
      <c r="I192" s="272"/>
      <c r="J192" s="235"/>
      <c r="K192" s="271"/>
      <c r="L192" s="271"/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2</v>
      </c>
      <c r="H193" s="227" t="s">
        <v>178</v>
      </c>
      <c r="I193" s="269"/>
      <c r="J193" s="225"/>
      <c r="K193" s="268"/>
      <c r="L193" s="268"/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/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2</v>
      </c>
      <c r="H195" s="207" t="s">
        <v>178</v>
      </c>
      <c r="I195" s="261"/>
      <c r="J195" s="205"/>
      <c r="K195" s="260"/>
      <c r="L195" s="260"/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2</v>
      </c>
      <c r="H196" s="197" t="s">
        <v>178</v>
      </c>
      <c r="I196" s="258"/>
      <c r="J196" s="195"/>
      <c r="K196" s="257"/>
      <c r="L196" s="257"/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2</v>
      </c>
      <c r="H197" s="187" t="s">
        <v>178</v>
      </c>
      <c r="I197" s="256"/>
      <c r="J197" s="185"/>
      <c r="K197" s="255"/>
      <c r="L197" s="255"/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/>
      <c r="M198" s="213"/>
      <c r="N198" s="171"/>
      <c r="O198" s="171"/>
      <c r="P198" s="171"/>
      <c r="Q198" s="171"/>
      <c r="R198" s="172"/>
      <c r="T198" s="171"/>
    </row>
    <row r="199" spans="1:20" s="170" customFormat="1" ht="24" hidden="1" customHeight="1">
      <c r="A199" s="169">
        <v>1</v>
      </c>
      <c r="B199" s="276"/>
      <c r="C199" s="251">
        <v>6920784</v>
      </c>
      <c r="D199" s="250" t="s">
        <v>56</v>
      </c>
      <c r="E199" s="250" t="s">
        <v>5</v>
      </c>
      <c r="F199" s="249" t="s">
        <v>740</v>
      </c>
      <c r="G199" s="309">
        <v>4</v>
      </c>
      <c r="H199" s="247" t="s">
        <v>8</v>
      </c>
      <c r="I199" s="275"/>
      <c r="J199" s="245"/>
      <c r="K199" s="274"/>
      <c r="L199" s="274"/>
      <c r="M199" s="243" t="s">
        <v>727</v>
      </c>
      <c r="N199" s="171"/>
      <c r="O199" s="171"/>
      <c r="P199" s="171"/>
      <c r="Q199" s="171"/>
      <c r="R199" s="172"/>
      <c r="T199" s="171"/>
    </row>
    <row r="200" spans="1:20" s="170" customFormat="1" ht="24" customHeight="1" thickBot="1">
      <c r="A200" s="169">
        <v>1</v>
      </c>
      <c r="B200" s="273" t="s">
        <v>744</v>
      </c>
      <c r="C200" s="241">
        <v>6902530</v>
      </c>
      <c r="D200" s="240" t="s">
        <v>136</v>
      </c>
      <c r="E200" s="240" t="s">
        <v>5</v>
      </c>
      <c r="F200" s="239" t="s">
        <v>740</v>
      </c>
      <c r="G200" s="309">
        <v>4</v>
      </c>
      <c r="H200" s="237" t="s">
        <v>179</v>
      </c>
      <c r="I200" s="272"/>
      <c r="J200" s="235"/>
      <c r="K200" s="271"/>
      <c r="L200" s="184" t="s">
        <v>747</v>
      </c>
      <c r="M200" s="233" t="s">
        <v>724</v>
      </c>
      <c r="N200" s="171"/>
      <c r="O200" s="171"/>
      <c r="P200" s="171"/>
      <c r="Q200" s="171"/>
      <c r="R200" s="172"/>
      <c r="T200" s="171"/>
    </row>
    <row r="201" spans="1:20" s="170" customFormat="1" ht="24" customHeight="1" thickBot="1">
      <c r="A201" s="169">
        <v>1</v>
      </c>
      <c r="B201" s="270"/>
      <c r="C201" s="231">
        <v>6901715</v>
      </c>
      <c r="D201" s="230" t="s">
        <v>207</v>
      </c>
      <c r="E201" s="230" t="s">
        <v>5</v>
      </c>
      <c r="F201" s="229" t="s">
        <v>740</v>
      </c>
      <c r="G201" s="309">
        <v>4</v>
      </c>
      <c r="H201" s="227" t="s">
        <v>179</v>
      </c>
      <c r="I201" s="269"/>
      <c r="J201" s="225"/>
      <c r="K201" s="268"/>
      <c r="L201" s="184" t="s">
        <v>747</v>
      </c>
      <c r="M201" s="223"/>
      <c r="N201" s="171"/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/>
      <c r="M202" s="213"/>
      <c r="N202" s="171"/>
      <c r="O202" s="171"/>
      <c r="P202" s="171"/>
      <c r="Q202" s="171"/>
      <c r="R202" s="172"/>
      <c r="T202" s="171"/>
    </row>
    <row r="203" spans="1:20" s="170" customFormat="1" ht="24" hidden="1" customHeight="1">
      <c r="A203" s="169">
        <v>2</v>
      </c>
      <c r="B203" s="262"/>
      <c r="C203" s="211" t="s">
        <v>175</v>
      </c>
      <c r="D203" s="210" t="s">
        <v>176</v>
      </c>
      <c r="E203" s="210" t="s">
        <v>177</v>
      </c>
      <c r="F203" s="209" t="s">
        <v>740</v>
      </c>
      <c r="G203" s="208">
        <v>4</v>
      </c>
      <c r="H203" s="207" t="s">
        <v>178</v>
      </c>
      <c r="I203" s="261"/>
      <c r="J203" s="205"/>
      <c r="K203" s="260"/>
      <c r="L203" s="260"/>
      <c r="M203" s="203"/>
      <c r="N203" s="171"/>
      <c r="O203" s="171"/>
      <c r="P203" s="171"/>
      <c r="Q203" s="171"/>
      <c r="R203" s="172"/>
      <c r="T203" s="171"/>
    </row>
    <row r="204" spans="1:20" s="170" customFormat="1" ht="24" hidden="1" customHeight="1">
      <c r="A204" s="169">
        <v>2</v>
      </c>
      <c r="B204" s="259" t="s">
        <v>726</v>
      </c>
      <c r="C204" s="201" t="s">
        <v>175</v>
      </c>
      <c r="D204" s="200" t="s">
        <v>176</v>
      </c>
      <c r="E204" s="200" t="s">
        <v>177</v>
      </c>
      <c r="F204" s="199" t="s">
        <v>740</v>
      </c>
      <c r="G204" s="198">
        <v>4</v>
      </c>
      <c r="H204" s="197" t="s">
        <v>178</v>
      </c>
      <c r="I204" s="258"/>
      <c r="J204" s="195"/>
      <c r="K204" s="257"/>
      <c r="L204" s="257"/>
      <c r="M204" s="193"/>
      <c r="N204" s="171"/>
      <c r="O204" s="171"/>
      <c r="P204" s="171"/>
      <c r="Q204" s="171"/>
      <c r="R204" s="172"/>
      <c r="T204" s="171"/>
    </row>
    <row r="205" spans="1:20" s="170" customFormat="1" ht="24" hidden="1" customHeight="1" thickBot="1">
      <c r="A205" s="169">
        <v>2</v>
      </c>
      <c r="B205" s="270"/>
      <c r="C205" s="191" t="s">
        <v>175</v>
      </c>
      <c r="D205" s="190" t="s">
        <v>176</v>
      </c>
      <c r="E205" s="190" t="s">
        <v>177</v>
      </c>
      <c r="F205" s="189" t="s">
        <v>740</v>
      </c>
      <c r="G205" s="188">
        <v>4</v>
      </c>
      <c r="H205" s="187" t="s">
        <v>178</v>
      </c>
      <c r="I205" s="256"/>
      <c r="J205" s="185"/>
      <c r="K205" s="255"/>
      <c r="L205" s="255"/>
      <c r="M205" s="183"/>
      <c r="N205" s="171"/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/>
      <c r="M206" s="213"/>
      <c r="N206" s="171"/>
      <c r="O206" s="171"/>
      <c r="P206" s="171"/>
      <c r="Q206" s="171"/>
      <c r="R206" s="172"/>
      <c r="T206" s="171"/>
    </row>
    <row r="207" spans="1:20" s="170" customFormat="1" ht="24" hidden="1" customHeight="1">
      <c r="A207" s="169">
        <v>3</v>
      </c>
      <c r="B207" s="276"/>
      <c r="C207" s="251" t="s">
        <v>175</v>
      </c>
      <c r="D207" s="250" t="s">
        <v>176</v>
      </c>
      <c r="E207" s="250" t="s">
        <v>177</v>
      </c>
      <c r="F207" s="249" t="s">
        <v>740</v>
      </c>
      <c r="G207" s="248">
        <v>4</v>
      </c>
      <c r="H207" s="247" t="s">
        <v>178</v>
      </c>
      <c r="I207" s="275"/>
      <c r="J207" s="245"/>
      <c r="K207" s="274"/>
      <c r="L207" s="274"/>
      <c r="M207" s="243"/>
      <c r="N207" s="171"/>
      <c r="O207" s="171"/>
      <c r="P207" s="171"/>
      <c r="Q207" s="171"/>
      <c r="R207" s="172"/>
      <c r="T207" s="171"/>
    </row>
    <row r="208" spans="1:20" s="170" customFormat="1" ht="24" hidden="1" customHeight="1">
      <c r="A208" s="169">
        <v>3</v>
      </c>
      <c r="B208" s="273" t="s">
        <v>726</v>
      </c>
      <c r="C208" s="241" t="s">
        <v>175</v>
      </c>
      <c r="D208" s="240" t="s">
        <v>176</v>
      </c>
      <c r="E208" s="240" t="s">
        <v>177</v>
      </c>
      <c r="F208" s="239" t="s">
        <v>740</v>
      </c>
      <c r="G208" s="238">
        <v>4</v>
      </c>
      <c r="H208" s="237" t="s">
        <v>178</v>
      </c>
      <c r="I208" s="272"/>
      <c r="J208" s="235"/>
      <c r="K208" s="271"/>
      <c r="L208" s="271"/>
      <c r="M208" s="233"/>
      <c r="N208" s="171"/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v>3</v>
      </c>
      <c r="B209" s="270"/>
      <c r="C209" s="231" t="s">
        <v>175</v>
      </c>
      <c r="D209" s="230" t="s">
        <v>176</v>
      </c>
      <c r="E209" s="230" t="s">
        <v>177</v>
      </c>
      <c r="F209" s="229" t="s">
        <v>740</v>
      </c>
      <c r="G209" s="228">
        <v>4</v>
      </c>
      <c r="H209" s="227" t="s">
        <v>178</v>
      </c>
      <c r="I209" s="269"/>
      <c r="J209" s="225"/>
      <c r="K209" s="268"/>
      <c r="L209" s="268"/>
      <c r="M209" s="223"/>
      <c r="N209" s="171"/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/>
      <c r="M210" s="213"/>
      <c r="N210" s="171"/>
      <c r="O210" s="171"/>
      <c r="P210" s="171"/>
      <c r="Q210" s="171"/>
      <c r="R210" s="172"/>
      <c r="T210" s="171"/>
    </row>
    <row r="211" spans="1:20" s="170" customFormat="1" ht="24" hidden="1" customHeight="1">
      <c r="A211" s="169">
        <v>4</v>
      </c>
      <c r="B211" s="262"/>
      <c r="C211" s="211" t="s">
        <v>175</v>
      </c>
      <c r="D211" s="210" t="s">
        <v>176</v>
      </c>
      <c r="E211" s="210" t="s">
        <v>177</v>
      </c>
      <c r="F211" s="209" t="s">
        <v>740</v>
      </c>
      <c r="G211" s="208">
        <v>4</v>
      </c>
      <c r="H211" s="207" t="s">
        <v>178</v>
      </c>
      <c r="I211" s="261"/>
      <c r="J211" s="205"/>
      <c r="K211" s="260"/>
      <c r="L211" s="260"/>
      <c r="M211" s="203"/>
      <c r="N211" s="171"/>
      <c r="O211" s="171"/>
      <c r="P211" s="171"/>
      <c r="Q211" s="171"/>
      <c r="R211" s="172"/>
      <c r="T211" s="171"/>
    </row>
    <row r="212" spans="1:20" s="170" customFormat="1" ht="24" hidden="1" customHeight="1">
      <c r="A212" s="169">
        <v>4</v>
      </c>
      <c r="B212" s="259" t="s">
        <v>726</v>
      </c>
      <c r="C212" s="201" t="s">
        <v>175</v>
      </c>
      <c r="D212" s="200" t="s">
        <v>176</v>
      </c>
      <c r="E212" s="200" t="s">
        <v>177</v>
      </c>
      <c r="F212" s="199" t="s">
        <v>740</v>
      </c>
      <c r="G212" s="198">
        <v>4</v>
      </c>
      <c r="H212" s="197" t="s">
        <v>178</v>
      </c>
      <c r="I212" s="258"/>
      <c r="J212" s="195"/>
      <c r="K212" s="257"/>
      <c r="L212" s="257"/>
      <c r="M212" s="193"/>
      <c r="N212" s="171"/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v>4</v>
      </c>
      <c r="B213" s="278"/>
      <c r="C213" s="191" t="s">
        <v>175</v>
      </c>
      <c r="D213" s="190" t="s">
        <v>176</v>
      </c>
      <c r="E213" s="190" t="s">
        <v>177</v>
      </c>
      <c r="F213" s="189" t="s">
        <v>740</v>
      </c>
      <c r="G213" s="188">
        <v>4</v>
      </c>
      <c r="H213" s="187" t="s">
        <v>178</v>
      </c>
      <c r="I213" s="256"/>
      <c r="J213" s="185"/>
      <c r="K213" s="255"/>
      <c r="L213" s="255"/>
      <c r="M213" s="183"/>
      <c r="N213" s="171"/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/>
      <c r="M214" s="213"/>
      <c r="N214" s="171"/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v>5</v>
      </c>
      <c r="B215" s="276"/>
      <c r="C215" s="251" t="s">
        <v>175</v>
      </c>
      <c r="D215" s="250" t="s">
        <v>176</v>
      </c>
      <c r="E215" s="250" t="s">
        <v>177</v>
      </c>
      <c r="F215" s="249" t="s">
        <v>740</v>
      </c>
      <c r="G215" s="248">
        <v>4</v>
      </c>
      <c r="H215" s="247" t="s">
        <v>178</v>
      </c>
      <c r="I215" s="275"/>
      <c r="J215" s="245"/>
      <c r="K215" s="274"/>
      <c r="L215" s="274"/>
      <c r="M215" s="243"/>
      <c r="N215" s="171"/>
      <c r="O215" s="171"/>
      <c r="P215" s="171"/>
      <c r="Q215" s="171"/>
      <c r="R215" s="172"/>
      <c r="T215" s="171"/>
    </row>
    <row r="216" spans="1:20" s="170" customFormat="1" ht="24" hidden="1" customHeight="1">
      <c r="A216" s="169">
        <v>5</v>
      </c>
      <c r="B216" s="273" t="s">
        <v>726</v>
      </c>
      <c r="C216" s="241" t="s">
        <v>175</v>
      </c>
      <c r="D216" s="240" t="s">
        <v>176</v>
      </c>
      <c r="E216" s="240" t="s">
        <v>177</v>
      </c>
      <c r="F216" s="239" t="s">
        <v>740</v>
      </c>
      <c r="G216" s="238">
        <v>4</v>
      </c>
      <c r="H216" s="237" t="s">
        <v>178</v>
      </c>
      <c r="I216" s="272"/>
      <c r="J216" s="235"/>
      <c r="K216" s="271"/>
      <c r="L216" s="271"/>
      <c r="M216" s="233"/>
      <c r="N216" s="171"/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v>5</v>
      </c>
      <c r="B217" s="270"/>
      <c r="C217" s="231" t="s">
        <v>175</v>
      </c>
      <c r="D217" s="230" t="s">
        <v>176</v>
      </c>
      <c r="E217" s="230" t="s">
        <v>177</v>
      </c>
      <c r="F217" s="229" t="s">
        <v>740</v>
      </c>
      <c r="G217" s="228">
        <v>4</v>
      </c>
      <c r="H217" s="227" t="s">
        <v>178</v>
      </c>
      <c r="I217" s="269"/>
      <c r="J217" s="225"/>
      <c r="K217" s="268"/>
      <c r="L217" s="268"/>
      <c r="M217" s="223"/>
      <c r="N217" s="171"/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/>
      <c r="M218" s="213"/>
      <c r="N218" s="171"/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v>6</v>
      </c>
      <c r="B219" s="262"/>
      <c r="C219" s="211" t="s">
        <v>175</v>
      </c>
      <c r="D219" s="210" t="s">
        <v>176</v>
      </c>
      <c r="E219" s="210" t="s">
        <v>177</v>
      </c>
      <c r="F219" s="209" t="s">
        <v>740</v>
      </c>
      <c r="G219" s="208">
        <v>4</v>
      </c>
      <c r="H219" s="207" t="s">
        <v>178</v>
      </c>
      <c r="I219" s="261"/>
      <c r="J219" s="205"/>
      <c r="K219" s="260"/>
      <c r="L219" s="260"/>
      <c r="M219" s="203"/>
      <c r="N219" s="171"/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v>6</v>
      </c>
      <c r="B220" s="259" t="s">
        <v>726</v>
      </c>
      <c r="C220" s="201" t="s">
        <v>175</v>
      </c>
      <c r="D220" s="200" t="s">
        <v>176</v>
      </c>
      <c r="E220" s="200" t="s">
        <v>177</v>
      </c>
      <c r="F220" s="199" t="s">
        <v>740</v>
      </c>
      <c r="G220" s="198">
        <v>4</v>
      </c>
      <c r="H220" s="197" t="s">
        <v>178</v>
      </c>
      <c r="I220" s="258"/>
      <c r="J220" s="195"/>
      <c r="K220" s="257"/>
      <c r="L220" s="257"/>
      <c r="M220" s="193"/>
      <c r="N220" s="171"/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v>6</v>
      </c>
      <c r="B221" s="278"/>
      <c r="C221" s="191" t="s">
        <v>175</v>
      </c>
      <c r="D221" s="190" t="s">
        <v>176</v>
      </c>
      <c r="E221" s="190" t="s">
        <v>177</v>
      </c>
      <c r="F221" s="189" t="s">
        <v>740</v>
      </c>
      <c r="G221" s="188">
        <v>4</v>
      </c>
      <c r="H221" s="187" t="s">
        <v>178</v>
      </c>
      <c r="I221" s="256"/>
      <c r="J221" s="185"/>
      <c r="K221" s="255"/>
      <c r="L221" s="255"/>
      <c r="M221" s="183"/>
      <c r="N221" s="171"/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/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4</v>
      </c>
      <c r="H223" s="247" t="s">
        <v>178</v>
      </c>
      <c r="I223" s="275"/>
      <c r="J223" s="245"/>
      <c r="K223" s="274"/>
      <c r="L223" s="274"/>
      <c r="M223" s="243"/>
      <c r="N223" s="171"/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4</v>
      </c>
      <c r="H224" s="237" t="s">
        <v>178</v>
      </c>
      <c r="I224" s="272"/>
      <c r="J224" s="235"/>
      <c r="K224" s="271"/>
      <c r="L224" s="271"/>
      <c r="M224" s="233"/>
      <c r="N224" s="171"/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4</v>
      </c>
      <c r="H225" s="227" t="s">
        <v>178</v>
      </c>
      <c r="I225" s="269"/>
      <c r="J225" s="225"/>
      <c r="K225" s="268"/>
      <c r="L225" s="268"/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/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4</v>
      </c>
      <c r="H227" s="207" t="s">
        <v>178</v>
      </c>
      <c r="I227" s="261"/>
      <c r="J227" s="205"/>
      <c r="K227" s="260"/>
      <c r="L227" s="260"/>
      <c r="M227" s="203"/>
      <c r="N227" s="171"/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4</v>
      </c>
      <c r="H228" s="197" t="s">
        <v>178</v>
      </c>
      <c r="I228" s="258"/>
      <c r="J228" s="195"/>
      <c r="K228" s="257"/>
      <c r="L228" s="257"/>
      <c r="M228" s="193"/>
      <c r="N228" s="171"/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4</v>
      </c>
      <c r="H229" s="187" t="s">
        <v>178</v>
      </c>
      <c r="I229" s="256"/>
      <c r="J229" s="185"/>
      <c r="K229" s="255"/>
      <c r="L229" s="255"/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/>
      <c r="M230" s="213"/>
      <c r="N230" s="171"/>
      <c r="O230" s="171"/>
      <c r="P230" s="171"/>
      <c r="Q230" s="171"/>
      <c r="R230" s="172"/>
      <c r="T230" s="171"/>
    </row>
    <row r="231" spans="1:20" s="170" customFormat="1" ht="24" hidden="1" customHeight="1">
      <c r="A231" s="169">
        <v>1</v>
      </c>
      <c r="B231" s="276"/>
      <c r="C231" s="251">
        <v>6902001</v>
      </c>
      <c r="D231" s="250" t="s">
        <v>653</v>
      </c>
      <c r="E231" s="250" t="s">
        <v>0</v>
      </c>
      <c r="F231" s="249" t="s">
        <v>740</v>
      </c>
      <c r="G231" s="309">
        <v>4</v>
      </c>
      <c r="H231" s="247" t="s">
        <v>8</v>
      </c>
      <c r="I231" s="275"/>
      <c r="J231" s="245"/>
      <c r="K231" s="274"/>
      <c r="L231" s="274"/>
      <c r="M231" s="243"/>
      <c r="N231" s="171"/>
      <c r="O231" s="171"/>
      <c r="P231" s="171"/>
      <c r="Q231" s="171"/>
      <c r="R231" s="172"/>
      <c r="T231" s="171"/>
    </row>
    <row r="232" spans="1:20" s="170" customFormat="1" ht="24" customHeight="1" thickBot="1">
      <c r="A232" s="169">
        <v>1</v>
      </c>
      <c r="B232" s="273" t="s">
        <v>725</v>
      </c>
      <c r="C232" s="241">
        <v>6902002</v>
      </c>
      <c r="D232" s="240" t="s">
        <v>345</v>
      </c>
      <c r="E232" s="240" t="s">
        <v>0</v>
      </c>
      <c r="F232" s="239" t="s">
        <v>740</v>
      </c>
      <c r="G232" s="309">
        <v>4</v>
      </c>
      <c r="H232" s="237" t="s">
        <v>179</v>
      </c>
      <c r="I232" s="272"/>
      <c r="J232" s="235"/>
      <c r="K232" s="271"/>
      <c r="L232" s="184" t="s">
        <v>747</v>
      </c>
      <c r="M232" s="233"/>
      <c r="N232" s="171"/>
      <c r="O232" s="171"/>
      <c r="P232" s="171"/>
      <c r="Q232" s="171"/>
      <c r="R232" s="172"/>
      <c r="T232" s="171"/>
    </row>
    <row r="233" spans="1:20" s="170" customFormat="1" ht="24" customHeight="1" thickBot="1">
      <c r="A233" s="169">
        <v>1</v>
      </c>
      <c r="B233" s="270"/>
      <c r="C233" s="231">
        <v>6923503</v>
      </c>
      <c r="D233" s="230" t="s">
        <v>281</v>
      </c>
      <c r="E233" s="230" t="s">
        <v>0</v>
      </c>
      <c r="F233" s="229" t="s">
        <v>740</v>
      </c>
      <c r="G233" s="309">
        <v>4</v>
      </c>
      <c r="H233" s="227" t="s">
        <v>179</v>
      </c>
      <c r="I233" s="269"/>
      <c r="J233" s="225"/>
      <c r="K233" s="268"/>
      <c r="L233" s="184" t="s">
        <v>747</v>
      </c>
      <c r="M233" s="223"/>
      <c r="N233" s="171"/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/>
      <c r="M234" s="213"/>
      <c r="N234" s="171"/>
      <c r="O234" s="171"/>
      <c r="P234" s="171"/>
      <c r="Q234" s="171"/>
      <c r="R234" s="172"/>
      <c r="T234" s="171"/>
    </row>
    <row r="235" spans="1:20" s="170" customFormat="1" ht="24" hidden="1" customHeight="1">
      <c r="A235" s="169">
        <v>2</v>
      </c>
      <c r="B235" s="262"/>
      <c r="C235" s="211">
        <v>6901245</v>
      </c>
      <c r="D235" s="210" t="s">
        <v>81</v>
      </c>
      <c r="E235" s="210" t="s">
        <v>350</v>
      </c>
      <c r="F235" s="209" t="s">
        <v>740</v>
      </c>
      <c r="G235" s="309">
        <v>4</v>
      </c>
      <c r="H235" s="207" t="s">
        <v>8</v>
      </c>
      <c r="I235" s="261"/>
      <c r="J235" s="205"/>
      <c r="K235" s="260"/>
      <c r="L235" s="260"/>
      <c r="M235" s="203"/>
      <c r="N235" s="171"/>
      <c r="O235" s="171"/>
      <c r="P235" s="171"/>
      <c r="Q235" s="171"/>
      <c r="R235" s="172"/>
      <c r="T235" s="171"/>
    </row>
    <row r="236" spans="1:20" s="170" customFormat="1" ht="24" customHeight="1" thickBot="1">
      <c r="A236" s="169">
        <v>2</v>
      </c>
      <c r="B236" s="259" t="s">
        <v>725</v>
      </c>
      <c r="C236" s="201">
        <v>3802304</v>
      </c>
      <c r="D236" s="200" t="s">
        <v>73</v>
      </c>
      <c r="E236" s="200" t="s">
        <v>350</v>
      </c>
      <c r="F236" s="199" t="s">
        <v>740</v>
      </c>
      <c r="G236" s="309">
        <v>4</v>
      </c>
      <c r="H236" s="197" t="s">
        <v>179</v>
      </c>
      <c r="I236" s="258"/>
      <c r="J236" s="195"/>
      <c r="K236" s="257"/>
      <c r="L236" s="184" t="s">
        <v>747</v>
      </c>
      <c r="M236" s="193"/>
      <c r="N236" s="171"/>
      <c r="O236" s="171"/>
      <c r="P236" s="171"/>
      <c r="Q236" s="171"/>
      <c r="R236" s="172"/>
      <c r="T236" s="171"/>
    </row>
    <row r="237" spans="1:20" s="170" customFormat="1" ht="24" customHeight="1" thickBot="1">
      <c r="A237" s="169">
        <v>2</v>
      </c>
      <c r="B237" s="278"/>
      <c r="C237" s="191">
        <v>6925064</v>
      </c>
      <c r="D237" s="190" t="s">
        <v>160</v>
      </c>
      <c r="E237" s="190" t="s">
        <v>350</v>
      </c>
      <c r="F237" s="189" t="s">
        <v>740</v>
      </c>
      <c r="G237" s="309">
        <v>4</v>
      </c>
      <c r="H237" s="187" t="s">
        <v>179</v>
      </c>
      <c r="I237" s="256"/>
      <c r="J237" s="185"/>
      <c r="K237" s="255"/>
      <c r="L237" s="184" t="s">
        <v>747</v>
      </c>
      <c r="M237" s="183"/>
      <c r="N237" s="171"/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/>
      <c r="M238" s="213"/>
      <c r="N238" s="171"/>
      <c r="O238" s="171"/>
      <c r="P238" s="171"/>
      <c r="Q238" s="171"/>
      <c r="R238" s="172"/>
      <c r="T238" s="171"/>
    </row>
    <row r="239" spans="1:20" s="170" customFormat="1" ht="24" hidden="1" customHeight="1">
      <c r="A239" s="169">
        <v>3</v>
      </c>
      <c r="B239" s="276"/>
      <c r="C239" s="251">
        <v>6900544</v>
      </c>
      <c r="D239" s="250" t="s">
        <v>190</v>
      </c>
      <c r="E239" s="250" t="s">
        <v>350</v>
      </c>
      <c r="F239" s="249" t="s">
        <v>740</v>
      </c>
      <c r="G239" s="309">
        <v>4</v>
      </c>
      <c r="H239" s="247" t="s">
        <v>8</v>
      </c>
      <c r="I239" s="275"/>
      <c r="J239" s="245"/>
      <c r="K239" s="274"/>
      <c r="L239" s="274"/>
      <c r="M239" s="243"/>
      <c r="N239" s="171"/>
      <c r="O239" s="171"/>
      <c r="P239" s="171"/>
      <c r="Q239" s="171"/>
      <c r="R239" s="172"/>
      <c r="T239" s="171"/>
    </row>
    <row r="240" spans="1:20" s="170" customFormat="1" ht="24" customHeight="1" thickBot="1">
      <c r="A240" s="169">
        <v>3</v>
      </c>
      <c r="B240" s="273" t="s">
        <v>725</v>
      </c>
      <c r="C240" s="241">
        <v>6903133</v>
      </c>
      <c r="D240" s="240" t="s">
        <v>105</v>
      </c>
      <c r="E240" s="240" t="s">
        <v>350</v>
      </c>
      <c r="F240" s="239" t="s">
        <v>740</v>
      </c>
      <c r="G240" s="309">
        <v>4</v>
      </c>
      <c r="H240" s="237" t="s">
        <v>179</v>
      </c>
      <c r="I240" s="272"/>
      <c r="J240" s="235"/>
      <c r="K240" s="271"/>
      <c r="L240" s="184" t="s">
        <v>747</v>
      </c>
      <c r="M240" s="233"/>
      <c r="N240" s="171"/>
      <c r="O240" s="171"/>
      <c r="P240" s="171"/>
      <c r="Q240" s="171"/>
      <c r="R240" s="172"/>
      <c r="T240" s="171"/>
    </row>
    <row r="241" spans="1:20" s="170" customFormat="1" ht="24" customHeight="1" thickBot="1">
      <c r="A241" s="169">
        <v>3</v>
      </c>
      <c r="B241" s="270"/>
      <c r="C241" s="231">
        <v>3011684</v>
      </c>
      <c r="D241" s="230" t="s">
        <v>183</v>
      </c>
      <c r="E241" s="230" t="s">
        <v>350</v>
      </c>
      <c r="F241" s="229" t="s">
        <v>740</v>
      </c>
      <c r="G241" s="309">
        <v>4</v>
      </c>
      <c r="H241" s="227" t="s">
        <v>179</v>
      </c>
      <c r="I241" s="269"/>
      <c r="J241" s="225"/>
      <c r="K241" s="268"/>
      <c r="L241" s="184" t="s">
        <v>747</v>
      </c>
      <c r="M241" s="223"/>
      <c r="N241" s="171"/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/>
      <c r="M242" s="213"/>
      <c r="N242" s="171"/>
      <c r="O242" s="171"/>
      <c r="P242" s="171"/>
      <c r="Q242" s="171"/>
      <c r="R242" s="172"/>
      <c r="T242" s="171"/>
    </row>
    <row r="243" spans="1:20" s="170" customFormat="1" ht="24" hidden="1" customHeight="1">
      <c r="A243" s="169">
        <v>4</v>
      </c>
      <c r="B243" s="262"/>
      <c r="C243" s="211">
        <v>6903034</v>
      </c>
      <c r="D243" s="210" t="s">
        <v>216</v>
      </c>
      <c r="E243" s="210" t="s">
        <v>554</v>
      </c>
      <c r="F243" s="209" t="s">
        <v>740</v>
      </c>
      <c r="G243" s="309">
        <v>4</v>
      </c>
      <c r="H243" s="207" t="s">
        <v>8</v>
      </c>
      <c r="I243" s="261"/>
      <c r="J243" s="205"/>
      <c r="K243" s="260"/>
      <c r="L243" s="260"/>
      <c r="M243" s="203"/>
      <c r="N243" s="171"/>
      <c r="O243" s="171"/>
      <c r="P243" s="171"/>
      <c r="Q243" s="171"/>
      <c r="R243" s="172"/>
      <c r="T243" s="171"/>
    </row>
    <row r="244" spans="1:20" s="170" customFormat="1" ht="24" customHeight="1" thickBot="1">
      <c r="A244" s="169">
        <v>4</v>
      </c>
      <c r="B244" s="259" t="s">
        <v>725</v>
      </c>
      <c r="C244" s="201">
        <v>6925931</v>
      </c>
      <c r="D244" s="200" t="s">
        <v>588</v>
      </c>
      <c r="E244" s="200" t="s">
        <v>554</v>
      </c>
      <c r="F244" s="199" t="s">
        <v>740</v>
      </c>
      <c r="G244" s="309">
        <v>4</v>
      </c>
      <c r="H244" s="197" t="s">
        <v>179</v>
      </c>
      <c r="I244" s="258"/>
      <c r="J244" s="195"/>
      <c r="K244" s="257"/>
      <c r="L244" s="184" t="s">
        <v>747</v>
      </c>
      <c r="M244" s="193"/>
      <c r="N244" s="171"/>
      <c r="O244" s="171"/>
      <c r="P244" s="171"/>
      <c r="Q244" s="171"/>
      <c r="R244" s="172"/>
      <c r="T244" s="171"/>
    </row>
    <row r="245" spans="1:20" s="170" customFormat="1" ht="24" customHeight="1" thickBot="1">
      <c r="A245" s="169">
        <v>4</v>
      </c>
      <c r="B245" s="278"/>
      <c r="C245" s="191">
        <v>6917994</v>
      </c>
      <c r="D245" s="190" t="s">
        <v>244</v>
      </c>
      <c r="E245" s="190" t="s">
        <v>554</v>
      </c>
      <c r="F245" s="189" t="s">
        <v>740</v>
      </c>
      <c r="G245" s="309">
        <v>4</v>
      </c>
      <c r="H245" s="187" t="s">
        <v>179</v>
      </c>
      <c r="I245" s="256"/>
      <c r="J245" s="185"/>
      <c r="K245" s="255"/>
      <c r="L245" s="184" t="s">
        <v>747</v>
      </c>
      <c r="M245" s="183"/>
      <c r="N245" s="171"/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/>
      <c r="M246" s="213"/>
      <c r="N246" s="171"/>
      <c r="O246" s="171"/>
      <c r="P246" s="171"/>
      <c r="Q246" s="171"/>
      <c r="R246" s="172"/>
      <c r="T246" s="171"/>
    </row>
    <row r="247" spans="1:20" s="170" customFormat="1" ht="24" hidden="1" customHeight="1">
      <c r="A247" s="169">
        <v>1</v>
      </c>
      <c r="B247" s="276"/>
      <c r="C247" s="251">
        <v>6913203</v>
      </c>
      <c r="D247" s="250" t="s">
        <v>98</v>
      </c>
      <c r="E247" s="250" t="s">
        <v>0</v>
      </c>
      <c r="F247" s="249" t="s">
        <v>740</v>
      </c>
      <c r="G247" s="309">
        <v>8</v>
      </c>
      <c r="H247" s="247" t="s">
        <v>8</v>
      </c>
      <c r="I247" s="275"/>
      <c r="J247" s="245"/>
      <c r="K247" s="274"/>
      <c r="L247" s="274"/>
      <c r="M247" s="243" t="s">
        <v>721</v>
      </c>
      <c r="N247" s="171"/>
      <c r="O247" s="171"/>
      <c r="P247" s="171"/>
      <c r="Q247" s="171"/>
      <c r="R247" s="172"/>
      <c r="T247" s="171"/>
    </row>
    <row r="248" spans="1:20" s="170" customFormat="1" ht="24" customHeight="1" thickBot="1">
      <c r="A248" s="169">
        <v>1</v>
      </c>
      <c r="B248" s="273" t="s">
        <v>723</v>
      </c>
      <c r="C248" s="241">
        <v>6902027</v>
      </c>
      <c r="D248" s="240" t="s">
        <v>86</v>
      </c>
      <c r="E248" s="240" t="s">
        <v>0</v>
      </c>
      <c r="F248" s="239" t="s">
        <v>740</v>
      </c>
      <c r="G248" s="309">
        <v>8</v>
      </c>
      <c r="H248" s="237" t="s">
        <v>179</v>
      </c>
      <c r="I248" s="272"/>
      <c r="J248" s="235"/>
      <c r="K248" s="271"/>
      <c r="L248" s="184" t="s">
        <v>747</v>
      </c>
      <c r="M248" s="233" t="s">
        <v>724</v>
      </c>
      <c r="N248" s="171"/>
      <c r="O248" s="171"/>
      <c r="P248" s="171"/>
      <c r="Q248" s="171"/>
      <c r="R248" s="172"/>
      <c r="T248" s="171"/>
    </row>
    <row r="249" spans="1:20" s="170" customFormat="1" ht="24" customHeight="1" thickBot="1">
      <c r="A249" s="169">
        <v>1</v>
      </c>
      <c r="B249" s="270"/>
      <c r="C249" s="231">
        <v>6907646</v>
      </c>
      <c r="D249" s="230" t="s">
        <v>142</v>
      </c>
      <c r="E249" s="230" t="s">
        <v>0</v>
      </c>
      <c r="F249" s="229" t="s">
        <v>740</v>
      </c>
      <c r="G249" s="309">
        <v>8</v>
      </c>
      <c r="H249" s="227" t="s">
        <v>179</v>
      </c>
      <c r="I249" s="269"/>
      <c r="J249" s="225"/>
      <c r="K249" s="268"/>
      <c r="L249" s="184" t="s">
        <v>747</v>
      </c>
      <c r="M249" s="223"/>
      <c r="N249" s="171"/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/>
      <c r="M250" s="213"/>
      <c r="N250" s="171"/>
      <c r="O250" s="171"/>
      <c r="P250" s="171"/>
      <c r="Q250" s="171"/>
      <c r="R250" s="172"/>
      <c r="T250" s="171"/>
    </row>
    <row r="251" spans="1:20" s="170" customFormat="1" ht="24" hidden="1" customHeight="1">
      <c r="A251" s="169">
        <v>2</v>
      </c>
      <c r="B251" s="262"/>
      <c r="C251" s="211">
        <v>6923786</v>
      </c>
      <c r="D251" s="210" t="s">
        <v>96</v>
      </c>
      <c r="E251" s="210" t="s">
        <v>2</v>
      </c>
      <c r="F251" s="209" t="s">
        <v>740</v>
      </c>
      <c r="G251" s="309">
        <v>6</v>
      </c>
      <c r="H251" s="207" t="s">
        <v>8</v>
      </c>
      <c r="I251" s="261"/>
      <c r="J251" s="205"/>
      <c r="K251" s="260"/>
      <c r="L251" s="260"/>
      <c r="M251" s="203"/>
      <c r="N251" s="171"/>
      <c r="O251" s="171"/>
      <c r="P251" s="171"/>
      <c r="Q251" s="171"/>
      <c r="R251" s="172"/>
      <c r="T251" s="171"/>
    </row>
    <row r="252" spans="1:20" s="170" customFormat="1" ht="24" customHeight="1" thickBot="1">
      <c r="A252" s="169">
        <v>2</v>
      </c>
      <c r="B252" s="259" t="s">
        <v>723</v>
      </c>
      <c r="C252" s="201">
        <v>3816803</v>
      </c>
      <c r="D252" s="200" t="s">
        <v>95</v>
      </c>
      <c r="E252" s="200" t="s">
        <v>2</v>
      </c>
      <c r="F252" s="199" t="s">
        <v>740</v>
      </c>
      <c r="G252" s="309">
        <v>6</v>
      </c>
      <c r="H252" s="197" t="s">
        <v>179</v>
      </c>
      <c r="I252" s="258"/>
      <c r="J252" s="195"/>
      <c r="K252" s="257"/>
      <c r="L252" s="184" t="s">
        <v>747</v>
      </c>
      <c r="M252" s="193"/>
      <c r="N252" s="171"/>
      <c r="O252" s="171"/>
      <c r="P252" s="171"/>
      <c r="Q252" s="171"/>
      <c r="R252" s="172"/>
      <c r="T252" s="171"/>
    </row>
    <row r="253" spans="1:20" s="170" customFormat="1" ht="24" customHeight="1" thickBot="1">
      <c r="A253" s="169">
        <v>2</v>
      </c>
      <c r="B253" s="192"/>
      <c r="C253" s="191">
        <v>6922743</v>
      </c>
      <c r="D253" s="190" t="s">
        <v>27</v>
      </c>
      <c r="E253" s="190" t="s">
        <v>2</v>
      </c>
      <c r="F253" s="189" t="s">
        <v>740</v>
      </c>
      <c r="G253" s="309">
        <v>6</v>
      </c>
      <c r="H253" s="187" t="s">
        <v>179</v>
      </c>
      <c r="I253" s="256"/>
      <c r="J253" s="185"/>
      <c r="K253" s="255"/>
      <c r="L253" s="184" t="s">
        <v>747</v>
      </c>
      <c r="M253" s="183"/>
      <c r="N253" s="171"/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/>
      <c r="M254" s="213"/>
      <c r="N254" s="171"/>
      <c r="O254" s="171"/>
      <c r="P254" s="171"/>
      <c r="Q254" s="171"/>
      <c r="R254" s="172"/>
      <c r="T254" s="171"/>
    </row>
    <row r="255" spans="1:20" s="170" customFormat="1" ht="24" hidden="1" customHeight="1">
      <c r="A255" s="169">
        <v>1</v>
      </c>
      <c r="B255" s="252"/>
      <c r="C255" s="251">
        <v>6923494</v>
      </c>
      <c r="D255" s="250" t="s">
        <v>280</v>
      </c>
      <c r="E255" s="250" t="s">
        <v>1</v>
      </c>
      <c r="F255" s="249" t="s">
        <v>740</v>
      </c>
      <c r="G255" s="309">
        <v>8</v>
      </c>
      <c r="H255" s="247" t="s">
        <v>8</v>
      </c>
      <c r="I255" s="246" t="s">
        <v>8</v>
      </c>
      <c r="J255" s="245"/>
      <c r="K255" s="244"/>
      <c r="L255" s="244"/>
      <c r="M255" s="243"/>
      <c r="N255" s="171"/>
      <c r="O255" s="171"/>
      <c r="P255" s="171"/>
      <c r="Q255" s="171"/>
      <c r="R255" s="172"/>
      <c r="T255" s="171"/>
    </row>
    <row r="256" spans="1:20" s="170" customFormat="1" ht="24" customHeight="1" thickBot="1">
      <c r="A256" s="169">
        <v>1</v>
      </c>
      <c r="B256" s="242" t="s">
        <v>722</v>
      </c>
      <c r="C256" s="241">
        <v>6919166</v>
      </c>
      <c r="D256" s="240" t="s">
        <v>249</v>
      </c>
      <c r="E256" s="240" t="s">
        <v>1</v>
      </c>
      <c r="F256" s="239" t="s">
        <v>740</v>
      </c>
      <c r="G256" s="309">
        <v>8</v>
      </c>
      <c r="H256" s="237" t="s">
        <v>179</v>
      </c>
      <c r="I256" s="236" t="s">
        <v>8</v>
      </c>
      <c r="J256" s="235"/>
      <c r="K256" s="234"/>
      <c r="L256" s="184" t="s">
        <v>747</v>
      </c>
      <c r="M256" s="233"/>
      <c r="N256" s="171"/>
      <c r="O256" s="171"/>
      <c r="P256" s="171"/>
      <c r="Q256" s="171"/>
      <c r="R256" s="172"/>
      <c r="T256" s="171"/>
    </row>
    <row r="257" spans="1:20" s="170" customFormat="1" ht="24" customHeight="1" thickBot="1">
      <c r="A257" s="169">
        <v>1</v>
      </c>
      <c r="B257" s="232"/>
      <c r="C257" s="231">
        <v>6917605</v>
      </c>
      <c r="D257" s="230" t="s">
        <v>242</v>
      </c>
      <c r="E257" s="230" t="s">
        <v>1</v>
      </c>
      <c r="F257" s="229" t="s">
        <v>740</v>
      </c>
      <c r="G257" s="309">
        <v>8</v>
      </c>
      <c r="H257" s="227" t="s">
        <v>179</v>
      </c>
      <c r="I257" s="226" t="s">
        <v>8</v>
      </c>
      <c r="J257" s="225"/>
      <c r="K257" s="224"/>
      <c r="L257" s="184" t="s">
        <v>747</v>
      </c>
      <c r="M257" s="223"/>
      <c r="N257" s="171"/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/>
      <c r="M258" s="213"/>
      <c r="N258" s="171"/>
      <c r="O258" s="171"/>
      <c r="P258" s="171"/>
      <c r="Q258" s="171"/>
      <c r="R258" s="172"/>
      <c r="T258" s="171"/>
    </row>
    <row r="259" spans="1:20" s="170" customFormat="1" ht="24" hidden="1" customHeight="1">
      <c r="A259" s="169">
        <v>1</v>
      </c>
      <c r="B259" s="212"/>
      <c r="C259" s="211">
        <v>6901424</v>
      </c>
      <c r="D259" s="210" t="s">
        <v>138</v>
      </c>
      <c r="E259" s="210" t="s">
        <v>350</v>
      </c>
      <c r="F259" s="209" t="s">
        <v>740</v>
      </c>
      <c r="G259" s="309">
        <v>10</v>
      </c>
      <c r="H259" s="207" t="s">
        <v>8</v>
      </c>
      <c r="I259" s="206" t="s">
        <v>719</v>
      </c>
      <c r="J259" s="205"/>
      <c r="K259" s="204"/>
      <c r="L259" s="204"/>
      <c r="M259" s="203"/>
      <c r="N259" s="171"/>
      <c r="O259" s="171"/>
      <c r="P259" s="171"/>
      <c r="Q259" s="171"/>
      <c r="R259" s="172"/>
      <c r="T259" s="171"/>
    </row>
    <row r="260" spans="1:20" s="170" customFormat="1" ht="24" customHeight="1" thickBot="1">
      <c r="A260" s="169">
        <v>1</v>
      </c>
      <c r="B260" s="202" t="s">
        <v>721</v>
      </c>
      <c r="C260" s="201">
        <v>6901249</v>
      </c>
      <c r="D260" s="200" t="s">
        <v>153</v>
      </c>
      <c r="E260" s="200" t="s">
        <v>350</v>
      </c>
      <c r="F260" s="199" t="s">
        <v>740</v>
      </c>
      <c r="G260" s="309">
        <v>10</v>
      </c>
      <c r="H260" s="197" t="s">
        <v>179</v>
      </c>
      <c r="I260" s="196" t="s">
        <v>719</v>
      </c>
      <c r="J260" s="195"/>
      <c r="K260" s="194"/>
      <c r="L260" s="184" t="s">
        <v>747</v>
      </c>
      <c r="M260" s="193"/>
      <c r="N260" s="171"/>
      <c r="O260" s="171"/>
      <c r="P260" s="171"/>
      <c r="Q260" s="171"/>
      <c r="R260" s="172"/>
      <c r="T260" s="171"/>
    </row>
    <row r="261" spans="1:20" s="170" customFormat="1" ht="24" customHeight="1" thickBot="1">
      <c r="A261" s="169">
        <v>1</v>
      </c>
      <c r="B261" s="192"/>
      <c r="C261" s="191">
        <v>6917755</v>
      </c>
      <c r="D261" s="190" t="s">
        <v>154</v>
      </c>
      <c r="E261" s="190" t="s">
        <v>350</v>
      </c>
      <c r="F261" s="189" t="s">
        <v>740</v>
      </c>
      <c r="G261" s="309">
        <v>10</v>
      </c>
      <c r="H261" s="187" t="s">
        <v>179</v>
      </c>
      <c r="I261" s="186" t="s">
        <v>719</v>
      </c>
      <c r="J261" s="185"/>
      <c r="K261" s="184"/>
      <c r="L261" s="184" t="s">
        <v>747</v>
      </c>
      <c r="M261" s="183"/>
      <c r="N261" s="171"/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/>
      <c r="M262" s="173"/>
      <c r="N262" s="171"/>
      <c r="O262" s="171"/>
      <c r="P262" s="171"/>
      <c r="Q262" s="171"/>
      <c r="R262" s="172"/>
      <c r="T262" s="171"/>
    </row>
    <row r="263" spans="1:20" ht="16.5" hidden="1" thickBot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/>
    </row>
    <row r="264" spans="1:20" ht="16.5" hidden="1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/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/>
      <c r="M265" s="298"/>
      <c r="N265" s="296"/>
      <c r="O265" s="297"/>
      <c r="P265" s="296"/>
      <c r="T265" s="296"/>
    </row>
    <row r="266" spans="1:20" ht="22.5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184" t="s">
        <v>747</v>
      </c>
      <c r="M266" s="289" t="s">
        <v>731</v>
      </c>
      <c r="N266" s="288"/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/>
      <c r="M267" s="243"/>
      <c r="N267" s="171"/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/>
      <c r="M268" s="233"/>
      <c r="N268" s="171"/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/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/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/>
      <c r="M271" s="203"/>
      <c r="N271" s="171"/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/>
      <c r="M272" s="193"/>
      <c r="N272" s="171"/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/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/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/>
      <c r="M275" s="243"/>
      <c r="N275" s="171"/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/>
      <c r="M276" s="233"/>
      <c r="N276" s="171"/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/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/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/>
      <c r="M279" s="203"/>
      <c r="N279" s="171"/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/>
      <c r="M280" s="193"/>
      <c r="N280" s="171"/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/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/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/>
      <c r="M283" s="243"/>
      <c r="N283" s="171"/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/>
      <c r="M284" s="233"/>
      <c r="N284" s="171"/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/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/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/>
      <c r="M287" s="203"/>
      <c r="N287" s="171"/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/>
      <c r="M288" s="193"/>
      <c r="N288" s="171"/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/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/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/>
      <c r="M291" s="243"/>
      <c r="N291" s="171"/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/>
      <c r="M292" s="233"/>
      <c r="N292" s="171"/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/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/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/>
      <c r="M295" s="203"/>
      <c r="N295" s="171"/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/>
      <c r="M296" s="193"/>
      <c r="N296" s="171"/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/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/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/>
      <c r="M299" s="243"/>
      <c r="N299" s="171"/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/>
      <c r="M300" s="233"/>
      <c r="N300" s="171"/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/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/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/>
      <c r="M303" s="203"/>
      <c r="N303" s="171"/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/>
      <c r="M304" s="193"/>
      <c r="N304" s="171"/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/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/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/>
      <c r="M307" s="243"/>
      <c r="N307" s="171"/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/>
      <c r="M308" s="233"/>
      <c r="N308" s="171"/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/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/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/>
      <c r="M311" s="203"/>
      <c r="N311" s="171"/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/>
      <c r="M312" s="193"/>
      <c r="N312" s="171"/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/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/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/>
      <c r="M315" s="243"/>
      <c r="N315" s="171"/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/>
      <c r="M316" s="233"/>
      <c r="N316" s="171"/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/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/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/>
      <c r="M319" s="203"/>
      <c r="N319" s="171"/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/>
      <c r="M320" s="193"/>
      <c r="N320" s="171"/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/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/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/>
      <c r="M323" s="243"/>
      <c r="N323" s="171"/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/>
      <c r="M324" s="233"/>
      <c r="N324" s="171"/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/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/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/>
      <c r="M327" s="203"/>
      <c r="N327" s="171"/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/>
      <c r="M328" s="193"/>
      <c r="N328" s="171"/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/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/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/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/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/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/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/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/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/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/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/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/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/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/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/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/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/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/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/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/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/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/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/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/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/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/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/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/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/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/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/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/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/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/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/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/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/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/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/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/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/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/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/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/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/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/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/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/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/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/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/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/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/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/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/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/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/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/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/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/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/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/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/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/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/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/>
      <c r="M394" s="213"/>
      <c r="N394" s="171"/>
      <c r="O394" s="171"/>
      <c r="P394" s="171"/>
      <c r="Q394" s="171"/>
      <c r="R394" s="172"/>
      <c r="T394" s="171"/>
    </row>
    <row r="395" spans="1:20" s="170" customFormat="1" ht="24" hidden="1" customHeight="1">
      <c r="A395" s="169">
        <v>1</v>
      </c>
      <c r="B395" s="276" t="s">
        <v>728</v>
      </c>
      <c r="C395" s="251">
        <v>6924038</v>
      </c>
      <c r="D395" s="250" t="s">
        <v>282</v>
      </c>
      <c r="E395" s="250" t="s">
        <v>0</v>
      </c>
      <c r="F395" s="249" t="s">
        <v>720</v>
      </c>
      <c r="G395" s="248">
        <v>1</v>
      </c>
      <c r="H395" s="247" t="s">
        <v>179</v>
      </c>
      <c r="I395" s="275"/>
      <c r="J395" s="245"/>
      <c r="K395" s="274"/>
      <c r="L395" s="274"/>
      <c r="M395" s="243" t="s">
        <v>729</v>
      </c>
      <c r="N395" s="171"/>
      <c r="O395" s="171"/>
      <c r="P395" s="171"/>
      <c r="Q395" s="171"/>
      <c r="R395" s="172"/>
      <c r="T395" s="171"/>
    </row>
    <row r="396" spans="1:20" s="170" customFormat="1" ht="24" customHeight="1" thickBot="1">
      <c r="A396" s="169">
        <v>1</v>
      </c>
      <c r="B396" s="273" t="s">
        <v>728</v>
      </c>
      <c r="C396" s="241">
        <v>6910068</v>
      </c>
      <c r="D396" s="240" t="s">
        <v>161</v>
      </c>
      <c r="E396" s="240" t="s">
        <v>0</v>
      </c>
      <c r="F396" s="239" t="s">
        <v>720</v>
      </c>
      <c r="G396" s="238">
        <v>1</v>
      </c>
      <c r="H396" s="237" t="s">
        <v>179</v>
      </c>
      <c r="I396" s="272"/>
      <c r="J396" s="235"/>
      <c r="K396" s="271"/>
      <c r="L396" s="184" t="s">
        <v>747</v>
      </c>
      <c r="M396" s="233"/>
      <c r="N396" s="171"/>
      <c r="O396" s="171"/>
      <c r="P396" s="171"/>
      <c r="Q396" s="171"/>
      <c r="R396" s="172"/>
      <c r="T396" s="171"/>
    </row>
    <row r="397" spans="1:20" s="170" customFormat="1" ht="24" customHeight="1" thickBot="1">
      <c r="A397" s="169">
        <v>1</v>
      </c>
      <c r="B397" s="270" t="s">
        <v>728</v>
      </c>
      <c r="C397" s="231">
        <v>6921746</v>
      </c>
      <c r="D397" s="230" t="s">
        <v>265</v>
      </c>
      <c r="E397" s="230" t="s">
        <v>0</v>
      </c>
      <c r="F397" s="229" t="s">
        <v>720</v>
      </c>
      <c r="G397" s="228">
        <v>1</v>
      </c>
      <c r="H397" s="227" t="s">
        <v>179</v>
      </c>
      <c r="I397" s="269"/>
      <c r="J397" s="225"/>
      <c r="K397" s="268"/>
      <c r="L397" s="184" t="s">
        <v>747</v>
      </c>
      <c r="M397" s="223"/>
      <c r="N397" s="171"/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/>
      <c r="M398" s="213"/>
      <c r="N398" s="171"/>
      <c r="O398" s="171"/>
      <c r="P398" s="171"/>
      <c r="Q398" s="171"/>
      <c r="R398" s="172"/>
      <c r="T398" s="171"/>
    </row>
    <row r="399" spans="1:20" s="170" customFormat="1" ht="24" hidden="1" customHeight="1">
      <c r="A399" s="169">
        <v>2</v>
      </c>
      <c r="B399" s="262" t="s">
        <v>728</v>
      </c>
      <c r="C399" s="211">
        <v>6924085</v>
      </c>
      <c r="D399" s="210" t="s">
        <v>106</v>
      </c>
      <c r="E399" s="210" t="s">
        <v>0</v>
      </c>
      <c r="F399" s="209" t="s">
        <v>720</v>
      </c>
      <c r="G399" s="208">
        <v>1</v>
      </c>
      <c r="H399" s="207" t="s">
        <v>8</v>
      </c>
      <c r="I399" s="261"/>
      <c r="J399" s="205"/>
      <c r="K399" s="260"/>
      <c r="L399" s="260"/>
      <c r="M399" s="203"/>
      <c r="N399" s="171"/>
      <c r="O399" s="171"/>
      <c r="P399" s="171"/>
      <c r="Q399" s="171"/>
      <c r="R399" s="172"/>
      <c r="T399" s="171"/>
    </row>
    <row r="400" spans="1:20" s="170" customFormat="1" ht="24" customHeight="1" thickBot="1">
      <c r="A400" s="169">
        <v>2</v>
      </c>
      <c r="B400" s="259" t="s">
        <v>728</v>
      </c>
      <c r="C400" s="201">
        <v>6914899</v>
      </c>
      <c r="D400" s="200" t="s">
        <v>238</v>
      </c>
      <c r="E400" s="200" t="s">
        <v>0</v>
      </c>
      <c r="F400" s="199" t="s">
        <v>720</v>
      </c>
      <c r="G400" s="198">
        <v>1</v>
      </c>
      <c r="H400" s="197" t="s">
        <v>179</v>
      </c>
      <c r="I400" s="258"/>
      <c r="J400" s="195"/>
      <c r="K400" s="257"/>
      <c r="L400" s="184" t="s">
        <v>747</v>
      </c>
      <c r="M400" s="193"/>
      <c r="N400" s="171"/>
      <c r="O400" s="171"/>
      <c r="P400" s="171"/>
      <c r="Q400" s="171"/>
      <c r="R400" s="172"/>
      <c r="T400" s="171"/>
    </row>
    <row r="401" spans="1:20" s="170" customFormat="1" ht="24" customHeight="1" thickBot="1">
      <c r="A401" s="169">
        <v>2</v>
      </c>
      <c r="B401" s="278" t="s">
        <v>728</v>
      </c>
      <c r="C401" s="191">
        <v>6915079</v>
      </c>
      <c r="D401" s="190" t="s">
        <v>89</v>
      </c>
      <c r="E401" s="190" t="s">
        <v>0</v>
      </c>
      <c r="F401" s="189" t="s">
        <v>720</v>
      </c>
      <c r="G401" s="188">
        <v>1</v>
      </c>
      <c r="H401" s="187" t="s">
        <v>179</v>
      </c>
      <c r="I401" s="256"/>
      <c r="J401" s="185"/>
      <c r="K401" s="255"/>
      <c r="L401" s="184" t="s">
        <v>747</v>
      </c>
      <c r="M401" s="183"/>
      <c r="N401" s="171"/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/>
      <c r="M402" s="213"/>
      <c r="N402" s="171"/>
      <c r="O402" s="171"/>
      <c r="P402" s="171"/>
      <c r="Q402" s="171"/>
      <c r="R402" s="172"/>
      <c r="T402" s="171"/>
    </row>
    <row r="403" spans="1:20" s="170" customFormat="1" ht="24" hidden="1" customHeight="1">
      <c r="A403" s="169">
        <v>3</v>
      </c>
      <c r="B403" s="276" t="s">
        <v>728</v>
      </c>
      <c r="C403" s="251">
        <v>6922848</v>
      </c>
      <c r="D403" s="250" t="s">
        <v>33</v>
      </c>
      <c r="E403" s="250" t="s">
        <v>0</v>
      </c>
      <c r="F403" s="249" t="s">
        <v>720</v>
      </c>
      <c r="G403" s="248">
        <v>1</v>
      </c>
      <c r="H403" s="247" t="s">
        <v>8</v>
      </c>
      <c r="I403" s="275"/>
      <c r="J403" s="245"/>
      <c r="K403" s="274"/>
      <c r="L403" s="274"/>
      <c r="M403" s="243"/>
      <c r="N403" s="171"/>
      <c r="O403" s="171"/>
      <c r="P403" s="171"/>
      <c r="Q403" s="171"/>
      <c r="R403" s="172"/>
      <c r="T403" s="171"/>
    </row>
    <row r="404" spans="1:20" s="170" customFormat="1" ht="24" customHeight="1" thickBot="1">
      <c r="A404" s="169">
        <v>3</v>
      </c>
      <c r="B404" s="273" t="s">
        <v>728</v>
      </c>
      <c r="C404" s="241">
        <v>6918501</v>
      </c>
      <c r="D404" s="240" t="s">
        <v>67</v>
      </c>
      <c r="E404" s="240" t="s">
        <v>0</v>
      </c>
      <c r="F404" s="239" t="s">
        <v>720</v>
      </c>
      <c r="G404" s="238">
        <v>1</v>
      </c>
      <c r="H404" s="237" t="s">
        <v>179</v>
      </c>
      <c r="I404" s="272"/>
      <c r="J404" s="235"/>
      <c r="K404" s="271"/>
      <c r="L404" s="184" t="s">
        <v>747</v>
      </c>
      <c r="M404" s="233"/>
      <c r="N404" s="171"/>
      <c r="O404" s="171"/>
      <c r="P404" s="171"/>
      <c r="Q404" s="171"/>
      <c r="R404" s="172"/>
      <c r="T404" s="171"/>
    </row>
    <row r="405" spans="1:20" s="170" customFormat="1" ht="24" customHeight="1" thickBot="1">
      <c r="A405" s="169">
        <v>3</v>
      </c>
      <c r="B405" s="270" t="s">
        <v>728</v>
      </c>
      <c r="C405" s="231">
        <v>6901946</v>
      </c>
      <c r="D405" s="230" t="s">
        <v>53</v>
      </c>
      <c r="E405" s="230" t="s">
        <v>0</v>
      </c>
      <c r="F405" s="229" t="s">
        <v>720</v>
      </c>
      <c r="G405" s="228">
        <v>1</v>
      </c>
      <c r="H405" s="227" t="s">
        <v>179</v>
      </c>
      <c r="I405" s="269"/>
      <c r="J405" s="225"/>
      <c r="K405" s="268"/>
      <c r="L405" s="184" t="s">
        <v>747</v>
      </c>
      <c r="M405" s="223"/>
      <c r="N405" s="171"/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/>
      <c r="M406" s="213"/>
      <c r="N406" s="171"/>
      <c r="O406" s="171"/>
      <c r="P406" s="171"/>
      <c r="Q406" s="171"/>
      <c r="R406" s="172"/>
      <c r="T406" s="171"/>
    </row>
    <row r="407" spans="1:20" s="170" customFormat="1" ht="24" hidden="1" customHeight="1">
      <c r="A407" s="169">
        <v>4</v>
      </c>
      <c r="B407" s="262" t="s">
        <v>728</v>
      </c>
      <c r="C407" s="211">
        <v>6901926</v>
      </c>
      <c r="D407" s="210" t="s">
        <v>122</v>
      </c>
      <c r="E407" s="210" t="s">
        <v>0</v>
      </c>
      <c r="F407" s="209" t="s">
        <v>720</v>
      </c>
      <c r="G407" s="208">
        <v>1</v>
      </c>
      <c r="H407" s="207" t="s">
        <v>8</v>
      </c>
      <c r="I407" s="261"/>
      <c r="J407" s="205"/>
      <c r="K407" s="260"/>
      <c r="L407" s="260"/>
      <c r="M407" s="203"/>
      <c r="N407" s="171"/>
      <c r="O407" s="171"/>
      <c r="P407" s="171"/>
      <c r="Q407" s="171"/>
      <c r="R407" s="172"/>
      <c r="T407" s="171"/>
    </row>
    <row r="408" spans="1:20" s="170" customFormat="1" ht="24" customHeight="1" thickBot="1">
      <c r="A408" s="169">
        <v>4</v>
      </c>
      <c r="B408" s="259" t="s">
        <v>728</v>
      </c>
      <c r="C408" s="201">
        <v>6901930</v>
      </c>
      <c r="D408" s="200" t="s">
        <v>132</v>
      </c>
      <c r="E408" s="200" t="s">
        <v>0</v>
      </c>
      <c r="F408" s="199" t="s">
        <v>720</v>
      </c>
      <c r="G408" s="198">
        <v>1</v>
      </c>
      <c r="H408" s="197" t="s">
        <v>179</v>
      </c>
      <c r="I408" s="258"/>
      <c r="J408" s="195"/>
      <c r="K408" s="257"/>
      <c r="L408" s="184" t="s">
        <v>747</v>
      </c>
      <c r="M408" s="193"/>
      <c r="N408" s="171"/>
      <c r="O408" s="171"/>
      <c r="P408" s="171"/>
      <c r="Q408" s="171"/>
      <c r="R408" s="172"/>
      <c r="T408" s="171"/>
    </row>
    <row r="409" spans="1:20" s="170" customFormat="1" ht="24" customHeight="1" thickBot="1">
      <c r="A409" s="169">
        <v>4</v>
      </c>
      <c r="B409" s="278" t="s">
        <v>728</v>
      </c>
      <c r="C409" s="191">
        <v>6918499</v>
      </c>
      <c r="D409" s="190" t="s">
        <v>150</v>
      </c>
      <c r="E409" s="190" t="s">
        <v>0</v>
      </c>
      <c r="F409" s="189" t="s">
        <v>720</v>
      </c>
      <c r="G409" s="188">
        <v>1</v>
      </c>
      <c r="H409" s="187" t="s">
        <v>179</v>
      </c>
      <c r="I409" s="256"/>
      <c r="J409" s="185"/>
      <c r="K409" s="255"/>
      <c r="L409" s="184" t="s">
        <v>747</v>
      </c>
      <c r="M409" s="183"/>
      <c r="N409" s="171"/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/>
      <c r="M410" s="213"/>
      <c r="N410" s="171"/>
      <c r="O410" s="171"/>
      <c r="P410" s="171"/>
      <c r="Q410" s="171"/>
      <c r="R410" s="172"/>
      <c r="T410" s="171"/>
    </row>
    <row r="411" spans="1:20" s="170" customFormat="1" ht="24" hidden="1" customHeight="1">
      <c r="A411" s="169">
        <v>5</v>
      </c>
      <c r="B411" s="276" t="s">
        <v>728</v>
      </c>
      <c r="C411" s="251">
        <v>6924355</v>
      </c>
      <c r="D411" s="250" t="s">
        <v>286</v>
      </c>
      <c r="E411" s="250" t="s">
        <v>1</v>
      </c>
      <c r="F411" s="249" t="s">
        <v>720</v>
      </c>
      <c r="G411" s="248">
        <v>1</v>
      </c>
      <c r="H411" s="247" t="s">
        <v>8</v>
      </c>
      <c r="I411" s="275"/>
      <c r="J411" s="245"/>
      <c r="K411" s="274"/>
      <c r="L411" s="274"/>
      <c r="M411" s="243"/>
      <c r="N411" s="171"/>
      <c r="O411" s="171"/>
      <c r="P411" s="171"/>
      <c r="Q411" s="171"/>
      <c r="R411" s="172"/>
      <c r="T411" s="171"/>
    </row>
    <row r="412" spans="1:20" s="170" customFormat="1" ht="24" customHeight="1" thickBot="1">
      <c r="A412" s="169">
        <v>5</v>
      </c>
      <c r="B412" s="273" t="s">
        <v>728</v>
      </c>
      <c r="C412" s="241">
        <v>6925038</v>
      </c>
      <c r="D412" s="240" t="s">
        <v>290</v>
      </c>
      <c r="E412" s="240" t="s">
        <v>1</v>
      </c>
      <c r="F412" s="239" t="s">
        <v>720</v>
      </c>
      <c r="G412" s="238">
        <v>1</v>
      </c>
      <c r="H412" s="237" t="s">
        <v>179</v>
      </c>
      <c r="I412" s="272"/>
      <c r="J412" s="235"/>
      <c r="K412" s="271"/>
      <c r="L412" s="184" t="s">
        <v>747</v>
      </c>
      <c r="M412" s="233"/>
      <c r="N412" s="171"/>
      <c r="O412" s="171"/>
      <c r="P412" s="171"/>
      <c r="Q412" s="171"/>
      <c r="R412" s="172"/>
      <c r="T412" s="171"/>
    </row>
    <row r="413" spans="1:20" s="170" customFormat="1" ht="24" customHeight="1" thickBot="1">
      <c r="A413" s="169">
        <v>5</v>
      </c>
      <c r="B413" s="270" t="s">
        <v>728</v>
      </c>
      <c r="C413" s="231">
        <v>6919966</v>
      </c>
      <c r="D413" s="230" t="s">
        <v>115</v>
      </c>
      <c r="E413" s="230" t="s">
        <v>1</v>
      </c>
      <c r="F413" s="229" t="s">
        <v>720</v>
      </c>
      <c r="G413" s="228">
        <v>1</v>
      </c>
      <c r="H413" s="227" t="s">
        <v>179</v>
      </c>
      <c r="I413" s="269"/>
      <c r="J413" s="225"/>
      <c r="K413" s="268"/>
      <c r="L413" s="184" t="s">
        <v>747</v>
      </c>
      <c r="M413" s="223"/>
      <c r="N413" s="171"/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/>
      <c r="M414" s="213"/>
      <c r="N414" s="171"/>
      <c r="O414" s="171"/>
      <c r="P414" s="171"/>
      <c r="Q414" s="171"/>
      <c r="R414" s="172"/>
      <c r="T414" s="171"/>
    </row>
    <row r="415" spans="1:20" s="170" customFormat="1" ht="24" hidden="1" customHeight="1">
      <c r="A415" s="169">
        <v>6</v>
      </c>
      <c r="B415" s="262" t="s">
        <v>728</v>
      </c>
      <c r="C415" s="211">
        <v>6901701</v>
      </c>
      <c r="D415" s="210" t="s">
        <v>45</v>
      </c>
      <c r="E415" s="210" t="s">
        <v>5</v>
      </c>
      <c r="F415" s="209" t="s">
        <v>720</v>
      </c>
      <c r="G415" s="208">
        <v>1</v>
      </c>
      <c r="H415" s="207" t="s">
        <v>8</v>
      </c>
      <c r="I415" s="261"/>
      <c r="J415" s="205"/>
      <c r="K415" s="260"/>
      <c r="L415" s="260"/>
      <c r="M415" s="203"/>
      <c r="N415" s="171"/>
      <c r="O415" s="171"/>
      <c r="P415" s="171"/>
      <c r="Q415" s="171"/>
      <c r="R415" s="172"/>
      <c r="T415" s="171"/>
    </row>
    <row r="416" spans="1:20" s="170" customFormat="1" ht="24" customHeight="1" thickBot="1">
      <c r="A416" s="169">
        <v>6</v>
      </c>
      <c r="B416" s="259" t="s">
        <v>728</v>
      </c>
      <c r="C416" s="201">
        <v>6901700</v>
      </c>
      <c r="D416" s="200" t="s">
        <v>39</v>
      </c>
      <c r="E416" s="200" t="s">
        <v>5</v>
      </c>
      <c r="F416" s="199" t="s">
        <v>720</v>
      </c>
      <c r="G416" s="198">
        <v>1</v>
      </c>
      <c r="H416" s="197" t="s">
        <v>179</v>
      </c>
      <c r="I416" s="258"/>
      <c r="J416" s="195"/>
      <c r="K416" s="257"/>
      <c r="L416" s="184" t="s">
        <v>747</v>
      </c>
      <c r="M416" s="193"/>
      <c r="N416" s="171"/>
      <c r="O416" s="171"/>
      <c r="P416" s="171"/>
      <c r="Q416" s="171"/>
      <c r="R416" s="172"/>
      <c r="T416" s="171"/>
    </row>
    <row r="417" spans="1:20" s="170" customFormat="1" ht="24" customHeight="1" thickBot="1">
      <c r="A417" s="169">
        <v>6</v>
      </c>
      <c r="B417" s="278" t="s">
        <v>728</v>
      </c>
      <c r="C417" s="191">
        <v>6901167</v>
      </c>
      <c r="D417" s="190" t="s">
        <v>197</v>
      </c>
      <c r="E417" s="190" t="s">
        <v>5</v>
      </c>
      <c r="F417" s="189" t="s">
        <v>720</v>
      </c>
      <c r="G417" s="188">
        <v>1</v>
      </c>
      <c r="H417" s="187" t="s">
        <v>179</v>
      </c>
      <c r="I417" s="256"/>
      <c r="J417" s="185"/>
      <c r="K417" s="255"/>
      <c r="L417" s="184" t="s">
        <v>747</v>
      </c>
      <c r="M417" s="183"/>
      <c r="N417" s="171"/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/>
      <c r="M418" s="213"/>
      <c r="N418" s="171"/>
      <c r="O418" s="171"/>
      <c r="P418" s="171"/>
      <c r="Q418" s="171"/>
      <c r="R418" s="172"/>
      <c r="T418" s="171"/>
    </row>
    <row r="419" spans="1:20" s="170" customFormat="1" ht="24" hidden="1" customHeight="1">
      <c r="A419" s="169">
        <v>7</v>
      </c>
      <c r="B419" s="276" t="s">
        <v>728</v>
      </c>
      <c r="C419" s="251">
        <v>6903070</v>
      </c>
      <c r="D419" s="250" t="s">
        <v>123</v>
      </c>
      <c r="E419" s="250" t="s">
        <v>350</v>
      </c>
      <c r="F419" s="249" t="s">
        <v>720</v>
      </c>
      <c r="G419" s="248">
        <v>1</v>
      </c>
      <c r="H419" s="247" t="s">
        <v>8</v>
      </c>
      <c r="I419" s="275"/>
      <c r="J419" s="245"/>
      <c r="K419" s="274"/>
      <c r="L419" s="274"/>
      <c r="M419" s="243"/>
      <c r="N419" s="171"/>
      <c r="O419" s="171"/>
      <c r="P419" s="171"/>
      <c r="Q419" s="171"/>
      <c r="R419" s="172"/>
      <c r="T419" s="171"/>
    </row>
    <row r="420" spans="1:20" s="170" customFormat="1" ht="24" customHeight="1" thickBot="1">
      <c r="A420" s="169">
        <v>7</v>
      </c>
      <c r="B420" s="273" t="s">
        <v>728</v>
      </c>
      <c r="C420" s="241">
        <v>6925844</v>
      </c>
      <c r="D420" s="240" t="s">
        <v>315</v>
      </c>
      <c r="E420" s="240" t="s">
        <v>350</v>
      </c>
      <c r="F420" s="239" t="s">
        <v>720</v>
      </c>
      <c r="G420" s="238">
        <v>1</v>
      </c>
      <c r="H420" s="237" t="s">
        <v>179</v>
      </c>
      <c r="I420" s="272"/>
      <c r="J420" s="235"/>
      <c r="K420" s="271"/>
      <c r="L420" s="184" t="s">
        <v>747</v>
      </c>
      <c r="M420" s="233"/>
      <c r="N420" s="171"/>
      <c r="O420" s="171"/>
      <c r="P420" s="171"/>
      <c r="Q420" s="171"/>
      <c r="R420" s="172"/>
      <c r="T420" s="171"/>
    </row>
    <row r="421" spans="1:20" s="170" customFormat="1" ht="24" customHeight="1" thickBot="1">
      <c r="A421" s="169">
        <v>7</v>
      </c>
      <c r="B421" s="270" t="s">
        <v>728</v>
      </c>
      <c r="C421" s="231">
        <v>6923030</v>
      </c>
      <c r="D421" s="230" t="s">
        <v>54</v>
      </c>
      <c r="E421" s="230" t="s">
        <v>350</v>
      </c>
      <c r="F421" s="229" t="s">
        <v>720</v>
      </c>
      <c r="G421" s="228">
        <v>1</v>
      </c>
      <c r="H421" s="227" t="s">
        <v>179</v>
      </c>
      <c r="I421" s="269"/>
      <c r="J421" s="225"/>
      <c r="K421" s="268"/>
      <c r="L421" s="184" t="s">
        <v>747</v>
      </c>
      <c r="M421" s="223"/>
      <c r="N421" s="171"/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/>
      <c r="M422" s="213"/>
      <c r="N422" s="171"/>
      <c r="O422" s="171"/>
      <c r="P422" s="171"/>
      <c r="Q422" s="171"/>
      <c r="R422" s="172"/>
      <c r="T422" s="171"/>
    </row>
    <row r="423" spans="1:20" s="170" customFormat="1" ht="24" hidden="1" customHeight="1">
      <c r="A423" s="169">
        <v>8</v>
      </c>
      <c r="B423" s="262" t="s">
        <v>728</v>
      </c>
      <c r="C423" s="211">
        <v>6921051</v>
      </c>
      <c r="D423" s="210" t="s">
        <v>468</v>
      </c>
      <c r="E423" s="210" t="s">
        <v>350</v>
      </c>
      <c r="F423" s="209" t="s">
        <v>720</v>
      </c>
      <c r="G423" s="208">
        <v>1</v>
      </c>
      <c r="H423" s="207" t="s">
        <v>8</v>
      </c>
      <c r="I423" s="261"/>
      <c r="J423" s="205"/>
      <c r="K423" s="260"/>
      <c r="L423" s="260"/>
      <c r="M423" s="203"/>
      <c r="N423" s="171"/>
      <c r="O423" s="171"/>
      <c r="P423" s="171"/>
      <c r="Q423" s="171"/>
      <c r="R423" s="172"/>
      <c r="T423" s="171"/>
    </row>
    <row r="424" spans="1:20" s="170" customFormat="1" ht="24" customHeight="1" thickBot="1">
      <c r="A424" s="169">
        <v>8</v>
      </c>
      <c r="B424" s="259" t="s">
        <v>728</v>
      </c>
      <c r="C424" s="201">
        <v>6922413</v>
      </c>
      <c r="D424" s="200" t="s">
        <v>404</v>
      </c>
      <c r="E424" s="200" t="s">
        <v>350</v>
      </c>
      <c r="F424" s="199" t="s">
        <v>720</v>
      </c>
      <c r="G424" s="198">
        <v>1</v>
      </c>
      <c r="H424" s="197" t="s">
        <v>179</v>
      </c>
      <c r="I424" s="258"/>
      <c r="J424" s="195"/>
      <c r="K424" s="257"/>
      <c r="L424" s="184" t="s">
        <v>747</v>
      </c>
      <c r="M424" s="193"/>
      <c r="N424" s="171"/>
      <c r="O424" s="171"/>
      <c r="P424" s="171"/>
      <c r="Q424" s="171"/>
      <c r="R424" s="172"/>
      <c r="T424" s="171"/>
    </row>
    <row r="425" spans="1:20" s="170" customFormat="1" ht="24" customHeight="1" thickBot="1">
      <c r="A425" s="169">
        <v>8</v>
      </c>
      <c r="B425" s="278" t="s">
        <v>728</v>
      </c>
      <c r="C425" s="191">
        <v>6919338</v>
      </c>
      <c r="D425" s="190" t="s">
        <v>93</v>
      </c>
      <c r="E425" s="190" t="s">
        <v>350</v>
      </c>
      <c r="F425" s="189" t="s">
        <v>720</v>
      </c>
      <c r="G425" s="188">
        <v>1</v>
      </c>
      <c r="H425" s="187" t="s">
        <v>179</v>
      </c>
      <c r="I425" s="256"/>
      <c r="J425" s="185"/>
      <c r="K425" s="255"/>
      <c r="L425" s="184" t="s">
        <v>747</v>
      </c>
      <c r="M425" s="183"/>
      <c r="N425" s="171"/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/>
      <c r="M426" s="213"/>
      <c r="N426" s="171"/>
      <c r="O426" s="171"/>
      <c r="P426" s="171"/>
      <c r="Q426" s="171"/>
      <c r="R426" s="172"/>
      <c r="T426" s="171"/>
    </row>
    <row r="427" spans="1:20" s="170" customFormat="1" ht="24" hidden="1" customHeight="1">
      <c r="A427" s="169">
        <v>9</v>
      </c>
      <c r="B427" s="276" t="s">
        <v>728</v>
      </c>
      <c r="C427" s="251" t="s">
        <v>175</v>
      </c>
      <c r="D427" s="250" t="s">
        <v>176</v>
      </c>
      <c r="E427" s="250" t="s">
        <v>177</v>
      </c>
      <c r="F427" s="249" t="s">
        <v>720</v>
      </c>
      <c r="G427" s="248"/>
      <c r="H427" s="247" t="s">
        <v>178</v>
      </c>
      <c r="I427" s="275"/>
      <c r="J427" s="245"/>
      <c r="K427" s="274"/>
      <c r="L427" s="274"/>
      <c r="M427" s="243"/>
      <c r="N427" s="171"/>
      <c r="O427" s="171"/>
      <c r="P427" s="171"/>
      <c r="Q427" s="171"/>
      <c r="R427" s="172"/>
      <c r="T427" s="171"/>
    </row>
    <row r="428" spans="1:20" s="170" customFormat="1" ht="24" hidden="1" customHeight="1">
      <c r="A428" s="169">
        <v>9</v>
      </c>
      <c r="B428" s="273" t="s">
        <v>728</v>
      </c>
      <c r="C428" s="241" t="s">
        <v>175</v>
      </c>
      <c r="D428" s="240" t="s">
        <v>176</v>
      </c>
      <c r="E428" s="240" t="s">
        <v>177</v>
      </c>
      <c r="F428" s="239" t="s">
        <v>720</v>
      </c>
      <c r="G428" s="238"/>
      <c r="H428" s="237" t="s">
        <v>178</v>
      </c>
      <c r="I428" s="272"/>
      <c r="J428" s="235"/>
      <c r="K428" s="271"/>
      <c r="L428" s="271"/>
      <c r="M428" s="233" t="s">
        <v>782</v>
      </c>
      <c r="N428" s="171"/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v>9</v>
      </c>
      <c r="B429" s="270" t="s">
        <v>728</v>
      </c>
      <c r="C429" s="231" t="s">
        <v>175</v>
      </c>
      <c r="D429" s="230" t="s">
        <v>176</v>
      </c>
      <c r="E429" s="230" t="s">
        <v>177</v>
      </c>
      <c r="F429" s="229" t="s">
        <v>720</v>
      </c>
      <c r="G429" s="228"/>
      <c r="H429" s="227" t="s">
        <v>178</v>
      </c>
      <c r="I429" s="269"/>
      <c r="J429" s="225"/>
      <c r="K429" s="268"/>
      <c r="L429" s="268"/>
      <c r="M429" s="223"/>
      <c r="N429" s="171"/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/>
      <c r="M430" s="213"/>
      <c r="N430" s="171"/>
      <c r="O430" s="171"/>
      <c r="P430" s="171"/>
      <c r="Q430" s="171"/>
      <c r="R430" s="172"/>
      <c r="T430" s="171"/>
    </row>
    <row r="431" spans="1:20" s="170" customFormat="1" ht="24" hidden="1" customHeight="1">
      <c r="A431" s="169">
        <v>10</v>
      </c>
      <c r="B431" s="262" t="s">
        <v>728</v>
      </c>
      <c r="C431" s="211" t="s">
        <v>175</v>
      </c>
      <c r="D431" s="210" t="s">
        <v>176</v>
      </c>
      <c r="E431" s="210" t="s">
        <v>177</v>
      </c>
      <c r="F431" s="209" t="s">
        <v>720</v>
      </c>
      <c r="G431" s="208"/>
      <c r="H431" s="207" t="s">
        <v>178</v>
      </c>
      <c r="I431" s="261"/>
      <c r="J431" s="205"/>
      <c r="K431" s="260"/>
      <c r="L431" s="260"/>
      <c r="M431" s="203"/>
      <c r="N431" s="171"/>
      <c r="O431" s="171"/>
      <c r="P431" s="171"/>
      <c r="Q431" s="171"/>
      <c r="R431" s="172"/>
      <c r="T431" s="171"/>
    </row>
    <row r="432" spans="1:20" s="170" customFormat="1" ht="24" hidden="1" customHeight="1">
      <c r="A432" s="169">
        <v>10</v>
      </c>
      <c r="B432" s="259" t="s">
        <v>728</v>
      </c>
      <c r="C432" s="201" t="s">
        <v>175</v>
      </c>
      <c r="D432" s="200" t="s">
        <v>176</v>
      </c>
      <c r="E432" s="200" t="s">
        <v>177</v>
      </c>
      <c r="F432" s="199" t="s">
        <v>720</v>
      </c>
      <c r="G432" s="198"/>
      <c r="H432" s="197" t="s">
        <v>178</v>
      </c>
      <c r="I432" s="258"/>
      <c r="J432" s="195"/>
      <c r="K432" s="257"/>
      <c r="L432" s="257"/>
      <c r="M432" s="193"/>
      <c r="N432" s="171"/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v>10</v>
      </c>
      <c r="B433" s="278" t="s">
        <v>728</v>
      </c>
      <c r="C433" s="191" t="s">
        <v>175</v>
      </c>
      <c r="D433" s="190" t="s">
        <v>176</v>
      </c>
      <c r="E433" s="190" t="s">
        <v>177</v>
      </c>
      <c r="F433" s="189" t="s">
        <v>720</v>
      </c>
      <c r="G433" s="188"/>
      <c r="H433" s="187" t="s">
        <v>178</v>
      </c>
      <c r="I433" s="256"/>
      <c r="J433" s="185"/>
      <c r="K433" s="255"/>
      <c r="L433" s="255"/>
      <c r="M433" s="183"/>
      <c r="N433" s="171"/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/>
      <c r="M434" s="213"/>
      <c r="N434" s="171"/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v>11</v>
      </c>
      <c r="B435" s="276" t="s">
        <v>728</v>
      </c>
      <c r="C435" s="251" t="s">
        <v>175</v>
      </c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/>
      <c r="M435" s="243"/>
      <c r="N435" s="171"/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v>11</v>
      </c>
      <c r="B436" s="273" t="s">
        <v>728</v>
      </c>
      <c r="C436" s="241" t="s">
        <v>175</v>
      </c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/>
      <c r="M436" s="233"/>
      <c r="N436" s="171"/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v>11</v>
      </c>
      <c r="B437" s="270" t="s">
        <v>728</v>
      </c>
      <c r="C437" s="231" t="s">
        <v>175</v>
      </c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/>
      <c r="M437" s="223"/>
      <c r="N437" s="171"/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/>
      <c r="M438" s="213"/>
      <c r="N438" s="171"/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/>
      <c r="M439" s="203"/>
      <c r="N439" s="171"/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/>
      <c r="M440" s="193"/>
      <c r="N440" s="171"/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/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/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/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/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/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/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/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/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/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/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/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/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/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/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/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/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/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/>
      <c r="M458" s="213"/>
      <c r="N458" s="171"/>
      <c r="O458" s="171"/>
      <c r="P458" s="171"/>
      <c r="Q458" s="171"/>
      <c r="R458" s="172"/>
      <c r="T458" s="171"/>
    </row>
    <row r="459" spans="1:20" s="170" customFormat="1" ht="24" hidden="1" customHeight="1">
      <c r="A459" s="169">
        <v>1</v>
      </c>
      <c r="B459" s="276"/>
      <c r="C459" s="251">
        <v>6901891</v>
      </c>
      <c r="D459" s="250" t="s">
        <v>32</v>
      </c>
      <c r="E459" s="250" t="s">
        <v>0</v>
      </c>
      <c r="F459" s="249" t="s">
        <v>720</v>
      </c>
      <c r="G459" s="248">
        <v>2</v>
      </c>
      <c r="H459" s="247" t="s">
        <v>8</v>
      </c>
      <c r="I459" s="275"/>
      <c r="J459" s="245"/>
      <c r="K459" s="274"/>
      <c r="L459" s="274"/>
      <c r="M459" s="243" t="s">
        <v>727</v>
      </c>
      <c r="N459" s="171"/>
      <c r="O459" s="171"/>
      <c r="P459" s="171"/>
      <c r="Q459" s="171"/>
      <c r="R459" s="172"/>
      <c r="T459" s="171"/>
    </row>
    <row r="460" spans="1:20" s="170" customFormat="1" ht="24" customHeight="1" thickBot="1">
      <c r="A460" s="169">
        <v>1</v>
      </c>
      <c r="B460" s="273" t="s">
        <v>726</v>
      </c>
      <c r="C460" s="241">
        <v>6901893</v>
      </c>
      <c r="D460" s="240" t="s">
        <v>66</v>
      </c>
      <c r="E460" s="240" t="s">
        <v>0</v>
      </c>
      <c r="F460" s="239" t="s">
        <v>720</v>
      </c>
      <c r="G460" s="238">
        <v>2</v>
      </c>
      <c r="H460" s="237" t="s">
        <v>179</v>
      </c>
      <c r="I460" s="272"/>
      <c r="J460" s="235"/>
      <c r="K460" s="271"/>
      <c r="L460" s="184" t="s">
        <v>747</v>
      </c>
      <c r="M460" s="233" t="s">
        <v>724</v>
      </c>
      <c r="N460" s="171"/>
      <c r="O460" s="171"/>
      <c r="P460" s="171"/>
      <c r="Q460" s="171"/>
      <c r="R460" s="172"/>
      <c r="T460" s="171"/>
    </row>
    <row r="461" spans="1:20" s="170" customFormat="1" ht="24" customHeight="1" thickBot="1">
      <c r="A461" s="169">
        <v>1</v>
      </c>
      <c r="B461" s="270"/>
      <c r="C461" s="231">
        <v>6904949</v>
      </c>
      <c r="D461" s="230" t="s">
        <v>217</v>
      </c>
      <c r="E461" s="230" t="s">
        <v>0</v>
      </c>
      <c r="F461" s="229" t="s">
        <v>720</v>
      </c>
      <c r="G461" s="228">
        <v>2</v>
      </c>
      <c r="H461" s="227" t="s">
        <v>179</v>
      </c>
      <c r="I461" s="269"/>
      <c r="J461" s="225"/>
      <c r="K461" s="268"/>
      <c r="L461" s="184" t="s">
        <v>747</v>
      </c>
      <c r="M461" s="223"/>
      <c r="N461" s="171"/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/>
      <c r="M462" s="213"/>
      <c r="N462" s="171"/>
      <c r="O462" s="171"/>
      <c r="P462" s="171"/>
      <c r="Q462" s="171"/>
      <c r="R462" s="172"/>
      <c r="T462" s="171"/>
    </row>
    <row r="463" spans="1:20" s="170" customFormat="1" ht="24" hidden="1" customHeight="1">
      <c r="A463" s="169">
        <v>2</v>
      </c>
      <c r="B463" s="262"/>
      <c r="C463" s="211" t="s">
        <v>175</v>
      </c>
      <c r="D463" s="210" t="s">
        <v>176</v>
      </c>
      <c r="E463" s="210" t="s">
        <v>177</v>
      </c>
      <c r="F463" s="209" t="s">
        <v>720</v>
      </c>
      <c r="G463" s="208"/>
      <c r="H463" s="207" t="s">
        <v>178</v>
      </c>
      <c r="I463" s="261"/>
      <c r="J463" s="205"/>
      <c r="K463" s="260"/>
      <c r="L463" s="260"/>
      <c r="M463" s="203"/>
      <c r="N463" s="171"/>
      <c r="O463" s="171"/>
      <c r="P463" s="171"/>
      <c r="Q463" s="171"/>
      <c r="R463" s="172"/>
      <c r="T463" s="171"/>
    </row>
    <row r="464" spans="1:20" s="170" customFormat="1" ht="24" hidden="1" customHeight="1">
      <c r="A464" s="169">
        <v>2</v>
      </c>
      <c r="B464" s="259" t="s">
        <v>726</v>
      </c>
      <c r="C464" s="201" t="s">
        <v>175</v>
      </c>
      <c r="D464" s="200" t="s">
        <v>176</v>
      </c>
      <c r="E464" s="200" t="s">
        <v>177</v>
      </c>
      <c r="F464" s="199" t="s">
        <v>720</v>
      </c>
      <c r="G464" s="198"/>
      <c r="H464" s="197" t="s">
        <v>178</v>
      </c>
      <c r="I464" s="258"/>
      <c r="J464" s="195"/>
      <c r="K464" s="257"/>
      <c r="L464" s="257"/>
      <c r="M464" s="193"/>
      <c r="N464" s="171"/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v>2</v>
      </c>
      <c r="B465" s="278"/>
      <c r="C465" s="191" t="s">
        <v>175</v>
      </c>
      <c r="D465" s="190" t="s">
        <v>176</v>
      </c>
      <c r="E465" s="190" t="s">
        <v>177</v>
      </c>
      <c r="F465" s="189" t="s">
        <v>720</v>
      </c>
      <c r="G465" s="188"/>
      <c r="H465" s="187" t="s">
        <v>178</v>
      </c>
      <c r="I465" s="256"/>
      <c r="J465" s="185"/>
      <c r="K465" s="255"/>
      <c r="L465" s="255"/>
      <c r="M465" s="183"/>
      <c r="N465" s="171"/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/>
      <c r="M466" s="213"/>
      <c r="N466" s="171"/>
      <c r="O466" s="171"/>
      <c r="P466" s="171"/>
      <c r="Q466" s="171"/>
      <c r="R466" s="172"/>
      <c r="T466" s="171"/>
    </row>
    <row r="467" spans="1:20" s="170" customFormat="1" ht="24" hidden="1" customHeight="1">
      <c r="A467" s="169">
        <v>3</v>
      </c>
      <c r="B467" s="276"/>
      <c r="C467" s="251" t="s">
        <v>175</v>
      </c>
      <c r="D467" s="250" t="s">
        <v>176</v>
      </c>
      <c r="E467" s="250" t="s">
        <v>177</v>
      </c>
      <c r="F467" s="249" t="s">
        <v>720</v>
      </c>
      <c r="G467" s="248"/>
      <c r="H467" s="247" t="s">
        <v>178</v>
      </c>
      <c r="I467" s="275"/>
      <c r="J467" s="245"/>
      <c r="K467" s="274"/>
      <c r="L467" s="274"/>
      <c r="M467" s="243"/>
      <c r="N467" s="171"/>
      <c r="O467" s="171"/>
      <c r="P467" s="171"/>
      <c r="Q467" s="171"/>
      <c r="R467" s="172"/>
      <c r="T467" s="171"/>
    </row>
    <row r="468" spans="1:20" s="170" customFormat="1" ht="24" hidden="1" customHeight="1">
      <c r="A468" s="169">
        <v>3</v>
      </c>
      <c r="B468" s="273" t="s">
        <v>726</v>
      </c>
      <c r="C468" s="241" t="s">
        <v>175</v>
      </c>
      <c r="D468" s="240" t="s">
        <v>176</v>
      </c>
      <c r="E468" s="240" t="s">
        <v>177</v>
      </c>
      <c r="F468" s="239" t="s">
        <v>720</v>
      </c>
      <c r="G468" s="238"/>
      <c r="H468" s="237" t="s">
        <v>178</v>
      </c>
      <c r="I468" s="272"/>
      <c r="J468" s="235"/>
      <c r="K468" s="271"/>
      <c r="L468" s="271"/>
      <c r="M468" s="233"/>
      <c r="N468" s="171"/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v>3</v>
      </c>
      <c r="B469" s="270"/>
      <c r="C469" s="231" t="s">
        <v>175</v>
      </c>
      <c r="D469" s="230" t="s">
        <v>176</v>
      </c>
      <c r="E469" s="230" t="s">
        <v>177</v>
      </c>
      <c r="F469" s="229" t="s">
        <v>720</v>
      </c>
      <c r="G469" s="228"/>
      <c r="H469" s="227" t="s">
        <v>178</v>
      </c>
      <c r="I469" s="269"/>
      <c r="J469" s="225"/>
      <c r="K469" s="268"/>
      <c r="L469" s="268"/>
      <c r="M469" s="223"/>
      <c r="N469" s="171"/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/>
      <c r="M470" s="213"/>
      <c r="N470" s="171"/>
      <c r="O470" s="171"/>
      <c r="P470" s="171"/>
      <c r="Q470" s="171"/>
      <c r="R470" s="172"/>
      <c r="T470" s="171"/>
    </row>
    <row r="471" spans="1:20" s="170" customFormat="1" ht="24" hidden="1" customHeight="1">
      <c r="A471" s="169">
        <v>4</v>
      </c>
      <c r="B471" s="262"/>
      <c r="C471" s="211" t="s">
        <v>175</v>
      </c>
      <c r="D471" s="210" t="s">
        <v>176</v>
      </c>
      <c r="E471" s="210" t="s">
        <v>177</v>
      </c>
      <c r="F471" s="209" t="s">
        <v>720</v>
      </c>
      <c r="G471" s="208"/>
      <c r="H471" s="207" t="s">
        <v>178</v>
      </c>
      <c r="I471" s="261"/>
      <c r="J471" s="205"/>
      <c r="K471" s="260"/>
      <c r="L471" s="260"/>
      <c r="M471" s="203"/>
      <c r="N471" s="171"/>
      <c r="O471" s="171"/>
      <c r="P471" s="171"/>
      <c r="Q471" s="171"/>
      <c r="R471" s="172"/>
      <c r="T471" s="171"/>
    </row>
    <row r="472" spans="1:20" s="170" customFormat="1" ht="24" hidden="1" customHeight="1">
      <c r="A472" s="169">
        <v>4</v>
      </c>
      <c r="B472" s="259" t="s">
        <v>726</v>
      </c>
      <c r="C472" s="201" t="s">
        <v>175</v>
      </c>
      <c r="D472" s="200" t="s">
        <v>176</v>
      </c>
      <c r="E472" s="200" t="s">
        <v>177</v>
      </c>
      <c r="F472" s="199" t="s">
        <v>720</v>
      </c>
      <c r="G472" s="198"/>
      <c r="H472" s="197" t="s">
        <v>178</v>
      </c>
      <c r="I472" s="258"/>
      <c r="J472" s="195"/>
      <c r="K472" s="257"/>
      <c r="L472" s="257"/>
      <c r="M472" s="193"/>
      <c r="N472" s="171"/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v>4</v>
      </c>
      <c r="B473" s="278"/>
      <c r="C473" s="191" t="s">
        <v>175</v>
      </c>
      <c r="D473" s="190" t="s">
        <v>176</v>
      </c>
      <c r="E473" s="190" t="s">
        <v>177</v>
      </c>
      <c r="F473" s="189" t="s">
        <v>720</v>
      </c>
      <c r="G473" s="188"/>
      <c r="H473" s="187" t="s">
        <v>178</v>
      </c>
      <c r="I473" s="256"/>
      <c r="J473" s="185"/>
      <c r="K473" s="255"/>
      <c r="L473" s="255"/>
      <c r="M473" s="183"/>
      <c r="N473" s="171"/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/>
      <c r="M474" s="213"/>
      <c r="N474" s="171"/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v>5</v>
      </c>
      <c r="B475" s="276"/>
      <c r="C475" s="251" t="s">
        <v>175</v>
      </c>
      <c r="D475" s="250" t="s">
        <v>176</v>
      </c>
      <c r="E475" s="250" t="s">
        <v>177</v>
      </c>
      <c r="F475" s="249" t="s">
        <v>720</v>
      </c>
      <c r="G475" s="248"/>
      <c r="H475" s="247" t="s">
        <v>178</v>
      </c>
      <c r="I475" s="275"/>
      <c r="J475" s="245"/>
      <c r="K475" s="274"/>
      <c r="L475" s="274"/>
      <c r="M475" s="243"/>
      <c r="N475" s="171"/>
      <c r="O475" s="171"/>
      <c r="P475" s="171"/>
      <c r="Q475" s="171"/>
      <c r="R475" s="172"/>
      <c r="T475" s="171"/>
    </row>
    <row r="476" spans="1:20" s="170" customFormat="1" ht="24" hidden="1" customHeight="1">
      <c r="A476" s="169">
        <v>5</v>
      </c>
      <c r="B476" s="273" t="s">
        <v>726</v>
      </c>
      <c r="C476" s="241" t="s">
        <v>175</v>
      </c>
      <c r="D476" s="240" t="s">
        <v>176</v>
      </c>
      <c r="E476" s="240" t="s">
        <v>177</v>
      </c>
      <c r="F476" s="239" t="s">
        <v>720</v>
      </c>
      <c r="G476" s="238"/>
      <c r="H476" s="237" t="s">
        <v>178</v>
      </c>
      <c r="I476" s="272"/>
      <c r="J476" s="235"/>
      <c r="K476" s="271"/>
      <c r="L476" s="271"/>
      <c r="M476" s="233"/>
      <c r="N476" s="171"/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v>5</v>
      </c>
      <c r="B477" s="270"/>
      <c r="C477" s="231" t="s">
        <v>175</v>
      </c>
      <c r="D477" s="230" t="s">
        <v>176</v>
      </c>
      <c r="E477" s="230" t="s">
        <v>177</v>
      </c>
      <c r="F477" s="229" t="s">
        <v>720</v>
      </c>
      <c r="G477" s="228"/>
      <c r="H477" s="227" t="s">
        <v>178</v>
      </c>
      <c r="I477" s="269"/>
      <c r="J477" s="225"/>
      <c r="K477" s="268"/>
      <c r="L477" s="268"/>
      <c r="M477" s="223"/>
      <c r="N477" s="171"/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/>
      <c r="M478" s="213"/>
      <c r="N478" s="171"/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v>6</v>
      </c>
      <c r="B479" s="262"/>
      <c r="C479" s="211" t="s">
        <v>175</v>
      </c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/>
      <c r="M479" s="203"/>
      <c r="N479" s="171"/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v>6</v>
      </c>
      <c r="B480" s="259" t="s">
        <v>726</v>
      </c>
      <c r="C480" s="201" t="s">
        <v>175</v>
      </c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/>
      <c r="M480" s="193"/>
      <c r="N480" s="171"/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v>6</v>
      </c>
      <c r="B481" s="278"/>
      <c r="C481" s="191" t="s">
        <v>175</v>
      </c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/>
      <c r="M481" s="183"/>
      <c r="N481" s="171"/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/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/>
      <c r="M483" s="243"/>
      <c r="N483" s="171"/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/>
      <c r="M484" s="233"/>
      <c r="N484" s="171"/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/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/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/>
      <c r="M487" s="203"/>
      <c r="N487" s="171"/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/>
      <c r="M488" s="193"/>
      <c r="N488" s="171"/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/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/>
      <c r="M490" s="213"/>
      <c r="N490" s="171"/>
      <c r="O490" s="171"/>
      <c r="P490" s="171"/>
      <c r="Q490" s="171"/>
      <c r="R490" s="172"/>
      <c r="T490" s="171"/>
    </row>
    <row r="491" spans="1:20" s="170" customFormat="1" ht="24" hidden="1" customHeight="1">
      <c r="A491" s="169">
        <v>1</v>
      </c>
      <c r="B491" s="276"/>
      <c r="C491" s="251">
        <v>6919954</v>
      </c>
      <c r="D491" s="250" t="s">
        <v>254</v>
      </c>
      <c r="E491" s="250" t="s">
        <v>0</v>
      </c>
      <c r="F491" s="249" t="s">
        <v>720</v>
      </c>
      <c r="G491" s="248">
        <v>2</v>
      </c>
      <c r="H491" s="247" t="s">
        <v>8</v>
      </c>
      <c r="I491" s="275"/>
      <c r="J491" s="245"/>
      <c r="K491" s="274"/>
      <c r="L491" s="274"/>
      <c r="M491" s="243"/>
      <c r="N491" s="171"/>
      <c r="O491" s="171"/>
      <c r="P491" s="171"/>
      <c r="Q491" s="171"/>
      <c r="R491" s="172"/>
      <c r="T491" s="171"/>
    </row>
    <row r="492" spans="1:20" s="170" customFormat="1" ht="24" customHeight="1" thickBot="1">
      <c r="A492" s="169">
        <v>1</v>
      </c>
      <c r="B492" s="273" t="s">
        <v>725</v>
      </c>
      <c r="C492" s="241">
        <v>6919953</v>
      </c>
      <c r="D492" s="240" t="s">
        <v>253</v>
      </c>
      <c r="E492" s="240" t="s">
        <v>0</v>
      </c>
      <c r="F492" s="239" t="s">
        <v>720</v>
      </c>
      <c r="G492" s="238">
        <v>2</v>
      </c>
      <c r="H492" s="237" t="s">
        <v>179</v>
      </c>
      <c r="I492" s="272"/>
      <c r="J492" s="235"/>
      <c r="K492" s="271"/>
      <c r="L492" s="184" t="s">
        <v>747</v>
      </c>
      <c r="M492" s="233"/>
      <c r="N492" s="171"/>
      <c r="O492" s="171"/>
      <c r="P492" s="171"/>
      <c r="Q492" s="171"/>
      <c r="R492" s="172"/>
      <c r="T492" s="171"/>
    </row>
    <row r="493" spans="1:20" s="170" customFormat="1" ht="24" customHeight="1" thickBot="1">
      <c r="A493" s="169">
        <v>1</v>
      </c>
      <c r="B493" s="270"/>
      <c r="C493" s="231">
        <v>6919949</v>
      </c>
      <c r="D493" s="230" t="s">
        <v>99</v>
      </c>
      <c r="E493" s="230" t="s">
        <v>0</v>
      </c>
      <c r="F493" s="229" t="s">
        <v>720</v>
      </c>
      <c r="G493" s="228">
        <v>2</v>
      </c>
      <c r="H493" s="227" t="s">
        <v>179</v>
      </c>
      <c r="I493" s="269"/>
      <c r="J493" s="225"/>
      <c r="K493" s="268"/>
      <c r="L493" s="184" t="s">
        <v>747</v>
      </c>
      <c r="M493" s="223"/>
      <c r="N493" s="171"/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/>
      <c r="M494" s="213"/>
      <c r="N494" s="171"/>
      <c r="O494" s="171"/>
      <c r="P494" s="171"/>
      <c r="Q494" s="171"/>
      <c r="R494" s="172"/>
      <c r="T494" s="171"/>
    </row>
    <row r="495" spans="1:20" s="170" customFormat="1" ht="24" hidden="1" customHeight="1">
      <c r="A495" s="169">
        <v>2</v>
      </c>
      <c r="B495" s="262"/>
      <c r="C495" s="211">
        <v>6926293</v>
      </c>
      <c r="D495" s="210" t="s">
        <v>368</v>
      </c>
      <c r="E495" s="210" t="s">
        <v>2</v>
      </c>
      <c r="F495" s="209" t="s">
        <v>720</v>
      </c>
      <c r="G495" s="208">
        <v>2</v>
      </c>
      <c r="H495" s="207" t="s">
        <v>8</v>
      </c>
      <c r="I495" s="261"/>
      <c r="J495" s="205"/>
      <c r="K495" s="260"/>
      <c r="L495" s="260"/>
      <c r="M495" s="203"/>
      <c r="N495" s="171"/>
      <c r="O495" s="171"/>
      <c r="P495" s="171"/>
      <c r="Q495" s="171"/>
      <c r="R495" s="172"/>
      <c r="T495" s="171"/>
    </row>
    <row r="496" spans="1:20" s="170" customFormat="1" ht="24" customHeight="1" thickBot="1">
      <c r="A496" s="169">
        <v>2</v>
      </c>
      <c r="B496" s="259" t="s">
        <v>725</v>
      </c>
      <c r="C496" s="201">
        <v>6923165</v>
      </c>
      <c r="D496" s="200" t="s">
        <v>377</v>
      </c>
      <c r="E496" s="200" t="s">
        <v>2</v>
      </c>
      <c r="F496" s="199" t="s">
        <v>720</v>
      </c>
      <c r="G496" s="198">
        <v>2</v>
      </c>
      <c r="H496" s="197" t="s">
        <v>179</v>
      </c>
      <c r="I496" s="258"/>
      <c r="J496" s="195"/>
      <c r="K496" s="257"/>
      <c r="L496" s="184" t="s">
        <v>747</v>
      </c>
      <c r="M496" s="193"/>
      <c r="N496" s="171"/>
      <c r="O496" s="171"/>
      <c r="P496" s="171"/>
      <c r="Q496" s="171"/>
      <c r="R496" s="172"/>
      <c r="T496" s="171"/>
    </row>
    <row r="497" spans="1:20" s="170" customFormat="1" ht="24" customHeight="1" thickBot="1">
      <c r="A497" s="169">
        <v>2</v>
      </c>
      <c r="B497" s="278"/>
      <c r="C497" s="191">
        <v>6901432</v>
      </c>
      <c r="D497" s="190" t="s">
        <v>323</v>
      </c>
      <c r="E497" s="190" t="s">
        <v>2</v>
      </c>
      <c r="F497" s="189" t="s">
        <v>720</v>
      </c>
      <c r="G497" s="188">
        <v>2</v>
      </c>
      <c r="H497" s="187" t="s">
        <v>179</v>
      </c>
      <c r="I497" s="256"/>
      <c r="J497" s="185"/>
      <c r="K497" s="255"/>
      <c r="L497" s="184" t="s">
        <v>747</v>
      </c>
      <c r="M497" s="183"/>
      <c r="N497" s="171"/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/>
      <c r="M498" s="213"/>
      <c r="N498" s="171"/>
      <c r="O498" s="171"/>
      <c r="P498" s="171"/>
      <c r="Q498" s="171"/>
      <c r="R498" s="172"/>
      <c r="T498" s="171"/>
    </row>
    <row r="499" spans="1:20" s="170" customFormat="1" ht="24" hidden="1" customHeight="1">
      <c r="A499" s="169">
        <v>3</v>
      </c>
      <c r="B499" s="276"/>
      <c r="C499" s="251">
        <v>6925402</v>
      </c>
      <c r="D499" s="250" t="s">
        <v>297</v>
      </c>
      <c r="E499" s="250" t="s">
        <v>2</v>
      </c>
      <c r="F499" s="249" t="s">
        <v>720</v>
      </c>
      <c r="G499" s="248">
        <v>2</v>
      </c>
      <c r="H499" s="247" t="s">
        <v>8</v>
      </c>
      <c r="I499" s="275"/>
      <c r="J499" s="245"/>
      <c r="K499" s="274"/>
      <c r="L499" s="274"/>
      <c r="M499" s="243"/>
      <c r="N499" s="171"/>
      <c r="O499" s="171"/>
      <c r="P499" s="171"/>
      <c r="Q499" s="171"/>
      <c r="R499" s="172"/>
      <c r="T499" s="171"/>
    </row>
    <row r="500" spans="1:20" s="170" customFormat="1" ht="24" customHeight="1" thickBot="1">
      <c r="A500" s="169">
        <v>3</v>
      </c>
      <c r="B500" s="273" t="s">
        <v>725</v>
      </c>
      <c r="C500" s="241">
        <v>6922666</v>
      </c>
      <c r="D500" s="240" t="s">
        <v>277</v>
      </c>
      <c r="E500" s="240" t="s">
        <v>2</v>
      </c>
      <c r="F500" s="239" t="s">
        <v>720</v>
      </c>
      <c r="G500" s="238">
        <v>2</v>
      </c>
      <c r="H500" s="237" t="s">
        <v>179</v>
      </c>
      <c r="I500" s="272"/>
      <c r="J500" s="235"/>
      <c r="K500" s="271"/>
      <c r="L500" s="184" t="s">
        <v>747</v>
      </c>
      <c r="M500" s="233"/>
      <c r="N500" s="171"/>
      <c r="O500" s="171"/>
      <c r="P500" s="171"/>
      <c r="Q500" s="171"/>
      <c r="R500" s="172"/>
      <c r="T500" s="171"/>
    </row>
    <row r="501" spans="1:20" s="170" customFormat="1" ht="24" customHeight="1" thickBot="1">
      <c r="A501" s="169">
        <v>3</v>
      </c>
      <c r="B501" s="270"/>
      <c r="C501" s="231">
        <v>6922667</v>
      </c>
      <c r="D501" s="230" t="s">
        <v>278</v>
      </c>
      <c r="E501" s="230" t="s">
        <v>2</v>
      </c>
      <c r="F501" s="229" t="s">
        <v>720</v>
      </c>
      <c r="G501" s="228">
        <v>2</v>
      </c>
      <c r="H501" s="227" t="s">
        <v>179</v>
      </c>
      <c r="I501" s="269"/>
      <c r="J501" s="225"/>
      <c r="K501" s="268"/>
      <c r="L501" s="184" t="s">
        <v>747</v>
      </c>
      <c r="M501" s="223"/>
      <c r="N501" s="171"/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/>
      <c r="M502" s="213"/>
      <c r="N502" s="171"/>
      <c r="O502" s="171"/>
      <c r="P502" s="171"/>
      <c r="Q502" s="171"/>
      <c r="R502" s="172"/>
      <c r="T502" s="171"/>
    </row>
    <row r="503" spans="1:20" s="170" customFormat="1" ht="24" hidden="1" customHeight="1">
      <c r="A503" s="169">
        <v>4</v>
      </c>
      <c r="B503" s="262"/>
      <c r="C503" s="211">
        <v>6925756</v>
      </c>
      <c r="D503" s="210" t="s">
        <v>311</v>
      </c>
      <c r="E503" s="210" t="s">
        <v>554</v>
      </c>
      <c r="F503" s="209" t="s">
        <v>720</v>
      </c>
      <c r="G503" s="208">
        <v>2</v>
      </c>
      <c r="H503" s="207" t="s">
        <v>8</v>
      </c>
      <c r="I503" s="261"/>
      <c r="J503" s="205"/>
      <c r="K503" s="260"/>
      <c r="L503" s="260"/>
      <c r="M503" s="203"/>
      <c r="N503" s="171"/>
      <c r="O503" s="171"/>
      <c r="P503" s="171"/>
      <c r="Q503" s="171"/>
      <c r="R503" s="172"/>
      <c r="T503" s="171"/>
    </row>
    <row r="504" spans="1:20" s="170" customFormat="1" ht="24" customHeight="1" thickBot="1">
      <c r="A504" s="169">
        <v>4</v>
      </c>
      <c r="B504" s="259" t="s">
        <v>725</v>
      </c>
      <c r="C504" s="201">
        <v>6913757</v>
      </c>
      <c r="D504" s="200" t="s">
        <v>44</v>
      </c>
      <c r="E504" s="200" t="s">
        <v>554</v>
      </c>
      <c r="F504" s="199" t="s">
        <v>720</v>
      </c>
      <c r="G504" s="198">
        <v>2</v>
      </c>
      <c r="H504" s="197" t="s">
        <v>179</v>
      </c>
      <c r="I504" s="258"/>
      <c r="J504" s="195"/>
      <c r="K504" s="257"/>
      <c r="L504" s="184" t="s">
        <v>747</v>
      </c>
      <c r="M504" s="193"/>
      <c r="N504" s="171"/>
      <c r="O504" s="171"/>
      <c r="P504" s="171"/>
      <c r="Q504" s="171"/>
      <c r="R504" s="172"/>
      <c r="T504" s="171"/>
    </row>
    <row r="505" spans="1:20" s="170" customFormat="1" ht="24" customHeight="1" thickBot="1">
      <c r="A505" s="169">
        <v>4</v>
      </c>
      <c r="B505" s="278"/>
      <c r="C505" s="191">
        <v>6922896</v>
      </c>
      <c r="D505" s="190" t="s">
        <v>145</v>
      </c>
      <c r="E505" s="190" t="s">
        <v>554</v>
      </c>
      <c r="F505" s="189" t="s">
        <v>720</v>
      </c>
      <c r="G505" s="188">
        <v>2</v>
      </c>
      <c r="H505" s="187" t="s">
        <v>179</v>
      </c>
      <c r="I505" s="256"/>
      <c r="J505" s="185"/>
      <c r="K505" s="255"/>
      <c r="L505" s="184" t="s">
        <v>747</v>
      </c>
      <c r="M505" s="183"/>
      <c r="N505" s="171"/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/>
      <c r="O506" s="171"/>
      <c r="P506" s="171"/>
      <c r="Q506" s="171"/>
      <c r="R506" s="172"/>
      <c r="T506" s="171"/>
    </row>
    <row r="507" spans="1:20" s="170" customFormat="1" ht="24" hidden="1" customHeight="1">
      <c r="A507" s="169">
        <v>1</v>
      </c>
      <c r="B507" s="276"/>
      <c r="C507" s="251">
        <v>6925111</v>
      </c>
      <c r="D507" s="250" t="s">
        <v>121</v>
      </c>
      <c r="E507" s="250" t="s">
        <v>1</v>
      </c>
      <c r="F507" s="249" t="s">
        <v>720</v>
      </c>
      <c r="G507" s="248">
        <v>3</v>
      </c>
      <c r="H507" s="247" t="s">
        <v>8</v>
      </c>
      <c r="I507" s="275"/>
      <c r="J507" s="245"/>
      <c r="K507" s="274"/>
      <c r="L507" s="274"/>
      <c r="M507" s="243"/>
      <c r="N507" s="171"/>
      <c r="O507" s="171"/>
      <c r="P507" s="171"/>
      <c r="Q507" s="171"/>
      <c r="R507" s="172"/>
      <c r="T507" s="171"/>
    </row>
    <row r="508" spans="1:20" s="170" customFormat="1" ht="24" customHeight="1" thickBot="1">
      <c r="A508" s="169">
        <v>1</v>
      </c>
      <c r="B508" s="273" t="s">
        <v>723</v>
      </c>
      <c r="C508" s="241">
        <v>6918443</v>
      </c>
      <c r="D508" s="240" t="s">
        <v>65</v>
      </c>
      <c r="E508" s="240" t="s">
        <v>1</v>
      </c>
      <c r="F508" s="239" t="s">
        <v>720</v>
      </c>
      <c r="G508" s="238">
        <v>3</v>
      </c>
      <c r="H508" s="237" t="s">
        <v>179</v>
      </c>
      <c r="I508" s="272"/>
      <c r="J508" s="235"/>
      <c r="K508" s="271"/>
      <c r="L508" s="184" t="s">
        <v>747</v>
      </c>
      <c r="M508" s="233"/>
      <c r="N508" s="171"/>
      <c r="O508" s="171"/>
      <c r="P508" s="171"/>
      <c r="Q508" s="171"/>
      <c r="R508" s="172"/>
      <c r="T508" s="171"/>
    </row>
    <row r="509" spans="1:20" s="170" customFormat="1" ht="24" customHeight="1" thickBot="1">
      <c r="A509" s="169">
        <v>1</v>
      </c>
      <c r="B509" s="270"/>
      <c r="C509" s="231">
        <v>6901149</v>
      </c>
      <c r="D509" s="230" t="s">
        <v>141</v>
      </c>
      <c r="E509" s="230" t="s">
        <v>1</v>
      </c>
      <c r="F509" s="229" t="s">
        <v>720</v>
      </c>
      <c r="G509" s="228">
        <v>3</v>
      </c>
      <c r="H509" s="227" t="s">
        <v>179</v>
      </c>
      <c r="I509" s="269"/>
      <c r="J509" s="225"/>
      <c r="K509" s="268"/>
      <c r="L509" s="184" t="s">
        <v>747</v>
      </c>
      <c r="M509" s="223"/>
      <c r="N509" s="171"/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/>
      <c r="O510" s="171"/>
      <c r="P510" s="171"/>
      <c r="Q510" s="171"/>
      <c r="R510" s="172"/>
      <c r="T510" s="171"/>
    </row>
    <row r="511" spans="1:20" s="170" customFormat="1" ht="24" hidden="1" customHeight="1">
      <c r="A511" s="169">
        <v>2</v>
      </c>
      <c r="B511" s="262"/>
      <c r="C511" s="211">
        <v>6920524</v>
      </c>
      <c r="D511" s="210" t="s">
        <v>118</v>
      </c>
      <c r="E511" s="210" t="s">
        <v>554</v>
      </c>
      <c r="F511" s="209" t="s">
        <v>720</v>
      </c>
      <c r="G511" s="208">
        <v>3</v>
      </c>
      <c r="H511" s="207" t="s">
        <v>8</v>
      </c>
      <c r="I511" s="261"/>
      <c r="J511" s="205"/>
      <c r="K511" s="260"/>
      <c r="L511" s="260"/>
      <c r="M511" s="203"/>
      <c r="N511" s="171"/>
      <c r="O511" s="171"/>
      <c r="P511" s="171"/>
      <c r="Q511" s="171"/>
      <c r="R511" s="172"/>
      <c r="T511" s="171"/>
    </row>
    <row r="512" spans="1:20" s="170" customFormat="1" ht="24" customHeight="1" thickBot="1">
      <c r="A512" s="169">
        <v>2</v>
      </c>
      <c r="B512" s="259" t="s">
        <v>723</v>
      </c>
      <c r="C512" s="201">
        <v>6920244</v>
      </c>
      <c r="D512" s="200" t="s">
        <v>256</v>
      </c>
      <c r="E512" s="200" t="s">
        <v>554</v>
      </c>
      <c r="F512" s="199" t="s">
        <v>720</v>
      </c>
      <c r="G512" s="198">
        <v>3</v>
      </c>
      <c r="H512" s="197" t="s">
        <v>179</v>
      </c>
      <c r="I512" s="258"/>
      <c r="J512" s="195"/>
      <c r="K512" s="257"/>
      <c r="L512" s="184" t="s">
        <v>747</v>
      </c>
      <c r="M512" s="193"/>
      <c r="N512" s="171"/>
      <c r="O512" s="171"/>
      <c r="P512" s="171"/>
      <c r="Q512" s="171"/>
      <c r="R512" s="172"/>
      <c r="T512" s="171"/>
    </row>
    <row r="513" spans="1:20" s="170" customFormat="1" ht="24" customHeight="1" thickBot="1">
      <c r="A513" s="169">
        <v>2</v>
      </c>
      <c r="B513" s="192"/>
      <c r="C513" s="191">
        <v>6920243</v>
      </c>
      <c r="D513" s="190" t="s">
        <v>87</v>
      </c>
      <c r="E513" s="190" t="s">
        <v>554</v>
      </c>
      <c r="F513" s="189" t="s">
        <v>720</v>
      </c>
      <c r="G513" s="188">
        <v>3</v>
      </c>
      <c r="H513" s="187" t="s">
        <v>179</v>
      </c>
      <c r="I513" s="256"/>
      <c r="J513" s="185"/>
      <c r="K513" s="255"/>
      <c r="L513" s="184" t="s">
        <v>747</v>
      </c>
      <c r="M513" s="183"/>
      <c r="N513" s="171"/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/>
      <c r="O514" s="171"/>
      <c r="P514" s="171"/>
      <c r="Q514" s="171"/>
      <c r="R514" s="172"/>
      <c r="T514" s="171"/>
    </row>
    <row r="515" spans="1:20" s="170" customFormat="1" ht="24" hidden="1" customHeight="1">
      <c r="A515" s="169">
        <v>1</v>
      </c>
      <c r="B515" s="252"/>
      <c r="C515" s="251">
        <v>6925053</v>
      </c>
      <c r="D515" s="250" t="s">
        <v>119</v>
      </c>
      <c r="E515" s="250" t="s">
        <v>3</v>
      </c>
      <c r="F515" s="249" t="s">
        <v>720</v>
      </c>
      <c r="G515" s="248">
        <v>4</v>
      </c>
      <c r="H515" s="247" t="s">
        <v>8</v>
      </c>
      <c r="I515" s="246" t="s">
        <v>8</v>
      </c>
      <c r="J515" s="245"/>
      <c r="K515" s="244"/>
      <c r="L515" s="244"/>
      <c r="M515" s="243"/>
      <c r="N515" s="171"/>
      <c r="O515" s="171"/>
      <c r="P515" s="171"/>
      <c r="Q515" s="171"/>
      <c r="R515" s="172"/>
      <c r="T515" s="171"/>
    </row>
    <row r="516" spans="1:20" s="170" customFormat="1" ht="24" customHeight="1" thickBot="1">
      <c r="A516" s="169">
        <v>1</v>
      </c>
      <c r="B516" s="242" t="s">
        <v>722</v>
      </c>
      <c r="C516" s="241">
        <v>8308065</v>
      </c>
      <c r="D516" s="240" t="s">
        <v>63</v>
      </c>
      <c r="E516" s="240" t="s">
        <v>3</v>
      </c>
      <c r="F516" s="239" t="s">
        <v>720</v>
      </c>
      <c r="G516" s="238">
        <v>4</v>
      </c>
      <c r="H516" s="237" t="s">
        <v>179</v>
      </c>
      <c r="I516" s="236" t="s">
        <v>8</v>
      </c>
      <c r="J516" s="235"/>
      <c r="K516" s="234"/>
      <c r="L516" s="184" t="s">
        <v>747</v>
      </c>
      <c r="M516" s="233"/>
      <c r="N516" s="171"/>
      <c r="O516" s="171"/>
      <c r="P516" s="171"/>
      <c r="Q516" s="171"/>
      <c r="R516" s="172"/>
      <c r="T516" s="171"/>
    </row>
    <row r="517" spans="1:20" s="170" customFormat="1" ht="24" customHeight="1" thickBot="1">
      <c r="A517" s="169">
        <v>1</v>
      </c>
      <c r="B517" s="232"/>
      <c r="C517" s="231">
        <v>6917211</v>
      </c>
      <c r="D517" s="230" t="s">
        <v>57</v>
      </c>
      <c r="E517" s="230" t="s">
        <v>3</v>
      </c>
      <c r="F517" s="229" t="s">
        <v>720</v>
      </c>
      <c r="G517" s="228">
        <v>4</v>
      </c>
      <c r="H517" s="227" t="s">
        <v>179</v>
      </c>
      <c r="I517" s="226" t="s">
        <v>8</v>
      </c>
      <c r="J517" s="225"/>
      <c r="K517" s="224"/>
      <c r="L517" s="184" t="s">
        <v>747</v>
      </c>
      <c r="M517" s="223"/>
      <c r="N517" s="171"/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hidden="1" customHeight="1">
      <c r="A519" s="169">
        <v>1</v>
      </c>
      <c r="B519" s="212"/>
      <c r="C519" s="211">
        <v>6906680</v>
      </c>
      <c r="D519" s="210" t="s">
        <v>222</v>
      </c>
      <c r="E519" s="210" t="s">
        <v>1</v>
      </c>
      <c r="F519" s="209" t="s">
        <v>720</v>
      </c>
      <c r="G519" s="208">
        <v>6</v>
      </c>
      <c r="H519" s="207" t="s">
        <v>8</v>
      </c>
      <c r="I519" s="206" t="s">
        <v>719</v>
      </c>
      <c r="J519" s="205"/>
      <c r="K519" s="204"/>
      <c r="L519" s="204"/>
      <c r="M519" s="203" t="s">
        <v>721</v>
      </c>
      <c r="N519" s="171"/>
      <c r="O519" s="171"/>
      <c r="P519" s="171"/>
      <c r="Q519" s="171"/>
      <c r="R519" s="172"/>
      <c r="T519" s="171"/>
    </row>
    <row r="520" spans="1:20" s="170" customFormat="1" ht="24" customHeight="1" thickBot="1">
      <c r="A520" s="169">
        <v>1</v>
      </c>
      <c r="B520" s="202" t="s">
        <v>721</v>
      </c>
      <c r="C520" s="201">
        <v>6907739</v>
      </c>
      <c r="D520" s="200" t="s">
        <v>111</v>
      </c>
      <c r="E520" s="200" t="s">
        <v>1</v>
      </c>
      <c r="F520" s="199" t="s">
        <v>720</v>
      </c>
      <c r="G520" s="198">
        <v>6</v>
      </c>
      <c r="H520" s="197" t="s">
        <v>179</v>
      </c>
      <c r="I520" s="196" t="s">
        <v>719</v>
      </c>
      <c r="J520" s="195"/>
      <c r="K520" s="194"/>
      <c r="L520" s="184" t="s">
        <v>747</v>
      </c>
      <c r="M520" s="193" t="s">
        <v>724</v>
      </c>
      <c r="N520" s="171"/>
      <c r="O520" s="171"/>
      <c r="P520" s="171"/>
      <c r="Q520" s="171"/>
      <c r="R520" s="172"/>
      <c r="T520" s="171"/>
    </row>
    <row r="521" spans="1:20" s="170" customFormat="1" ht="24" customHeight="1" thickBot="1">
      <c r="A521" s="169">
        <v>1</v>
      </c>
      <c r="B521" s="192"/>
      <c r="C521" s="191">
        <v>6900182</v>
      </c>
      <c r="D521" s="190" t="s">
        <v>97</v>
      </c>
      <c r="E521" s="190" t="s">
        <v>1</v>
      </c>
      <c r="F521" s="189" t="s">
        <v>720</v>
      </c>
      <c r="G521" s="188">
        <v>6</v>
      </c>
      <c r="H521" s="187" t="s">
        <v>179</v>
      </c>
      <c r="I521" s="186" t="s">
        <v>719</v>
      </c>
      <c r="J521" s="185"/>
      <c r="K521" s="184"/>
      <c r="L521" s="184" t="s">
        <v>747</v>
      </c>
      <c r="M521" s="183"/>
      <c r="N521" s="171"/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0">
      <filters blank="1">
        <filter val="2° Série"/>
        <filter val="Finalistes"/>
        <filter val="Perd. 1/16"/>
        <filter val="Perd. 1/2"/>
        <filter val="Perd. 1/4"/>
        <filter val="Perd. 1/8"/>
        <filter val="Vainqueurs"/>
      </filters>
    </filterColumn>
    <filterColumn colId="1">
      <filters blank="1">
        <filter val="106403"/>
        <filter val="3011684"/>
        <filter val="3802304"/>
        <filter val="3816803"/>
        <filter val="6900182"/>
        <filter val="6900544"/>
        <filter val="6901103"/>
        <filter val="6901104"/>
        <filter val="6901106"/>
        <filter val="6901139"/>
        <filter val="6901149"/>
        <filter val="6901167"/>
        <filter val="6901245"/>
        <filter val="6901249"/>
        <filter val="6901394"/>
        <filter val="6901424"/>
        <filter val="6901432"/>
        <filter val="6901617"/>
        <filter val="6901700"/>
        <filter val="6901701"/>
        <filter val="6901715"/>
        <filter val="6901891"/>
        <filter val="6901893"/>
        <filter val="6901926"/>
        <filter val="6901930"/>
        <filter val="6901946"/>
        <filter val="6902001"/>
        <filter val="6902002"/>
        <filter val="6902027"/>
        <filter val="6902530"/>
        <filter val="6903022"/>
        <filter val="6903034"/>
        <filter val="6903070"/>
        <filter val="6903133"/>
        <filter val="6903159"/>
        <filter val="6904949"/>
        <filter val="6906680"/>
        <filter val="6907646"/>
        <filter val="6907739"/>
        <filter val="6910068"/>
        <filter val="6913203"/>
        <filter val="6913757"/>
        <filter val="6914899"/>
        <filter val="6914956"/>
        <filter val="6915079"/>
        <filter val="6915352"/>
        <filter val="6915916"/>
        <filter val="6917211"/>
        <filter val="6917605"/>
        <filter val="6917755"/>
        <filter val="6917796"/>
        <filter val="6917994"/>
        <filter val="6918416"/>
        <filter val="6918443"/>
        <filter val="6918499"/>
        <filter val="6918501"/>
        <filter val="6919166"/>
        <filter val="6919338"/>
        <filter val="6919371"/>
        <filter val="6919949"/>
        <filter val="6919953"/>
        <filter val="6919954"/>
        <filter val="6919966"/>
        <filter val="6920243"/>
        <filter val="6920244"/>
        <filter val="6920524"/>
        <filter val="6920784"/>
        <filter val="6921051"/>
        <filter val="6921433"/>
        <filter val="6921537"/>
        <filter val="6921746"/>
        <filter val="6921762"/>
        <filter val="6921797"/>
        <filter val="6921860"/>
        <filter val="6922413"/>
        <filter val="6922450"/>
        <filter val="6922666"/>
        <filter val="6922667"/>
        <filter val="6922743"/>
        <filter val="6922848"/>
        <filter val="6922896"/>
        <filter val="6923030"/>
        <filter val="6923165"/>
        <filter val="6923494"/>
        <filter val="6923503"/>
        <filter val="6923643"/>
        <filter val="6923754"/>
        <filter val="6923786"/>
        <filter val="6924038"/>
        <filter val="6924085"/>
        <filter val="6924355"/>
        <filter val="6924426"/>
        <filter val="6924432"/>
        <filter val="6924842"/>
        <filter val="6925038"/>
        <filter val="6925053"/>
        <filter val="6925064"/>
        <filter val="6925111"/>
        <filter val="6925402"/>
        <filter val="6925756"/>
        <filter val="6925844"/>
        <filter val="6925894"/>
        <filter val="6925931"/>
        <filter val="6926293"/>
        <filter val="8308065"/>
        <filter val="N° LICENCE"/>
      </filters>
    </filterColumn>
    <filterColumn colId="9"/>
    <filterColumn colId="10">
      <customFilters>
        <customFilter operator="notEqual" val=" "/>
      </customFilters>
    </filterColumn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10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3083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507" activePane="bottomRight" state="frozen"/>
      <selection pane="topRight" activeCell="B1" sqref="B1"/>
      <selection pane="bottomLeft" activeCell="A7" sqref="A7"/>
      <selection pane="bottomRight" activeCell="L524" sqref="L524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42154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789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790</v>
      </c>
      <c r="E4" s="379" t="s">
        <v>763</v>
      </c>
      <c r="F4" s="379"/>
      <c r="G4" s="378">
        <v>7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/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/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/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/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/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f>A7+1</f>
        <v>2</v>
      </c>
      <c r="B11" s="262" t="s">
        <v>730</v>
      </c>
      <c r="C11" s="211"/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/>
      <c r="O11" s="169">
        <v>1</v>
      </c>
      <c r="P11" s="276" t="s">
        <v>730</v>
      </c>
      <c r="Q11" s="338" t="s">
        <v>175</v>
      </c>
      <c r="R11" s="250" t="str">
        <f>VLOOKUP($Q11,[4]BASE!$A:$D,2,FALSE)</f>
        <v>noms AUTOMATIQUE</v>
      </c>
      <c r="S11" s="250" t="str">
        <f>VLOOKUP($Q11,[4]BASE!$A:$D,3,FALSE)</f>
        <v>Automatique</v>
      </c>
      <c r="T11" s="249" t="s">
        <v>740</v>
      </c>
      <c r="U11" s="328">
        <f>U12</f>
        <v>2</v>
      </c>
      <c r="V11" s="327" t="str">
        <f>VLOOKUP($Q11,[4]BASE!$A:$D,4,FALSE)</f>
        <v>Auto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f t="shared" ref="A12:A13" si="0">A8+1</f>
        <v>2</v>
      </c>
      <c r="B12" s="259" t="s">
        <v>730</v>
      </c>
      <c r="C12" s="201"/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/>
      <c r="O12" s="169">
        <v>1</v>
      </c>
      <c r="P12" s="273" t="s">
        <v>730</v>
      </c>
      <c r="Q12" s="323">
        <v>6900182</v>
      </c>
      <c r="R12" s="240" t="str">
        <f>VLOOKUP($Q12,[4]BASE!$A:$D,2,FALSE)</f>
        <v>DUMOULIN Alain</v>
      </c>
      <c r="S12" s="240" t="str">
        <f>VLOOKUP($Q12,[4]BASE!$A:$D,3,FALSE)</f>
        <v>ATSCAF</v>
      </c>
      <c r="T12" s="239" t="s">
        <v>740</v>
      </c>
      <c r="U12" s="322">
        <v>2</v>
      </c>
      <c r="V12" s="321" t="str">
        <f>VLOOKUP($Q12,[4]BASE!$A:$D,4,FALSE)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f t="shared" si="0"/>
        <v>2</v>
      </c>
      <c r="B13" s="278" t="s">
        <v>730</v>
      </c>
      <c r="C13" s="191"/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tr">
        <f>VLOOKUP($Q13,[4]BASE!$A:$D,2,FALSE)</f>
        <v>noms AUTOMATIQUE</v>
      </c>
      <c r="S13" s="230" t="str">
        <f>VLOOKUP($Q13,[4]BASE!$A:$D,3,FALSE)</f>
        <v>Automatique</v>
      </c>
      <c r="T13" s="229" t="s">
        <v>740</v>
      </c>
      <c r="U13" s="316">
        <f>U12</f>
        <v>2</v>
      </c>
      <c r="V13" s="315" t="str">
        <f>VLOOKUP($Q13,[4]BASE!$A:$D,4,FALSE)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f>A10+1</f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f t="shared" ref="A15:A78" si="1">A11+1</f>
        <v>3</v>
      </c>
      <c r="B15" s="276" t="s">
        <v>730</v>
      </c>
      <c r="C15" s="251"/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/>
      <c r="Q15" s="331"/>
      <c r="R15" s="331"/>
      <c r="S15" s="331"/>
      <c r="X15" s="330"/>
    </row>
    <row r="16" spans="1:27" s="170" customFormat="1" ht="24" hidden="1" customHeight="1">
      <c r="A16" s="169">
        <f t="shared" si="1"/>
        <v>3</v>
      </c>
      <c r="B16" s="273" t="s">
        <v>730</v>
      </c>
      <c r="C16" s="241"/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/>
      <c r="Q16" s="331"/>
      <c r="R16" s="331"/>
      <c r="S16" s="331"/>
      <c r="X16" s="330"/>
    </row>
    <row r="17" spans="1:27" s="170" customFormat="1" ht="24" hidden="1" customHeight="1" thickBot="1">
      <c r="A17" s="169">
        <f t="shared" si="1"/>
        <v>3</v>
      </c>
      <c r="B17" s="270" t="s">
        <v>730</v>
      </c>
      <c r="C17" s="231"/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f t="shared" si="1"/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f t="shared" si="1"/>
        <v>4</v>
      </c>
      <c r="B19" s="262" t="s">
        <v>730</v>
      </c>
      <c r="C19" s="211"/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/>
      <c r="O19" s="169">
        <v>1</v>
      </c>
      <c r="P19" s="276"/>
      <c r="Q19" s="329">
        <v>6907739</v>
      </c>
      <c r="R19" s="250" t="str">
        <f>VLOOKUP($Q19,[4]BASE!$A:$D,2,FALSE)</f>
        <v>MURON Alain</v>
      </c>
      <c r="S19" s="250" t="str">
        <f>VLOOKUP($Q19,[4]BASE!$A:$D,3,FALSE)</f>
        <v>ATSCAF</v>
      </c>
      <c r="T19" s="249" t="s">
        <v>740</v>
      </c>
      <c r="U19" s="328">
        <f>U20</f>
        <v>2</v>
      </c>
      <c r="V19" s="327" t="str">
        <f>VLOOKUP($Q19,[4]BASE!$A:$D,4,FALSE)</f>
        <v>M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f t="shared" si="1"/>
        <v>4</v>
      </c>
      <c r="B20" s="259" t="s">
        <v>730</v>
      </c>
      <c r="C20" s="201"/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/>
      <c r="O20" s="169">
        <v>1</v>
      </c>
      <c r="P20" s="273" t="s">
        <v>730</v>
      </c>
      <c r="Q20" s="323">
        <v>6900182</v>
      </c>
      <c r="R20" s="240" t="str">
        <f>VLOOKUP($Q20,[4]BASE!$A:$D,2,FALSE)</f>
        <v>DUMOULIN Alain</v>
      </c>
      <c r="S20" s="240" t="str">
        <f>VLOOKUP($Q20,[4]BASE!$A:$D,3,FALSE)</f>
        <v>ATSCAF</v>
      </c>
      <c r="T20" s="239" t="s">
        <v>740</v>
      </c>
      <c r="U20" s="322">
        <v>2</v>
      </c>
      <c r="V20" s="321" t="str">
        <f>VLOOKUP($Q20,[4]BASE!$A:$D,4,FALSE)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f t="shared" si="1"/>
        <v>4</v>
      </c>
      <c r="B21" s="278" t="s">
        <v>730</v>
      </c>
      <c r="C21" s="191"/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tr">
        <f>VLOOKUP($Q21,[4]BASE!$A:$D,2,FALSE)</f>
        <v>noms AUTOMATIQUE</v>
      </c>
      <c r="S21" s="230" t="str">
        <f>VLOOKUP($Q21,[4]BASE!$A:$D,3,FALSE)</f>
        <v>Automatique</v>
      </c>
      <c r="T21" s="229" t="s">
        <v>740</v>
      </c>
      <c r="U21" s="316">
        <f>U20</f>
        <v>2</v>
      </c>
      <c r="V21" s="315" t="str">
        <f>VLOOKUP($Q21,[4]BASE!$A:$D,4,FALSE)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f t="shared" si="1"/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f t="shared" si="1"/>
        <v>5</v>
      </c>
      <c r="B23" s="276" t="s">
        <v>730</v>
      </c>
      <c r="C23" s="251"/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/>
      <c r="Q23" s="331"/>
      <c r="R23" s="331"/>
      <c r="S23" s="331"/>
      <c r="X23" s="330"/>
    </row>
    <row r="24" spans="1:27" s="170" customFormat="1" ht="24" hidden="1" customHeight="1">
      <c r="A24" s="169">
        <f t="shared" si="1"/>
        <v>5</v>
      </c>
      <c r="B24" s="273" t="s">
        <v>730</v>
      </c>
      <c r="C24" s="241"/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/>
      <c r="Q24" s="331"/>
      <c r="R24" s="331"/>
      <c r="S24" s="331"/>
      <c r="X24" s="330"/>
    </row>
    <row r="25" spans="1:27" s="170" customFormat="1" ht="24" hidden="1" customHeight="1" thickBot="1">
      <c r="A25" s="169">
        <f t="shared" si="1"/>
        <v>5</v>
      </c>
      <c r="B25" s="270" t="s">
        <v>730</v>
      </c>
      <c r="C25" s="231"/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f t="shared" si="1"/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f t="shared" si="1"/>
        <v>6</v>
      </c>
      <c r="B27" s="262" t="s">
        <v>730</v>
      </c>
      <c r="C27" s="211"/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/>
      <c r="O27" s="169">
        <v>1</v>
      </c>
      <c r="P27" s="276" t="s">
        <v>728</v>
      </c>
      <c r="Q27" s="329">
        <v>6907739</v>
      </c>
      <c r="R27" s="250" t="str">
        <f>VLOOKUP($Q27,[4]BASE!$A:$D,2,FALSE)</f>
        <v>MURON Alain</v>
      </c>
      <c r="S27" s="250" t="str">
        <f>VLOOKUP($Q27,[4]BASE!$A:$D,3,FALSE)</f>
        <v>ATSCAF</v>
      </c>
      <c r="T27" s="249" t="s">
        <v>740</v>
      </c>
      <c r="U27" s="328">
        <f>U28</f>
        <v>2</v>
      </c>
      <c r="V27" s="327" t="str">
        <f>VLOOKUP($Q27,[4]BASE!$A:$D,4,FALSE)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f t="shared" si="1"/>
        <v>6</v>
      </c>
      <c r="B28" s="259" t="s">
        <v>730</v>
      </c>
      <c r="C28" s="201"/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/>
      <c r="O28" s="169">
        <v>1</v>
      </c>
      <c r="P28" s="273" t="s">
        <v>728</v>
      </c>
      <c r="Q28" s="323">
        <v>6900182</v>
      </c>
      <c r="R28" s="240" t="str">
        <f>VLOOKUP($Q28,[4]BASE!$A:$D,2,FALSE)</f>
        <v>DUMOULIN Alain</v>
      </c>
      <c r="S28" s="240" t="str">
        <f>VLOOKUP($Q28,[4]BASE!$A:$D,3,FALSE)</f>
        <v>ATSCAF</v>
      </c>
      <c r="T28" s="239" t="s">
        <v>740</v>
      </c>
      <c r="U28" s="322">
        <v>2</v>
      </c>
      <c r="V28" s="321" t="str">
        <f>VLOOKUP($Q28,[4]BASE!$A:$D,4,FALSE)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f t="shared" si="1"/>
        <v>6</v>
      </c>
      <c r="B29" s="278" t="s">
        <v>730</v>
      </c>
      <c r="C29" s="191"/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tr">
        <f>VLOOKUP($Q29,[4]BASE!$A:$D,2,FALSE)</f>
        <v>MURON Michèle</v>
      </c>
      <c r="S29" s="230" t="str">
        <f>VLOOKUP($Q29,[4]BASE!$A:$D,3,FALSE)</f>
        <v>ATSCAF</v>
      </c>
      <c r="T29" s="229" t="s">
        <v>740</v>
      </c>
      <c r="U29" s="316">
        <f>U28</f>
        <v>2</v>
      </c>
      <c r="V29" s="315" t="str">
        <f>VLOOKUP($Q29,[4]BASE!$A:$D,4,FALSE)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f t="shared" si="1"/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f t="shared" si="1"/>
        <v>7</v>
      </c>
      <c r="B31" s="276" t="s">
        <v>730</v>
      </c>
      <c r="C31" s="251"/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/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f t="shared" si="1"/>
        <v>7</v>
      </c>
      <c r="B32" s="273" t="s">
        <v>730</v>
      </c>
      <c r="C32" s="241"/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/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f t="shared" si="1"/>
        <v>7</v>
      </c>
      <c r="B33" s="270" t="s">
        <v>730</v>
      </c>
      <c r="C33" s="231"/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f t="shared" si="1"/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f t="shared" si="1"/>
        <v>8</v>
      </c>
      <c r="B35" s="262" t="s">
        <v>730</v>
      </c>
      <c r="C35" s="211"/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/>
      <c r="O35" s="169">
        <v>1</v>
      </c>
      <c r="P35" s="276" t="s">
        <v>728</v>
      </c>
      <c r="Q35" s="329">
        <v>6903133</v>
      </c>
      <c r="R35" s="250" t="str">
        <f>VLOOKUP($Q35,[4]BASE!$A:$D,2,FALSE)</f>
        <v>HANSI Gilles</v>
      </c>
      <c r="S35" s="250" t="str">
        <f>VLOOKUP($Q35,[4]BASE!$A:$D,3,FALSE)</f>
        <v>S A L</v>
      </c>
      <c r="T35" s="249" t="s">
        <v>740</v>
      </c>
      <c r="U35" s="328">
        <f>U36</f>
        <v>2</v>
      </c>
      <c r="V35" s="327" t="str">
        <f>VLOOKUP($Q35,[4]BASE!$A:$D,4,FALSE)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f t="shared" si="1"/>
        <v>8</v>
      </c>
      <c r="B36" s="259" t="s">
        <v>730</v>
      </c>
      <c r="C36" s="201"/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/>
      <c r="O36" s="169">
        <v>1</v>
      </c>
      <c r="P36" s="273" t="s">
        <v>728</v>
      </c>
      <c r="Q36" s="323">
        <v>6900182</v>
      </c>
      <c r="R36" s="240" t="str">
        <f>VLOOKUP($Q36,[4]BASE!$A:$D,2,FALSE)</f>
        <v>DUMOULIN Alain</v>
      </c>
      <c r="S36" s="240" t="str">
        <f>VLOOKUP($Q36,[4]BASE!$A:$D,3,FALSE)</f>
        <v>ATSCAF</v>
      </c>
      <c r="T36" s="239" t="s">
        <v>740</v>
      </c>
      <c r="U36" s="322">
        <v>2</v>
      </c>
      <c r="V36" s="321" t="str">
        <f>VLOOKUP($Q36,[4]BASE!$A:$D,4,FALSE)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f t="shared" si="1"/>
        <v>8</v>
      </c>
      <c r="B37" s="278" t="s">
        <v>730</v>
      </c>
      <c r="C37" s="191"/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tr">
        <f>VLOOKUP($Q37,[4]BASE!$A:$D,2,FALSE)</f>
        <v>MURON Michèle</v>
      </c>
      <c r="S37" s="230" t="str">
        <f>VLOOKUP($Q37,[4]BASE!$A:$D,3,FALSE)</f>
        <v>ATSCAF</v>
      </c>
      <c r="T37" s="229" t="s">
        <v>740</v>
      </c>
      <c r="U37" s="316">
        <f>U36</f>
        <v>2</v>
      </c>
      <c r="V37" s="315" t="str">
        <f>VLOOKUP($Q37,[4]BASE!$A:$D,4,FALSE)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f t="shared" si="1"/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f t="shared" si="1"/>
        <v>9</v>
      </c>
      <c r="B39" s="276" t="s">
        <v>730</v>
      </c>
      <c r="C39" s="251"/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/>
      <c r="O39" s="171"/>
      <c r="P39" s="171"/>
      <c r="Q39" s="171"/>
      <c r="R39" s="172"/>
      <c r="T39" s="171"/>
    </row>
    <row r="40" spans="1:27" s="170" customFormat="1" ht="24" hidden="1" customHeight="1">
      <c r="A40" s="169">
        <f t="shared" si="1"/>
        <v>9</v>
      </c>
      <c r="B40" s="273" t="s">
        <v>730</v>
      </c>
      <c r="C40" s="241"/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/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f t="shared" si="1"/>
        <v>9</v>
      </c>
      <c r="B41" s="270" t="s">
        <v>730</v>
      </c>
      <c r="C41" s="231"/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f t="shared" si="1"/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hidden="1" customHeight="1">
      <c r="A43" s="169">
        <f t="shared" si="1"/>
        <v>10</v>
      </c>
      <c r="B43" s="262" t="s">
        <v>730</v>
      </c>
      <c r="C43" s="211"/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/>
      <c r="O43" s="171"/>
      <c r="P43" s="171"/>
      <c r="Q43" s="171"/>
      <c r="R43" s="172"/>
      <c r="T43" s="171"/>
    </row>
    <row r="44" spans="1:27" s="170" customFormat="1" ht="24" hidden="1" customHeight="1">
      <c r="A44" s="169">
        <f t="shared" si="1"/>
        <v>10</v>
      </c>
      <c r="B44" s="259" t="s">
        <v>730</v>
      </c>
      <c r="C44" s="201"/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/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f t="shared" si="1"/>
        <v>10</v>
      </c>
      <c r="B45" s="278" t="s">
        <v>730</v>
      </c>
      <c r="C45" s="191"/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f t="shared" si="1"/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hidden="1" customHeight="1">
      <c r="A47" s="169">
        <f t="shared" si="1"/>
        <v>11</v>
      </c>
      <c r="B47" s="276" t="s">
        <v>730</v>
      </c>
      <c r="C47" s="251"/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/>
      <c r="O47" s="171"/>
      <c r="P47" s="171"/>
      <c r="Q47" s="171"/>
      <c r="R47" s="172"/>
      <c r="T47" s="171"/>
    </row>
    <row r="48" spans="1:27" s="170" customFormat="1" ht="24" hidden="1" customHeight="1">
      <c r="A48" s="169">
        <f t="shared" si="1"/>
        <v>11</v>
      </c>
      <c r="B48" s="273" t="s">
        <v>730</v>
      </c>
      <c r="C48" s="241"/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/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f t="shared" si="1"/>
        <v>11</v>
      </c>
      <c r="B49" s="270" t="s">
        <v>730</v>
      </c>
      <c r="C49" s="231"/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f t="shared" si="1"/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hidden="1" customHeight="1">
      <c r="A51" s="169">
        <f t="shared" si="1"/>
        <v>12</v>
      </c>
      <c r="B51" s="262" t="s">
        <v>730</v>
      </c>
      <c r="C51" s="211"/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/>
      <c r="O51" s="171"/>
      <c r="P51" s="171"/>
      <c r="Q51" s="171"/>
      <c r="R51" s="172"/>
      <c r="T51" s="171"/>
    </row>
    <row r="52" spans="1:20" s="170" customFormat="1" ht="24" hidden="1" customHeight="1">
      <c r="A52" s="169">
        <f t="shared" si="1"/>
        <v>12</v>
      </c>
      <c r="B52" s="259" t="s">
        <v>730</v>
      </c>
      <c r="C52" s="201"/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/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f t="shared" si="1"/>
        <v>12</v>
      </c>
      <c r="B53" s="278" t="s">
        <v>730</v>
      </c>
      <c r="C53" s="191"/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f t="shared" si="1"/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hidden="1" customHeight="1">
      <c r="A55" s="169">
        <f t="shared" si="1"/>
        <v>13</v>
      </c>
      <c r="B55" s="276" t="s">
        <v>730</v>
      </c>
      <c r="C55" s="251"/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/>
      <c r="O55" s="171"/>
      <c r="P55" s="171"/>
      <c r="Q55" s="171"/>
      <c r="R55" s="172"/>
      <c r="T55" s="171"/>
    </row>
    <row r="56" spans="1:20" s="170" customFormat="1" ht="24" hidden="1" customHeight="1">
      <c r="A56" s="169">
        <f t="shared" si="1"/>
        <v>13</v>
      </c>
      <c r="B56" s="273" t="s">
        <v>730</v>
      </c>
      <c r="C56" s="241"/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/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f t="shared" si="1"/>
        <v>13</v>
      </c>
      <c r="B57" s="270" t="s">
        <v>730</v>
      </c>
      <c r="C57" s="231"/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f t="shared" si="1"/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hidden="1" customHeight="1">
      <c r="A59" s="169">
        <f t="shared" si="1"/>
        <v>14</v>
      </c>
      <c r="B59" s="262" t="s">
        <v>730</v>
      </c>
      <c r="C59" s="211"/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/>
      <c r="O59" s="171"/>
      <c r="P59" s="171"/>
      <c r="Q59" s="171"/>
      <c r="R59" s="172"/>
      <c r="T59" s="171"/>
    </row>
    <row r="60" spans="1:20" s="170" customFormat="1" ht="24" hidden="1" customHeight="1">
      <c r="A60" s="169">
        <f t="shared" si="1"/>
        <v>14</v>
      </c>
      <c r="B60" s="259" t="s">
        <v>730</v>
      </c>
      <c r="C60" s="201"/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/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f t="shared" si="1"/>
        <v>14</v>
      </c>
      <c r="B61" s="278" t="s">
        <v>730</v>
      </c>
      <c r="C61" s="191"/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f t="shared" si="1"/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hidden="1" customHeight="1">
      <c r="A63" s="169">
        <f t="shared" si="1"/>
        <v>15</v>
      </c>
      <c r="B63" s="276" t="s">
        <v>730</v>
      </c>
      <c r="C63" s="251"/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/>
      <c r="O63" s="171"/>
      <c r="P63" s="171"/>
      <c r="Q63" s="171"/>
      <c r="R63" s="172"/>
      <c r="T63" s="171"/>
    </row>
    <row r="64" spans="1:20" s="170" customFormat="1" ht="24" hidden="1" customHeight="1">
      <c r="A64" s="169">
        <f t="shared" si="1"/>
        <v>15</v>
      </c>
      <c r="B64" s="273" t="s">
        <v>730</v>
      </c>
      <c r="C64" s="241"/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/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f t="shared" si="1"/>
        <v>15</v>
      </c>
      <c r="B65" s="270" t="s">
        <v>730</v>
      </c>
      <c r="C65" s="231"/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f t="shared" si="1"/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hidden="1" customHeight="1">
      <c r="A67" s="169">
        <f t="shared" si="1"/>
        <v>16</v>
      </c>
      <c r="B67" s="262" t="s">
        <v>730</v>
      </c>
      <c r="C67" s="211"/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/>
      <c r="O67" s="171"/>
      <c r="P67" s="171"/>
      <c r="Q67" s="171"/>
      <c r="R67" s="172"/>
      <c r="T67" s="171"/>
    </row>
    <row r="68" spans="1:20" s="170" customFormat="1" ht="24" hidden="1" customHeight="1">
      <c r="A68" s="169">
        <f t="shared" si="1"/>
        <v>16</v>
      </c>
      <c r="B68" s="259" t="s">
        <v>730</v>
      </c>
      <c r="C68" s="201"/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/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f t="shared" si="1"/>
        <v>16</v>
      </c>
      <c r="B69" s="278" t="s">
        <v>730</v>
      </c>
      <c r="C69" s="191"/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f t="shared" si="1"/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hidden="1" customHeight="1">
      <c r="A71" s="169">
        <f t="shared" si="1"/>
        <v>17</v>
      </c>
      <c r="B71" s="276" t="s">
        <v>730</v>
      </c>
      <c r="C71" s="251"/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/>
      <c r="O71" s="171"/>
      <c r="P71" s="171"/>
      <c r="Q71" s="171"/>
      <c r="R71" s="172"/>
      <c r="T71" s="171"/>
    </row>
    <row r="72" spans="1:20" s="170" customFormat="1" ht="24" hidden="1" customHeight="1">
      <c r="A72" s="169">
        <f t="shared" si="1"/>
        <v>17</v>
      </c>
      <c r="B72" s="273" t="s">
        <v>730</v>
      </c>
      <c r="C72" s="241"/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/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f t="shared" si="1"/>
        <v>17</v>
      </c>
      <c r="B73" s="270" t="s">
        <v>730</v>
      </c>
      <c r="C73" s="231"/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f t="shared" si="1"/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hidden="1" customHeight="1">
      <c r="A75" s="169">
        <f t="shared" si="1"/>
        <v>18</v>
      </c>
      <c r="B75" s="262" t="s">
        <v>730</v>
      </c>
      <c r="C75" s="211"/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/>
      <c r="O75" s="171"/>
      <c r="P75" s="171"/>
      <c r="Q75" s="171"/>
      <c r="R75" s="172"/>
      <c r="T75" s="171"/>
    </row>
    <row r="76" spans="1:20" s="170" customFormat="1" ht="24" hidden="1" customHeight="1">
      <c r="A76" s="169">
        <f t="shared" si="1"/>
        <v>18</v>
      </c>
      <c r="B76" s="259" t="s">
        <v>730</v>
      </c>
      <c r="C76" s="201"/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/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f t="shared" si="1"/>
        <v>18</v>
      </c>
      <c r="B77" s="278" t="s">
        <v>730</v>
      </c>
      <c r="C77" s="191"/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f t="shared" si="1"/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f t="shared" ref="A79:A142" si="2">A75+1</f>
        <v>19</v>
      </c>
      <c r="B79" s="276" t="s">
        <v>730</v>
      </c>
      <c r="C79" s="251"/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f t="shared" si="2"/>
        <v>19</v>
      </c>
      <c r="B80" s="273" t="s">
        <v>730</v>
      </c>
      <c r="C80" s="241"/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f t="shared" si="2"/>
        <v>19</v>
      </c>
      <c r="B81" s="270" t="s">
        <v>730</v>
      </c>
      <c r="C81" s="231"/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f t="shared" si="2"/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f t="shared" si="2"/>
        <v>20</v>
      </c>
      <c r="B83" s="262" t="s">
        <v>730</v>
      </c>
      <c r="C83" s="211"/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f t="shared" si="2"/>
        <v>20</v>
      </c>
      <c r="B84" s="259" t="s">
        <v>730</v>
      </c>
      <c r="C84" s="201"/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f t="shared" si="2"/>
        <v>20</v>
      </c>
      <c r="B85" s="278" t="s">
        <v>730</v>
      </c>
      <c r="C85" s="191"/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f t="shared" si="2"/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f t="shared" si="2"/>
        <v>21</v>
      </c>
      <c r="B87" s="276" t="s">
        <v>730</v>
      </c>
      <c r="C87" s="251"/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f t="shared" si="2"/>
        <v>21</v>
      </c>
      <c r="B88" s="273" t="s">
        <v>730</v>
      </c>
      <c r="C88" s="241"/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f t="shared" si="2"/>
        <v>21</v>
      </c>
      <c r="B89" s="270" t="s">
        <v>730</v>
      </c>
      <c r="C89" s="231"/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f t="shared" si="2"/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f t="shared" si="2"/>
        <v>22</v>
      </c>
      <c r="B91" s="262" t="s">
        <v>730</v>
      </c>
      <c r="C91" s="211"/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f t="shared" si="2"/>
        <v>22</v>
      </c>
      <c r="B92" s="259" t="s">
        <v>730</v>
      </c>
      <c r="C92" s="201"/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f t="shared" si="2"/>
        <v>22</v>
      </c>
      <c r="B93" s="278" t="s">
        <v>730</v>
      </c>
      <c r="C93" s="191"/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f t="shared" si="2"/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f t="shared" si="2"/>
        <v>23</v>
      </c>
      <c r="B95" s="276" t="s">
        <v>730</v>
      </c>
      <c r="C95" s="251"/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f t="shared" si="2"/>
        <v>23</v>
      </c>
      <c r="B96" s="273" t="s">
        <v>730</v>
      </c>
      <c r="C96" s="241"/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f t="shared" si="2"/>
        <v>23</v>
      </c>
      <c r="B97" s="270" t="s">
        <v>730</v>
      </c>
      <c r="C97" s="231"/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f t="shared" si="2"/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f t="shared" si="2"/>
        <v>24</v>
      </c>
      <c r="B99" s="262" t="s">
        <v>730</v>
      </c>
      <c r="C99" s="211"/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f t="shared" si="2"/>
        <v>24</v>
      </c>
      <c r="B100" s="259" t="s">
        <v>730</v>
      </c>
      <c r="C100" s="201"/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f t="shared" si="2"/>
        <v>24</v>
      </c>
      <c r="B101" s="278" t="s">
        <v>730</v>
      </c>
      <c r="C101" s="191"/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f t="shared" si="2"/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f t="shared" si="2"/>
        <v>25</v>
      </c>
      <c r="B103" s="276" t="s">
        <v>730</v>
      </c>
      <c r="C103" s="251"/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f t="shared" si="2"/>
        <v>25</v>
      </c>
      <c r="B104" s="273" t="s">
        <v>730</v>
      </c>
      <c r="C104" s="241"/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f t="shared" si="2"/>
        <v>25</v>
      </c>
      <c r="B105" s="270" t="s">
        <v>730</v>
      </c>
      <c r="C105" s="231"/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f t="shared" si="2"/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f t="shared" si="2"/>
        <v>26</v>
      </c>
      <c r="B107" s="262" t="s">
        <v>730</v>
      </c>
      <c r="C107" s="211"/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f t="shared" si="2"/>
        <v>26</v>
      </c>
      <c r="B108" s="259" t="s">
        <v>730</v>
      </c>
      <c r="C108" s="201"/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f t="shared" si="2"/>
        <v>26</v>
      </c>
      <c r="B109" s="278" t="s">
        <v>730</v>
      </c>
      <c r="C109" s="191"/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f t="shared" si="2"/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f t="shared" si="2"/>
        <v>27</v>
      </c>
      <c r="B111" s="276" t="s">
        <v>730</v>
      </c>
      <c r="C111" s="251"/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f t="shared" si="2"/>
        <v>27</v>
      </c>
      <c r="B112" s="273" t="s">
        <v>730</v>
      </c>
      <c r="C112" s="241"/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f t="shared" si="2"/>
        <v>27</v>
      </c>
      <c r="B113" s="270" t="s">
        <v>730</v>
      </c>
      <c r="C113" s="231"/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f t="shared" si="2"/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f t="shared" si="2"/>
        <v>28</v>
      </c>
      <c r="B115" s="262" t="s">
        <v>730</v>
      </c>
      <c r="C115" s="211"/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f t="shared" si="2"/>
        <v>28</v>
      </c>
      <c r="B116" s="259" t="s">
        <v>730</v>
      </c>
      <c r="C116" s="201"/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f t="shared" si="2"/>
        <v>28</v>
      </c>
      <c r="B117" s="278" t="s">
        <v>730</v>
      </c>
      <c r="C117" s="191"/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f t="shared" si="2"/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f t="shared" si="2"/>
        <v>29</v>
      </c>
      <c r="B119" s="276" t="s">
        <v>730</v>
      </c>
      <c r="C119" s="251"/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f t="shared" si="2"/>
        <v>29</v>
      </c>
      <c r="B120" s="273" t="s">
        <v>730</v>
      </c>
      <c r="C120" s="241"/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f t="shared" si="2"/>
        <v>29</v>
      </c>
      <c r="B121" s="270" t="s">
        <v>730</v>
      </c>
      <c r="C121" s="231"/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f t="shared" si="2"/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f t="shared" si="2"/>
        <v>30</v>
      </c>
      <c r="B123" s="262" t="s">
        <v>730</v>
      </c>
      <c r="C123" s="211"/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f t="shared" si="2"/>
        <v>30</v>
      </c>
      <c r="B124" s="259" t="s">
        <v>730</v>
      </c>
      <c r="C124" s="201"/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f t="shared" si="2"/>
        <v>30</v>
      </c>
      <c r="B125" s="278" t="s">
        <v>730</v>
      </c>
      <c r="C125" s="191"/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f t="shared" si="2"/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f t="shared" si="2"/>
        <v>31</v>
      </c>
      <c r="B127" s="276" t="s">
        <v>730</v>
      </c>
      <c r="C127" s="251"/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f t="shared" si="2"/>
        <v>31</v>
      </c>
      <c r="B128" s="273" t="s">
        <v>730</v>
      </c>
      <c r="C128" s="241"/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f t="shared" si="2"/>
        <v>31</v>
      </c>
      <c r="B129" s="270" t="s">
        <v>730</v>
      </c>
      <c r="C129" s="231"/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f t="shared" si="2"/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f t="shared" si="2"/>
        <v>32</v>
      </c>
      <c r="B131" s="262" t="s">
        <v>730</v>
      </c>
      <c r="C131" s="211"/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f t="shared" si="2"/>
        <v>32</v>
      </c>
      <c r="B132" s="259" t="s">
        <v>730</v>
      </c>
      <c r="C132" s="201"/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f t="shared" si="2"/>
        <v>32</v>
      </c>
      <c r="B133" s="278" t="s">
        <v>730</v>
      </c>
      <c r="C133" s="191"/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f t="shared" si="2"/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customHeight="1">
      <c r="A135" s="169">
        <v>1</v>
      </c>
      <c r="B135" s="276" t="s">
        <v>728</v>
      </c>
      <c r="C135" s="251">
        <v>6901515</v>
      </c>
      <c r="D135" s="250" t="s">
        <v>204</v>
      </c>
      <c r="E135" s="250" t="s">
        <v>2</v>
      </c>
      <c r="F135" s="249" t="s">
        <v>740</v>
      </c>
      <c r="G135" s="309">
        <v>2</v>
      </c>
      <c r="H135" s="247" t="s">
        <v>179</v>
      </c>
      <c r="I135" s="275"/>
      <c r="J135" s="245"/>
      <c r="K135" s="274"/>
      <c r="L135" s="274"/>
      <c r="M135" s="243"/>
      <c r="N135" s="171">
        <f>VLOOKUP(C135,'Points-2015'!D:S,16,FALSE)</f>
        <v>2</v>
      </c>
      <c r="O135" s="171"/>
      <c r="P135" s="171"/>
      <c r="Q135" s="171"/>
      <c r="R135" s="172"/>
      <c r="T135" s="171"/>
    </row>
    <row r="136" spans="1:20" s="170" customFormat="1" ht="24" customHeight="1">
      <c r="A136" s="169">
        <v>1</v>
      </c>
      <c r="B136" s="273" t="s">
        <v>728</v>
      </c>
      <c r="C136" s="241">
        <v>6922566</v>
      </c>
      <c r="D136" s="240" t="s">
        <v>126</v>
      </c>
      <c r="E136" s="240" t="s">
        <v>2</v>
      </c>
      <c r="F136" s="239" t="s">
        <v>740</v>
      </c>
      <c r="G136" s="309">
        <v>2</v>
      </c>
      <c r="H136" s="237" t="s">
        <v>179</v>
      </c>
      <c r="I136" s="272"/>
      <c r="J136" s="235"/>
      <c r="K136" s="271"/>
      <c r="L136" s="271"/>
      <c r="M136" s="233"/>
      <c r="N136" s="171">
        <f>VLOOKUP(C136,'Points-2015'!D:S,16,FALSE)</f>
        <v>2</v>
      </c>
      <c r="O136" s="171"/>
      <c r="P136" s="171"/>
      <c r="Q136" s="171"/>
      <c r="R136" s="172"/>
      <c r="T136" s="171"/>
    </row>
    <row r="137" spans="1:20" s="170" customFormat="1" ht="24" customHeight="1" thickBot="1">
      <c r="A137" s="169">
        <v>1</v>
      </c>
      <c r="B137" s="270" t="s">
        <v>728</v>
      </c>
      <c r="C137" s="231">
        <v>6914947</v>
      </c>
      <c r="D137" s="230" t="s">
        <v>152</v>
      </c>
      <c r="E137" s="230" t="s">
        <v>2</v>
      </c>
      <c r="F137" s="229" t="s">
        <v>740</v>
      </c>
      <c r="G137" s="309">
        <v>2</v>
      </c>
      <c r="H137" s="227" t="s">
        <v>179</v>
      </c>
      <c r="I137" s="269"/>
      <c r="J137" s="225"/>
      <c r="K137" s="268"/>
      <c r="L137" s="268"/>
      <c r="M137" s="223"/>
      <c r="N137" s="171">
        <f>VLOOKUP(C137,'Points-2015'!D:S,16,FALSE)</f>
        <v>2</v>
      </c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customHeight="1">
      <c r="A139" s="169">
        <f t="shared" si="2"/>
        <v>2</v>
      </c>
      <c r="B139" s="262" t="s">
        <v>728</v>
      </c>
      <c r="C139" s="211">
        <v>6901617</v>
      </c>
      <c r="D139" s="210" t="s">
        <v>75</v>
      </c>
      <c r="E139" s="210" t="s">
        <v>5</v>
      </c>
      <c r="F139" s="209" t="s">
        <v>740</v>
      </c>
      <c r="G139" s="309">
        <v>2</v>
      </c>
      <c r="H139" s="207" t="s">
        <v>179</v>
      </c>
      <c r="I139" s="261"/>
      <c r="J139" s="205"/>
      <c r="K139" s="260"/>
      <c r="L139" s="260"/>
      <c r="M139" s="203"/>
      <c r="N139" s="171">
        <f>VLOOKUP(C139,'Points-2015'!D:S,16,FALSE)</f>
        <v>2</v>
      </c>
      <c r="O139" s="171"/>
      <c r="P139" s="171"/>
      <c r="Q139" s="171"/>
      <c r="R139" s="172"/>
      <c r="T139" s="171"/>
    </row>
    <row r="140" spans="1:20" s="170" customFormat="1" ht="24" customHeight="1">
      <c r="A140" s="169">
        <f t="shared" si="2"/>
        <v>2</v>
      </c>
      <c r="B140" s="259" t="s">
        <v>728</v>
      </c>
      <c r="C140" s="201">
        <v>6901103</v>
      </c>
      <c r="D140" s="200" t="s">
        <v>191</v>
      </c>
      <c r="E140" s="200" t="s">
        <v>5</v>
      </c>
      <c r="F140" s="199" t="s">
        <v>740</v>
      </c>
      <c r="G140" s="309">
        <v>2</v>
      </c>
      <c r="H140" s="197" t="s">
        <v>179</v>
      </c>
      <c r="I140" s="258"/>
      <c r="J140" s="195"/>
      <c r="K140" s="257"/>
      <c r="L140" s="257"/>
      <c r="M140" s="193"/>
      <c r="N140" s="171">
        <f>VLOOKUP(C140,'Points-2015'!D:S,16,FALSE)</f>
        <v>2</v>
      </c>
      <c r="O140" s="171"/>
      <c r="P140" s="171"/>
      <c r="Q140" s="171"/>
      <c r="R140" s="172"/>
      <c r="T140" s="171"/>
    </row>
    <row r="141" spans="1:20" s="170" customFormat="1" ht="24" customHeight="1" thickBot="1">
      <c r="A141" s="169">
        <f t="shared" si="2"/>
        <v>2</v>
      </c>
      <c r="B141" s="278" t="s">
        <v>728</v>
      </c>
      <c r="C141" s="191">
        <v>6901758</v>
      </c>
      <c r="D141" s="190" t="s">
        <v>210</v>
      </c>
      <c r="E141" s="190" t="s">
        <v>5</v>
      </c>
      <c r="F141" s="189" t="s">
        <v>740</v>
      </c>
      <c r="G141" s="309">
        <v>2</v>
      </c>
      <c r="H141" s="187" t="s">
        <v>179</v>
      </c>
      <c r="I141" s="256"/>
      <c r="J141" s="185"/>
      <c r="K141" s="255"/>
      <c r="L141" s="255"/>
      <c r="M141" s="183"/>
      <c r="N141" s="171">
        <f>VLOOKUP(C141,'Points-2015'!D:S,16,FALSE)</f>
        <v>2</v>
      </c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f t="shared" si="2"/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/>
      <c r="O142" s="171"/>
      <c r="P142" s="171"/>
      <c r="Q142" s="171"/>
      <c r="R142" s="172"/>
      <c r="T142" s="171"/>
    </row>
    <row r="143" spans="1:20" s="170" customFormat="1" ht="24" customHeight="1">
      <c r="A143" s="169">
        <f t="shared" ref="A143:A206" si="3">A139+1</f>
        <v>3</v>
      </c>
      <c r="B143" s="276" t="s">
        <v>728</v>
      </c>
      <c r="C143" s="251">
        <v>6901973</v>
      </c>
      <c r="D143" s="250" t="s">
        <v>412</v>
      </c>
      <c r="E143" s="250" t="s">
        <v>350</v>
      </c>
      <c r="F143" s="249" t="s">
        <v>740</v>
      </c>
      <c r="G143" s="309">
        <v>2</v>
      </c>
      <c r="H143" s="247" t="s">
        <v>179</v>
      </c>
      <c r="I143" s="275"/>
      <c r="J143" s="245"/>
      <c r="K143" s="274"/>
      <c r="L143" s="274"/>
      <c r="M143" s="243"/>
      <c r="N143" s="171">
        <f>VLOOKUP(C143,'Points-2015'!D:S,16,FALSE)</f>
        <v>2</v>
      </c>
      <c r="O143" s="171"/>
      <c r="P143" s="171"/>
      <c r="Q143" s="171"/>
      <c r="R143" s="172"/>
      <c r="T143" s="171"/>
    </row>
    <row r="144" spans="1:20" s="170" customFormat="1" ht="24" customHeight="1">
      <c r="A144" s="169">
        <f t="shared" si="3"/>
        <v>3</v>
      </c>
      <c r="B144" s="273" t="s">
        <v>728</v>
      </c>
      <c r="C144" s="241">
        <v>6920064</v>
      </c>
      <c r="D144" s="240" t="s">
        <v>407</v>
      </c>
      <c r="E144" s="240" t="s">
        <v>350</v>
      </c>
      <c r="F144" s="239" t="s">
        <v>740</v>
      </c>
      <c r="G144" s="309">
        <v>2</v>
      </c>
      <c r="H144" s="237" t="s">
        <v>179</v>
      </c>
      <c r="I144" s="272"/>
      <c r="J144" s="235"/>
      <c r="K144" s="271"/>
      <c r="L144" s="271"/>
      <c r="M144" s="233"/>
      <c r="N144" s="171">
        <f>VLOOKUP(C144,'Points-2015'!D:S,16,FALSE)</f>
        <v>2</v>
      </c>
      <c r="O144" s="171"/>
      <c r="P144" s="171"/>
      <c r="Q144" s="171"/>
      <c r="R144" s="172"/>
      <c r="T144" s="171"/>
    </row>
    <row r="145" spans="1:20" s="170" customFormat="1" ht="24" customHeight="1" thickBot="1">
      <c r="A145" s="169">
        <f t="shared" si="3"/>
        <v>3</v>
      </c>
      <c r="B145" s="270" t="s">
        <v>728</v>
      </c>
      <c r="C145" s="231">
        <v>6902205</v>
      </c>
      <c r="D145" s="230" t="s">
        <v>82</v>
      </c>
      <c r="E145" s="230" t="s">
        <v>350</v>
      </c>
      <c r="F145" s="229" t="s">
        <v>740</v>
      </c>
      <c r="G145" s="309">
        <v>2</v>
      </c>
      <c r="H145" s="227" t="s">
        <v>179</v>
      </c>
      <c r="I145" s="269"/>
      <c r="J145" s="225"/>
      <c r="K145" s="268"/>
      <c r="L145" s="268"/>
      <c r="M145" s="223"/>
      <c r="N145" s="171">
        <f>VLOOKUP(C145,'Points-2015'!D:S,16,FALSE)</f>
        <v>2</v>
      </c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f t="shared" si="3"/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/>
      <c r="O146" s="171"/>
      <c r="P146" s="171"/>
      <c r="Q146" s="171"/>
      <c r="R146" s="172"/>
      <c r="T146" s="171"/>
    </row>
    <row r="147" spans="1:20" s="170" customFormat="1" ht="24" customHeight="1">
      <c r="A147" s="169">
        <f t="shared" si="3"/>
        <v>4</v>
      </c>
      <c r="B147" s="262" t="s">
        <v>728</v>
      </c>
      <c r="C147" s="211">
        <v>6901117</v>
      </c>
      <c r="D147" s="210" t="s">
        <v>42</v>
      </c>
      <c r="E147" s="210" t="s">
        <v>5</v>
      </c>
      <c r="F147" s="209" t="s">
        <v>740</v>
      </c>
      <c r="G147" s="309">
        <v>2</v>
      </c>
      <c r="H147" s="207" t="s">
        <v>179</v>
      </c>
      <c r="I147" s="261"/>
      <c r="J147" s="205"/>
      <c r="K147" s="260"/>
      <c r="L147" s="260"/>
      <c r="M147" s="203"/>
      <c r="N147" s="171">
        <f>VLOOKUP(C147,'Points-2015'!D:S,16,FALSE)</f>
        <v>2</v>
      </c>
      <c r="O147" s="171"/>
      <c r="P147" s="171"/>
      <c r="Q147" s="171"/>
      <c r="R147" s="172"/>
      <c r="T147" s="171"/>
    </row>
    <row r="148" spans="1:20" s="170" customFormat="1" ht="24" customHeight="1">
      <c r="A148" s="169">
        <f t="shared" si="3"/>
        <v>4</v>
      </c>
      <c r="B148" s="259" t="s">
        <v>728</v>
      </c>
      <c r="C148" s="201">
        <v>6920267</v>
      </c>
      <c r="D148" s="200" t="s">
        <v>258</v>
      </c>
      <c r="E148" s="200" t="s">
        <v>5</v>
      </c>
      <c r="F148" s="199" t="s">
        <v>740</v>
      </c>
      <c r="G148" s="309">
        <v>2</v>
      </c>
      <c r="H148" s="197" t="s">
        <v>179</v>
      </c>
      <c r="I148" s="258"/>
      <c r="J148" s="195"/>
      <c r="K148" s="257"/>
      <c r="L148" s="257"/>
      <c r="M148" s="193"/>
      <c r="N148" s="171">
        <f>VLOOKUP(C148,'Points-2015'!D:S,16,FALSE)</f>
        <v>2</v>
      </c>
      <c r="O148" s="171"/>
      <c r="P148" s="171"/>
      <c r="Q148" s="171"/>
      <c r="R148" s="172"/>
      <c r="T148" s="171"/>
    </row>
    <row r="149" spans="1:20" s="170" customFormat="1" ht="24" customHeight="1" thickBot="1">
      <c r="A149" s="169">
        <f t="shared" si="3"/>
        <v>4</v>
      </c>
      <c r="B149" s="278" t="s">
        <v>728</v>
      </c>
      <c r="C149" s="191">
        <v>6914956</v>
      </c>
      <c r="D149" s="190" t="s">
        <v>143</v>
      </c>
      <c r="E149" s="190" t="s">
        <v>5</v>
      </c>
      <c r="F149" s="189" t="s">
        <v>740</v>
      </c>
      <c r="G149" s="309">
        <v>2</v>
      </c>
      <c r="H149" s="187" t="s">
        <v>179</v>
      </c>
      <c r="I149" s="256"/>
      <c r="J149" s="185"/>
      <c r="K149" s="255"/>
      <c r="L149" s="255"/>
      <c r="M149" s="183"/>
      <c r="N149" s="171">
        <f>VLOOKUP(C149,'Points-2015'!D:S,16,FALSE)</f>
        <v>2</v>
      </c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f t="shared" si="3"/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/>
      <c r="O150" s="171"/>
      <c r="P150" s="171"/>
      <c r="Q150" s="171"/>
      <c r="R150" s="172"/>
      <c r="T150" s="171"/>
    </row>
    <row r="151" spans="1:20" s="170" customFormat="1" ht="24" customHeight="1">
      <c r="A151" s="169">
        <f t="shared" si="3"/>
        <v>5</v>
      </c>
      <c r="B151" s="276" t="s">
        <v>728</v>
      </c>
      <c r="C151" s="251">
        <v>6901106</v>
      </c>
      <c r="D151" s="250" t="s">
        <v>36</v>
      </c>
      <c r="E151" s="250" t="s">
        <v>5</v>
      </c>
      <c r="F151" s="249" t="s">
        <v>740</v>
      </c>
      <c r="G151" s="309">
        <v>2</v>
      </c>
      <c r="H151" s="247" t="s">
        <v>179</v>
      </c>
      <c r="I151" s="275"/>
      <c r="J151" s="245"/>
      <c r="K151" s="274"/>
      <c r="L151" s="274"/>
      <c r="M151" s="243"/>
      <c r="N151" s="171">
        <f>VLOOKUP(C151,'Points-2015'!D:S,16,FALSE)</f>
        <v>2</v>
      </c>
      <c r="O151" s="171"/>
      <c r="P151" s="171"/>
      <c r="Q151" s="171"/>
      <c r="R151" s="172"/>
      <c r="T151" s="171"/>
    </row>
    <row r="152" spans="1:20" s="170" customFormat="1" ht="24" customHeight="1">
      <c r="A152" s="169">
        <f t="shared" si="3"/>
        <v>5</v>
      </c>
      <c r="B152" s="273" t="s">
        <v>728</v>
      </c>
      <c r="C152" s="241">
        <v>6901167</v>
      </c>
      <c r="D152" s="240" t="s">
        <v>197</v>
      </c>
      <c r="E152" s="240" t="s">
        <v>5</v>
      </c>
      <c r="F152" s="239" t="s">
        <v>740</v>
      </c>
      <c r="G152" s="309">
        <v>2</v>
      </c>
      <c r="H152" s="237" t="s">
        <v>179</v>
      </c>
      <c r="I152" s="272"/>
      <c r="J152" s="235"/>
      <c r="K152" s="271"/>
      <c r="L152" s="271"/>
      <c r="M152" s="233"/>
      <c r="N152" s="171">
        <f>VLOOKUP(C152,'Points-2015'!D:S,16,FALSE)</f>
        <v>2</v>
      </c>
      <c r="O152" s="171"/>
      <c r="P152" s="171"/>
      <c r="Q152" s="171"/>
      <c r="R152" s="172"/>
      <c r="T152" s="171"/>
    </row>
    <row r="153" spans="1:20" s="170" customFormat="1" ht="24" customHeight="1" thickBot="1">
      <c r="A153" s="169">
        <f t="shared" si="3"/>
        <v>5</v>
      </c>
      <c r="B153" s="270" t="s">
        <v>728</v>
      </c>
      <c r="C153" s="231">
        <v>6908332</v>
      </c>
      <c r="D153" s="230" t="s">
        <v>224</v>
      </c>
      <c r="E153" s="230" t="s">
        <v>5</v>
      </c>
      <c r="F153" s="229" t="s">
        <v>740</v>
      </c>
      <c r="G153" s="309">
        <v>2</v>
      </c>
      <c r="H153" s="227" t="s">
        <v>179</v>
      </c>
      <c r="I153" s="269"/>
      <c r="J153" s="225"/>
      <c r="K153" s="268"/>
      <c r="L153" s="268"/>
      <c r="M153" s="223"/>
      <c r="N153" s="171">
        <f>VLOOKUP(C153,'Points-2015'!D:S,16,FALSE)</f>
        <v>2</v>
      </c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f t="shared" si="3"/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/>
      <c r="M154" s="213"/>
      <c r="N154" s="171"/>
      <c r="O154" s="171"/>
      <c r="P154" s="171"/>
      <c r="Q154" s="171"/>
      <c r="R154" s="172"/>
      <c r="T154" s="171"/>
    </row>
    <row r="155" spans="1:20" s="170" customFormat="1" ht="24" customHeight="1">
      <c r="A155" s="169">
        <f t="shared" si="3"/>
        <v>6</v>
      </c>
      <c r="B155" s="262" t="s">
        <v>728</v>
      </c>
      <c r="C155" s="211">
        <v>6913454</v>
      </c>
      <c r="D155" s="210" t="s">
        <v>25</v>
      </c>
      <c r="E155" s="210" t="s">
        <v>350</v>
      </c>
      <c r="F155" s="209" t="s">
        <v>740</v>
      </c>
      <c r="G155" s="309">
        <v>2</v>
      </c>
      <c r="H155" s="207" t="s">
        <v>179</v>
      </c>
      <c r="I155" s="261"/>
      <c r="J155" s="205"/>
      <c r="K155" s="260"/>
      <c r="L155" s="260"/>
      <c r="M155" s="203"/>
      <c r="N155" s="171">
        <f>VLOOKUP(C155,'Points-2015'!D:S,16,FALSE)</f>
        <v>2</v>
      </c>
      <c r="O155" s="171"/>
      <c r="P155" s="171"/>
      <c r="Q155" s="171"/>
      <c r="R155" s="172"/>
      <c r="T155" s="171"/>
    </row>
    <row r="156" spans="1:20" s="170" customFormat="1" ht="24" customHeight="1">
      <c r="A156" s="169">
        <f t="shared" si="3"/>
        <v>6</v>
      </c>
      <c r="B156" s="259" t="s">
        <v>728</v>
      </c>
      <c r="C156" s="201">
        <v>6913614</v>
      </c>
      <c r="D156" s="200" t="s">
        <v>233</v>
      </c>
      <c r="E156" s="200" t="s">
        <v>350</v>
      </c>
      <c r="F156" s="199" t="s">
        <v>740</v>
      </c>
      <c r="G156" s="309">
        <v>2</v>
      </c>
      <c r="H156" s="197" t="s">
        <v>179</v>
      </c>
      <c r="I156" s="258"/>
      <c r="J156" s="195"/>
      <c r="K156" s="257"/>
      <c r="L156" s="257"/>
      <c r="M156" s="193"/>
      <c r="N156" s="171">
        <f>VLOOKUP(C156,'Points-2015'!D:S,16,FALSE)</f>
        <v>2</v>
      </c>
      <c r="O156" s="171"/>
      <c r="P156" s="171"/>
      <c r="Q156" s="171"/>
      <c r="R156" s="172"/>
      <c r="T156" s="171"/>
    </row>
    <row r="157" spans="1:20" s="170" customFormat="1" ht="24" customHeight="1" thickBot="1">
      <c r="A157" s="169">
        <f t="shared" si="3"/>
        <v>6</v>
      </c>
      <c r="B157" s="278" t="s">
        <v>728</v>
      </c>
      <c r="C157" s="191">
        <v>6925844</v>
      </c>
      <c r="D157" s="190" t="s">
        <v>315</v>
      </c>
      <c r="E157" s="190" t="s">
        <v>350</v>
      </c>
      <c r="F157" s="189" t="s">
        <v>740</v>
      </c>
      <c r="G157" s="309">
        <v>2</v>
      </c>
      <c r="H157" s="187" t="s">
        <v>179</v>
      </c>
      <c r="I157" s="256"/>
      <c r="J157" s="185"/>
      <c r="K157" s="255"/>
      <c r="L157" s="255"/>
      <c r="M157" s="183"/>
      <c r="N157" s="171">
        <f>VLOOKUP(C157,'Points-2015'!D:S,16,FALSE)</f>
        <v>2</v>
      </c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f t="shared" si="3"/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/>
      <c r="M158" s="213"/>
      <c r="N158" s="171"/>
      <c r="O158" s="171"/>
      <c r="P158" s="171"/>
      <c r="Q158" s="171"/>
      <c r="R158" s="172"/>
      <c r="T158" s="171"/>
    </row>
    <row r="159" spans="1:20" s="170" customFormat="1" ht="24" customHeight="1">
      <c r="A159" s="169">
        <f t="shared" si="3"/>
        <v>7</v>
      </c>
      <c r="B159" s="276" t="s">
        <v>728</v>
      </c>
      <c r="C159" s="251">
        <v>6914560</v>
      </c>
      <c r="D159" s="250" t="s">
        <v>131</v>
      </c>
      <c r="E159" s="250" t="s">
        <v>2</v>
      </c>
      <c r="F159" s="249" t="s">
        <v>740</v>
      </c>
      <c r="G159" s="309">
        <v>2</v>
      </c>
      <c r="H159" s="247" t="s">
        <v>179</v>
      </c>
      <c r="I159" s="275"/>
      <c r="J159" s="245"/>
      <c r="K159" s="274"/>
      <c r="L159" s="274"/>
      <c r="M159" s="243"/>
      <c r="N159" s="171">
        <f>VLOOKUP(C159,'Points-2015'!D:S,16,FALSE)</f>
        <v>2</v>
      </c>
      <c r="O159" s="171"/>
      <c r="P159" s="171"/>
      <c r="Q159" s="171"/>
      <c r="R159" s="172"/>
      <c r="T159" s="171"/>
    </row>
    <row r="160" spans="1:20" s="170" customFormat="1" ht="24" customHeight="1">
      <c r="A160" s="169">
        <f t="shared" si="3"/>
        <v>7</v>
      </c>
      <c r="B160" s="273" t="s">
        <v>728</v>
      </c>
      <c r="C160" s="241">
        <v>3816803</v>
      </c>
      <c r="D160" s="240" t="s">
        <v>95</v>
      </c>
      <c r="E160" s="240" t="s">
        <v>2</v>
      </c>
      <c r="F160" s="239" t="s">
        <v>740</v>
      </c>
      <c r="G160" s="309">
        <v>2</v>
      </c>
      <c r="H160" s="237" t="s">
        <v>179</v>
      </c>
      <c r="I160" s="272"/>
      <c r="J160" s="235"/>
      <c r="K160" s="271"/>
      <c r="L160" s="271"/>
      <c r="M160" s="233"/>
      <c r="N160" s="171">
        <f>VLOOKUP(C160,'Points-2015'!D:S,16,FALSE)</f>
        <v>2</v>
      </c>
      <c r="O160" s="171"/>
      <c r="P160" s="171"/>
      <c r="Q160" s="171"/>
      <c r="R160" s="172"/>
      <c r="T160" s="171"/>
    </row>
    <row r="161" spans="1:20" s="170" customFormat="1" ht="24" customHeight="1" thickBot="1">
      <c r="A161" s="169">
        <f t="shared" si="3"/>
        <v>7</v>
      </c>
      <c r="B161" s="270" t="s">
        <v>728</v>
      </c>
      <c r="C161" s="231">
        <v>6910155</v>
      </c>
      <c r="D161" s="230" t="s">
        <v>26</v>
      </c>
      <c r="E161" s="230" t="s">
        <v>2</v>
      </c>
      <c r="F161" s="229" t="s">
        <v>740</v>
      </c>
      <c r="G161" s="309">
        <v>2</v>
      </c>
      <c r="H161" s="227" t="s">
        <v>179</v>
      </c>
      <c r="I161" s="269"/>
      <c r="J161" s="225"/>
      <c r="K161" s="268"/>
      <c r="L161" s="268"/>
      <c r="M161" s="223"/>
      <c r="N161" s="171">
        <f>VLOOKUP(C161,'Points-2015'!D:S,16,FALSE)</f>
        <v>2</v>
      </c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f t="shared" si="3"/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/>
      <c r="M162" s="213"/>
      <c r="N162" s="171"/>
      <c r="O162" s="171"/>
      <c r="P162" s="171"/>
      <c r="Q162" s="171"/>
      <c r="R162" s="172"/>
      <c r="T162" s="171"/>
    </row>
    <row r="163" spans="1:20" s="170" customFormat="1" ht="24" customHeight="1">
      <c r="A163" s="169">
        <f t="shared" si="3"/>
        <v>8</v>
      </c>
      <c r="B163" s="262" t="s">
        <v>728</v>
      </c>
      <c r="C163" s="211">
        <v>6923754</v>
      </c>
      <c r="D163" s="210" t="s">
        <v>139</v>
      </c>
      <c r="E163" s="210" t="s">
        <v>350</v>
      </c>
      <c r="F163" s="209" t="s">
        <v>740</v>
      </c>
      <c r="G163" s="309">
        <v>2</v>
      </c>
      <c r="H163" s="207" t="s">
        <v>179</v>
      </c>
      <c r="I163" s="261"/>
      <c r="J163" s="205"/>
      <c r="K163" s="260"/>
      <c r="L163" s="260"/>
      <c r="M163" s="203"/>
      <c r="N163" s="171">
        <f>VLOOKUP(C163,'Points-2015'!D:S,16,FALSE)</f>
        <v>2</v>
      </c>
      <c r="O163" s="171"/>
      <c r="P163" s="171"/>
      <c r="Q163" s="171"/>
      <c r="R163" s="172"/>
      <c r="T163" s="171"/>
    </row>
    <row r="164" spans="1:20" s="170" customFormat="1" ht="24" customHeight="1">
      <c r="A164" s="169">
        <f t="shared" si="3"/>
        <v>8</v>
      </c>
      <c r="B164" s="259" t="s">
        <v>728</v>
      </c>
      <c r="C164" s="201">
        <v>6915606</v>
      </c>
      <c r="D164" s="200" t="s">
        <v>92</v>
      </c>
      <c r="E164" s="200" t="s">
        <v>350</v>
      </c>
      <c r="F164" s="199" t="s">
        <v>740</v>
      </c>
      <c r="G164" s="309">
        <v>2</v>
      </c>
      <c r="H164" s="197" t="s">
        <v>179</v>
      </c>
      <c r="I164" s="258"/>
      <c r="J164" s="195"/>
      <c r="K164" s="257"/>
      <c r="L164" s="257"/>
      <c r="M164" s="193"/>
      <c r="N164" s="171">
        <f>VLOOKUP(C164,'Points-2015'!D:S,16,FALSE)</f>
        <v>2</v>
      </c>
      <c r="O164" s="171"/>
      <c r="P164" s="171"/>
      <c r="Q164" s="171"/>
      <c r="R164" s="172"/>
      <c r="T164" s="171"/>
    </row>
    <row r="165" spans="1:20" s="170" customFormat="1" ht="24" customHeight="1" thickBot="1">
      <c r="A165" s="169">
        <f t="shared" si="3"/>
        <v>8</v>
      </c>
      <c r="B165" s="278" t="s">
        <v>728</v>
      </c>
      <c r="C165" s="191">
        <v>6922450</v>
      </c>
      <c r="D165" s="190" t="s">
        <v>163</v>
      </c>
      <c r="E165" s="190" t="s">
        <v>350</v>
      </c>
      <c r="F165" s="189" t="s">
        <v>740</v>
      </c>
      <c r="G165" s="309">
        <v>2</v>
      </c>
      <c r="H165" s="187" t="s">
        <v>179</v>
      </c>
      <c r="I165" s="256"/>
      <c r="J165" s="185"/>
      <c r="K165" s="255"/>
      <c r="L165" s="255"/>
      <c r="M165" s="183"/>
      <c r="N165" s="171">
        <f>VLOOKUP(C165,'Points-2015'!D:S,16,FALSE)</f>
        <v>2</v>
      </c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f t="shared" si="3"/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/>
      <c r="M166" s="213"/>
      <c r="N166" s="171"/>
      <c r="O166" s="171"/>
      <c r="P166" s="171"/>
      <c r="Q166" s="171"/>
      <c r="R166" s="172"/>
      <c r="T166" s="171"/>
    </row>
    <row r="167" spans="1:20" s="170" customFormat="1" ht="24" customHeight="1">
      <c r="A167" s="169">
        <f t="shared" si="3"/>
        <v>9</v>
      </c>
      <c r="B167" s="276" t="s">
        <v>728</v>
      </c>
      <c r="C167" s="251">
        <v>6303409</v>
      </c>
      <c r="D167" s="250" t="s">
        <v>120</v>
      </c>
      <c r="E167" s="250" t="s">
        <v>3</v>
      </c>
      <c r="F167" s="249" t="s">
        <v>740</v>
      </c>
      <c r="G167" s="309">
        <v>2</v>
      </c>
      <c r="H167" s="247" t="s">
        <v>179</v>
      </c>
      <c r="I167" s="275"/>
      <c r="J167" s="245"/>
      <c r="K167" s="274"/>
      <c r="L167" s="274"/>
      <c r="M167" s="243"/>
      <c r="N167" s="171">
        <f>VLOOKUP(C167,'Points-2015'!D:S,16,FALSE)</f>
        <v>2</v>
      </c>
      <c r="O167" s="171"/>
      <c r="P167" s="171"/>
      <c r="Q167" s="171"/>
      <c r="R167" s="172"/>
      <c r="T167" s="171"/>
    </row>
    <row r="168" spans="1:20" s="170" customFormat="1" ht="24" customHeight="1">
      <c r="A168" s="169">
        <f t="shared" si="3"/>
        <v>9</v>
      </c>
      <c r="B168" s="273" t="s">
        <v>728</v>
      </c>
      <c r="C168" s="241">
        <v>6905936</v>
      </c>
      <c r="D168" s="240" t="s">
        <v>220</v>
      </c>
      <c r="E168" s="240" t="s">
        <v>3</v>
      </c>
      <c r="F168" s="239" t="s">
        <v>740</v>
      </c>
      <c r="G168" s="309">
        <v>2</v>
      </c>
      <c r="H168" s="237" t="s">
        <v>179</v>
      </c>
      <c r="I168" s="272"/>
      <c r="J168" s="235"/>
      <c r="K168" s="271"/>
      <c r="L168" s="271"/>
      <c r="M168" s="233"/>
      <c r="N168" s="171">
        <f>VLOOKUP(C168,'Points-2015'!D:S,16,FALSE)</f>
        <v>2</v>
      </c>
      <c r="O168" s="171"/>
      <c r="P168" s="171"/>
      <c r="Q168" s="171"/>
      <c r="R168" s="172"/>
      <c r="T168" s="171"/>
    </row>
    <row r="169" spans="1:20" s="170" customFormat="1" ht="24" customHeight="1" thickBot="1">
      <c r="A169" s="169">
        <f t="shared" si="3"/>
        <v>9</v>
      </c>
      <c r="B169" s="270" t="s">
        <v>728</v>
      </c>
      <c r="C169" s="231">
        <v>6924101</v>
      </c>
      <c r="D169" s="230" t="s">
        <v>283</v>
      </c>
      <c r="E169" s="230" t="s">
        <v>3</v>
      </c>
      <c r="F169" s="229" t="s">
        <v>740</v>
      </c>
      <c r="G169" s="309">
        <v>2</v>
      </c>
      <c r="H169" s="227" t="s">
        <v>179</v>
      </c>
      <c r="I169" s="269"/>
      <c r="J169" s="225"/>
      <c r="K169" s="268"/>
      <c r="L169" s="268"/>
      <c r="M169" s="223"/>
      <c r="N169" s="171">
        <f>VLOOKUP(C169,'Points-2015'!D:S,16,FALSE)</f>
        <v>2</v>
      </c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f t="shared" si="3"/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/>
      <c r="M170" s="213"/>
      <c r="N170" s="171"/>
      <c r="O170" s="171"/>
      <c r="P170" s="171"/>
      <c r="Q170" s="171"/>
      <c r="R170" s="172"/>
      <c r="T170" s="171"/>
    </row>
    <row r="171" spans="1:20" s="170" customFormat="1" ht="24" customHeight="1">
      <c r="A171" s="169">
        <f t="shared" si="3"/>
        <v>10</v>
      </c>
      <c r="B171" s="262" t="s">
        <v>728</v>
      </c>
      <c r="C171" s="211">
        <v>6919954</v>
      </c>
      <c r="D171" s="210" t="s">
        <v>254</v>
      </c>
      <c r="E171" s="210" t="s">
        <v>0</v>
      </c>
      <c r="F171" s="209" t="s">
        <v>740</v>
      </c>
      <c r="G171" s="309">
        <v>2</v>
      </c>
      <c r="H171" s="207" t="s">
        <v>8</v>
      </c>
      <c r="I171" s="261"/>
      <c r="J171" s="205"/>
      <c r="K171" s="260"/>
      <c r="L171" s="260"/>
      <c r="M171" s="203"/>
      <c r="N171" s="171">
        <f>VLOOKUP(C171,'Points-2015'!D:S,16,FALSE)</f>
        <v>2</v>
      </c>
      <c r="O171" s="171"/>
      <c r="P171" s="171"/>
      <c r="Q171" s="171"/>
      <c r="R171" s="172"/>
      <c r="T171" s="171"/>
    </row>
    <row r="172" spans="1:20" s="170" customFormat="1" ht="24" customHeight="1">
      <c r="A172" s="169">
        <f t="shared" si="3"/>
        <v>10</v>
      </c>
      <c r="B172" s="259" t="s">
        <v>728</v>
      </c>
      <c r="C172" s="201">
        <v>6919953</v>
      </c>
      <c r="D172" s="200" t="s">
        <v>253</v>
      </c>
      <c r="E172" s="200" t="s">
        <v>0</v>
      </c>
      <c r="F172" s="199" t="s">
        <v>740</v>
      </c>
      <c r="G172" s="309">
        <v>2</v>
      </c>
      <c r="H172" s="197" t="s">
        <v>179</v>
      </c>
      <c r="I172" s="258"/>
      <c r="J172" s="195"/>
      <c r="K172" s="257"/>
      <c r="L172" s="257" t="s">
        <v>747</v>
      </c>
      <c r="M172" s="193"/>
      <c r="N172" s="171">
        <f>VLOOKUP(C172,'Points-2015'!D:S,16,FALSE)</f>
        <v>2</v>
      </c>
      <c r="O172" s="171"/>
      <c r="P172" s="171"/>
      <c r="Q172" s="171"/>
      <c r="R172" s="172"/>
      <c r="T172" s="171"/>
    </row>
    <row r="173" spans="1:20" s="170" customFormat="1" ht="24" customHeight="1" thickBot="1">
      <c r="A173" s="169">
        <f t="shared" si="3"/>
        <v>10</v>
      </c>
      <c r="B173" s="278" t="s">
        <v>728</v>
      </c>
      <c r="C173" s="191">
        <v>6901930</v>
      </c>
      <c r="D173" s="190" t="s">
        <v>132</v>
      </c>
      <c r="E173" s="190" t="s">
        <v>0</v>
      </c>
      <c r="F173" s="189" t="s">
        <v>740</v>
      </c>
      <c r="G173" s="309">
        <v>2</v>
      </c>
      <c r="H173" s="187" t="s">
        <v>179</v>
      </c>
      <c r="I173" s="256"/>
      <c r="J173" s="185"/>
      <c r="K173" s="255"/>
      <c r="L173" s="255" t="s">
        <v>747</v>
      </c>
      <c r="M173" s="183"/>
      <c r="N173" s="171">
        <f>VLOOKUP(C173,'Points-2015'!D:S,16,FALSE)</f>
        <v>2</v>
      </c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f t="shared" si="3"/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/>
      <c r="M174" s="213"/>
      <c r="N174" s="171"/>
      <c r="O174" s="171"/>
      <c r="P174" s="171"/>
      <c r="Q174" s="171"/>
      <c r="R174" s="172"/>
      <c r="T174" s="171"/>
    </row>
    <row r="175" spans="1:20" s="170" customFormat="1" ht="24" customHeight="1">
      <c r="A175" s="169">
        <f t="shared" si="3"/>
        <v>11</v>
      </c>
      <c r="B175" s="276" t="s">
        <v>728</v>
      </c>
      <c r="C175" s="251">
        <v>6925064</v>
      </c>
      <c r="D175" s="250" t="s">
        <v>160</v>
      </c>
      <c r="E175" s="250" t="s">
        <v>350</v>
      </c>
      <c r="F175" s="249" t="s">
        <v>740</v>
      </c>
      <c r="G175" s="309">
        <v>2</v>
      </c>
      <c r="H175" s="247" t="s">
        <v>179</v>
      </c>
      <c r="I175" s="275"/>
      <c r="J175" s="245"/>
      <c r="K175" s="274"/>
      <c r="L175" s="274"/>
      <c r="M175" s="243"/>
      <c r="N175" s="171">
        <f>VLOOKUP(C175,'Points-2015'!D:S,16,FALSE)</f>
        <v>2</v>
      </c>
      <c r="O175" s="171"/>
      <c r="P175" s="171"/>
      <c r="Q175" s="171"/>
      <c r="R175" s="172"/>
      <c r="T175" s="171"/>
    </row>
    <row r="176" spans="1:20" s="170" customFormat="1" ht="24" customHeight="1">
      <c r="A176" s="169">
        <f t="shared" si="3"/>
        <v>11</v>
      </c>
      <c r="B176" s="273" t="s">
        <v>728</v>
      </c>
      <c r="C176" s="241">
        <v>6919646</v>
      </c>
      <c r="D176" s="240" t="s">
        <v>59</v>
      </c>
      <c r="E176" s="240" t="s">
        <v>350</v>
      </c>
      <c r="F176" s="239" t="s">
        <v>740</v>
      </c>
      <c r="G176" s="309">
        <v>2</v>
      </c>
      <c r="H176" s="237" t="s">
        <v>179</v>
      </c>
      <c r="I176" s="272"/>
      <c r="J176" s="235"/>
      <c r="K176" s="271"/>
      <c r="L176" s="271"/>
      <c r="M176" s="233"/>
      <c r="N176" s="171">
        <f>VLOOKUP(C176,'Points-2015'!D:S,16,FALSE)</f>
        <v>2</v>
      </c>
      <c r="O176" s="171"/>
      <c r="P176" s="171"/>
      <c r="Q176" s="171"/>
      <c r="R176" s="172"/>
      <c r="T176" s="171"/>
    </row>
    <row r="177" spans="1:20" s="170" customFormat="1" ht="24" customHeight="1" thickBot="1">
      <c r="A177" s="169">
        <f t="shared" si="3"/>
        <v>11</v>
      </c>
      <c r="B177" s="270" t="s">
        <v>728</v>
      </c>
      <c r="C177" s="231">
        <v>6924629</v>
      </c>
      <c r="D177" s="230" t="s">
        <v>133</v>
      </c>
      <c r="E177" s="230" t="s">
        <v>350</v>
      </c>
      <c r="F177" s="229" t="s">
        <v>740</v>
      </c>
      <c r="G177" s="309">
        <v>2</v>
      </c>
      <c r="H177" s="227" t="s">
        <v>179</v>
      </c>
      <c r="I177" s="269"/>
      <c r="J177" s="225"/>
      <c r="K177" s="268"/>
      <c r="L177" s="268"/>
      <c r="M177" s="223"/>
      <c r="N177" s="171">
        <f>VLOOKUP(C177,'Points-2015'!D:S,16,FALSE)</f>
        <v>2</v>
      </c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f t="shared" si="3"/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/>
      <c r="M178" s="213"/>
      <c r="N178" s="171"/>
      <c r="O178" s="171"/>
      <c r="P178" s="171"/>
      <c r="Q178" s="171"/>
      <c r="R178" s="172"/>
      <c r="T178" s="171"/>
    </row>
    <row r="179" spans="1:20" s="170" customFormat="1" ht="24" customHeight="1">
      <c r="A179" s="169">
        <f t="shared" si="3"/>
        <v>12</v>
      </c>
      <c r="B179" s="262" t="s">
        <v>728</v>
      </c>
      <c r="C179" s="211">
        <v>6924432</v>
      </c>
      <c r="D179" s="210" t="s">
        <v>30</v>
      </c>
      <c r="E179" s="210" t="s">
        <v>350</v>
      </c>
      <c r="F179" s="209" t="s">
        <v>740</v>
      </c>
      <c r="G179" s="309">
        <v>2</v>
      </c>
      <c r="H179" s="207" t="s">
        <v>8</v>
      </c>
      <c r="I179" s="261"/>
      <c r="J179" s="205"/>
      <c r="K179" s="260"/>
      <c r="L179" s="260"/>
      <c r="M179" s="203"/>
      <c r="N179" s="171">
        <f>VLOOKUP(C179,'Points-2015'!D:S,16,FALSE)</f>
        <v>2</v>
      </c>
      <c r="O179" s="171"/>
      <c r="P179" s="171"/>
      <c r="Q179" s="171"/>
      <c r="R179" s="172"/>
      <c r="T179" s="171"/>
    </row>
    <row r="180" spans="1:20" s="170" customFormat="1" ht="24" customHeight="1">
      <c r="A180" s="169">
        <f t="shared" si="3"/>
        <v>12</v>
      </c>
      <c r="B180" s="259" t="s">
        <v>728</v>
      </c>
      <c r="C180" s="201">
        <v>6904157</v>
      </c>
      <c r="D180" s="200" t="s">
        <v>147</v>
      </c>
      <c r="E180" s="200" t="s">
        <v>350</v>
      </c>
      <c r="F180" s="199" t="s">
        <v>740</v>
      </c>
      <c r="G180" s="309">
        <v>2</v>
      </c>
      <c r="H180" s="197" t="s">
        <v>179</v>
      </c>
      <c r="I180" s="258"/>
      <c r="J180" s="195"/>
      <c r="K180" s="257"/>
      <c r="L180" s="257" t="s">
        <v>747</v>
      </c>
      <c r="M180" s="193"/>
      <c r="N180" s="171">
        <f>VLOOKUP(C180,'Points-2015'!D:S,16,FALSE)</f>
        <v>2</v>
      </c>
      <c r="O180" s="171"/>
      <c r="P180" s="171"/>
      <c r="Q180" s="171"/>
      <c r="R180" s="172"/>
      <c r="T180" s="171"/>
    </row>
    <row r="181" spans="1:20" s="170" customFormat="1" ht="24" customHeight="1" thickBot="1">
      <c r="A181" s="169">
        <f t="shared" si="3"/>
        <v>12</v>
      </c>
      <c r="B181" s="278" t="s">
        <v>728</v>
      </c>
      <c r="C181" s="191">
        <v>6904171</v>
      </c>
      <c r="D181" s="190" t="s">
        <v>69</v>
      </c>
      <c r="E181" s="190" t="s">
        <v>350</v>
      </c>
      <c r="F181" s="189" t="s">
        <v>740</v>
      </c>
      <c r="G181" s="309">
        <v>2</v>
      </c>
      <c r="H181" s="187" t="s">
        <v>179</v>
      </c>
      <c r="I181" s="256"/>
      <c r="J181" s="185"/>
      <c r="K181" s="255"/>
      <c r="L181" s="255" t="s">
        <v>747</v>
      </c>
      <c r="M181" s="183"/>
      <c r="N181" s="171">
        <f>VLOOKUP(C181,'Points-2015'!D:S,16,FALSE)</f>
        <v>2</v>
      </c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f t="shared" si="3"/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/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f t="shared" si="3"/>
        <v>13</v>
      </c>
      <c r="B183" s="276" t="s">
        <v>728</v>
      </c>
      <c r="C183" s="251"/>
      <c r="D183" s="250" t="s">
        <v>176</v>
      </c>
      <c r="E183" s="250" t="s">
        <v>177</v>
      </c>
      <c r="F183" s="249" t="s">
        <v>740</v>
      </c>
      <c r="G183" s="248">
        <v>2</v>
      </c>
      <c r="H183" s="247" t="s">
        <v>178</v>
      </c>
      <c r="I183" s="275"/>
      <c r="J183" s="245"/>
      <c r="K183" s="274"/>
      <c r="L183" s="274"/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f t="shared" si="3"/>
        <v>13</v>
      </c>
      <c r="B184" s="273" t="s">
        <v>728</v>
      </c>
      <c r="C184" s="241"/>
      <c r="D184" s="240" t="s">
        <v>176</v>
      </c>
      <c r="E184" s="240" t="s">
        <v>177</v>
      </c>
      <c r="F184" s="239" t="s">
        <v>740</v>
      </c>
      <c r="G184" s="238">
        <v>2</v>
      </c>
      <c r="H184" s="237" t="s">
        <v>178</v>
      </c>
      <c r="I184" s="272"/>
      <c r="J184" s="235"/>
      <c r="K184" s="271"/>
      <c r="L184" s="271"/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f t="shared" si="3"/>
        <v>13</v>
      </c>
      <c r="B185" s="270" t="s">
        <v>728</v>
      </c>
      <c r="C185" s="231"/>
      <c r="D185" s="230" t="s">
        <v>176</v>
      </c>
      <c r="E185" s="230" t="s">
        <v>177</v>
      </c>
      <c r="F185" s="229" t="s">
        <v>740</v>
      </c>
      <c r="G185" s="228">
        <v>2</v>
      </c>
      <c r="H185" s="227" t="s">
        <v>178</v>
      </c>
      <c r="I185" s="269"/>
      <c r="J185" s="225"/>
      <c r="K185" s="268"/>
      <c r="L185" s="268"/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f t="shared" si="3"/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/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f t="shared" si="3"/>
        <v>14</v>
      </c>
      <c r="B187" s="262" t="s">
        <v>728</v>
      </c>
      <c r="C187" s="211"/>
      <c r="D187" s="210" t="s">
        <v>176</v>
      </c>
      <c r="E187" s="210" t="s">
        <v>177</v>
      </c>
      <c r="F187" s="209" t="s">
        <v>740</v>
      </c>
      <c r="G187" s="208">
        <v>2</v>
      </c>
      <c r="H187" s="207" t="s">
        <v>178</v>
      </c>
      <c r="I187" s="261"/>
      <c r="J187" s="205"/>
      <c r="K187" s="260"/>
      <c r="L187" s="260"/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f t="shared" si="3"/>
        <v>14</v>
      </c>
      <c r="B188" s="259" t="s">
        <v>728</v>
      </c>
      <c r="C188" s="201"/>
      <c r="D188" s="200" t="s">
        <v>176</v>
      </c>
      <c r="E188" s="200" t="s">
        <v>177</v>
      </c>
      <c r="F188" s="199" t="s">
        <v>740</v>
      </c>
      <c r="G188" s="198">
        <v>2</v>
      </c>
      <c r="H188" s="197" t="s">
        <v>178</v>
      </c>
      <c r="I188" s="258"/>
      <c r="J188" s="195"/>
      <c r="K188" s="257"/>
      <c r="L188" s="257"/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f t="shared" si="3"/>
        <v>14</v>
      </c>
      <c r="B189" s="278" t="s">
        <v>728</v>
      </c>
      <c r="C189" s="191"/>
      <c r="D189" s="190" t="s">
        <v>176</v>
      </c>
      <c r="E189" s="190" t="s">
        <v>177</v>
      </c>
      <c r="F189" s="189" t="s">
        <v>740</v>
      </c>
      <c r="G189" s="188">
        <v>2</v>
      </c>
      <c r="H189" s="187" t="s">
        <v>178</v>
      </c>
      <c r="I189" s="256"/>
      <c r="J189" s="185"/>
      <c r="K189" s="255"/>
      <c r="L189" s="255"/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f t="shared" si="3"/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/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f t="shared" si="3"/>
        <v>15</v>
      </c>
      <c r="B191" s="276" t="s">
        <v>728</v>
      </c>
      <c r="C191" s="251"/>
      <c r="D191" s="250" t="s">
        <v>176</v>
      </c>
      <c r="E191" s="250" t="s">
        <v>177</v>
      </c>
      <c r="F191" s="249" t="s">
        <v>740</v>
      </c>
      <c r="G191" s="248">
        <v>2</v>
      </c>
      <c r="H191" s="247" t="s">
        <v>178</v>
      </c>
      <c r="I191" s="275"/>
      <c r="J191" s="245"/>
      <c r="K191" s="274"/>
      <c r="L191" s="274"/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f t="shared" si="3"/>
        <v>15</v>
      </c>
      <c r="B192" s="273" t="s">
        <v>728</v>
      </c>
      <c r="C192" s="241"/>
      <c r="D192" s="240" t="s">
        <v>176</v>
      </c>
      <c r="E192" s="240" t="s">
        <v>177</v>
      </c>
      <c r="F192" s="239" t="s">
        <v>740</v>
      </c>
      <c r="G192" s="238">
        <v>2</v>
      </c>
      <c r="H192" s="237" t="s">
        <v>178</v>
      </c>
      <c r="I192" s="272"/>
      <c r="J192" s="235"/>
      <c r="K192" s="271"/>
      <c r="L192" s="271"/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f t="shared" si="3"/>
        <v>15</v>
      </c>
      <c r="B193" s="270" t="s">
        <v>728</v>
      </c>
      <c r="C193" s="231"/>
      <c r="D193" s="230" t="s">
        <v>176</v>
      </c>
      <c r="E193" s="230" t="s">
        <v>177</v>
      </c>
      <c r="F193" s="229" t="s">
        <v>740</v>
      </c>
      <c r="G193" s="228">
        <v>2</v>
      </c>
      <c r="H193" s="227" t="s">
        <v>178</v>
      </c>
      <c r="I193" s="269"/>
      <c r="J193" s="225"/>
      <c r="K193" s="268"/>
      <c r="L193" s="268"/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f t="shared" si="3"/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/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f t="shared" si="3"/>
        <v>16</v>
      </c>
      <c r="B195" s="262" t="s">
        <v>728</v>
      </c>
      <c r="C195" s="211"/>
      <c r="D195" s="210" t="s">
        <v>176</v>
      </c>
      <c r="E195" s="210" t="s">
        <v>177</v>
      </c>
      <c r="F195" s="209" t="s">
        <v>740</v>
      </c>
      <c r="G195" s="208">
        <v>2</v>
      </c>
      <c r="H195" s="207" t="s">
        <v>178</v>
      </c>
      <c r="I195" s="261"/>
      <c r="J195" s="205"/>
      <c r="K195" s="260"/>
      <c r="L195" s="260"/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f t="shared" si="3"/>
        <v>16</v>
      </c>
      <c r="B196" s="259" t="s">
        <v>728</v>
      </c>
      <c r="C196" s="201"/>
      <c r="D196" s="200" t="s">
        <v>176</v>
      </c>
      <c r="E196" s="200" t="s">
        <v>177</v>
      </c>
      <c r="F196" s="199" t="s">
        <v>740</v>
      </c>
      <c r="G196" s="198">
        <v>2</v>
      </c>
      <c r="H196" s="197" t="s">
        <v>178</v>
      </c>
      <c r="I196" s="258"/>
      <c r="J196" s="195"/>
      <c r="K196" s="257"/>
      <c r="L196" s="257"/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f t="shared" si="3"/>
        <v>16</v>
      </c>
      <c r="B197" s="278" t="s">
        <v>728</v>
      </c>
      <c r="C197" s="191"/>
      <c r="D197" s="190" t="s">
        <v>176</v>
      </c>
      <c r="E197" s="190" t="s">
        <v>177</v>
      </c>
      <c r="F197" s="189" t="s">
        <v>740</v>
      </c>
      <c r="G197" s="188">
        <v>2</v>
      </c>
      <c r="H197" s="187" t="s">
        <v>178</v>
      </c>
      <c r="I197" s="256"/>
      <c r="J197" s="185"/>
      <c r="K197" s="255"/>
      <c r="L197" s="255"/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f t="shared" si="3"/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/>
      <c r="M198" s="213"/>
      <c r="N198" s="171"/>
      <c r="O198" s="171"/>
      <c r="P198" s="171"/>
      <c r="Q198" s="171"/>
      <c r="R198" s="172"/>
      <c r="T198" s="171"/>
    </row>
    <row r="199" spans="1:20" s="170" customFormat="1" ht="24" customHeight="1">
      <c r="A199" s="169">
        <v>1</v>
      </c>
      <c r="B199" s="276"/>
      <c r="C199" s="251">
        <v>6924011</v>
      </c>
      <c r="D199" s="250" t="s">
        <v>159</v>
      </c>
      <c r="E199" s="250" t="s">
        <v>350</v>
      </c>
      <c r="F199" s="249" t="s">
        <v>740</v>
      </c>
      <c r="G199" s="309">
        <v>4</v>
      </c>
      <c r="H199" s="247" t="s">
        <v>179</v>
      </c>
      <c r="I199" s="275"/>
      <c r="J199" s="245" t="s">
        <v>791</v>
      </c>
      <c r="K199" s="274"/>
      <c r="L199" s="274"/>
      <c r="M199" s="243"/>
      <c r="N199" s="171">
        <f>VLOOKUP(C199,'Points-2015'!D:S,16,FALSE)</f>
        <v>4</v>
      </c>
      <c r="O199" s="171"/>
      <c r="P199" s="171"/>
      <c r="Q199" s="171"/>
      <c r="R199" s="172"/>
      <c r="T199" s="171"/>
    </row>
    <row r="200" spans="1:20" s="170" customFormat="1" ht="24" customHeight="1">
      <c r="A200" s="169">
        <v>1</v>
      </c>
      <c r="B200" s="273" t="s">
        <v>744</v>
      </c>
      <c r="C200" s="241">
        <v>6926055</v>
      </c>
      <c r="D200" s="240" t="s">
        <v>428</v>
      </c>
      <c r="E200" s="240" t="s">
        <v>350</v>
      </c>
      <c r="F200" s="239" t="s">
        <v>740</v>
      </c>
      <c r="G200" s="309">
        <v>4</v>
      </c>
      <c r="H200" s="237" t="s">
        <v>179</v>
      </c>
      <c r="I200" s="272"/>
      <c r="J200" s="235" t="s">
        <v>791</v>
      </c>
      <c r="K200" s="271"/>
      <c r="L200" s="271"/>
      <c r="M200" s="233"/>
      <c r="N200" s="171">
        <f>VLOOKUP(C200,'Points-2015'!D:S,16,FALSE)</f>
        <v>4</v>
      </c>
      <c r="O200" s="171"/>
      <c r="P200" s="171"/>
      <c r="Q200" s="171"/>
      <c r="R200" s="172"/>
      <c r="T200" s="171"/>
    </row>
    <row r="201" spans="1:20" s="170" customFormat="1" ht="24" customHeight="1" thickBot="1">
      <c r="A201" s="169">
        <v>1</v>
      </c>
      <c r="B201" s="270"/>
      <c r="C201" s="231">
        <v>6901586</v>
      </c>
      <c r="D201" s="230" t="s">
        <v>206</v>
      </c>
      <c r="E201" s="230" t="s">
        <v>350</v>
      </c>
      <c r="F201" s="229" t="s">
        <v>740</v>
      </c>
      <c r="G201" s="309">
        <v>4</v>
      </c>
      <c r="H201" s="227" t="s">
        <v>179</v>
      </c>
      <c r="I201" s="269"/>
      <c r="J201" s="225" t="s">
        <v>791</v>
      </c>
      <c r="K201" s="268"/>
      <c r="L201" s="268"/>
      <c r="M201" s="223"/>
      <c r="N201" s="171">
        <f>VLOOKUP(C201,'Points-2015'!D:S,16,FALSE)</f>
        <v>4</v>
      </c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/>
      <c r="M202" s="213"/>
      <c r="N202" s="171"/>
      <c r="O202" s="171"/>
      <c r="P202" s="171"/>
      <c r="Q202" s="171"/>
      <c r="R202" s="172"/>
      <c r="T202" s="171"/>
    </row>
    <row r="203" spans="1:20" s="170" customFormat="1" ht="24" customHeight="1">
      <c r="A203" s="169">
        <f t="shared" si="3"/>
        <v>2</v>
      </c>
      <c r="B203" s="262"/>
      <c r="C203" s="211">
        <v>6924827</v>
      </c>
      <c r="D203" s="210" t="s">
        <v>164</v>
      </c>
      <c r="E203" s="210" t="s">
        <v>554</v>
      </c>
      <c r="F203" s="209" t="s">
        <v>740</v>
      </c>
      <c r="G203" s="309">
        <v>4</v>
      </c>
      <c r="H203" s="207" t="s">
        <v>179</v>
      </c>
      <c r="I203" s="261"/>
      <c r="J203" s="205" t="s">
        <v>792</v>
      </c>
      <c r="K203" s="260"/>
      <c r="L203" s="260"/>
      <c r="M203" s="203"/>
      <c r="N203" s="171">
        <f>VLOOKUP(C203,'Points-2015'!D:S,16,FALSE)</f>
        <v>4</v>
      </c>
      <c r="O203" s="171"/>
      <c r="P203" s="171"/>
      <c r="Q203" s="171"/>
      <c r="R203" s="172"/>
      <c r="T203" s="171"/>
    </row>
    <row r="204" spans="1:20" s="170" customFormat="1" ht="24" customHeight="1">
      <c r="A204" s="169">
        <f t="shared" si="3"/>
        <v>2</v>
      </c>
      <c r="B204" s="259" t="s">
        <v>726</v>
      </c>
      <c r="C204" s="201">
        <v>6921525</v>
      </c>
      <c r="D204" s="200" t="s">
        <v>607</v>
      </c>
      <c r="E204" s="200" t="s">
        <v>554</v>
      </c>
      <c r="F204" s="199" t="s">
        <v>740</v>
      </c>
      <c r="G204" s="309">
        <v>4</v>
      </c>
      <c r="H204" s="197" t="s">
        <v>179</v>
      </c>
      <c r="I204" s="258"/>
      <c r="J204" s="195" t="s">
        <v>792</v>
      </c>
      <c r="K204" s="257"/>
      <c r="L204" s="257"/>
      <c r="M204" s="193"/>
      <c r="N204" s="171">
        <f>VLOOKUP(C204,'Points-2015'!D:S,16,FALSE)</f>
        <v>4</v>
      </c>
      <c r="O204" s="171"/>
      <c r="P204" s="171"/>
      <c r="Q204" s="171"/>
      <c r="R204" s="172"/>
      <c r="T204" s="171"/>
    </row>
    <row r="205" spans="1:20" s="170" customFormat="1" ht="24" customHeight="1" thickBot="1">
      <c r="A205" s="169">
        <f t="shared" si="3"/>
        <v>2</v>
      </c>
      <c r="B205" s="270"/>
      <c r="C205" s="191">
        <v>3825314</v>
      </c>
      <c r="D205" s="190" t="s">
        <v>184</v>
      </c>
      <c r="E205" s="190" t="s">
        <v>554</v>
      </c>
      <c r="F205" s="189" t="s">
        <v>740</v>
      </c>
      <c r="G205" s="309">
        <v>4</v>
      </c>
      <c r="H205" s="187" t="s">
        <v>179</v>
      </c>
      <c r="I205" s="256"/>
      <c r="J205" s="185" t="s">
        <v>792</v>
      </c>
      <c r="K205" s="255"/>
      <c r="L205" s="255"/>
      <c r="M205" s="183"/>
      <c r="N205" s="171">
        <f>VLOOKUP(C205,'Points-2015'!D:S,16,FALSE)</f>
        <v>4</v>
      </c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f t="shared" si="3"/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/>
      <c r="M206" s="213"/>
      <c r="N206" s="171"/>
      <c r="O206" s="171"/>
      <c r="P206" s="171"/>
      <c r="Q206" s="171"/>
      <c r="R206" s="172"/>
      <c r="T206" s="171"/>
    </row>
    <row r="207" spans="1:20" s="170" customFormat="1" ht="24" customHeight="1">
      <c r="A207" s="169">
        <f t="shared" ref="A207:A262" si="4">A203+1</f>
        <v>3</v>
      </c>
      <c r="B207" s="276"/>
      <c r="C207" s="251">
        <v>6920243</v>
      </c>
      <c r="D207" s="250" t="s">
        <v>87</v>
      </c>
      <c r="E207" s="250" t="s">
        <v>554</v>
      </c>
      <c r="F207" s="249" t="s">
        <v>740</v>
      </c>
      <c r="G207" s="309">
        <v>4</v>
      </c>
      <c r="H207" s="247" t="s">
        <v>179</v>
      </c>
      <c r="I207" s="275"/>
      <c r="J207" s="245" t="s">
        <v>792</v>
      </c>
      <c r="K207" s="274"/>
      <c r="L207" s="274"/>
      <c r="M207" s="243"/>
      <c r="N207" s="171">
        <f>VLOOKUP(C207,'Points-2015'!D:S,16,FALSE)</f>
        <v>4</v>
      </c>
      <c r="O207" s="171"/>
      <c r="P207" s="171"/>
      <c r="Q207" s="171"/>
      <c r="R207" s="172"/>
      <c r="T207" s="171"/>
    </row>
    <row r="208" spans="1:20" s="170" customFormat="1" ht="24" customHeight="1">
      <c r="A208" s="169">
        <f t="shared" si="4"/>
        <v>3</v>
      </c>
      <c r="B208" s="273" t="s">
        <v>726</v>
      </c>
      <c r="C208" s="241">
        <v>6913757</v>
      </c>
      <c r="D208" s="240" t="s">
        <v>44</v>
      </c>
      <c r="E208" s="240" t="s">
        <v>554</v>
      </c>
      <c r="F208" s="239" t="s">
        <v>740</v>
      </c>
      <c r="G208" s="309">
        <v>4</v>
      </c>
      <c r="H208" s="237" t="s">
        <v>179</v>
      </c>
      <c r="I208" s="272"/>
      <c r="J208" s="235" t="s">
        <v>792</v>
      </c>
      <c r="K208" s="271"/>
      <c r="L208" s="271"/>
      <c r="M208" s="233"/>
      <c r="N208" s="171">
        <f>VLOOKUP(C208,'Points-2015'!D:S,16,FALSE)</f>
        <v>4</v>
      </c>
      <c r="O208" s="171"/>
      <c r="P208" s="171"/>
      <c r="Q208" s="171"/>
      <c r="R208" s="172"/>
      <c r="T208" s="171"/>
    </row>
    <row r="209" spans="1:20" s="170" customFormat="1" ht="24" customHeight="1" thickBot="1">
      <c r="A209" s="169">
        <f t="shared" si="4"/>
        <v>3</v>
      </c>
      <c r="B209" s="270"/>
      <c r="C209" s="231">
        <v>6922896</v>
      </c>
      <c r="D209" s="230" t="s">
        <v>145</v>
      </c>
      <c r="E209" s="230" t="s">
        <v>554</v>
      </c>
      <c r="F209" s="229" t="s">
        <v>740</v>
      </c>
      <c r="G209" s="309">
        <v>4</v>
      </c>
      <c r="H209" s="227" t="s">
        <v>179</v>
      </c>
      <c r="I209" s="269"/>
      <c r="J209" s="225" t="s">
        <v>792</v>
      </c>
      <c r="K209" s="268"/>
      <c r="L209" s="268"/>
      <c r="M209" s="223"/>
      <c r="N209" s="171">
        <f>VLOOKUP(C209,'Points-2015'!D:S,16,FALSE)</f>
        <v>4</v>
      </c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f t="shared" si="4"/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/>
      <c r="M210" s="213"/>
      <c r="N210" s="171"/>
      <c r="O210" s="171"/>
      <c r="P210" s="171"/>
      <c r="Q210" s="171"/>
      <c r="R210" s="172"/>
      <c r="T210" s="171"/>
    </row>
    <row r="211" spans="1:20" s="170" customFormat="1" ht="24" customHeight="1">
      <c r="A211" s="169">
        <f t="shared" si="4"/>
        <v>4</v>
      </c>
      <c r="B211" s="262"/>
      <c r="C211" s="211">
        <v>6901215</v>
      </c>
      <c r="D211" s="210" t="s">
        <v>199</v>
      </c>
      <c r="E211" s="210" t="s">
        <v>350</v>
      </c>
      <c r="F211" s="209" t="s">
        <v>740</v>
      </c>
      <c r="G211" s="309">
        <v>4</v>
      </c>
      <c r="H211" s="207" t="s">
        <v>179</v>
      </c>
      <c r="I211" s="261"/>
      <c r="J211" s="205" t="s">
        <v>792</v>
      </c>
      <c r="K211" s="260"/>
      <c r="L211" s="260"/>
      <c r="M211" s="203"/>
      <c r="N211" s="171">
        <f>VLOOKUP(C211,'Points-2015'!D:S,16,FALSE)</f>
        <v>4</v>
      </c>
      <c r="O211" s="171"/>
      <c r="P211" s="171"/>
      <c r="Q211" s="171"/>
      <c r="R211" s="172"/>
      <c r="T211" s="171"/>
    </row>
    <row r="212" spans="1:20" s="170" customFormat="1" ht="24" customHeight="1">
      <c r="A212" s="169">
        <f t="shared" si="4"/>
        <v>4</v>
      </c>
      <c r="B212" s="259" t="s">
        <v>726</v>
      </c>
      <c r="C212" s="201">
        <v>6918036</v>
      </c>
      <c r="D212" s="200" t="s">
        <v>64</v>
      </c>
      <c r="E212" s="200" t="s">
        <v>350</v>
      </c>
      <c r="F212" s="199" t="s">
        <v>740</v>
      </c>
      <c r="G212" s="309">
        <v>4</v>
      </c>
      <c r="H212" s="197" t="s">
        <v>179</v>
      </c>
      <c r="I212" s="258"/>
      <c r="J212" s="195" t="s">
        <v>792</v>
      </c>
      <c r="K212" s="257"/>
      <c r="L212" s="257"/>
      <c r="M212" s="193"/>
      <c r="N212" s="171">
        <f>VLOOKUP(C212,'Points-2015'!D:S,16,FALSE)</f>
        <v>4</v>
      </c>
      <c r="O212" s="171"/>
      <c r="P212" s="171"/>
      <c r="Q212" s="171"/>
      <c r="R212" s="172"/>
      <c r="T212" s="171"/>
    </row>
    <row r="213" spans="1:20" s="170" customFormat="1" ht="24" customHeight="1" thickBot="1">
      <c r="A213" s="169">
        <f t="shared" si="4"/>
        <v>4</v>
      </c>
      <c r="B213" s="278"/>
      <c r="C213" s="191">
        <v>6901220</v>
      </c>
      <c r="D213" s="190" t="s">
        <v>200</v>
      </c>
      <c r="E213" s="190" t="s">
        <v>350</v>
      </c>
      <c r="F213" s="189" t="s">
        <v>740</v>
      </c>
      <c r="G213" s="309">
        <v>4</v>
      </c>
      <c r="H213" s="187" t="s">
        <v>179</v>
      </c>
      <c r="I213" s="256"/>
      <c r="J213" s="185" t="s">
        <v>792</v>
      </c>
      <c r="K213" s="255"/>
      <c r="L213" s="255"/>
      <c r="M213" s="183"/>
      <c r="N213" s="171">
        <f>VLOOKUP(C213,'Points-2015'!D:S,16,FALSE)</f>
        <v>4</v>
      </c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f t="shared" si="4"/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/>
      <c r="M214" s="213"/>
      <c r="N214" s="171"/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f t="shared" si="4"/>
        <v>5</v>
      </c>
      <c r="B215" s="276"/>
      <c r="C215" s="251"/>
      <c r="D215" s="250" t="s">
        <v>176</v>
      </c>
      <c r="E215" s="250" t="s">
        <v>177</v>
      </c>
      <c r="F215" s="249" t="s">
        <v>740</v>
      </c>
      <c r="G215" s="248">
        <v>4</v>
      </c>
      <c r="H215" s="247" t="s">
        <v>178</v>
      </c>
      <c r="I215" s="275"/>
      <c r="J215" s="245"/>
      <c r="K215" s="274"/>
      <c r="L215" s="274"/>
      <c r="M215" s="243"/>
      <c r="N215" s="171"/>
      <c r="O215" s="171"/>
      <c r="P215" s="171"/>
      <c r="Q215" s="171"/>
      <c r="R215" s="172"/>
      <c r="T215" s="171"/>
    </row>
    <row r="216" spans="1:20" s="170" customFormat="1" ht="24" hidden="1" customHeight="1">
      <c r="A216" s="169">
        <f t="shared" si="4"/>
        <v>5</v>
      </c>
      <c r="B216" s="273" t="s">
        <v>726</v>
      </c>
      <c r="C216" s="241"/>
      <c r="D216" s="240" t="s">
        <v>176</v>
      </c>
      <c r="E216" s="240" t="s">
        <v>177</v>
      </c>
      <c r="F216" s="239" t="s">
        <v>740</v>
      </c>
      <c r="G216" s="238">
        <v>4</v>
      </c>
      <c r="H216" s="237" t="s">
        <v>178</v>
      </c>
      <c r="I216" s="272"/>
      <c r="J216" s="235"/>
      <c r="K216" s="271"/>
      <c r="L216" s="271"/>
      <c r="M216" s="233"/>
      <c r="N216" s="171"/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f t="shared" si="4"/>
        <v>5</v>
      </c>
      <c r="B217" s="270"/>
      <c r="C217" s="231"/>
      <c r="D217" s="230" t="s">
        <v>176</v>
      </c>
      <c r="E217" s="230" t="s">
        <v>177</v>
      </c>
      <c r="F217" s="229" t="s">
        <v>740</v>
      </c>
      <c r="G217" s="228">
        <v>4</v>
      </c>
      <c r="H217" s="227" t="s">
        <v>178</v>
      </c>
      <c r="I217" s="269"/>
      <c r="J217" s="225"/>
      <c r="K217" s="268"/>
      <c r="L217" s="268"/>
      <c r="M217" s="223"/>
      <c r="N217" s="171"/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f t="shared" si="4"/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/>
      <c r="M218" s="213"/>
      <c r="N218" s="171"/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f t="shared" si="4"/>
        <v>6</v>
      </c>
      <c r="B219" s="262"/>
      <c r="C219" s="211"/>
      <c r="D219" s="210" t="s">
        <v>176</v>
      </c>
      <c r="E219" s="210" t="s">
        <v>177</v>
      </c>
      <c r="F219" s="209" t="s">
        <v>740</v>
      </c>
      <c r="G219" s="208">
        <v>4</v>
      </c>
      <c r="H219" s="207" t="s">
        <v>178</v>
      </c>
      <c r="I219" s="261"/>
      <c r="J219" s="205"/>
      <c r="K219" s="260"/>
      <c r="L219" s="260"/>
      <c r="M219" s="203"/>
      <c r="N219" s="171"/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f t="shared" si="4"/>
        <v>6</v>
      </c>
      <c r="B220" s="259" t="s">
        <v>726</v>
      </c>
      <c r="C220" s="201"/>
      <c r="D220" s="200" t="s">
        <v>176</v>
      </c>
      <c r="E220" s="200" t="s">
        <v>177</v>
      </c>
      <c r="F220" s="199" t="s">
        <v>740</v>
      </c>
      <c r="G220" s="198">
        <v>4</v>
      </c>
      <c r="H220" s="197" t="s">
        <v>178</v>
      </c>
      <c r="I220" s="258"/>
      <c r="J220" s="195"/>
      <c r="K220" s="257"/>
      <c r="L220" s="257"/>
      <c r="M220" s="193"/>
      <c r="N220" s="171"/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f t="shared" si="4"/>
        <v>6</v>
      </c>
      <c r="B221" s="278"/>
      <c r="C221" s="191"/>
      <c r="D221" s="190" t="s">
        <v>176</v>
      </c>
      <c r="E221" s="190" t="s">
        <v>177</v>
      </c>
      <c r="F221" s="189" t="s">
        <v>740</v>
      </c>
      <c r="G221" s="188">
        <v>4</v>
      </c>
      <c r="H221" s="187" t="s">
        <v>178</v>
      </c>
      <c r="I221" s="256"/>
      <c r="J221" s="185"/>
      <c r="K221" s="255"/>
      <c r="L221" s="255"/>
      <c r="M221" s="183"/>
      <c r="N221" s="171"/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f t="shared" si="4"/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/>
      <c r="M222" s="213"/>
      <c r="N222" s="171"/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f t="shared" si="4"/>
        <v>7</v>
      </c>
      <c r="B223" s="276"/>
      <c r="C223" s="251"/>
      <c r="D223" s="250" t="s">
        <v>176</v>
      </c>
      <c r="E223" s="250" t="s">
        <v>177</v>
      </c>
      <c r="F223" s="249" t="s">
        <v>740</v>
      </c>
      <c r="G223" s="248">
        <v>4</v>
      </c>
      <c r="H223" s="247" t="s">
        <v>178</v>
      </c>
      <c r="I223" s="275"/>
      <c r="J223" s="245"/>
      <c r="K223" s="274"/>
      <c r="L223" s="274"/>
      <c r="M223" s="243"/>
      <c r="N223" s="171"/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f t="shared" si="4"/>
        <v>7</v>
      </c>
      <c r="B224" s="273" t="s">
        <v>726</v>
      </c>
      <c r="C224" s="241"/>
      <c r="D224" s="240" t="s">
        <v>176</v>
      </c>
      <c r="E224" s="240" t="s">
        <v>177</v>
      </c>
      <c r="F224" s="239" t="s">
        <v>740</v>
      </c>
      <c r="G224" s="238">
        <v>4</v>
      </c>
      <c r="H224" s="237" t="s">
        <v>178</v>
      </c>
      <c r="I224" s="272"/>
      <c r="J224" s="235"/>
      <c r="K224" s="271"/>
      <c r="L224" s="271"/>
      <c r="M224" s="233"/>
      <c r="N224" s="171"/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f t="shared" si="4"/>
        <v>7</v>
      </c>
      <c r="B225" s="270"/>
      <c r="C225" s="231"/>
      <c r="D225" s="230" t="s">
        <v>176</v>
      </c>
      <c r="E225" s="230" t="s">
        <v>177</v>
      </c>
      <c r="F225" s="229" t="s">
        <v>740</v>
      </c>
      <c r="G225" s="228">
        <v>4</v>
      </c>
      <c r="H225" s="227" t="s">
        <v>178</v>
      </c>
      <c r="I225" s="269"/>
      <c r="J225" s="225"/>
      <c r="K225" s="268"/>
      <c r="L225" s="268"/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f t="shared" si="4"/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/>
      <c r="M226" s="213"/>
      <c r="N226" s="171"/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f t="shared" si="4"/>
        <v>8</v>
      </c>
      <c r="B227" s="262"/>
      <c r="C227" s="211"/>
      <c r="D227" s="210" t="s">
        <v>176</v>
      </c>
      <c r="E227" s="210" t="s">
        <v>177</v>
      </c>
      <c r="F227" s="209" t="s">
        <v>740</v>
      </c>
      <c r="G227" s="208">
        <v>4</v>
      </c>
      <c r="H227" s="207" t="s">
        <v>178</v>
      </c>
      <c r="I227" s="261"/>
      <c r="J227" s="205"/>
      <c r="K227" s="260"/>
      <c r="L227" s="260"/>
      <c r="M227" s="203"/>
      <c r="N227" s="171"/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f t="shared" si="4"/>
        <v>8</v>
      </c>
      <c r="B228" s="259" t="s">
        <v>726</v>
      </c>
      <c r="C228" s="201"/>
      <c r="D228" s="200" t="s">
        <v>176</v>
      </c>
      <c r="E228" s="200" t="s">
        <v>177</v>
      </c>
      <c r="F228" s="199" t="s">
        <v>740</v>
      </c>
      <c r="G228" s="198">
        <v>4</v>
      </c>
      <c r="H228" s="197" t="s">
        <v>178</v>
      </c>
      <c r="I228" s="258"/>
      <c r="J228" s="195"/>
      <c r="K228" s="257"/>
      <c r="L228" s="257"/>
      <c r="M228" s="193"/>
      <c r="N228" s="171"/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f t="shared" si="4"/>
        <v>8</v>
      </c>
      <c r="B229" s="278"/>
      <c r="C229" s="191"/>
      <c r="D229" s="190" t="s">
        <v>176</v>
      </c>
      <c r="E229" s="190" t="s">
        <v>177</v>
      </c>
      <c r="F229" s="189" t="s">
        <v>740</v>
      </c>
      <c r="G229" s="188">
        <v>4</v>
      </c>
      <c r="H229" s="187" t="s">
        <v>178</v>
      </c>
      <c r="I229" s="256"/>
      <c r="J229" s="185"/>
      <c r="K229" s="255"/>
      <c r="L229" s="255"/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f t="shared" si="4"/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/>
      <c r="M230" s="213"/>
      <c r="N230" s="171"/>
      <c r="O230" s="171"/>
      <c r="P230" s="171"/>
      <c r="Q230" s="171"/>
      <c r="R230" s="172"/>
      <c r="T230" s="171"/>
    </row>
    <row r="231" spans="1:20" s="170" customFormat="1" ht="24" customHeight="1">
      <c r="A231" s="169">
        <v>1</v>
      </c>
      <c r="B231" s="276"/>
      <c r="C231" s="251">
        <v>6917211</v>
      </c>
      <c r="D231" s="250" t="s">
        <v>57</v>
      </c>
      <c r="E231" s="250" t="s">
        <v>3</v>
      </c>
      <c r="F231" s="249" t="s">
        <v>740</v>
      </c>
      <c r="G231" s="309">
        <v>4</v>
      </c>
      <c r="H231" s="247" t="s">
        <v>179</v>
      </c>
      <c r="I231" s="275"/>
      <c r="J231" s="245"/>
      <c r="K231" s="274"/>
      <c r="L231" s="274"/>
      <c r="M231" s="243"/>
      <c r="N231" s="171">
        <f>VLOOKUP(C231,'Points-2015'!D:S,16,FALSE)</f>
        <v>4</v>
      </c>
      <c r="O231" s="171"/>
      <c r="P231" s="171"/>
      <c r="Q231" s="171"/>
      <c r="R231" s="172"/>
      <c r="T231" s="171"/>
    </row>
    <row r="232" spans="1:20" s="170" customFormat="1" ht="24" customHeight="1">
      <c r="A232" s="169">
        <v>1</v>
      </c>
      <c r="B232" s="273" t="s">
        <v>725</v>
      </c>
      <c r="C232" s="241">
        <v>6917634</v>
      </c>
      <c r="D232" s="240" t="s">
        <v>243</v>
      </c>
      <c r="E232" s="240" t="s">
        <v>3</v>
      </c>
      <c r="F232" s="239" t="s">
        <v>740</v>
      </c>
      <c r="G232" s="309">
        <v>4</v>
      </c>
      <c r="H232" s="237" t="s">
        <v>179</v>
      </c>
      <c r="I232" s="272"/>
      <c r="J232" s="235"/>
      <c r="K232" s="271"/>
      <c r="L232" s="271"/>
      <c r="M232" s="233"/>
      <c r="N232" s="171">
        <f>VLOOKUP(C232,'Points-2015'!D:S,16,FALSE)</f>
        <v>4</v>
      </c>
      <c r="O232" s="171"/>
      <c r="P232" s="171"/>
      <c r="Q232" s="171"/>
      <c r="R232" s="172"/>
      <c r="T232" s="171"/>
    </row>
    <row r="233" spans="1:20" s="170" customFormat="1" ht="24" customHeight="1" thickBot="1">
      <c r="A233" s="169">
        <v>1</v>
      </c>
      <c r="B233" s="270"/>
      <c r="C233" s="231">
        <v>6924618</v>
      </c>
      <c r="D233" s="230" t="s">
        <v>707</v>
      </c>
      <c r="E233" s="230" t="s">
        <v>3</v>
      </c>
      <c r="F233" s="229" t="s">
        <v>740</v>
      </c>
      <c r="G233" s="309">
        <v>4</v>
      </c>
      <c r="H233" s="227" t="s">
        <v>179</v>
      </c>
      <c r="I233" s="269"/>
      <c r="J233" s="225"/>
      <c r="K233" s="268"/>
      <c r="L233" s="268"/>
      <c r="M233" s="223"/>
      <c r="N233" s="171">
        <f>VLOOKUP(C233,'Points-2015'!D:S,16,FALSE)</f>
        <v>4</v>
      </c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/>
      <c r="M234" s="213"/>
      <c r="N234" s="171"/>
      <c r="O234" s="171"/>
      <c r="P234" s="171"/>
      <c r="Q234" s="171"/>
      <c r="R234" s="172"/>
      <c r="T234" s="171"/>
    </row>
    <row r="235" spans="1:20" s="170" customFormat="1" ht="24" customHeight="1">
      <c r="A235" s="169">
        <f t="shared" si="4"/>
        <v>2</v>
      </c>
      <c r="B235" s="262"/>
      <c r="C235" s="211">
        <v>6920254</v>
      </c>
      <c r="D235" s="210" t="s">
        <v>257</v>
      </c>
      <c r="E235" s="210" t="s">
        <v>5</v>
      </c>
      <c r="F235" s="209" t="s">
        <v>740</v>
      </c>
      <c r="G235" s="309">
        <v>6</v>
      </c>
      <c r="H235" s="207" t="s">
        <v>179</v>
      </c>
      <c r="I235" s="261"/>
      <c r="J235" s="205" t="s">
        <v>793</v>
      </c>
      <c r="K235" s="260"/>
      <c r="L235" s="260"/>
      <c r="M235" s="203"/>
      <c r="N235" s="171">
        <f>VLOOKUP(C235,'Points-2015'!D:S,16,FALSE)</f>
        <v>6</v>
      </c>
      <c r="O235" s="171"/>
      <c r="P235" s="171"/>
      <c r="Q235" s="171"/>
      <c r="R235" s="172"/>
      <c r="T235" s="171"/>
    </row>
    <row r="236" spans="1:20" s="170" customFormat="1" ht="24" customHeight="1">
      <c r="A236" s="169">
        <f t="shared" si="4"/>
        <v>2</v>
      </c>
      <c r="B236" s="259" t="s">
        <v>725</v>
      </c>
      <c r="C236" s="201">
        <v>6925654</v>
      </c>
      <c r="D236" s="200" t="s">
        <v>306</v>
      </c>
      <c r="E236" s="200" t="s">
        <v>5</v>
      </c>
      <c r="F236" s="199" t="s">
        <v>740</v>
      </c>
      <c r="G236" s="309">
        <v>6</v>
      </c>
      <c r="H236" s="197" t="s">
        <v>179</v>
      </c>
      <c r="I236" s="258"/>
      <c r="J236" s="195" t="s">
        <v>793</v>
      </c>
      <c r="K236" s="257"/>
      <c r="L236" s="257"/>
      <c r="M236" s="193"/>
      <c r="N236" s="171">
        <f>VLOOKUP(C236,'Points-2015'!D:S,16,FALSE)</f>
        <v>6</v>
      </c>
      <c r="O236" s="171"/>
      <c r="P236" s="171"/>
      <c r="Q236" s="171"/>
      <c r="R236" s="172"/>
      <c r="T236" s="171"/>
    </row>
    <row r="237" spans="1:20" s="170" customFormat="1" ht="24" customHeight="1" thickBot="1">
      <c r="A237" s="169">
        <f t="shared" si="4"/>
        <v>2</v>
      </c>
      <c r="B237" s="278"/>
      <c r="C237" s="191">
        <v>6913221</v>
      </c>
      <c r="D237" s="190" t="s">
        <v>103</v>
      </c>
      <c r="E237" s="190" t="s">
        <v>5</v>
      </c>
      <c r="F237" s="189" t="s">
        <v>740</v>
      </c>
      <c r="G237" s="309">
        <v>6</v>
      </c>
      <c r="H237" s="187" t="s">
        <v>179</v>
      </c>
      <c r="I237" s="256"/>
      <c r="J237" s="185" t="s">
        <v>793</v>
      </c>
      <c r="K237" s="255"/>
      <c r="L237" s="255"/>
      <c r="M237" s="183"/>
      <c r="N237" s="171">
        <f>VLOOKUP(C237,'Points-2015'!D:S,16,FALSE)</f>
        <v>6</v>
      </c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f t="shared" si="4"/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/>
      <c r="M238" s="213"/>
      <c r="N238" s="171"/>
      <c r="O238" s="171"/>
      <c r="P238" s="171"/>
      <c r="Q238" s="171"/>
      <c r="R238" s="172"/>
      <c r="T238" s="171"/>
    </row>
    <row r="239" spans="1:20" s="170" customFormat="1" ht="24" customHeight="1">
      <c r="A239" s="169">
        <f t="shared" si="4"/>
        <v>3</v>
      </c>
      <c r="B239" s="276"/>
      <c r="C239" s="251">
        <v>6925357</v>
      </c>
      <c r="D239" s="250" t="s">
        <v>48</v>
      </c>
      <c r="E239" s="250" t="s">
        <v>554</v>
      </c>
      <c r="F239" s="249" t="s">
        <v>740</v>
      </c>
      <c r="G239" s="309">
        <v>4</v>
      </c>
      <c r="H239" s="247" t="s">
        <v>179</v>
      </c>
      <c r="I239" s="275"/>
      <c r="J239" s="245"/>
      <c r="K239" s="274"/>
      <c r="L239" s="274"/>
      <c r="M239" s="243"/>
      <c r="N239" s="171">
        <f>VLOOKUP(C239,'Points-2015'!D:S,16,FALSE)</f>
        <v>4</v>
      </c>
      <c r="O239" s="171"/>
      <c r="P239" s="171"/>
      <c r="Q239" s="171"/>
      <c r="R239" s="172"/>
      <c r="T239" s="171"/>
    </row>
    <row r="240" spans="1:20" s="170" customFormat="1" ht="24" customHeight="1">
      <c r="A240" s="169">
        <f t="shared" si="4"/>
        <v>3</v>
      </c>
      <c r="B240" s="273" t="s">
        <v>725</v>
      </c>
      <c r="C240" s="241">
        <v>6925542</v>
      </c>
      <c r="D240" s="240" t="s">
        <v>300</v>
      </c>
      <c r="E240" s="240" t="s">
        <v>554</v>
      </c>
      <c r="F240" s="239" t="s">
        <v>740</v>
      </c>
      <c r="G240" s="309">
        <v>4</v>
      </c>
      <c r="H240" s="237" t="s">
        <v>179</v>
      </c>
      <c r="I240" s="272"/>
      <c r="J240" s="235"/>
      <c r="K240" s="271"/>
      <c r="L240" s="271"/>
      <c r="M240" s="233"/>
      <c r="N240" s="171">
        <f>VLOOKUP(C240,'Points-2015'!D:S,16,FALSE)</f>
        <v>4</v>
      </c>
      <c r="O240" s="171"/>
      <c r="P240" s="171"/>
      <c r="Q240" s="171"/>
      <c r="R240" s="172"/>
      <c r="T240" s="171"/>
    </row>
    <row r="241" spans="1:20" s="170" customFormat="1" ht="24" customHeight="1" thickBot="1">
      <c r="A241" s="169">
        <f t="shared" si="4"/>
        <v>3</v>
      </c>
      <c r="B241" s="270"/>
      <c r="C241" s="231">
        <v>6925448</v>
      </c>
      <c r="D241" s="230" t="s">
        <v>149</v>
      </c>
      <c r="E241" s="230" t="s">
        <v>554</v>
      </c>
      <c r="F241" s="229" t="s">
        <v>740</v>
      </c>
      <c r="G241" s="309">
        <v>4</v>
      </c>
      <c r="H241" s="227" t="s">
        <v>179</v>
      </c>
      <c r="I241" s="269"/>
      <c r="J241" s="225"/>
      <c r="K241" s="268"/>
      <c r="L241" s="268"/>
      <c r="M241" s="223"/>
      <c r="N241" s="171">
        <f>VLOOKUP(C241,'Points-2015'!D:S,16,FALSE)</f>
        <v>4</v>
      </c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f t="shared" si="4"/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/>
      <c r="M242" s="213"/>
      <c r="N242" s="171"/>
      <c r="O242" s="171"/>
      <c r="P242" s="171"/>
      <c r="Q242" s="171"/>
      <c r="R242" s="172"/>
      <c r="T242" s="171"/>
    </row>
    <row r="243" spans="1:20" s="170" customFormat="1" ht="24" customHeight="1">
      <c r="A243" s="169">
        <f t="shared" si="4"/>
        <v>4</v>
      </c>
      <c r="B243" s="262"/>
      <c r="C243" s="211">
        <v>6905637</v>
      </c>
      <c r="D243" s="210" t="s">
        <v>219</v>
      </c>
      <c r="E243" s="210" t="s">
        <v>350</v>
      </c>
      <c r="F243" s="209" t="s">
        <v>740</v>
      </c>
      <c r="G243" s="309">
        <v>4</v>
      </c>
      <c r="H243" s="207" t="s">
        <v>179</v>
      </c>
      <c r="I243" s="261"/>
      <c r="J243" s="205"/>
      <c r="K243" s="260"/>
      <c r="L243" s="260"/>
      <c r="M243" s="203"/>
      <c r="N243" s="171">
        <f>VLOOKUP(C243,'Points-2015'!D:S,16,FALSE)</f>
        <v>4</v>
      </c>
      <c r="O243" s="171"/>
      <c r="P243" s="171"/>
      <c r="Q243" s="171"/>
      <c r="R243" s="172"/>
      <c r="T243" s="171"/>
    </row>
    <row r="244" spans="1:20" s="170" customFormat="1" ht="24" customHeight="1">
      <c r="A244" s="169">
        <f t="shared" si="4"/>
        <v>4</v>
      </c>
      <c r="B244" s="259" t="s">
        <v>725</v>
      </c>
      <c r="C244" s="201">
        <v>6925155</v>
      </c>
      <c r="D244" s="200" t="s">
        <v>130</v>
      </c>
      <c r="E244" s="200" t="s">
        <v>350</v>
      </c>
      <c r="F244" s="199" t="s">
        <v>740</v>
      </c>
      <c r="G244" s="309">
        <v>4</v>
      </c>
      <c r="H244" s="197" t="s">
        <v>179</v>
      </c>
      <c r="I244" s="258"/>
      <c r="J244" s="195"/>
      <c r="K244" s="257"/>
      <c r="L244" s="257"/>
      <c r="M244" s="193"/>
      <c r="N244" s="171">
        <f>VLOOKUP(C244,'Points-2015'!D:S,16,FALSE)</f>
        <v>4</v>
      </c>
      <c r="O244" s="171"/>
      <c r="P244" s="171"/>
      <c r="Q244" s="171"/>
      <c r="R244" s="172"/>
      <c r="T244" s="171"/>
    </row>
    <row r="245" spans="1:20" s="170" customFormat="1" ht="24" customHeight="1" thickBot="1">
      <c r="A245" s="169">
        <f t="shared" si="4"/>
        <v>4</v>
      </c>
      <c r="B245" s="278"/>
      <c r="C245" s="191">
        <v>6920156</v>
      </c>
      <c r="D245" s="190" t="s">
        <v>794</v>
      </c>
      <c r="E245" s="190" t="s">
        <v>350</v>
      </c>
      <c r="F245" s="189" t="s">
        <v>740</v>
      </c>
      <c r="G245" s="309">
        <v>4</v>
      </c>
      <c r="H245" s="187" t="s">
        <v>179</v>
      </c>
      <c r="I245" s="256"/>
      <c r="J245" s="185"/>
      <c r="K245" s="255"/>
      <c r="L245" s="255"/>
      <c r="M245" s="183"/>
      <c r="N245" s="171">
        <f>VLOOKUP(C245,'Points-2015'!D:S,16,FALSE)</f>
        <v>4</v>
      </c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f t="shared" si="4"/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/>
      <c r="M246" s="213"/>
      <c r="N246" s="171"/>
      <c r="O246" s="171"/>
      <c r="P246" s="171"/>
      <c r="Q246" s="171"/>
      <c r="R246" s="172"/>
      <c r="T246" s="171"/>
    </row>
    <row r="247" spans="1:20" s="170" customFormat="1" ht="24" customHeight="1">
      <c r="A247" s="169">
        <v>1</v>
      </c>
      <c r="B247" s="276"/>
      <c r="C247" s="251">
        <v>6900182</v>
      </c>
      <c r="D247" s="250" t="s">
        <v>97</v>
      </c>
      <c r="E247" s="250" t="s">
        <v>1</v>
      </c>
      <c r="F247" s="249" t="s">
        <v>740</v>
      </c>
      <c r="G247" s="309">
        <v>8</v>
      </c>
      <c r="H247" s="247" t="s">
        <v>179</v>
      </c>
      <c r="I247" s="275"/>
      <c r="J247" s="245" t="s">
        <v>793</v>
      </c>
      <c r="K247" s="274"/>
      <c r="L247" s="274"/>
      <c r="M247" s="243"/>
      <c r="N247" s="171">
        <f>VLOOKUP(C247,'Points-2015'!D:S,16,FALSE)</f>
        <v>8</v>
      </c>
      <c r="O247" s="171"/>
      <c r="P247" s="171"/>
      <c r="Q247" s="171"/>
      <c r="R247" s="172"/>
      <c r="T247" s="171"/>
    </row>
    <row r="248" spans="1:20" s="170" customFormat="1" ht="24" customHeight="1">
      <c r="A248" s="169">
        <v>1</v>
      </c>
      <c r="B248" s="273" t="s">
        <v>723</v>
      </c>
      <c r="C248" s="241">
        <v>6917605</v>
      </c>
      <c r="D248" s="240" t="s">
        <v>242</v>
      </c>
      <c r="E248" s="240" t="s">
        <v>1</v>
      </c>
      <c r="F248" s="239" t="s">
        <v>740</v>
      </c>
      <c r="G248" s="309">
        <v>8</v>
      </c>
      <c r="H248" s="237" t="s">
        <v>179</v>
      </c>
      <c r="I248" s="272"/>
      <c r="J248" s="235" t="s">
        <v>793</v>
      </c>
      <c r="K248" s="271"/>
      <c r="L248" s="271"/>
      <c r="M248" s="233"/>
      <c r="N248" s="171">
        <f>VLOOKUP(C248,'Points-2015'!D:S,16,FALSE)</f>
        <v>8</v>
      </c>
      <c r="O248" s="171"/>
      <c r="P248" s="171"/>
      <c r="Q248" s="171"/>
      <c r="R248" s="172"/>
      <c r="T248" s="171"/>
    </row>
    <row r="249" spans="1:20" s="170" customFormat="1" ht="24" customHeight="1" thickBot="1">
      <c r="A249" s="169">
        <v>1</v>
      </c>
      <c r="B249" s="270"/>
      <c r="C249" s="231">
        <v>711309</v>
      </c>
      <c r="D249" s="230" t="s">
        <v>182</v>
      </c>
      <c r="E249" s="230" t="s">
        <v>1</v>
      </c>
      <c r="F249" s="229" t="s">
        <v>740</v>
      </c>
      <c r="G249" s="309">
        <v>8</v>
      </c>
      <c r="H249" s="227" t="s">
        <v>179</v>
      </c>
      <c r="I249" s="269"/>
      <c r="J249" s="225" t="s">
        <v>793</v>
      </c>
      <c r="K249" s="268"/>
      <c r="L249" s="268"/>
      <c r="M249" s="223"/>
      <c r="N249" s="171">
        <f>VLOOKUP(C249,'Points-2015'!D:S,16,FALSE)</f>
        <v>8</v>
      </c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f t="shared" si="4"/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/>
      <c r="M250" s="213"/>
      <c r="N250" s="171"/>
      <c r="O250" s="171"/>
      <c r="P250" s="171"/>
      <c r="Q250" s="171"/>
      <c r="R250" s="172"/>
      <c r="T250" s="171"/>
    </row>
    <row r="251" spans="1:20" s="170" customFormat="1" ht="24" customHeight="1">
      <c r="A251" s="169">
        <f t="shared" si="4"/>
        <v>2</v>
      </c>
      <c r="B251" s="262"/>
      <c r="C251" s="211">
        <v>6918831</v>
      </c>
      <c r="D251" s="210" t="s">
        <v>248</v>
      </c>
      <c r="E251" s="210" t="s">
        <v>5</v>
      </c>
      <c r="F251" s="209" t="s">
        <v>740</v>
      </c>
      <c r="G251" s="309">
        <v>8</v>
      </c>
      <c r="H251" s="207" t="s">
        <v>179</v>
      </c>
      <c r="I251" s="261"/>
      <c r="J251" s="205" t="s">
        <v>793</v>
      </c>
      <c r="K251" s="260"/>
      <c r="L251" s="260"/>
      <c r="M251" s="203"/>
      <c r="N251" s="171">
        <f>VLOOKUP(C251,'Points-2015'!D:S,16,FALSE)</f>
        <v>8</v>
      </c>
      <c r="O251" s="171"/>
      <c r="P251" s="171"/>
      <c r="Q251" s="171"/>
      <c r="R251" s="172"/>
      <c r="T251" s="171"/>
    </row>
    <row r="252" spans="1:20" s="170" customFormat="1" ht="24" customHeight="1">
      <c r="A252" s="169">
        <f t="shared" si="4"/>
        <v>2</v>
      </c>
      <c r="B252" s="259" t="s">
        <v>723</v>
      </c>
      <c r="C252" s="201">
        <v>6923276</v>
      </c>
      <c r="D252" s="200" t="s">
        <v>279</v>
      </c>
      <c r="E252" s="200" t="s">
        <v>5</v>
      </c>
      <c r="F252" s="199" t="s">
        <v>740</v>
      </c>
      <c r="G252" s="309">
        <v>8</v>
      </c>
      <c r="H252" s="197" t="s">
        <v>179</v>
      </c>
      <c r="I252" s="258"/>
      <c r="J252" s="195" t="s">
        <v>793</v>
      </c>
      <c r="K252" s="257"/>
      <c r="L252" s="257"/>
      <c r="M252" s="193"/>
      <c r="N252" s="171">
        <f>VLOOKUP(C252,'Points-2015'!D:S,16,FALSE)</f>
        <v>8</v>
      </c>
      <c r="O252" s="171"/>
      <c r="P252" s="171"/>
      <c r="Q252" s="171"/>
      <c r="R252" s="172"/>
      <c r="T252" s="171"/>
    </row>
    <row r="253" spans="1:20" s="170" customFormat="1" ht="24" customHeight="1" thickBot="1">
      <c r="A253" s="169">
        <f t="shared" si="4"/>
        <v>2</v>
      </c>
      <c r="B253" s="192"/>
      <c r="C253" s="191">
        <v>6901145</v>
      </c>
      <c r="D253" s="190" t="s">
        <v>129</v>
      </c>
      <c r="E253" s="190" t="s">
        <v>5</v>
      </c>
      <c r="F253" s="189" t="s">
        <v>740</v>
      </c>
      <c r="G253" s="309">
        <v>8</v>
      </c>
      <c r="H253" s="187" t="s">
        <v>179</v>
      </c>
      <c r="I253" s="256"/>
      <c r="J253" s="185" t="s">
        <v>793</v>
      </c>
      <c r="K253" s="255"/>
      <c r="L253" s="255"/>
      <c r="M253" s="183"/>
      <c r="N253" s="171">
        <f>VLOOKUP(C253,'Points-2015'!D:S,16,FALSE)</f>
        <v>8</v>
      </c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f t="shared" si="4"/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/>
      <c r="M254" s="213"/>
      <c r="N254" s="171"/>
      <c r="O254" s="171"/>
      <c r="P254" s="171"/>
      <c r="Q254" s="171"/>
      <c r="R254" s="172"/>
      <c r="T254" s="171"/>
    </row>
    <row r="255" spans="1:20" s="170" customFormat="1" ht="24" customHeight="1">
      <c r="A255" s="169">
        <v>1</v>
      </c>
      <c r="B255" s="252"/>
      <c r="C255" s="251">
        <v>6906495</v>
      </c>
      <c r="D255" s="250" t="s">
        <v>221</v>
      </c>
      <c r="E255" s="250" t="s">
        <v>5</v>
      </c>
      <c r="F255" s="249" t="s">
        <v>740</v>
      </c>
      <c r="G255" s="309">
        <v>10</v>
      </c>
      <c r="H255" s="247" t="s">
        <v>179</v>
      </c>
      <c r="I255" s="246" t="s">
        <v>8</v>
      </c>
      <c r="J255" s="245" t="s">
        <v>793</v>
      </c>
      <c r="K255" s="244"/>
      <c r="L255" s="244"/>
      <c r="M255" s="243" t="s">
        <v>795</v>
      </c>
      <c r="N255" s="171">
        <f>VLOOKUP(C255,'Points-2015'!D:S,16,FALSE)</f>
        <v>10</v>
      </c>
      <c r="O255" s="171"/>
      <c r="P255" s="171"/>
      <c r="Q255" s="171"/>
      <c r="R255" s="172"/>
      <c r="T255" s="171"/>
    </row>
    <row r="256" spans="1:20" s="170" customFormat="1" ht="24" customHeight="1">
      <c r="A256" s="169">
        <v>1</v>
      </c>
      <c r="B256" s="242" t="s">
        <v>722</v>
      </c>
      <c r="C256" s="241">
        <v>6901105</v>
      </c>
      <c r="D256" s="240" t="s">
        <v>193</v>
      </c>
      <c r="E256" s="240" t="s">
        <v>5</v>
      </c>
      <c r="F256" s="239" t="s">
        <v>740</v>
      </c>
      <c r="G256" s="309">
        <v>10</v>
      </c>
      <c r="H256" s="237" t="s">
        <v>179</v>
      </c>
      <c r="I256" s="236" t="s">
        <v>8</v>
      </c>
      <c r="J256" s="235" t="s">
        <v>793</v>
      </c>
      <c r="K256" s="234"/>
      <c r="L256" s="234"/>
      <c r="M256" s="233" t="s">
        <v>796</v>
      </c>
      <c r="N256" s="171">
        <f>VLOOKUP(C256,'Points-2015'!D:S,16,FALSE)</f>
        <v>10</v>
      </c>
      <c r="O256" s="171"/>
      <c r="P256" s="171"/>
      <c r="Q256" s="171"/>
      <c r="R256" s="172"/>
      <c r="T256" s="171"/>
    </row>
    <row r="257" spans="1:20" s="170" customFormat="1" ht="24" customHeight="1" thickBot="1">
      <c r="A257" s="169">
        <v>1</v>
      </c>
      <c r="B257" s="232"/>
      <c r="C257" s="231">
        <v>6901715</v>
      </c>
      <c r="D257" s="230" t="s">
        <v>207</v>
      </c>
      <c r="E257" s="230" t="s">
        <v>5</v>
      </c>
      <c r="F257" s="229" t="s">
        <v>740</v>
      </c>
      <c r="G257" s="309">
        <v>10</v>
      </c>
      <c r="H257" s="227" t="s">
        <v>179</v>
      </c>
      <c r="I257" s="226" t="s">
        <v>8</v>
      </c>
      <c r="J257" s="225" t="s">
        <v>793</v>
      </c>
      <c r="K257" s="224"/>
      <c r="L257" s="224"/>
      <c r="M257" s="223" t="s">
        <v>797</v>
      </c>
      <c r="N257" s="171">
        <f>VLOOKUP(C257,'Points-2015'!D:S,16,FALSE)</f>
        <v>10</v>
      </c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/>
      <c r="M258" s="213"/>
      <c r="N258" s="171"/>
      <c r="O258" s="171"/>
      <c r="P258" s="171"/>
      <c r="Q258" s="171"/>
      <c r="R258" s="172"/>
      <c r="T258" s="171"/>
    </row>
    <row r="259" spans="1:20" s="170" customFormat="1" ht="24" customHeight="1">
      <c r="A259" s="169">
        <v>1</v>
      </c>
      <c r="B259" s="212"/>
      <c r="C259" s="211">
        <v>6903133</v>
      </c>
      <c r="D259" s="210" t="s">
        <v>105</v>
      </c>
      <c r="E259" s="210" t="s">
        <v>350</v>
      </c>
      <c r="F259" s="209" t="s">
        <v>740</v>
      </c>
      <c r="G259" s="309">
        <v>10</v>
      </c>
      <c r="H259" s="207" t="s">
        <v>179</v>
      </c>
      <c r="I259" s="206" t="s">
        <v>719</v>
      </c>
      <c r="J259" s="205"/>
      <c r="K259" s="204"/>
      <c r="L259" s="204"/>
      <c r="M259" s="203" t="s">
        <v>798</v>
      </c>
      <c r="N259" s="171">
        <f>VLOOKUP(C259,'Points-2015'!D:S,16,FALSE)</f>
        <v>10</v>
      </c>
      <c r="O259" s="171"/>
      <c r="P259" s="171"/>
      <c r="Q259" s="171"/>
      <c r="R259" s="172"/>
      <c r="T259" s="171"/>
    </row>
    <row r="260" spans="1:20" s="170" customFormat="1" ht="24" customHeight="1">
      <c r="A260" s="169">
        <v>1</v>
      </c>
      <c r="B260" s="202" t="s">
        <v>721</v>
      </c>
      <c r="C260" s="201">
        <v>3011684</v>
      </c>
      <c r="D260" s="200" t="s">
        <v>183</v>
      </c>
      <c r="E260" s="200" t="s">
        <v>350</v>
      </c>
      <c r="F260" s="199" t="s">
        <v>740</v>
      </c>
      <c r="G260" s="309">
        <v>10</v>
      </c>
      <c r="H260" s="197" t="s">
        <v>179</v>
      </c>
      <c r="I260" s="196" t="s">
        <v>719</v>
      </c>
      <c r="J260" s="195"/>
      <c r="K260" s="194"/>
      <c r="L260" s="194"/>
      <c r="M260" s="193" t="s">
        <v>799</v>
      </c>
      <c r="N260" s="171">
        <f>VLOOKUP(C260,'Points-2015'!D:S,16,FALSE)</f>
        <v>10</v>
      </c>
      <c r="O260" s="171"/>
      <c r="P260" s="171"/>
      <c r="Q260" s="171"/>
      <c r="R260" s="172"/>
      <c r="T260" s="171"/>
    </row>
    <row r="261" spans="1:20" s="170" customFormat="1" ht="24" customHeight="1" thickBot="1">
      <c r="A261" s="169">
        <v>1</v>
      </c>
      <c r="B261" s="192"/>
      <c r="C261" s="191">
        <v>6901249</v>
      </c>
      <c r="D261" s="190" t="s">
        <v>153</v>
      </c>
      <c r="E261" s="190" t="s">
        <v>350</v>
      </c>
      <c r="F261" s="189" t="s">
        <v>740</v>
      </c>
      <c r="G261" s="309">
        <v>10</v>
      </c>
      <c r="H261" s="187" t="s">
        <v>179</v>
      </c>
      <c r="I261" s="186" t="s">
        <v>719</v>
      </c>
      <c r="J261" s="185"/>
      <c r="K261" s="184"/>
      <c r="L261" s="184"/>
      <c r="M261" s="183" t="s">
        <v>797</v>
      </c>
      <c r="N261" s="171">
        <f>VLOOKUP(C261,'Points-2015'!D:S,16,FALSE)</f>
        <v>10</v>
      </c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f t="shared" si="4"/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/>
      <c r="M262" s="173"/>
      <c r="N262" s="171"/>
      <c r="O262" s="171"/>
      <c r="P262" s="171"/>
      <c r="Q262" s="171"/>
      <c r="R262" s="172"/>
      <c r="T262" s="171"/>
    </row>
    <row r="263" spans="1:20" ht="16.5" hidden="1" thickBot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/>
    </row>
    <row r="264" spans="1:20" ht="16.5" hidden="1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/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/>
      <c r="M265" s="298"/>
      <c r="N265" s="296"/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/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732</v>
      </c>
      <c r="M266" s="289" t="s">
        <v>731</v>
      </c>
      <c r="N266" s="288"/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/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/>
      <c r="M267" s="243"/>
      <c r="N267" s="171"/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/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/>
      <c r="M268" s="233"/>
      <c r="N268" s="171"/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/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/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/>
      <c r="M270" s="213"/>
      <c r="N270" s="171"/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f>A267+1</f>
        <v>2</v>
      </c>
      <c r="B271" s="262" t="s">
        <v>730</v>
      </c>
      <c r="C271" s="211"/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/>
      <c r="M271" s="203"/>
      <c r="N271" s="171"/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f t="shared" ref="A272:A273" si="5">A268+1</f>
        <v>2</v>
      </c>
      <c r="B272" s="259" t="s">
        <v>730</v>
      </c>
      <c r="C272" s="201"/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/>
      <c r="M272" s="193"/>
      <c r="N272" s="171"/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f t="shared" si="5"/>
        <v>2</v>
      </c>
      <c r="B273" s="278" t="s">
        <v>730</v>
      </c>
      <c r="C273" s="191"/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/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f>A270+1</f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/>
      <c r="M274" s="213"/>
      <c r="N274" s="171"/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f t="shared" ref="A275:A338" si="6">A271+1</f>
        <v>3</v>
      </c>
      <c r="B275" s="276" t="s">
        <v>730</v>
      </c>
      <c r="C275" s="251"/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/>
      <c r="M275" s="243"/>
      <c r="N275" s="171"/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f t="shared" si="6"/>
        <v>3</v>
      </c>
      <c r="B276" s="273" t="s">
        <v>730</v>
      </c>
      <c r="C276" s="241"/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/>
      <c r="M276" s="233"/>
      <c r="N276" s="171"/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f t="shared" si="6"/>
        <v>3</v>
      </c>
      <c r="B277" s="270" t="s">
        <v>730</v>
      </c>
      <c r="C277" s="231"/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/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f t="shared" si="6"/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/>
      <c r="M278" s="213"/>
      <c r="N278" s="171"/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f t="shared" si="6"/>
        <v>4</v>
      </c>
      <c r="B279" s="262" t="s">
        <v>730</v>
      </c>
      <c r="C279" s="211"/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/>
      <c r="M279" s="203"/>
      <c r="N279" s="171"/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f t="shared" si="6"/>
        <v>4</v>
      </c>
      <c r="B280" s="259" t="s">
        <v>730</v>
      </c>
      <c r="C280" s="201"/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/>
      <c r="M280" s="193"/>
      <c r="N280" s="171"/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f t="shared" si="6"/>
        <v>4</v>
      </c>
      <c r="B281" s="278" t="s">
        <v>730</v>
      </c>
      <c r="C281" s="191"/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/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f t="shared" si="6"/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/>
      <c r="M282" s="213"/>
      <c r="N282" s="171"/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f t="shared" si="6"/>
        <v>5</v>
      </c>
      <c r="B283" s="276" t="s">
        <v>730</v>
      </c>
      <c r="C283" s="251"/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/>
      <c r="M283" s="243"/>
      <c r="N283" s="171"/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f t="shared" si="6"/>
        <v>5</v>
      </c>
      <c r="B284" s="273" t="s">
        <v>730</v>
      </c>
      <c r="C284" s="241"/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/>
      <c r="M284" s="233"/>
      <c r="N284" s="171"/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f t="shared" si="6"/>
        <v>5</v>
      </c>
      <c r="B285" s="270" t="s">
        <v>730</v>
      </c>
      <c r="C285" s="231"/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/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f t="shared" si="6"/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/>
      <c r="M286" s="213"/>
      <c r="N286" s="171"/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f t="shared" si="6"/>
        <v>6</v>
      </c>
      <c r="B287" s="262" t="s">
        <v>730</v>
      </c>
      <c r="C287" s="211"/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/>
      <c r="M287" s="203"/>
      <c r="N287" s="171"/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f t="shared" si="6"/>
        <v>6</v>
      </c>
      <c r="B288" s="259" t="s">
        <v>730</v>
      </c>
      <c r="C288" s="201"/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/>
      <c r="M288" s="193"/>
      <c r="N288" s="171"/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f t="shared" si="6"/>
        <v>6</v>
      </c>
      <c r="B289" s="278" t="s">
        <v>730</v>
      </c>
      <c r="C289" s="191"/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/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f t="shared" si="6"/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/>
      <c r="M290" s="213"/>
      <c r="N290" s="171"/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f t="shared" si="6"/>
        <v>7</v>
      </c>
      <c r="B291" s="276" t="s">
        <v>730</v>
      </c>
      <c r="C291" s="251"/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/>
      <c r="M291" s="243"/>
      <c r="N291" s="171"/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f t="shared" si="6"/>
        <v>7</v>
      </c>
      <c r="B292" s="273" t="s">
        <v>730</v>
      </c>
      <c r="C292" s="241"/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/>
      <c r="M292" s="233"/>
      <c r="N292" s="171"/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f t="shared" si="6"/>
        <v>7</v>
      </c>
      <c r="B293" s="270" t="s">
        <v>730</v>
      </c>
      <c r="C293" s="231"/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/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f t="shared" si="6"/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/>
      <c r="M294" s="213"/>
      <c r="N294" s="171"/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f t="shared" si="6"/>
        <v>8</v>
      </c>
      <c r="B295" s="262" t="s">
        <v>730</v>
      </c>
      <c r="C295" s="211"/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/>
      <c r="M295" s="203"/>
      <c r="N295" s="171"/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f t="shared" si="6"/>
        <v>8</v>
      </c>
      <c r="B296" s="259" t="s">
        <v>730</v>
      </c>
      <c r="C296" s="201"/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/>
      <c r="M296" s="193"/>
      <c r="N296" s="171"/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f t="shared" si="6"/>
        <v>8</v>
      </c>
      <c r="B297" s="278" t="s">
        <v>730</v>
      </c>
      <c r="C297" s="191"/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/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f t="shared" si="6"/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/>
      <c r="M298" s="213"/>
      <c r="N298" s="171"/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f t="shared" si="6"/>
        <v>9</v>
      </c>
      <c r="B299" s="276" t="s">
        <v>730</v>
      </c>
      <c r="C299" s="251"/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/>
      <c r="M299" s="243"/>
      <c r="N299" s="171"/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f t="shared" si="6"/>
        <v>9</v>
      </c>
      <c r="B300" s="273" t="s">
        <v>730</v>
      </c>
      <c r="C300" s="241"/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/>
      <c r="M300" s="233"/>
      <c r="N300" s="171"/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f t="shared" si="6"/>
        <v>9</v>
      </c>
      <c r="B301" s="270" t="s">
        <v>730</v>
      </c>
      <c r="C301" s="231"/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/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f t="shared" si="6"/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/>
      <c r="M302" s="213"/>
      <c r="N302" s="171"/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f t="shared" si="6"/>
        <v>10</v>
      </c>
      <c r="B303" s="262" t="s">
        <v>730</v>
      </c>
      <c r="C303" s="211"/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/>
      <c r="M303" s="203"/>
      <c r="N303" s="171"/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f t="shared" si="6"/>
        <v>10</v>
      </c>
      <c r="B304" s="259" t="s">
        <v>730</v>
      </c>
      <c r="C304" s="201"/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/>
      <c r="M304" s="193"/>
      <c r="N304" s="171"/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f t="shared" si="6"/>
        <v>10</v>
      </c>
      <c r="B305" s="278" t="s">
        <v>730</v>
      </c>
      <c r="C305" s="191"/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/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f t="shared" si="6"/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/>
      <c r="M306" s="213"/>
      <c r="N306" s="171"/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f t="shared" si="6"/>
        <v>11</v>
      </c>
      <c r="B307" s="276" t="s">
        <v>730</v>
      </c>
      <c r="C307" s="251"/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/>
      <c r="M307" s="243"/>
      <c r="N307" s="171"/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f t="shared" si="6"/>
        <v>11</v>
      </c>
      <c r="B308" s="273" t="s">
        <v>730</v>
      </c>
      <c r="C308" s="241"/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/>
      <c r="M308" s="233"/>
      <c r="N308" s="171"/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f t="shared" si="6"/>
        <v>11</v>
      </c>
      <c r="B309" s="270" t="s">
        <v>730</v>
      </c>
      <c r="C309" s="231"/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/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f t="shared" si="6"/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/>
      <c r="M310" s="213"/>
      <c r="N310" s="171"/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f t="shared" si="6"/>
        <v>12</v>
      </c>
      <c r="B311" s="262" t="s">
        <v>730</v>
      </c>
      <c r="C311" s="211"/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/>
      <c r="M311" s="203"/>
      <c r="N311" s="171"/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f t="shared" si="6"/>
        <v>12</v>
      </c>
      <c r="B312" s="259" t="s">
        <v>730</v>
      </c>
      <c r="C312" s="201"/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/>
      <c r="M312" s="193"/>
      <c r="N312" s="171"/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f t="shared" si="6"/>
        <v>12</v>
      </c>
      <c r="B313" s="278" t="s">
        <v>730</v>
      </c>
      <c r="C313" s="191"/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/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f t="shared" si="6"/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/>
      <c r="M314" s="213"/>
      <c r="N314" s="171"/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f t="shared" si="6"/>
        <v>13</v>
      </c>
      <c r="B315" s="276" t="s">
        <v>730</v>
      </c>
      <c r="C315" s="251"/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/>
      <c r="M315" s="243"/>
      <c r="N315" s="171"/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f t="shared" si="6"/>
        <v>13</v>
      </c>
      <c r="B316" s="273" t="s">
        <v>730</v>
      </c>
      <c r="C316" s="241"/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/>
      <c r="M316" s="233"/>
      <c r="N316" s="171"/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f t="shared" si="6"/>
        <v>13</v>
      </c>
      <c r="B317" s="270" t="s">
        <v>730</v>
      </c>
      <c r="C317" s="231"/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/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f t="shared" si="6"/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/>
      <c r="M318" s="213"/>
      <c r="N318" s="171"/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f t="shared" si="6"/>
        <v>14</v>
      </c>
      <c r="B319" s="262" t="s">
        <v>730</v>
      </c>
      <c r="C319" s="211"/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/>
      <c r="M319" s="203"/>
      <c r="N319" s="171"/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f t="shared" si="6"/>
        <v>14</v>
      </c>
      <c r="B320" s="259" t="s">
        <v>730</v>
      </c>
      <c r="C320" s="201"/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/>
      <c r="M320" s="193"/>
      <c r="N320" s="171"/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f t="shared" si="6"/>
        <v>14</v>
      </c>
      <c r="B321" s="278" t="s">
        <v>730</v>
      </c>
      <c r="C321" s="191"/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/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f t="shared" si="6"/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/>
      <c r="M322" s="213"/>
      <c r="N322" s="171"/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f t="shared" si="6"/>
        <v>15</v>
      </c>
      <c r="B323" s="276" t="s">
        <v>730</v>
      </c>
      <c r="C323" s="251"/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/>
      <c r="M323" s="243"/>
      <c r="N323" s="171"/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f t="shared" si="6"/>
        <v>15</v>
      </c>
      <c r="B324" s="273" t="s">
        <v>730</v>
      </c>
      <c r="C324" s="241"/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/>
      <c r="M324" s="233"/>
      <c r="N324" s="171"/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f t="shared" si="6"/>
        <v>15</v>
      </c>
      <c r="B325" s="270" t="s">
        <v>730</v>
      </c>
      <c r="C325" s="231"/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/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f t="shared" si="6"/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/>
      <c r="M326" s="213"/>
      <c r="N326" s="171"/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f t="shared" si="6"/>
        <v>16</v>
      </c>
      <c r="B327" s="262" t="s">
        <v>730</v>
      </c>
      <c r="C327" s="211"/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/>
      <c r="M327" s="203"/>
      <c r="N327" s="171"/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f t="shared" si="6"/>
        <v>16</v>
      </c>
      <c r="B328" s="259" t="s">
        <v>730</v>
      </c>
      <c r="C328" s="201"/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/>
      <c r="M328" s="193"/>
      <c r="N328" s="171"/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f t="shared" si="6"/>
        <v>16</v>
      </c>
      <c r="B329" s="278" t="s">
        <v>730</v>
      </c>
      <c r="C329" s="191"/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/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f t="shared" si="6"/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/>
      <c r="M330" s="213"/>
      <c r="N330" s="171"/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f t="shared" si="6"/>
        <v>17</v>
      </c>
      <c r="B331" s="276" t="s">
        <v>730</v>
      </c>
      <c r="C331" s="251"/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/>
      <c r="M331" s="243"/>
      <c r="N331" s="171"/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f t="shared" si="6"/>
        <v>17</v>
      </c>
      <c r="B332" s="273" t="s">
        <v>730</v>
      </c>
      <c r="C332" s="241"/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/>
      <c r="M332" s="233"/>
      <c r="N332" s="171"/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f t="shared" si="6"/>
        <v>17</v>
      </c>
      <c r="B333" s="270" t="s">
        <v>730</v>
      </c>
      <c r="C333" s="231"/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/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f t="shared" si="6"/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/>
      <c r="M334" s="213"/>
      <c r="N334" s="171"/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f t="shared" si="6"/>
        <v>18</v>
      </c>
      <c r="B335" s="262" t="s">
        <v>730</v>
      </c>
      <c r="C335" s="211"/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/>
      <c r="M335" s="203"/>
      <c r="N335" s="171"/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f t="shared" si="6"/>
        <v>18</v>
      </c>
      <c r="B336" s="259" t="s">
        <v>730</v>
      </c>
      <c r="C336" s="201"/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/>
      <c r="M336" s="193"/>
      <c r="N336" s="171"/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f t="shared" si="6"/>
        <v>18</v>
      </c>
      <c r="B337" s="278" t="s">
        <v>730</v>
      </c>
      <c r="C337" s="191"/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/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f t="shared" si="6"/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/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f t="shared" ref="A339:A402" si="7">A335+1</f>
        <v>19</v>
      </c>
      <c r="B339" s="276" t="s">
        <v>730</v>
      </c>
      <c r="C339" s="251"/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/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f t="shared" si="7"/>
        <v>19</v>
      </c>
      <c r="B340" s="273" t="s">
        <v>730</v>
      </c>
      <c r="C340" s="241"/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/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f t="shared" si="7"/>
        <v>19</v>
      </c>
      <c r="B341" s="270" t="s">
        <v>730</v>
      </c>
      <c r="C341" s="231"/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/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f t="shared" si="7"/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/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f t="shared" si="7"/>
        <v>20</v>
      </c>
      <c r="B343" s="262" t="s">
        <v>730</v>
      </c>
      <c r="C343" s="211"/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/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f t="shared" si="7"/>
        <v>20</v>
      </c>
      <c r="B344" s="259" t="s">
        <v>730</v>
      </c>
      <c r="C344" s="201"/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/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f t="shared" si="7"/>
        <v>20</v>
      </c>
      <c r="B345" s="278" t="s">
        <v>730</v>
      </c>
      <c r="C345" s="191"/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/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f t="shared" si="7"/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/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f t="shared" si="7"/>
        <v>21</v>
      </c>
      <c r="B347" s="276" t="s">
        <v>730</v>
      </c>
      <c r="C347" s="251"/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/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f t="shared" si="7"/>
        <v>21</v>
      </c>
      <c r="B348" s="273" t="s">
        <v>730</v>
      </c>
      <c r="C348" s="241"/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/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f t="shared" si="7"/>
        <v>21</v>
      </c>
      <c r="B349" s="270" t="s">
        <v>730</v>
      </c>
      <c r="C349" s="231"/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/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f t="shared" si="7"/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/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f t="shared" si="7"/>
        <v>22</v>
      </c>
      <c r="B351" s="262" t="s">
        <v>730</v>
      </c>
      <c r="C351" s="211"/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/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f t="shared" si="7"/>
        <v>22</v>
      </c>
      <c r="B352" s="259" t="s">
        <v>730</v>
      </c>
      <c r="C352" s="201"/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/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f t="shared" si="7"/>
        <v>22</v>
      </c>
      <c r="B353" s="278" t="s">
        <v>730</v>
      </c>
      <c r="C353" s="191"/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/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f t="shared" si="7"/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/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f t="shared" si="7"/>
        <v>23</v>
      </c>
      <c r="B355" s="276" t="s">
        <v>730</v>
      </c>
      <c r="C355" s="251"/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/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f t="shared" si="7"/>
        <v>23</v>
      </c>
      <c r="B356" s="273" t="s">
        <v>730</v>
      </c>
      <c r="C356" s="241"/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/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f t="shared" si="7"/>
        <v>23</v>
      </c>
      <c r="B357" s="270" t="s">
        <v>730</v>
      </c>
      <c r="C357" s="231"/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/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f t="shared" si="7"/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/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f t="shared" si="7"/>
        <v>24</v>
      </c>
      <c r="B359" s="262" t="s">
        <v>730</v>
      </c>
      <c r="C359" s="211"/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/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f t="shared" si="7"/>
        <v>24</v>
      </c>
      <c r="B360" s="259" t="s">
        <v>730</v>
      </c>
      <c r="C360" s="201"/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/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f t="shared" si="7"/>
        <v>24</v>
      </c>
      <c r="B361" s="278" t="s">
        <v>730</v>
      </c>
      <c r="C361" s="191"/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/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f t="shared" si="7"/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/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f t="shared" si="7"/>
        <v>25</v>
      </c>
      <c r="B363" s="276" t="s">
        <v>730</v>
      </c>
      <c r="C363" s="251"/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/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f t="shared" si="7"/>
        <v>25</v>
      </c>
      <c r="B364" s="273" t="s">
        <v>730</v>
      </c>
      <c r="C364" s="241"/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/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f t="shared" si="7"/>
        <v>25</v>
      </c>
      <c r="B365" s="270" t="s">
        <v>730</v>
      </c>
      <c r="C365" s="231"/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/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f t="shared" si="7"/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/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f t="shared" si="7"/>
        <v>26</v>
      </c>
      <c r="B367" s="262" t="s">
        <v>730</v>
      </c>
      <c r="C367" s="211"/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/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f t="shared" si="7"/>
        <v>26</v>
      </c>
      <c r="B368" s="259" t="s">
        <v>730</v>
      </c>
      <c r="C368" s="201"/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/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f t="shared" si="7"/>
        <v>26</v>
      </c>
      <c r="B369" s="278" t="s">
        <v>730</v>
      </c>
      <c r="C369" s="191"/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/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f t="shared" si="7"/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/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f t="shared" si="7"/>
        <v>27</v>
      </c>
      <c r="B371" s="276" t="s">
        <v>730</v>
      </c>
      <c r="C371" s="251"/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/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f t="shared" si="7"/>
        <v>27</v>
      </c>
      <c r="B372" s="273" t="s">
        <v>730</v>
      </c>
      <c r="C372" s="241"/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/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f t="shared" si="7"/>
        <v>27</v>
      </c>
      <c r="B373" s="270" t="s">
        <v>730</v>
      </c>
      <c r="C373" s="231"/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/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f t="shared" si="7"/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/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f t="shared" si="7"/>
        <v>28</v>
      </c>
      <c r="B375" s="262" t="s">
        <v>730</v>
      </c>
      <c r="C375" s="211"/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/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f t="shared" si="7"/>
        <v>28</v>
      </c>
      <c r="B376" s="259" t="s">
        <v>730</v>
      </c>
      <c r="C376" s="201"/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/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f t="shared" si="7"/>
        <v>28</v>
      </c>
      <c r="B377" s="278" t="s">
        <v>730</v>
      </c>
      <c r="C377" s="191"/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/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f t="shared" si="7"/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/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f t="shared" si="7"/>
        <v>29</v>
      </c>
      <c r="B379" s="276" t="s">
        <v>730</v>
      </c>
      <c r="C379" s="251"/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/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f t="shared" si="7"/>
        <v>29</v>
      </c>
      <c r="B380" s="273" t="s">
        <v>730</v>
      </c>
      <c r="C380" s="241"/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/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f t="shared" si="7"/>
        <v>29</v>
      </c>
      <c r="B381" s="270" t="s">
        <v>730</v>
      </c>
      <c r="C381" s="231"/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/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f t="shared" si="7"/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/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f t="shared" si="7"/>
        <v>30</v>
      </c>
      <c r="B383" s="262" t="s">
        <v>730</v>
      </c>
      <c r="C383" s="211"/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/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f t="shared" si="7"/>
        <v>30</v>
      </c>
      <c r="B384" s="259" t="s">
        <v>730</v>
      </c>
      <c r="C384" s="201"/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/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f t="shared" si="7"/>
        <v>30</v>
      </c>
      <c r="B385" s="278" t="s">
        <v>730</v>
      </c>
      <c r="C385" s="191"/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/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f t="shared" si="7"/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/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f t="shared" si="7"/>
        <v>31</v>
      </c>
      <c r="B387" s="276" t="s">
        <v>730</v>
      </c>
      <c r="C387" s="251"/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/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f t="shared" si="7"/>
        <v>31</v>
      </c>
      <c r="B388" s="273" t="s">
        <v>730</v>
      </c>
      <c r="C388" s="241"/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/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f t="shared" si="7"/>
        <v>31</v>
      </c>
      <c r="B389" s="270" t="s">
        <v>730</v>
      </c>
      <c r="C389" s="231"/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/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f t="shared" si="7"/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/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f t="shared" si="7"/>
        <v>32</v>
      </c>
      <c r="B391" s="262" t="s">
        <v>730</v>
      </c>
      <c r="C391" s="211"/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/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f t="shared" si="7"/>
        <v>32</v>
      </c>
      <c r="B392" s="259" t="s">
        <v>730</v>
      </c>
      <c r="C392" s="201"/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/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f t="shared" si="7"/>
        <v>32</v>
      </c>
      <c r="B393" s="278" t="s">
        <v>730</v>
      </c>
      <c r="C393" s="191"/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/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f t="shared" si="7"/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/>
      <c r="M394" s="213"/>
      <c r="N394" s="171"/>
      <c r="O394" s="171"/>
      <c r="P394" s="171"/>
      <c r="Q394" s="171"/>
      <c r="R394" s="172"/>
      <c r="T394" s="171"/>
    </row>
    <row r="395" spans="1:20" s="170" customFormat="1" ht="24" customHeight="1">
      <c r="A395" s="169">
        <v>1</v>
      </c>
      <c r="B395" s="276" t="s">
        <v>728</v>
      </c>
      <c r="C395" s="251">
        <v>6901891</v>
      </c>
      <c r="D395" s="250" t="s">
        <v>32</v>
      </c>
      <c r="E395" s="250" t="s">
        <v>0</v>
      </c>
      <c r="F395" s="249" t="s">
        <v>720</v>
      </c>
      <c r="G395" s="248">
        <v>1</v>
      </c>
      <c r="H395" s="247" t="s">
        <v>8</v>
      </c>
      <c r="I395" s="275"/>
      <c r="J395" s="245"/>
      <c r="K395" s="274"/>
      <c r="L395" s="274"/>
      <c r="M395" s="243"/>
      <c r="N395" s="171">
        <f>VLOOKUP(C395,'Points-2015'!D:S,16,FALSE)</f>
        <v>1</v>
      </c>
      <c r="O395" s="171"/>
      <c r="P395" s="171"/>
      <c r="Q395" s="171"/>
      <c r="R395" s="172"/>
      <c r="T395" s="171"/>
    </row>
    <row r="396" spans="1:20" s="170" customFormat="1" ht="24" customHeight="1">
      <c r="A396" s="169">
        <v>1</v>
      </c>
      <c r="B396" s="273" t="s">
        <v>728</v>
      </c>
      <c r="C396" s="241">
        <v>6901893</v>
      </c>
      <c r="D396" s="240" t="s">
        <v>66</v>
      </c>
      <c r="E396" s="240" t="s">
        <v>0</v>
      </c>
      <c r="F396" s="239" t="s">
        <v>720</v>
      </c>
      <c r="G396" s="238">
        <v>1</v>
      </c>
      <c r="H396" s="237" t="s">
        <v>179</v>
      </c>
      <c r="I396" s="272"/>
      <c r="J396" s="235"/>
      <c r="K396" s="271"/>
      <c r="L396" s="271" t="s">
        <v>747</v>
      </c>
      <c r="M396" s="233"/>
      <c r="N396" s="171">
        <f>VLOOKUP(C396,'Points-2015'!D:S,16,FALSE)</f>
        <v>1</v>
      </c>
      <c r="O396" s="171"/>
      <c r="P396" s="171"/>
      <c r="Q396" s="171"/>
      <c r="R396" s="172"/>
      <c r="T396" s="171"/>
    </row>
    <row r="397" spans="1:20" s="170" customFormat="1" ht="24" customHeight="1" thickBot="1">
      <c r="A397" s="169">
        <v>1</v>
      </c>
      <c r="B397" s="270" t="s">
        <v>728</v>
      </c>
      <c r="C397" s="231">
        <v>6901918</v>
      </c>
      <c r="D397" s="230" t="s">
        <v>74</v>
      </c>
      <c r="E397" s="230" t="s">
        <v>0</v>
      </c>
      <c r="F397" s="229" t="s">
        <v>720</v>
      </c>
      <c r="G397" s="228">
        <v>1</v>
      </c>
      <c r="H397" s="227" t="s">
        <v>179</v>
      </c>
      <c r="I397" s="269"/>
      <c r="J397" s="225"/>
      <c r="K397" s="268"/>
      <c r="L397" s="268" t="s">
        <v>747</v>
      </c>
      <c r="M397" s="223"/>
      <c r="N397" s="171">
        <f>VLOOKUP(C397,'Points-2015'!D:S,16,FALSE)</f>
        <v>1</v>
      </c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/>
      <c r="M398" s="213"/>
      <c r="N398" s="171"/>
      <c r="O398" s="171"/>
      <c r="P398" s="171"/>
      <c r="Q398" s="171"/>
      <c r="R398" s="172"/>
      <c r="T398" s="171"/>
    </row>
    <row r="399" spans="1:20" s="170" customFormat="1" ht="24" customHeight="1">
      <c r="A399" s="169">
        <f t="shared" si="7"/>
        <v>2</v>
      </c>
      <c r="B399" s="262" t="s">
        <v>728</v>
      </c>
      <c r="C399" s="211">
        <v>6907646</v>
      </c>
      <c r="D399" s="210" t="s">
        <v>142</v>
      </c>
      <c r="E399" s="210" t="s">
        <v>0</v>
      </c>
      <c r="F399" s="209" t="s">
        <v>720</v>
      </c>
      <c r="G399" s="208">
        <v>1</v>
      </c>
      <c r="H399" s="207" t="s">
        <v>179</v>
      </c>
      <c r="I399" s="261"/>
      <c r="J399" s="205"/>
      <c r="K399" s="260"/>
      <c r="L399" s="260"/>
      <c r="M399" s="203"/>
      <c r="N399" s="171">
        <f>VLOOKUP(C399,'Points-2015'!D:S,16,FALSE)</f>
        <v>1</v>
      </c>
      <c r="O399" s="171"/>
      <c r="P399" s="171"/>
      <c r="Q399" s="171"/>
      <c r="R399" s="172"/>
      <c r="T399" s="171"/>
    </row>
    <row r="400" spans="1:20" s="170" customFormat="1" ht="24" customHeight="1">
      <c r="A400" s="169">
        <f t="shared" si="7"/>
        <v>2</v>
      </c>
      <c r="B400" s="259" t="s">
        <v>728</v>
      </c>
      <c r="C400" s="201">
        <v>6900710</v>
      </c>
      <c r="D400" s="200" t="s">
        <v>41</v>
      </c>
      <c r="E400" s="200" t="s">
        <v>0</v>
      </c>
      <c r="F400" s="199" t="s">
        <v>720</v>
      </c>
      <c r="G400" s="198">
        <v>1</v>
      </c>
      <c r="H400" s="197" t="s">
        <v>179</v>
      </c>
      <c r="I400" s="258"/>
      <c r="J400" s="195"/>
      <c r="K400" s="257"/>
      <c r="L400" s="257"/>
      <c r="M400" s="193"/>
      <c r="N400" s="171">
        <f>VLOOKUP(C400,'Points-2015'!D:S,16,FALSE)</f>
        <v>1</v>
      </c>
      <c r="O400" s="171"/>
      <c r="P400" s="171"/>
      <c r="Q400" s="171"/>
      <c r="R400" s="172"/>
      <c r="T400" s="171"/>
    </row>
    <row r="401" spans="1:20" s="170" customFormat="1" ht="24" customHeight="1" thickBot="1">
      <c r="A401" s="169">
        <f t="shared" si="7"/>
        <v>2</v>
      </c>
      <c r="B401" s="278" t="s">
        <v>728</v>
      </c>
      <c r="C401" s="191">
        <v>6902027</v>
      </c>
      <c r="D401" s="190" t="s">
        <v>86</v>
      </c>
      <c r="E401" s="190" t="s">
        <v>0</v>
      </c>
      <c r="F401" s="189" t="s">
        <v>720</v>
      </c>
      <c r="G401" s="188">
        <v>1</v>
      </c>
      <c r="H401" s="187" t="s">
        <v>179</v>
      </c>
      <c r="I401" s="256"/>
      <c r="J401" s="185"/>
      <c r="K401" s="255"/>
      <c r="L401" s="255"/>
      <c r="M401" s="183"/>
      <c r="N401" s="171">
        <f>VLOOKUP(C401,'Points-2015'!D:S,16,FALSE)</f>
        <v>1</v>
      </c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f t="shared" si="7"/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/>
      <c r="M402" s="213"/>
      <c r="N402" s="171"/>
      <c r="O402" s="171"/>
      <c r="P402" s="171"/>
      <c r="Q402" s="171"/>
      <c r="R402" s="172"/>
      <c r="T402" s="171"/>
    </row>
    <row r="403" spans="1:20" s="170" customFormat="1" ht="24" customHeight="1">
      <c r="A403" s="169">
        <f t="shared" ref="A403:A466" si="8">A399+1</f>
        <v>3</v>
      </c>
      <c r="B403" s="276" t="s">
        <v>728</v>
      </c>
      <c r="C403" s="251">
        <v>6908353</v>
      </c>
      <c r="D403" s="250" t="s">
        <v>227</v>
      </c>
      <c r="E403" s="250" t="s">
        <v>0</v>
      </c>
      <c r="F403" s="249" t="s">
        <v>720</v>
      </c>
      <c r="G403" s="248">
        <v>1</v>
      </c>
      <c r="H403" s="247" t="s">
        <v>179</v>
      </c>
      <c r="I403" s="275"/>
      <c r="J403" s="245"/>
      <c r="K403" s="274"/>
      <c r="L403" s="274"/>
      <c r="M403" s="243"/>
      <c r="N403" s="171">
        <f>VLOOKUP(C403,'Points-2015'!D:S,16,FALSE)</f>
        <v>1</v>
      </c>
      <c r="O403" s="171"/>
      <c r="P403" s="171"/>
      <c r="Q403" s="171"/>
      <c r="R403" s="172"/>
      <c r="T403" s="171"/>
    </row>
    <row r="404" spans="1:20" s="170" customFormat="1" ht="24" customHeight="1">
      <c r="A404" s="169">
        <f t="shared" si="8"/>
        <v>3</v>
      </c>
      <c r="B404" s="273" t="s">
        <v>728</v>
      </c>
      <c r="C404" s="241">
        <v>6901946</v>
      </c>
      <c r="D404" s="240" t="s">
        <v>53</v>
      </c>
      <c r="E404" s="240" t="s">
        <v>0</v>
      </c>
      <c r="F404" s="239" t="s">
        <v>720</v>
      </c>
      <c r="G404" s="238">
        <v>1</v>
      </c>
      <c r="H404" s="237" t="s">
        <v>179</v>
      </c>
      <c r="I404" s="272"/>
      <c r="J404" s="235"/>
      <c r="K404" s="271"/>
      <c r="L404" s="271"/>
      <c r="M404" s="233"/>
      <c r="N404" s="171">
        <f>VLOOKUP(C404,'Points-2015'!D:S,16,FALSE)</f>
        <v>1</v>
      </c>
      <c r="O404" s="171"/>
      <c r="P404" s="171"/>
      <c r="Q404" s="171"/>
      <c r="R404" s="172"/>
      <c r="T404" s="171"/>
    </row>
    <row r="405" spans="1:20" s="170" customFormat="1" ht="24" customHeight="1" thickBot="1">
      <c r="A405" s="169">
        <f t="shared" si="8"/>
        <v>3</v>
      </c>
      <c r="B405" s="270" t="s">
        <v>728</v>
      </c>
      <c r="C405" s="231">
        <v>6918501</v>
      </c>
      <c r="D405" s="230" t="s">
        <v>67</v>
      </c>
      <c r="E405" s="230" t="s">
        <v>0</v>
      </c>
      <c r="F405" s="229" t="s">
        <v>720</v>
      </c>
      <c r="G405" s="228">
        <v>1</v>
      </c>
      <c r="H405" s="227" t="s">
        <v>179</v>
      </c>
      <c r="I405" s="269"/>
      <c r="J405" s="225"/>
      <c r="K405" s="268"/>
      <c r="L405" s="268"/>
      <c r="M405" s="223"/>
      <c r="N405" s="171">
        <f>VLOOKUP(C405,'Points-2015'!D:S,16,FALSE)</f>
        <v>1</v>
      </c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f t="shared" si="8"/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/>
      <c r="M406" s="213"/>
      <c r="N406" s="171"/>
      <c r="O406" s="171"/>
      <c r="P406" s="171"/>
      <c r="Q406" s="171"/>
      <c r="R406" s="172"/>
      <c r="T406" s="171"/>
    </row>
    <row r="407" spans="1:20" s="170" customFormat="1" ht="24" customHeight="1">
      <c r="A407" s="169">
        <f t="shared" si="8"/>
        <v>4</v>
      </c>
      <c r="B407" s="262" t="s">
        <v>728</v>
      </c>
      <c r="C407" s="211">
        <v>6905903</v>
      </c>
      <c r="D407" s="210" t="s">
        <v>108</v>
      </c>
      <c r="E407" s="210" t="s">
        <v>1</v>
      </c>
      <c r="F407" s="209" t="s">
        <v>720</v>
      </c>
      <c r="G407" s="208">
        <v>1</v>
      </c>
      <c r="H407" s="207" t="s">
        <v>8</v>
      </c>
      <c r="I407" s="261"/>
      <c r="J407" s="205"/>
      <c r="K407" s="260"/>
      <c r="L407" s="260" t="s">
        <v>747</v>
      </c>
      <c r="M407" s="203"/>
      <c r="N407" s="171">
        <f>VLOOKUP(C407,'Points-2015'!D:S,16,FALSE)</f>
        <v>1</v>
      </c>
      <c r="O407" s="171"/>
      <c r="P407" s="171"/>
      <c r="Q407" s="171"/>
      <c r="R407" s="172"/>
      <c r="T407" s="171"/>
    </row>
    <row r="408" spans="1:20" s="170" customFormat="1" ht="24" customHeight="1">
      <c r="A408" s="169">
        <f t="shared" si="8"/>
        <v>4</v>
      </c>
      <c r="B408" s="259" t="s">
        <v>728</v>
      </c>
      <c r="C408" s="201">
        <v>6919174</v>
      </c>
      <c r="D408" s="200" t="s">
        <v>124</v>
      </c>
      <c r="E408" s="200" t="s">
        <v>1</v>
      </c>
      <c r="F408" s="199" t="s">
        <v>720</v>
      </c>
      <c r="G408" s="198">
        <v>1</v>
      </c>
      <c r="H408" s="197" t="s">
        <v>8</v>
      </c>
      <c r="I408" s="258"/>
      <c r="J408" s="195"/>
      <c r="K408" s="257"/>
      <c r="L408" s="257" t="s">
        <v>747</v>
      </c>
      <c r="M408" s="193"/>
      <c r="N408" s="171">
        <f>VLOOKUP(C408,'Points-2015'!D:S,16,FALSE)</f>
        <v>1</v>
      </c>
      <c r="O408" s="171"/>
      <c r="P408" s="171"/>
      <c r="Q408" s="171"/>
      <c r="R408" s="172"/>
      <c r="T408" s="171"/>
    </row>
    <row r="409" spans="1:20" s="170" customFormat="1" ht="24" customHeight="1" thickBot="1">
      <c r="A409" s="169">
        <f t="shared" si="8"/>
        <v>4</v>
      </c>
      <c r="B409" s="278" t="s">
        <v>728</v>
      </c>
      <c r="C409" s="191">
        <v>6925027</v>
      </c>
      <c r="D409" s="190" t="s">
        <v>107</v>
      </c>
      <c r="E409" s="190" t="s">
        <v>1</v>
      </c>
      <c r="F409" s="189" t="s">
        <v>720</v>
      </c>
      <c r="G409" s="188">
        <v>1</v>
      </c>
      <c r="H409" s="187" t="s">
        <v>8</v>
      </c>
      <c r="I409" s="256"/>
      <c r="J409" s="185"/>
      <c r="K409" s="255"/>
      <c r="L409" s="255" t="s">
        <v>747</v>
      </c>
      <c r="M409" s="183"/>
      <c r="N409" s="171">
        <f>VLOOKUP(C409,'Points-2015'!D:S,16,FALSE)</f>
        <v>1</v>
      </c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f t="shared" si="8"/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/>
      <c r="M410" s="213"/>
      <c r="N410" s="171"/>
      <c r="O410" s="171"/>
      <c r="P410" s="171"/>
      <c r="Q410" s="171"/>
      <c r="R410" s="172"/>
      <c r="T410" s="171"/>
    </row>
    <row r="411" spans="1:20" s="170" customFormat="1" ht="24" customHeight="1">
      <c r="A411" s="169">
        <f t="shared" si="8"/>
        <v>5</v>
      </c>
      <c r="B411" s="276" t="s">
        <v>728</v>
      </c>
      <c r="C411" s="251">
        <v>6920244</v>
      </c>
      <c r="D411" s="250" t="s">
        <v>256</v>
      </c>
      <c r="E411" s="250" t="s">
        <v>554</v>
      </c>
      <c r="F411" s="249" t="s">
        <v>720</v>
      </c>
      <c r="G411" s="248">
        <v>1</v>
      </c>
      <c r="H411" s="247" t="s">
        <v>179</v>
      </c>
      <c r="I411" s="275"/>
      <c r="J411" s="245"/>
      <c r="K411" s="274"/>
      <c r="L411" s="274"/>
      <c r="M411" s="243"/>
      <c r="N411" s="171">
        <f>VLOOKUP(C411,'Points-2015'!D:S,16,FALSE)</f>
        <v>1</v>
      </c>
      <c r="O411" s="171"/>
      <c r="P411" s="171"/>
      <c r="Q411" s="171"/>
      <c r="R411" s="172"/>
      <c r="T411" s="171"/>
    </row>
    <row r="412" spans="1:20" s="170" customFormat="1" ht="24" customHeight="1">
      <c r="A412" s="169">
        <f t="shared" si="8"/>
        <v>5</v>
      </c>
      <c r="B412" s="273" t="s">
        <v>728</v>
      </c>
      <c r="C412" s="241">
        <v>6914199</v>
      </c>
      <c r="D412" s="240" t="s">
        <v>330</v>
      </c>
      <c r="E412" s="240" t="s">
        <v>554</v>
      </c>
      <c r="F412" s="239" t="s">
        <v>720</v>
      </c>
      <c r="G412" s="238">
        <v>1</v>
      </c>
      <c r="H412" s="237" t="s">
        <v>179</v>
      </c>
      <c r="I412" s="272"/>
      <c r="J412" s="235"/>
      <c r="K412" s="271"/>
      <c r="L412" s="271"/>
      <c r="M412" s="233"/>
      <c r="N412" s="171">
        <f>VLOOKUP(C412,'Points-2015'!D:S,16,FALSE)</f>
        <v>1</v>
      </c>
      <c r="O412" s="171"/>
      <c r="P412" s="171"/>
      <c r="Q412" s="171"/>
      <c r="R412" s="172"/>
      <c r="T412" s="171"/>
    </row>
    <row r="413" spans="1:20" s="170" customFormat="1" ht="24" customHeight="1" thickBot="1">
      <c r="A413" s="169">
        <f t="shared" si="8"/>
        <v>5</v>
      </c>
      <c r="B413" s="270" t="s">
        <v>728</v>
      </c>
      <c r="C413" s="231">
        <v>6926452</v>
      </c>
      <c r="D413" s="230" t="s">
        <v>800</v>
      </c>
      <c r="E413" s="230" t="s">
        <v>554</v>
      </c>
      <c r="F413" s="229" t="s">
        <v>720</v>
      </c>
      <c r="G413" s="228">
        <v>1</v>
      </c>
      <c r="H413" s="227" t="s">
        <v>179</v>
      </c>
      <c r="I413" s="269"/>
      <c r="J413" s="225"/>
      <c r="K413" s="268"/>
      <c r="L413" s="268"/>
      <c r="M413" s="223"/>
      <c r="N413" s="171">
        <f>VLOOKUP(C413,'Points-2015'!D:S,16,FALSE)</f>
        <v>1</v>
      </c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f t="shared" si="8"/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/>
      <c r="M414" s="213"/>
      <c r="N414" s="171"/>
      <c r="O414" s="171"/>
      <c r="P414" s="171"/>
      <c r="Q414" s="171"/>
      <c r="R414" s="172"/>
      <c r="T414" s="171"/>
    </row>
    <row r="415" spans="1:20" s="170" customFormat="1" ht="24" customHeight="1">
      <c r="A415" s="169">
        <f t="shared" si="8"/>
        <v>6</v>
      </c>
      <c r="B415" s="262" t="s">
        <v>728</v>
      </c>
      <c r="C415" s="211">
        <v>6919175</v>
      </c>
      <c r="D415" s="210" t="s">
        <v>94</v>
      </c>
      <c r="E415" s="210" t="s">
        <v>1</v>
      </c>
      <c r="F415" s="209" t="s">
        <v>720</v>
      </c>
      <c r="G415" s="208">
        <v>1</v>
      </c>
      <c r="H415" s="207" t="s">
        <v>8</v>
      </c>
      <c r="I415" s="261"/>
      <c r="J415" s="205"/>
      <c r="K415" s="260"/>
      <c r="L415" s="260" t="s">
        <v>747</v>
      </c>
      <c r="M415" s="203"/>
      <c r="N415" s="171">
        <f>VLOOKUP(C415,'Points-2015'!D:S,16,FALSE)</f>
        <v>1</v>
      </c>
      <c r="O415" s="171"/>
      <c r="P415" s="171"/>
      <c r="Q415" s="171"/>
      <c r="R415" s="172"/>
      <c r="T415" s="171"/>
    </row>
    <row r="416" spans="1:20" s="170" customFormat="1" ht="24" customHeight="1">
      <c r="A416" s="169">
        <f t="shared" si="8"/>
        <v>6</v>
      </c>
      <c r="B416" s="259" t="s">
        <v>728</v>
      </c>
      <c r="C416" s="201">
        <v>6923168</v>
      </c>
      <c r="D416" s="200" t="s">
        <v>125</v>
      </c>
      <c r="E416" s="200" t="s">
        <v>1</v>
      </c>
      <c r="F416" s="199" t="s">
        <v>720</v>
      </c>
      <c r="G416" s="198">
        <v>1</v>
      </c>
      <c r="H416" s="197" t="s">
        <v>8</v>
      </c>
      <c r="I416" s="258"/>
      <c r="J416" s="195"/>
      <c r="K416" s="257"/>
      <c r="L416" s="257" t="s">
        <v>747</v>
      </c>
      <c r="M416" s="193"/>
      <c r="N416" s="171">
        <f>VLOOKUP(C416,'Points-2015'!D:S,16,FALSE)</f>
        <v>1</v>
      </c>
      <c r="O416" s="171"/>
      <c r="P416" s="171"/>
      <c r="Q416" s="171"/>
      <c r="R416" s="172"/>
      <c r="T416" s="171"/>
    </row>
    <row r="417" spans="1:20" s="170" customFormat="1" ht="24" customHeight="1" thickBot="1">
      <c r="A417" s="169">
        <f t="shared" si="8"/>
        <v>6</v>
      </c>
      <c r="B417" s="278" t="s">
        <v>728</v>
      </c>
      <c r="C417" s="191">
        <v>6918472</v>
      </c>
      <c r="D417" s="190" t="s">
        <v>247</v>
      </c>
      <c r="E417" s="190" t="s">
        <v>1</v>
      </c>
      <c r="F417" s="189" t="s">
        <v>720</v>
      </c>
      <c r="G417" s="188">
        <v>1</v>
      </c>
      <c r="H417" s="187" t="s">
        <v>179</v>
      </c>
      <c r="I417" s="256"/>
      <c r="J417" s="185"/>
      <c r="K417" s="255"/>
      <c r="L417" s="255" t="s">
        <v>747</v>
      </c>
      <c r="M417" s="183"/>
      <c r="N417" s="171">
        <f>VLOOKUP(C417,'Points-2015'!D:S,16,FALSE)</f>
        <v>1</v>
      </c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f t="shared" si="8"/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/>
      <c r="M418" s="213"/>
      <c r="N418" s="171"/>
      <c r="O418" s="171"/>
      <c r="P418" s="171"/>
      <c r="Q418" s="171"/>
      <c r="R418" s="172"/>
      <c r="T418" s="171"/>
    </row>
    <row r="419" spans="1:20" s="170" customFormat="1" ht="24" customHeight="1">
      <c r="A419" s="169">
        <f t="shared" si="8"/>
        <v>7</v>
      </c>
      <c r="B419" s="276" t="s">
        <v>728</v>
      </c>
      <c r="C419" s="251">
        <v>6919181</v>
      </c>
      <c r="D419" s="250" t="s">
        <v>51</v>
      </c>
      <c r="E419" s="250" t="s">
        <v>350</v>
      </c>
      <c r="F419" s="249" t="s">
        <v>720</v>
      </c>
      <c r="G419" s="248">
        <v>1</v>
      </c>
      <c r="H419" s="247" t="s">
        <v>179</v>
      </c>
      <c r="I419" s="275"/>
      <c r="J419" s="245"/>
      <c r="K419" s="274"/>
      <c r="L419" s="274"/>
      <c r="M419" s="243"/>
      <c r="N419" s="171">
        <f>VLOOKUP(C419,'Points-2015'!D:S,16,FALSE)</f>
        <v>1</v>
      </c>
      <c r="O419" s="171"/>
      <c r="P419" s="171"/>
      <c r="Q419" s="171"/>
      <c r="R419" s="172"/>
      <c r="T419" s="171"/>
    </row>
    <row r="420" spans="1:20" s="170" customFormat="1" ht="24" customHeight="1">
      <c r="A420" s="169">
        <f t="shared" si="8"/>
        <v>7</v>
      </c>
      <c r="B420" s="273" t="s">
        <v>728</v>
      </c>
      <c r="C420" s="241">
        <v>6915309</v>
      </c>
      <c r="D420" s="240" t="s">
        <v>240</v>
      </c>
      <c r="E420" s="240" t="s">
        <v>350</v>
      </c>
      <c r="F420" s="239" t="s">
        <v>720</v>
      </c>
      <c r="G420" s="238">
        <v>1</v>
      </c>
      <c r="H420" s="237" t="s">
        <v>179</v>
      </c>
      <c r="I420" s="272"/>
      <c r="J420" s="235"/>
      <c r="K420" s="271"/>
      <c r="L420" s="271"/>
      <c r="M420" s="233"/>
      <c r="N420" s="171">
        <f>VLOOKUP(C420,'Points-2015'!D:S,16,FALSE)</f>
        <v>1</v>
      </c>
      <c r="O420" s="171"/>
      <c r="P420" s="171"/>
      <c r="Q420" s="171"/>
      <c r="R420" s="172"/>
      <c r="T420" s="171"/>
    </row>
    <row r="421" spans="1:20" s="170" customFormat="1" ht="24" customHeight="1" thickBot="1">
      <c r="A421" s="169">
        <f t="shared" si="8"/>
        <v>7</v>
      </c>
      <c r="B421" s="270" t="s">
        <v>728</v>
      </c>
      <c r="C421" s="231">
        <v>6914765</v>
      </c>
      <c r="D421" s="230" t="s">
        <v>137</v>
      </c>
      <c r="E421" s="230" t="s">
        <v>350</v>
      </c>
      <c r="F421" s="229" t="s">
        <v>720</v>
      </c>
      <c r="G421" s="228">
        <v>1</v>
      </c>
      <c r="H421" s="227" t="s">
        <v>179</v>
      </c>
      <c r="I421" s="269"/>
      <c r="J421" s="225"/>
      <c r="K421" s="268"/>
      <c r="L421" s="268"/>
      <c r="M421" s="223"/>
      <c r="N421" s="171">
        <f>VLOOKUP(C421,'Points-2015'!D:S,16,FALSE)</f>
        <v>1</v>
      </c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f t="shared" si="8"/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/>
      <c r="M422" s="213"/>
      <c r="N422" s="171"/>
      <c r="O422" s="171"/>
      <c r="P422" s="171"/>
      <c r="Q422" s="171"/>
      <c r="R422" s="172"/>
      <c r="T422" s="171"/>
    </row>
    <row r="423" spans="1:20" s="170" customFormat="1" ht="24" customHeight="1">
      <c r="A423" s="169">
        <f t="shared" si="8"/>
        <v>8</v>
      </c>
      <c r="B423" s="262" t="s">
        <v>728</v>
      </c>
      <c r="C423" s="211">
        <v>6919949</v>
      </c>
      <c r="D423" s="210" t="s">
        <v>99</v>
      </c>
      <c r="E423" s="210" t="s">
        <v>0</v>
      </c>
      <c r="F423" s="209" t="s">
        <v>720</v>
      </c>
      <c r="G423" s="208">
        <v>1</v>
      </c>
      <c r="H423" s="207" t="s">
        <v>179</v>
      </c>
      <c r="I423" s="261"/>
      <c r="J423" s="205"/>
      <c r="K423" s="260"/>
      <c r="L423" s="260"/>
      <c r="M423" s="203"/>
      <c r="N423" s="171">
        <f>VLOOKUP(C423,'Points-2015'!D:S,16,FALSE)</f>
        <v>1</v>
      </c>
      <c r="O423" s="171"/>
      <c r="P423" s="171"/>
      <c r="Q423" s="171"/>
      <c r="R423" s="172"/>
      <c r="T423" s="171"/>
    </row>
    <row r="424" spans="1:20" s="170" customFormat="1" ht="24" customHeight="1">
      <c r="A424" s="169">
        <f t="shared" si="8"/>
        <v>8</v>
      </c>
      <c r="B424" s="259" t="s">
        <v>728</v>
      </c>
      <c r="C424" s="201">
        <v>6912129</v>
      </c>
      <c r="D424" s="200" t="s">
        <v>232</v>
      </c>
      <c r="E424" s="200" t="s">
        <v>0</v>
      </c>
      <c r="F424" s="199" t="s">
        <v>720</v>
      </c>
      <c r="G424" s="198">
        <v>1</v>
      </c>
      <c r="H424" s="197" t="s">
        <v>179</v>
      </c>
      <c r="I424" s="258"/>
      <c r="J424" s="195"/>
      <c r="K424" s="257"/>
      <c r="L424" s="257"/>
      <c r="M424" s="193"/>
      <c r="N424" s="171">
        <f>VLOOKUP(C424,'Points-2015'!D:S,16,FALSE)</f>
        <v>1</v>
      </c>
      <c r="O424" s="171"/>
      <c r="P424" s="171"/>
      <c r="Q424" s="171"/>
      <c r="R424" s="172"/>
      <c r="T424" s="171"/>
    </row>
    <row r="425" spans="1:20" s="170" customFormat="1" ht="24" customHeight="1" thickBot="1">
      <c r="A425" s="169">
        <f t="shared" si="8"/>
        <v>8</v>
      </c>
      <c r="B425" s="278" t="s">
        <v>728</v>
      </c>
      <c r="C425" s="191">
        <v>6904952</v>
      </c>
      <c r="D425" s="190" t="s">
        <v>647</v>
      </c>
      <c r="E425" s="190" t="s">
        <v>0</v>
      </c>
      <c r="F425" s="189" t="s">
        <v>720</v>
      </c>
      <c r="G425" s="188">
        <v>1</v>
      </c>
      <c r="H425" s="187" t="s">
        <v>179</v>
      </c>
      <c r="I425" s="256"/>
      <c r="J425" s="185"/>
      <c r="K425" s="255"/>
      <c r="L425" s="255"/>
      <c r="M425" s="183"/>
      <c r="N425" s="171">
        <f>VLOOKUP(C425,'Points-2015'!D:S,16,FALSE)</f>
        <v>1</v>
      </c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f t="shared" si="8"/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/>
      <c r="M426" s="213"/>
      <c r="N426" s="171"/>
      <c r="O426" s="171"/>
      <c r="P426" s="171"/>
      <c r="Q426" s="171"/>
      <c r="R426" s="172"/>
      <c r="T426" s="171"/>
    </row>
    <row r="427" spans="1:20" s="170" customFormat="1" ht="24" customHeight="1">
      <c r="A427" s="169">
        <f t="shared" si="8"/>
        <v>9</v>
      </c>
      <c r="B427" s="276" t="s">
        <v>728</v>
      </c>
      <c r="C427" s="251">
        <v>6918443</v>
      </c>
      <c r="D427" s="250" t="s">
        <v>65</v>
      </c>
      <c r="E427" s="250" t="s">
        <v>1</v>
      </c>
      <c r="F427" s="249" t="s">
        <v>720</v>
      </c>
      <c r="G427" s="248">
        <v>1</v>
      </c>
      <c r="H427" s="247" t="s">
        <v>179</v>
      </c>
      <c r="I427" s="275"/>
      <c r="J427" s="245"/>
      <c r="K427" s="274"/>
      <c r="L427" s="274"/>
      <c r="M427" s="243"/>
      <c r="N427" s="171">
        <f>VLOOKUP(C427,'Points-2015'!D:S,16,FALSE)</f>
        <v>1</v>
      </c>
      <c r="O427" s="171"/>
      <c r="P427" s="171"/>
      <c r="Q427" s="171"/>
      <c r="R427" s="172"/>
      <c r="T427" s="171"/>
    </row>
    <row r="428" spans="1:20" s="170" customFormat="1" ht="24" customHeight="1">
      <c r="A428" s="169">
        <f t="shared" si="8"/>
        <v>9</v>
      </c>
      <c r="B428" s="273" t="s">
        <v>728</v>
      </c>
      <c r="C428" s="241">
        <v>6924538</v>
      </c>
      <c r="D428" s="240" t="s">
        <v>31</v>
      </c>
      <c r="E428" s="240" t="s">
        <v>1</v>
      </c>
      <c r="F428" s="239" t="s">
        <v>720</v>
      </c>
      <c r="G428" s="238">
        <v>1</v>
      </c>
      <c r="H428" s="237" t="s">
        <v>179</v>
      </c>
      <c r="I428" s="272"/>
      <c r="J428" s="235"/>
      <c r="K428" s="271"/>
      <c r="L428" s="271"/>
      <c r="M428" s="233"/>
      <c r="N428" s="171">
        <f>VLOOKUP(C428,'Points-2015'!D:S,16,FALSE)</f>
        <v>1</v>
      </c>
      <c r="O428" s="171"/>
      <c r="P428" s="171"/>
      <c r="Q428" s="171"/>
      <c r="R428" s="172"/>
      <c r="T428" s="171"/>
    </row>
    <row r="429" spans="1:20" s="170" customFormat="1" ht="24" customHeight="1" thickBot="1">
      <c r="A429" s="169">
        <f t="shared" si="8"/>
        <v>9</v>
      </c>
      <c r="B429" s="270" t="s">
        <v>728</v>
      </c>
      <c r="C429" s="231">
        <v>6922115</v>
      </c>
      <c r="D429" s="230" t="s">
        <v>114</v>
      </c>
      <c r="E429" s="230" t="s">
        <v>1</v>
      </c>
      <c r="F429" s="229" t="s">
        <v>720</v>
      </c>
      <c r="G429" s="228">
        <v>1</v>
      </c>
      <c r="H429" s="227" t="s">
        <v>179</v>
      </c>
      <c r="I429" s="269"/>
      <c r="J429" s="225"/>
      <c r="K429" s="268"/>
      <c r="L429" s="268"/>
      <c r="M429" s="223"/>
      <c r="N429" s="171">
        <f>VLOOKUP(C429,'Points-2015'!D:S,16,FALSE)</f>
        <v>1</v>
      </c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f t="shared" si="8"/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/>
      <c r="M430" s="213"/>
      <c r="N430" s="171"/>
      <c r="O430" s="171"/>
      <c r="P430" s="171"/>
      <c r="Q430" s="171"/>
      <c r="R430" s="172"/>
      <c r="T430" s="171"/>
    </row>
    <row r="431" spans="1:20" s="170" customFormat="1" ht="24" customHeight="1">
      <c r="A431" s="169">
        <f t="shared" si="8"/>
        <v>10</v>
      </c>
      <c r="B431" s="262" t="s">
        <v>728</v>
      </c>
      <c r="C431" s="211">
        <v>6903034</v>
      </c>
      <c r="D431" s="210" t="s">
        <v>216</v>
      </c>
      <c r="E431" s="210" t="s">
        <v>554</v>
      </c>
      <c r="F431" s="209" t="s">
        <v>720</v>
      </c>
      <c r="G431" s="208">
        <v>1</v>
      </c>
      <c r="H431" s="207" t="s">
        <v>8</v>
      </c>
      <c r="I431" s="261"/>
      <c r="J431" s="205"/>
      <c r="K431" s="260"/>
      <c r="L431" s="260"/>
      <c r="M431" s="203"/>
      <c r="N431" s="171">
        <f>VLOOKUP(C431,'Points-2015'!D:S,16,FALSE)</f>
        <v>1</v>
      </c>
      <c r="O431" s="171"/>
      <c r="P431" s="171"/>
      <c r="Q431" s="171"/>
      <c r="R431" s="172"/>
      <c r="T431" s="171"/>
    </row>
    <row r="432" spans="1:20" s="170" customFormat="1" ht="24" customHeight="1">
      <c r="A432" s="169">
        <f t="shared" si="8"/>
        <v>10</v>
      </c>
      <c r="B432" s="259" t="s">
        <v>728</v>
      </c>
      <c r="C432" s="201">
        <v>6925543</v>
      </c>
      <c r="D432" s="200" t="s">
        <v>301</v>
      </c>
      <c r="E432" s="200" t="s">
        <v>554</v>
      </c>
      <c r="F432" s="199" t="s">
        <v>720</v>
      </c>
      <c r="G432" s="198">
        <v>1</v>
      </c>
      <c r="H432" s="197" t="s">
        <v>179</v>
      </c>
      <c r="I432" s="258"/>
      <c r="J432" s="195"/>
      <c r="K432" s="257"/>
      <c r="L432" s="257" t="s">
        <v>747</v>
      </c>
      <c r="M432" s="193"/>
      <c r="N432" s="171">
        <f>VLOOKUP(C432,'Points-2015'!D:S,16,FALSE)</f>
        <v>1</v>
      </c>
      <c r="O432" s="171"/>
      <c r="P432" s="171"/>
      <c r="Q432" s="171"/>
      <c r="R432" s="172"/>
      <c r="T432" s="171"/>
    </row>
    <row r="433" spans="1:20" s="170" customFormat="1" ht="24" customHeight="1" thickBot="1">
      <c r="A433" s="169">
        <f t="shared" si="8"/>
        <v>10</v>
      </c>
      <c r="B433" s="278" t="s">
        <v>728</v>
      </c>
      <c r="C433" s="191">
        <v>6917994</v>
      </c>
      <c r="D433" s="190" t="s">
        <v>244</v>
      </c>
      <c r="E433" s="190" t="s">
        <v>554</v>
      </c>
      <c r="F433" s="189" t="s">
        <v>720</v>
      </c>
      <c r="G433" s="188">
        <v>1</v>
      </c>
      <c r="H433" s="187" t="s">
        <v>179</v>
      </c>
      <c r="I433" s="256"/>
      <c r="J433" s="185"/>
      <c r="K433" s="255"/>
      <c r="L433" s="255" t="s">
        <v>747</v>
      </c>
      <c r="M433" s="183"/>
      <c r="N433" s="171">
        <f>VLOOKUP(C433,'Points-2015'!D:S,16,FALSE)</f>
        <v>1</v>
      </c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f t="shared" si="8"/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/>
      <c r="M434" s="213"/>
      <c r="N434" s="171"/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f t="shared" si="8"/>
        <v>11</v>
      </c>
      <c r="B435" s="276" t="s">
        <v>728</v>
      </c>
      <c r="C435" s="251"/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/>
      <c r="M435" s="243"/>
      <c r="N435" s="171"/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f t="shared" si="8"/>
        <v>11</v>
      </c>
      <c r="B436" s="273" t="s">
        <v>728</v>
      </c>
      <c r="C436" s="241"/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/>
      <c r="M436" s="233"/>
      <c r="N436" s="171"/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f t="shared" si="8"/>
        <v>11</v>
      </c>
      <c r="B437" s="270" t="s">
        <v>728</v>
      </c>
      <c r="C437" s="231"/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/>
      <c r="M437" s="223"/>
      <c r="N437" s="171"/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f t="shared" si="8"/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/>
      <c r="M438" s="213"/>
      <c r="N438" s="171"/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f t="shared" si="8"/>
        <v>12</v>
      </c>
      <c r="B439" s="262" t="s">
        <v>728</v>
      </c>
      <c r="C439" s="211"/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/>
      <c r="M439" s="203"/>
      <c r="N439" s="171"/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f t="shared" si="8"/>
        <v>12</v>
      </c>
      <c r="B440" s="259" t="s">
        <v>728</v>
      </c>
      <c r="C440" s="201"/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/>
      <c r="M440" s="193"/>
      <c r="N440" s="171"/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f t="shared" si="8"/>
        <v>12</v>
      </c>
      <c r="B441" s="278" t="s">
        <v>728</v>
      </c>
      <c r="C441" s="191"/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/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f t="shared" si="8"/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/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f t="shared" si="8"/>
        <v>13</v>
      </c>
      <c r="B443" s="276" t="s">
        <v>728</v>
      </c>
      <c r="C443" s="251"/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/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f t="shared" si="8"/>
        <v>13</v>
      </c>
      <c r="B444" s="273" t="s">
        <v>728</v>
      </c>
      <c r="C444" s="241"/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/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f t="shared" si="8"/>
        <v>13</v>
      </c>
      <c r="B445" s="270" t="s">
        <v>728</v>
      </c>
      <c r="C445" s="231"/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/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f t="shared" si="8"/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/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f t="shared" si="8"/>
        <v>14</v>
      </c>
      <c r="B447" s="262" t="s">
        <v>728</v>
      </c>
      <c r="C447" s="211"/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/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f t="shared" si="8"/>
        <v>14</v>
      </c>
      <c r="B448" s="259" t="s">
        <v>728</v>
      </c>
      <c r="C448" s="201"/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/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f t="shared" si="8"/>
        <v>14</v>
      </c>
      <c r="B449" s="278" t="s">
        <v>728</v>
      </c>
      <c r="C449" s="191"/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/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f t="shared" si="8"/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/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f t="shared" si="8"/>
        <v>15</v>
      </c>
      <c r="B451" s="276" t="s">
        <v>728</v>
      </c>
      <c r="C451" s="251"/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/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f t="shared" si="8"/>
        <v>15</v>
      </c>
      <c r="B452" s="273" t="s">
        <v>728</v>
      </c>
      <c r="C452" s="241"/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/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f t="shared" si="8"/>
        <v>15</v>
      </c>
      <c r="B453" s="270" t="s">
        <v>728</v>
      </c>
      <c r="C453" s="231"/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/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f t="shared" si="8"/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/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f t="shared" si="8"/>
        <v>16</v>
      </c>
      <c r="B455" s="262" t="s">
        <v>728</v>
      </c>
      <c r="C455" s="211"/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/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f t="shared" si="8"/>
        <v>16</v>
      </c>
      <c r="B456" s="259" t="s">
        <v>728</v>
      </c>
      <c r="C456" s="201"/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/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f t="shared" si="8"/>
        <v>16</v>
      </c>
      <c r="B457" s="278" t="s">
        <v>728</v>
      </c>
      <c r="C457" s="191"/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/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f t="shared" si="8"/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/>
      <c r="M458" s="213"/>
      <c r="N458" s="171"/>
      <c r="O458" s="171"/>
      <c r="P458" s="171"/>
      <c r="Q458" s="171"/>
      <c r="R458" s="172"/>
      <c r="T458" s="171"/>
    </row>
    <row r="459" spans="1:20" s="170" customFormat="1" ht="24" customHeight="1">
      <c r="A459" s="169">
        <v>1</v>
      </c>
      <c r="B459" s="276"/>
      <c r="C459" s="251">
        <v>6925756</v>
      </c>
      <c r="D459" s="250" t="s">
        <v>311</v>
      </c>
      <c r="E459" s="250" t="s">
        <v>554</v>
      </c>
      <c r="F459" s="249" t="s">
        <v>720</v>
      </c>
      <c r="G459" s="248">
        <v>2</v>
      </c>
      <c r="H459" s="247" t="s">
        <v>8</v>
      </c>
      <c r="I459" s="275"/>
      <c r="J459" s="245" t="s">
        <v>792</v>
      </c>
      <c r="K459" s="274" t="s">
        <v>179</v>
      </c>
      <c r="L459" s="274"/>
      <c r="M459" s="243"/>
      <c r="N459" s="171">
        <f>VLOOKUP(C459,'Points-2015'!D:S,16,FALSE)</f>
        <v>2</v>
      </c>
      <c r="O459" s="171"/>
      <c r="P459" s="171"/>
      <c r="Q459" s="171"/>
      <c r="R459" s="172"/>
      <c r="T459" s="171"/>
    </row>
    <row r="460" spans="1:20" s="170" customFormat="1" ht="24" customHeight="1">
      <c r="A460" s="169">
        <v>1</v>
      </c>
      <c r="B460" s="273" t="s">
        <v>726</v>
      </c>
      <c r="C460" s="241">
        <v>6924535</v>
      </c>
      <c r="D460" s="240" t="s">
        <v>84</v>
      </c>
      <c r="E460" s="240" t="s">
        <v>554</v>
      </c>
      <c r="F460" s="239" t="s">
        <v>720</v>
      </c>
      <c r="G460" s="238">
        <v>2</v>
      </c>
      <c r="H460" s="237" t="s">
        <v>179</v>
      </c>
      <c r="I460" s="272"/>
      <c r="J460" s="235" t="s">
        <v>792</v>
      </c>
      <c r="K460" s="271"/>
      <c r="L460" s="271" t="s">
        <v>747</v>
      </c>
      <c r="M460" s="233"/>
      <c r="N460" s="171">
        <f>VLOOKUP(C460,'Points-2015'!D:S,16,FALSE)</f>
        <v>2</v>
      </c>
      <c r="O460" s="171"/>
      <c r="P460" s="171"/>
      <c r="Q460" s="171"/>
      <c r="R460" s="172"/>
      <c r="T460" s="171"/>
    </row>
    <row r="461" spans="1:20" s="170" customFormat="1" ht="24" customHeight="1" thickBot="1">
      <c r="A461" s="169">
        <v>1</v>
      </c>
      <c r="B461" s="270"/>
      <c r="C461" s="231">
        <v>6926019</v>
      </c>
      <c r="D461" s="230" t="s">
        <v>340</v>
      </c>
      <c r="E461" s="230" t="s">
        <v>554</v>
      </c>
      <c r="F461" s="229" t="s">
        <v>720</v>
      </c>
      <c r="G461" s="228">
        <v>2</v>
      </c>
      <c r="H461" s="227" t="s">
        <v>179</v>
      </c>
      <c r="I461" s="269"/>
      <c r="J461" s="225" t="s">
        <v>792</v>
      </c>
      <c r="K461" s="268"/>
      <c r="L461" s="268" t="s">
        <v>747</v>
      </c>
      <c r="M461" s="223"/>
      <c r="N461" s="171">
        <f>VLOOKUP(C461,'Points-2015'!D:S,16,FALSE)</f>
        <v>2</v>
      </c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/>
      <c r="M462" s="213"/>
      <c r="N462" s="171"/>
      <c r="O462" s="171"/>
      <c r="P462" s="171"/>
      <c r="Q462" s="171"/>
      <c r="R462" s="172"/>
      <c r="T462" s="171"/>
    </row>
    <row r="463" spans="1:20" s="170" customFormat="1" ht="24" customHeight="1">
      <c r="A463" s="169">
        <f t="shared" si="8"/>
        <v>2</v>
      </c>
      <c r="B463" s="262"/>
      <c r="C463" s="211">
        <v>6920769</v>
      </c>
      <c r="D463" s="210" t="s">
        <v>374</v>
      </c>
      <c r="E463" s="210" t="s">
        <v>2</v>
      </c>
      <c r="F463" s="209" t="s">
        <v>720</v>
      </c>
      <c r="G463" s="208">
        <v>2</v>
      </c>
      <c r="H463" s="207" t="s">
        <v>179</v>
      </c>
      <c r="I463" s="261"/>
      <c r="J463" s="205" t="s">
        <v>792</v>
      </c>
      <c r="K463" s="260"/>
      <c r="L463" s="260"/>
      <c r="M463" s="203"/>
      <c r="N463" s="171">
        <f>VLOOKUP(C463,'Points-2015'!D:S,16,FALSE)</f>
        <v>2</v>
      </c>
      <c r="O463" s="171"/>
      <c r="P463" s="171"/>
      <c r="Q463" s="171"/>
      <c r="R463" s="172"/>
      <c r="T463" s="171"/>
    </row>
    <row r="464" spans="1:20" s="170" customFormat="1" ht="24" customHeight="1">
      <c r="A464" s="169">
        <f t="shared" si="8"/>
        <v>2</v>
      </c>
      <c r="B464" s="259" t="s">
        <v>726</v>
      </c>
      <c r="C464" s="201">
        <v>6920770</v>
      </c>
      <c r="D464" s="200" t="s">
        <v>261</v>
      </c>
      <c r="E464" s="200" t="s">
        <v>2</v>
      </c>
      <c r="F464" s="199" t="s">
        <v>720</v>
      </c>
      <c r="G464" s="198">
        <v>2</v>
      </c>
      <c r="H464" s="197" t="s">
        <v>179</v>
      </c>
      <c r="I464" s="258"/>
      <c r="J464" s="195" t="s">
        <v>792</v>
      </c>
      <c r="K464" s="257"/>
      <c r="L464" s="257"/>
      <c r="M464" s="193"/>
      <c r="N464" s="171">
        <f>VLOOKUP(C464,'Points-2015'!D:S,16,FALSE)</f>
        <v>2</v>
      </c>
      <c r="O464" s="171"/>
      <c r="P464" s="171"/>
      <c r="Q464" s="171"/>
      <c r="R464" s="172"/>
      <c r="T464" s="171"/>
    </row>
    <row r="465" spans="1:20" s="170" customFormat="1" ht="24" customHeight="1" thickBot="1">
      <c r="A465" s="169">
        <f t="shared" si="8"/>
        <v>2</v>
      </c>
      <c r="B465" s="278"/>
      <c r="C465" s="191">
        <v>6921793</v>
      </c>
      <c r="D465" s="190" t="s">
        <v>266</v>
      </c>
      <c r="E465" s="190" t="s">
        <v>2</v>
      </c>
      <c r="F465" s="189" t="s">
        <v>720</v>
      </c>
      <c r="G465" s="188">
        <v>2</v>
      </c>
      <c r="H465" s="187" t="s">
        <v>179</v>
      </c>
      <c r="I465" s="256"/>
      <c r="J465" s="185" t="s">
        <v>792</v>
      </c>
      <c r="K465" s="255"/>
      <c r="L465" s="255"/>
      <c r="M465" s="183"/>
      <c r="N465" s="171">
        <f>VLOOKUP(C465,'Points-2015'!D:S,16,FALSE)</f>
        <v>2</v>
      </c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f t="shared" si="8"/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/>
      <c r="M466" s="213"/>
      <c r="N466" s="171"/>
      <c r="O466" s="171"/>
      <c r="P466" s="171"/>
      <c r="Q466" s="171"/>
      <c r="R466" s="172"/>
      <c r="T466" s="171"/>
    </row>
    <row r="467" spans="1:20" s="170" customFormat="1" ht="24" customHeight="1">
      <c r="A467" s="169">
        <f t="shared" ref="A467:A522" si="9">A463+1</f>
        <v>3</v>
      </c>
      <c r="B467" s="276"/>
      <c r="C467" s="251">
        <v>6901446</v>
      </c>
      <c r="D467" s="250" t="s">
        <v>202</v>
      </c>
      <c r="E467" s="250" t="s">
        <v>2</v>
      </c>
      <c r="F467" s="249" t="s">
        <v>720</v>
      </c>
      <c r="G467" s="248">
        <v>2</v>
      </c>
      <c r="H467" s="247" t="s">
        <v>179</v>
      </c>
      <c r="I467" s="275"/>
      <c r="J467" s="245" t="s">
        <v>792</v>
      </c>
      <c r="K467" s="274"/>
      <c r="L467" s="274"/>
      <c r="M467" s="243"/>
      <c r="N467" s="171">
        <f>VLOOKUP(C467,'Points-2015'!D:S,16,FALSE)</f>
        <v>2</v>
      </c>
      <c r="O467" s="171"/>
      <c r="P467" s="171"/>
      <c r="Q467" s="171"/>
      <c r="R467" s="172"/>
      <c r="T467" s="171"/>
    </row>
    <row r="468" spans="1:20" s="170" customFormat="1" ht="24" customHeight="1">
      <c r="A468" s="169">
        <f t="shared" si="9"/>
        <v>3</v>
      </c>
      <c r="B468" s="273" t="s">
        <v>726</v>
      </c>
      <c r="C468" s="241">
        <v>6924512</v>
      </c>
      <c r="D468" s="240" t="s">
        <v>38</v>
      </c>
      <c r="E468" s="240" t="s">
        <v>2</v>
      </c>
      <c r="F468" s="239" t="s">
        <v>720</v>
      </c>
      <c r="G468" s="238">
        <v>2</v>
      </c>
      <c r="H468" s="237" t="s">
        <v>179</v>
      </c>
      <c r="I468" s="272"/>
      <c r="J468" s="235" t="s">
        <v>792</v>
      </c>
      <c r="K468" s="271"/>
      <c r="L468" s="271"/>
      <c r="M468" s="233"/>
      <c r="N468" s="171">
        <f>VLOOKUP(C468,'Points-2015'!D:S,16,FALSE)</f>
        <v>2</v>
      </c>
      <c r="O468" s="171"/>
      <c r="P468" s="171"/>
      <c r="Q468" s="171"/>
      <c r="R468" s="172"/>
      <c r="T468" s="171"/>
    </row>
    <row r="469" spans="1:20" s="170" customFormat="1" ht="24" customHeight="1" thickBot="1">
      <c r="A469" s="169">
        <f t="shared" si="9"/>
        <v>3</v>
      </c>
      <c r="B469" s="270"/>
      <c r="C469" s="231">
        <v>6924513</v>
      </c>
      <c r="D469" s="230" t="s">
        <v>353</v>
      </c>
      <c r="E469" s="230" t="s">
        <v>2</v>
      </c>
      <c r="F469" s="229" t="s">
        <v>720</v>
      </c>
      <c r="G469" s="228">
        <v>2</v>
      </c>
      <c r="H469" s="227" t="s">
        <v>179</v>
      </c>
      <c r="I469" s="269"/>
      <c r="J469" s="225" t="s">
        <v>792</v>
      </c>
      <c r="K469" s="268"/>
      <c r="L469" s="268"/>
      <c r="M469" s="223"/>
      <c r="N469" s="171">
        <f>VLOOKUP(C469,'Points-2015'!D:S,16,FALSE)</f>
        <v>2</v>
      </c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f t="shared" si="9"/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/>
      <c r="M470" s="213"/>
      <c r="N470" s="171"/>
      <c r="O470" s="171"/>
      <c r="P470" s="171"/>
      <c r="Q470" s="171"/>
      <c r="R470" s="172"/>
      <c r="T470" s="171"/>
    </row>
    <row r="471" spans="1:20" s="170" customFormat="1" ht="24" hidden="1" customHeight="1">
      <c r="A471" s="169">
        <f t="shared" si="9"/>
        <v>4</v>
      </c>
      <c r="B471" s="262"/>
      <c r="C471" s="211"/>
      <c r="D471" s="210" t="s">
        <v>176</v>
      </c>
      <c r="E471" s="210" t="s">
        <v>177</v>
      </c>
      <c r="F471" s="209" t="s">
        <v>720</v>
      </c>
      <c r="G471" s="208"/>
      <c r="H471" s="207" t="s">
        <v>178</v>
      </c>
      <c r="I471" s="261"/>
      <c r="J471" s="205"/>
      <c r="K471" s="260"/>
      <c r="L471" s="260"/>
      <c r="M471" s="203"/>
      <c r="N471" s="171"/>
      <c r="O471" s="171"/>
      <c r="P471" s="171"/>
      <c r="Q471" s="171"/>
      <c r="R471" s="172"/>
      <c r="T471" s="171"/>
    </row>
    <row r="472" spans="1:20" s="170" customFormat="1" ht="24" hidden="1" customHeight="1">
      <c r="A472" s="169">
        <f t="shared" si="9"/>
        <v>4</v>
      </c>
      <c r="B472" s="259" t="s">
        <v>726</v>
      </c>
      <c r="C472" s="201"/>
      <c r="D472" s="200" t="s">
        <v>176</v>
      </c>
      <c r="E472" s="200" t="s">
        <v>177</v>
      </c>
      <c r="F472" s="199" t="s">
        <v>720</v>
      </c>
      <c r="G472" s="198"/>
      <c r="H472" s="197" t="s">
        <v>178</v>
      </c>
      <c r="I472" s="258"/>
      <c r="J472" s="195"/>
      <c r="K472" s="257"/>
      <c r="L472" s="257"/>
      <c r="M472" s="193"/>
      <c r="N472" s="171"/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f t="shared" si="9"/>
        <v>4</v>
      </c>
      <c r="B473" s="278"/>
      <c r="C473" s="191"/>
      <c r="D473" s="190" t="s">
        <v>176</v>
      </c>
      <c r="E473" s="190" t="s">
        <v>177</v>
      </c>
      <c r="F473" s="189" t="s">
        <v>720</v>
      </c>
      <c r="G473" s="188"/>
      <c r="H473" s="187" t="s">
        <v>178</v>
      </c>
      <c r="I473" s="256"/>
      <c r="J473" s="185"/>
      <c r="K473" s="255"/>
      <c r="L473" s="255"/>
      <c r="M473" s="183"/>
      <c r="N473" s="171"/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f t="shared" si="9"/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/>
      <c r="M474" s="213"/>
      <c r="N474" s="171"/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f t="shared" si="9"/>
        <v>5</v>
      </c>
      <c r="B475" s="276"/>
      <c r="C475" s="251"/>
      <c r="D475" s="250" t="s">
        <v>176</v>
      </c>
      <c r="E475" s="250" t="s">
        <v>177</v>
      </c>
      <c r="F475" s="249" t="s">
        <v>720</v>
      </c>
      <c r="G475" s="248"/>
      <c r="H475" s="247" t="s">
        <v>178</v>
      </c>
      <c r="I475" s="275"/>
      <c r="J475" s="245"/>
      <c r="K475" s="274"/>
      <c r="L475" s="274"/>
      <c r="M475" s="243"/>
      <c r="N475" s="171"/>
      <c r="O475" s="171"/>
      <c r="P475" s="171"/>
      <c r="Q475" s="171"/>
      <c r="R475" s="172"/>
      <c r="T475" s="171"/>
    </row>
    <row r="476" spans="1:20" s="170" customFormat="1" ht="24" hidden="1" customHeight="1">
      <c r="A476" s="169">
        <f t="shared" si="9"/>
        <v>5</v>
      </c>
      <c r="B476" s="273" t="s">
        <v>726</v>
      </c>
      <c r="C476" s="241"/>
      <c r="D476" s="240" t="s">
        <v>176</v>
      </c>
      <c r="E476" s="240" t="s">
        <v>177</v>
      </c>
      <c r="F476" s="239" t="s">
        <v>720</v>
      </c>
      <c r="G476" s="238"/>
      <c r="H476" s="237" t="s">
        <v>178</v>
      </c>
      <c r="I476" s="272"/>
      <c r="J476" s="235"/>
      <c r="K476" s="271"/>
      <c r="L476" s="271"/>
      <c r="M476" s="233"/>
      <c r="N476" s="171"/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f t="shared" si="9"/>
        <v>5</v>
      </c>
      <c r="B477" s="270"/>
      <c r="C477" s="231"/>
      <c r="D477" s="230" t="s">
        <v>176</v>
      </c>
      <c r="E477" s="230" t="s">
        <v>177</v>
      </c>
      <c r="F477" s="229" t="s">
        <v>720</v>
      </c>
      <c r="G477" s="228"/>
      <c r="H477" s="227" t="s">
        <v>178</v>
      </c>
      <c r="I477" s="269"/>
      <c r="J477" s="225"/>
      <c r="K477" s="268"/>
      <c r="L477" s="268"/>
      <c r="M477" s="223"/>
      <c r="N477" s="171"/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f t="shared" si="9"/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/>
      <c r="M478" s="213"/>
      <c r="N478" s="171"/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f t="shared" si="9"/>
        <v>6</v>
      </c>
      <c r="B479" s="262"/>
      <c r="C479" s="211"/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/>
      <c r="M479" s="203"/>
      <c r="N479" s="171"/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f t="shared" si="9"/>
        <v>6</v>
      </c>
      <c r="B480" s="259" t="s">
        <v>726</v>
      </c>
      <c r="C480" s="201"/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/>
      <c r="M480" s="193"/>
      <c r="N480" s="171"/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f t="shared" si="9"/>
        <v>6</v>
      </c>
      <c r="B481" s="278"/>
      <c r="C481" s="191"/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/>
      <c r="M481" s="183"/>
      <c r="N481" s="171"/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f t="shared" si="9"/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/>
      <c r="M482" s="213"/>
      <c r="N482" s="171"/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f t="shared" si="9"/>
        <v>7</v>
      </c>
      <c r="B483" s="276"/>
      <c r="C483" s="251"/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/>
      <c r="M483" s="243"/>
      <c r="N483" s="171"/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f t="shared" si="9"/>
        <v>7</v>
      </c>
      <c r="B484" s="273" t="s">
        <v>726</v>
      </c>
      <c r="C484" s="241"/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/>
      <c r="M484" s="233"/>
      <c r="N484" s="171"/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f t="shared" si="9"/>
        <v>7</v>
      </c>
      <c r="B485" s="270"/>
      <c r="C485" s="231"/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/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f t="shared" si="9"/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/>
      <c r="M486" s="213"/>
      <c r="N486" s="171"/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f t="shared" si="9"/>
        <v>8</v>
      </c>
      <c r="B487" s="262"/>
      <c r="C487" s="211"/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/>
      <c r="M487" s="203"/>
      <c r="N487" s="171"/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f t="shared" si="9"/>
        <v>8</v>
      </c>
      <c r="B488" s="259" t="s">
        <v>726</v>
      </c>
      <c r="C488" s="201"/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/>
      <c r="M488" s="193"/>
      <c r="N488" s="171"/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f t="shared" si="9"/>
        <v>8</v>
      </c>
      <c r="B489" s="278"/>
      <c r="C489" s="191"/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/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f t="shared" si="9"/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/>
      <c r="M490" s="213"/>
      <c r="N490" s="171"/>
      <c r="O490" s="171"/>
      <c r="P490" s="171"/>
      <c r="Q490" s="171"/>
      <c r="R490" s="172"/>
      <c r="T490" s="171"/>
    </row>
    <row r="491" spans="1:20" s="170" customFormat="1" ht="24" customHeight="1">
      <c r="A491" s="169">
        <v>1</v>
      </c>
      <c r="B491" s="276"/>
      <c r="C491" s="251">
        <v>6904949</v>
      </c>
      <c r="D491" s="250" t="s">
        <v>217</v>
      </c>
      <c r="E491" s="250" t="s">
        <v>0</v>
      </c>
      <c r="F491" s="249" t="s">
        <v>720</v>
      </c>
      <c r="G491" s="248">
        <v>2</v>
      </c>
      <c r="H491" s="247" t="s">
        <v>179</v>
      </c>
      <c r="I491" s="275"/>
      <c r="J491" s="245"/>
      <c r="K491" s="274"/>
      <c r="L491" s="274"/>
      <c r="M491" s="243"/>
      <c r="N491" s="171">
        <f>VLOOKUP(C491,'Points-2015'!D:S,16,FALSE)</f>
        <v>2</v>
      </c>
      <c r="O491" s="171"/>
      <c r="P491" s="171"/>
      <c r="Q491" s="171"/>
      <c r="R491" s="172"/>
      <c r="T491" s="171"/>
    </row>
    <row r="492" spans="1:20" s="170" customFormat="1" ht="24" customHeight="1">
      <c r="A492" s="169">
        <v>1</v>
      </c>
      <c r="B492" s="273" t="s">
        <v>725</v>
      </c>
      <c r="C492" s="241">
        <v>6923503</v>
      </c>
      <c r="D492" s="240" t="s">
        <v>281</v>
      </c>
      <c r="E492" s="240" t="s">
        <v>0</v>
      </c>
      <c r="F492" s="239" t="s">
        <v>720</v>
      </c>
      <c r="G492" s="238">
        <v>2</v>
      </c>
      <c r="H492" s="237" t="s">
        <v>179</v>
      </c>
      <c r="I492" s="272"/>
      <c r="J492" s="235"/>
      <c r="K492" s="271"/>
      <c r="L492" s="271"/>
      <c r="M492" s="233"/>
      <c r="N492" s="171">
        <f>VLOOKUP(C492,'Points-2015'!D:S,16,FALSE)</f>
        <v>2</v>
      </c>
      <c r="O492" s="171"/>
      <c r="P492" s="171"/>
      <c r="Q492" s="171"/>
      <c r="R492" s="172"/>
      <c r="T492" s="171"/>
    </row>
    <row r="493" spans="1:20" s="170" customFormat="1" ht="24" customHeight="1" thickBot="1">
      <c r="A493" s="169">
        <v>1</v>
      </c>
      <c r="B493" s="270"/>
      <c r="C493" s="231">
        <v>6917996</v>
      </c>
      <c r="D493" s="230" t="s">
        <v>80</v>
      </c>
      <c r="E493" s="230" t="s">
        <v>0</v>
      </c>
      <c r="F493" s="229" t="s">
        <v>720</v>
      </c>
      <c r="G493" s="228">
        <v>2</v>
      </c>
      <c r="H493" s="227" t="s">
        <v>179</v>
      </c>
      <c r="I493" s="269"/>
      <c r="J493" s="225"/>
      <c r="K493" s="268"/>
      <c r="L493" s="268"/>
      <c r="M493" s="223"/>
      <c r="N493" s="171">
        <f>VLOOKUP(C493,'Points-2015'!D:S,16,FALSE)</f>
        <v>2</v>
      </c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/>
      <c r="M494" s="213"/>
      <c r="N494" s="171"/>
      <c r="O494" s="171"/>
      <c r="P494" s="171"/>
      <c r="Q494" s="171"/>
      <c r="R494" s="172"/>
      <c r="T494" s="171"/>
    </row>
    <row r="495" spans="1:20" s="170" customFormat="1" ht="24" customHeight="1">
      <c r="A495" s="169">
        <f t="shared" si="9"/>
        <v>2</v>
      </c>
      <c r="B495" s="262"/>
      <c r="C495" s="211">
        <v>6901424</v>
      </c>
      <c r="D495" s="210" t="s">
        <v>138</v>
      </c>
      <c r="E495" s="210" t="s">
        <v>350</v>
      </c>
      <c r="F495" s="209" t="s">
        <v>720</v>
      </c>
      <c r="G495" s="208">
        <v>2</v>
      </c>
      <c r="H495" s="207" t="s">
        <v>8</v>
      </c>
      <c r="I495" s="261"/>
      <c r="J495" s="205"/>
      <c r="K495" s="260"/>
      <c r="L495" s="260"/>
      <c r="M495" s="203"/>
      <c r="N495" s="171">
        <f>VLOOKUP(C495,'Points-2015'!D:S,16,FALSE)</f>
        <v>2</v>
      </c>
      <c r="O495" s="171"/>
      <c r="P495" s="171"/>
      <c r="Q495" s="171"/>
      <c r="R495" s="172"/>
      <c r="T495" s="171"/>
    </row>
    <row r="496" spans="1:20" s="170" customFormat="1" ht="24" customHeight="1">
      <c r="A496" s="169">
        <f t="shared" si="9"/>
        <v>2</v>
      </c>
      <c r="B496" s="259" t="s">
        <v>725</v>
      </c>
      <c r="C496" s="201">
        <v>6924944</v>
      </c>
      <c r="D496" s="200" t="s">
        <v>113</v>
      </c>
      <c r="E496" s="200" t="s">
        <v>350</v>
      </c>
      <c r="F496" s="199" t="s">
        <v>720</v>
      </c>
      <c r="G496" s="198">
        <v>2</v>
      </c>
      <c r="H496" s="197" t="s">
        <v>179</v>
      </c>
      <c r="I496" s="258"/>
      <c r="J496" s="195"/>
      <c r="K496" s="257"/>
      <c r="L496" s="257" t="s">
        <v>747</v>
      </c>
      <c r="M496" s="193"/>
      <c r="N496" s="171">
        <f>VLOOKUP(C496,'Points-2015'!D:S,16,FALSE)</f>
        <v>2</v>
      </c>
      <c r="O496" s="171"/>
      <c r="P496" s="171"/>
      <c r="Q496" s="171"/>
      <c r="R496" s="172"/>
      <c r="T496" s="171"/>
    </row>
    <row r="497" spans="1:20" s="170" customFormat="1" ht="24" customHeight="1" thickBot="1">
      <c r="A497" s="169">
        <f t="shared" si="9"/>
        <v>2</v>
      </c>
      <c r="B497" s="278"/>
      <c r="C497" s="191">
        <v>705151</v>
      </c>
      <c r="D497" s="190" t="s">
        <v>419</v>
      </c>
      <c r="E497" s="190" t="s">
        <v>350</v>
      </c>
      <c r="F497" s="189" t="s">
        <v>720</v>
      </c>
      <c r="G497" s="188">
        <v>2</v>
      </c>
      <c r="H497" s="187" t="s">
        <v>179</v>
      </c>
      <c r="I497" s="256"/>
      <c r="J497" s="185"/>
      <c r="K497" s="255"/>
      <c r="L497" s="255" t="s">
        <v>747</v>
      </c>
      <c r="M497" s="183"/>
      <c r="N497" s="171">
        <f>VLOOKUP(C497,'Points-2015'!D:S,16,FALSE)</f>
        <v>2</v>
      </c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f t="shared" si="9"/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/>
      <c r="M498" s="213"/>
      <c r="N498" s="171"/>
      <c r="O498" s="171"/>
      <c r="P498" s="171"/>
      <c r="Q498" s="171"/>
      <c r="R498" s="172"/>
      <c r="T498" s="171"/>
    </row>
    <row r="499" spans="1:20" s="170" customFormat="1" ht="24" customHeight="1">
      <c r="A499" s="169">
        <f t="shared" si="9"/>
        <v>3</v>
      </c>
      <c r="B499" s="276"/>
      <c r="C499" s="251">
        <v>6917796</v>
      </c>
      <c r="D499" s="250" t="s">
        <v>49</v>
      </c>
      <c r="E499" s="250" t="s">
        <v>1</v>
      </c>
      <c r="F499" s="249" t="s">
        <v>720</v>
      </c>
      <c r="G499" s="248">
        <v>2</v>
      </c>
      <c r="H499" s="247" t="s">
        <v>8</v>
      </c>
      <c r="I499" s="275"/>
      <c r="J499" s="245"/>
      <c r="K499" s="274"/>
      <c r="L499" s="274" t="s">
        <v>747</v>
      </c>
      <c r="M499" s="243"/>
      <c r="N499" s="171">
        <f>VLOOKUP(C499,'Points-2015'!D:S,16,FALSE)</f>
        <v>2</v>
      </c>
      <c r="O499" s="171"/>
      <c r="P499" s="171"/>
      <c r="Q499" s="171"/>
      <c r="R499" s="172"/>
      <c r="T499" s="171"/>
    </row>
    <row r="500" spans="1:20" s="170" customFormat="1" ht="24" customHeight="1">
      <c r="A500" s="169">
        <f t="shared" si="9"/>
        <v>3</v>
      </c>
      <c r="B500" s="273" t="s">
        <v>725</v>
      </c>
      <c r="C500" s="241">
        <v>6903022</v>
      </c>
      <c r="D500" s="240" t="s">
        <v>215</v>
      </c>
      <c r="E500" s="240" t="s">
        <v>1</v>
      </c>
      <c r="F500" s="239" t="s">
        <v>720</v>
      </c>
      <c r="G500" s="238">
        <v>2</v>
      </c>
      <c r="H500" s="237" t="s">
        <v>8</v>
      </c>
      <c r="I500" s="272"/>
      <c r="J500" s="235"/>
      <c r="K500" s="271"/>
      <c r="L500" s="271" t="s">
        <v>747</v>
      </c>
      <c r="M500" s="233"/>
      <c r="N500" s="171">
        <f>VLOOKUP(C500,'Points-2015'!D:S,16,FALSE)</f>
        <v>2</v>
      </c>
      <c r="O500" s="171"/>
      <c r="P500" s="171"/>
      <c r="Q500" s="171"/>
      <c r="R500" s="172"/>
      <c r="T500" s="171"/>
    </row>
    <row r="501" spans="1:20" s="170" customFormat="1" ht="24" customHeight="1" thickBot="1">
      <c r="A501" s="169">
        <f t="shared" si="9"/>
        <v>3</v>
      </c>
      <c r="B501" s="270"/>
      <c r="C501" s="231">
        <v>6925111</v>
      </c>
      <c r="D501" s="230" t="s">
        <v>121</v>
      </c>
      <c r="E501" s="230" t="s">
        <v>1</v>
      </c>
      <c r="F501" s="229" t="s">
        <v>720</v>
      </c>
      <c r="G501" s="228">
        <v>2</v>
      </c>
      <c r="H501" s="227" t="s">
        <v>8</v>
      </c>
      <c r="I501" s="269"/>
      <c r="J501" s="225"/>
      <c r="K501" s="268"/>
      <c r="L501" s="268" t="s">
        <v>747</v>
      </c>
      <c r="M501" s="223"/>
      <c r="N501" s="171">
        <f>VLOOKUP(C501,'Points-2015'!D:S,16,FALSE)</f>
        <v>2</v>
      </c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f t="shared" si="9"/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/>
      <c r="M502" s="213"/>
      <c r="N502" s="171"/>
      <c r="O502" s="171"/>
      <c r="P502" s="171"/>
      <c r="Q502" s="171"/>
      <c r="R502" s="172"/>
      <c r="T502" s="171"/>
    </row>
    <row r="503" spans="1:20" s="170" customFormat="1" ht="24" customHeight="1">
      <c r="A503" s="169">
        <f t="shared" si="9"/>
        <v>4</v>
      </c>
      <c r="B503" s="262"/>
      <c r="C503" s="211">
        <v>6923643</v>
      </c>
      <c r="D503" s="210" t="s">
        <v>148</v>
      </c>
      <c r="E503" s="210" t="s">
        <v>1</v>
      </c>
      <c r="F503" s="209" t="s">
        <v>720</v>
      </c>
      <c r="G503" s="208">
        <v>3</v>
      </c>
      <c r="H503" s="207" t="s">
        <v>8</v>
      </c>
      <c r="I503" s="261"/>
      <c r="J503" s="205" t="s">
        <v>793</v>
      </c>
      <c r="K503" s="260"/>
      <c r="L503" s="260"/>
      <c r="M503" s="203"/>
      <c r="N503" s="171">
        <f>VLOOKUP(C503,'Points-2015'!D:S,16,FALSE)</f>
        <v>3</v>
      </c>
      <c r="O503" s="171"/>
      <c r="P503" s="171"/>
      <c r="Q503" s="171"/>
      <c r="R503" s="172"/>
      <c r="T503" s="171"/>
    </row>
    <row r="504" spans="1:20" s="170" customFormat="1" ht="24" customHeight="1">
      <c r="A504" s="169">
        <f t="shared" si="9"/>
        <v>4</v>
      </c>
      <c r="B504" s="259" t="s">
        <v>725</v>
      </c>
      <c r="C504" s="201">
        <v>6921537</v>
      </c>
      <c r="D504" s="200" t="s">
        <v>52</v>
      </c>
      <c r="E504" s="200" t="s">
        <v>1</v>
      </c>
      <c r="F504" s="199" t="s">
        <v>720</v>
      </c>
      <c r="G504" s="198">
        <v>3</v>
      </c>
      <c r="H504" s="197" t="s">
        <v>179</v>
      </c>
      <c r="I504" s="258"/>
      <c r="J504" s="195" t="s">
        <v>793</v>
      </c>
      <c r="K504" s="257"/>
      <c r="L504" s="257" t="s">
        <v>747</v>
      </c>
      <c r="M504" s="193"/>
      <c r="N504" s="171">
        <f>VLOOKUP(C504,'Points-2015'!D:S,16,FALSE)</f>
        <v>3</v>
      </c>
      <c r="O504" s="171"/>
      <c r="P504" s="171"/>
      <c r="Q504" s="171"/>
      <c r="R504" s="172"/>
      <c r="T504" s="171"/>
    </row>
    <row r="505" spans="1:20" s="170" customFormat="1" ht="24" customHeight="1" thickBot="1">
      <c r="A505" s="169">
        <f t="shared" si="9"/>
        <v>4</v>
      </c>
      <c r="B505" s="278"/>
      <c r="C505" s="191">
        <v>6915916</v>
      </c>
      <c r="D505" s="190" t="s">
        <v>112</v>
      </c>
      <c r="E505" s="190" t="s">
        <v>1</v>
      </c>
      <c r="F505" s="189" t="s">
        <v>720</v>
      </c>
      <c r="G505" s="188">
        <v>3</v>
      </c>
      <c r="H505" s="187" t="s">
        <v>179</v>
      </c>
      <c r="I505" s="256"/>
      <c r="J505" s="185" t="s">
        <v>793</v>
      </c>
      <c r="K505" s="255"/>
      <c r="L505" s="255" t="s">
        <v>747</v>
      </c>
      <c r="M505" s="183"/>
      <c r="N505" s="171">
        <f>VLOOKUP(C505,'Points-2015'!D:S,16,FALSE)</f>
        <v>3</v>
      </c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f t="shared" si="9"/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/>
      <c r="O506" s="171"/>
      <c r="P506" s="171"/>
      <c r="Q506" s="171"/>
      <c r="R506" s="172"/>
      <c r="T506" s="171"/>
    </row>
    <row r="507" spans="1:20" s="170" customFormat="1" ht="24" customHeight="1">
      <c r="A507" s="169">
        <v>1</v>
      </c>
      <c r="B507" s="276"/>
      <c r="C507" s="251">
        <v>6925894</v>
      </c>
      <c r="D507" s="250" t="s">
        <v>316</v>
      </c>
      <c r="E507" s="250" t="s">
        <v>350</v>
      </c>
      <c r="F507" s="249" t="s">
        <v>720</v>
      </c>
      <c r="G507" s="248">
        <v>3</v>
      </c>
      <c r="H507" s="247" t="s">
        <v>8</v>
      </c>
      <c r="I507" s="275"/>
      <c r="J507" s="245"/>
      <c r="K507" s="274"/>
      <c r="L507" s="274"/>
      <c r="M507" s="243"/>
      <c r="N507" s="171">
        <f>VLOOKUP(C507,'Points-2015'!D:S,16,FALSE)</f>
        <v>3</v>
      </c>
      <c r="O507" s="171"/>
      <c r="P507" s="171"/>
      <c r="Q507" s="171"/>
      <c r="R507" s="172"/>
      <c r="T507" s="171"/>
    </row>
    <row r="508" spans="1:20" s="170" customFormat="1" ht="24" customHeight="1">
      <c r="A508" s="169">
        <v>1</v>
      </c>
      <c r="B508" s="273" t="s">
        <v>723</v>
      </c>
      <c r="C508" s="241">
        <v>6920890</v>
      </c>
      <c r="D508" s="240" t="s">
        <v>262</v>
      </c>
      <c r="E508" s="240" t="s">
        <v>350</v>
      </c>
      <c r="F508" s="239" t="s">
        <v>720</v>
      </c>
      <c r="G508" s="238">
        <v>3</v>
      </c>
      <c r="H508" s="237" t="s">
        <v>179</v>
      </c>
      <c r="I508" s="272"/>
      <c r="J508" s="235"/>
      <c r="K508" s="271"/>
      <c r="L508" s="271" t="s">
        <v>747</v>
      </c>
      <c r="M508" s="233"/>
      <c r="N508" s="171">
        <f>VLOOKUP(C508,'Points-2015'!D:S,16,FALSE)</f>
        <v>3</v>
      </c>
      <c r="O508" s="171"/>
      <c r="P508" s="171"/>
      <c r="Q508" s="171"/>
      <c r="R508" s="172"/>
      <c r="T508" s="171"/>
    </row>
    <row r="509" spans="1:20" s="170" customFormat="1" ht="24" customHeight="1" thickBot="1">
      <c r="A509" s="169">
        <v>1</v>
      </c>
      <c r="B509" s="270"/>
      <c r="C509" s="231">
        <v>6924592</v>
      </c>
      <c r="D509" s="230" t="s">
        <v>34</v>
      </c>
      <c r="E509" s="230" t="s">
        <v>350</v>
      </c>
      <c r="F509" s="229" t="s">
        <v>720</v>
      </c>
      <c r="G509" s="228">
        <v>3</v>
      </c>
      <c r="H509" s="227" t="s">
        <v>179</v>
      </c>
      <c r="I509" s="269"/>
      <c r="J509" s="225"/>
      <c r="K509" s="268"/>
      <c r="L509" s="268" t="s">
        <v>747</v>
      </c>
      <c r="M509" s="223"/>
      <c r="N509" s="171">
        <f>VLOOKUP(C509,'Points-2015'!D:S,16,FALSE)</f>
        <v>3</v>
      </c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f t="shared" si="9"/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/>
      <c r="O510" s="171"/>
      <c r="P510" s="171"/>
      <c r="Q510" s="171"/>
      <c r="R510" s="172"/>
      <c r="T510" s="171"/>
    </row>
    <row r="511" spans="1:20" s="170" customFormat="1" ht="24" customHeight="1">
      <c r="A511" s="169">
        <f t="shared" si="9"/>
        <v>2</v>
      </c>
      <c r="B511" s="262"/>
      <c r="C511" s="211">
        <v>6926319</v>
      </c>
      <c r="D511" s="210" t="s">
        <v>635</v>
      </c>
      <c r="E511" s="210" t="s">
        <v>0</v>
      </c>
      <c r="F511" s="209" t="s">
        <v>720</v>
      </c>
      <c r="G511" s="208">
        <v>4</v>
      </c>
      <c r="H511" s="207" t="s">
        <v>179</v>
      </c>
      <c r="I511" s="261"/>
      <c r="J511" s="205" t="s">
        <v>793</v>
      </c>
      <c r="K511" s="260"/>
      <c r="L511" s="260"/>
      <c r="M511" s="203"/>
      <c r="N511" s="171">
        <f>VLOOKUP(C511,'Points-2015'!D:S,16,FALSE)</f>
        <v>4</v>
      </c>
      <c r="O511" s="171"/>
      <c r="P511" s="171"/>
      <c r="Q511" s="171"/>
      <c r="R511" s="172"/>
      <c r="T511" s="171"/>
    </row>
    <row r="512" spans="1:20" s="170" customFormat="1" ht="24" customHeight="1">
      <c r="A512" s="169">
        <f t="shared" si="9"/>
        <v>2</v>
      </c>
      <c r="B512" s="259" t="s">
        <v>723</v>
      </c>
      <c r="C512" s="201">
        <v>6910068</v>
      </c>
      <c r="D512" s="200" t="s">
        <v>161</v>
      </c>
      <c r="E512" s="200" t="s">
        <v>0</v>
      </c>
      <c r="F512" s="199" t="s">
        <v>720</v>
      </c>
      <c r="G512" s="198">
        <v>4</v>
      </c>
      <c r="H512" s="197" t="s">
        <v>179</v>
      </c>
      <c r="I512" s="258"/>
      <c r="J512" s="195" t="s">
        <v>793</v>
      </c>
      <c r="K512" s="257"/>
      <c r="L512" s="257"/>
      <c r="M512" s="193"/>
      <c r="N512" s="171">
        <f>VLOOKUP(C512,'Points-2015'!D:S,16,FALSE)</f>
        <v>4</v>
      </c>
      <c r="O512" s="171"/>
      <c r="P512" s="171"/>
      <c r="Q512" s="171"/>
      <c r="R512" s="172"/>
      <c r="T512" s="171"/>
    </row>
    <row r="513" spans="1:20" s="170" customFormat="1" ht="24" customHeight="1" thickBot="1">
      <c r="A513" s="169">
        <f t="shared" si="9"/>
        <v>2</v>
      </c>
      <c r="B513" s="192"/>
      <c r="C513" s="191">
        <v>6921746</v>
      </c>
      <c r="D513" s="190" t="s">
        <v>265</v>
      </c>
      <c r="E513" s="190" t="s">
        <v>0</v>
      </c>
      <c r="F513" s="189" t="s">
        <v>720</v>
      </c>
      <c r="G513" s="188">
        <v>4</v>
      </c>
      <c r="H513" s="187" t="s">
        <v>179</v>
      </c>
      <c r="I513" s="256"/>
      <c r="J513" s="185" t="s">
        <v>793</v>
      </c>
      <c r="K513" s="255"/>
      <c r="L513" s="255"/>
      <c r="M513" s="183"/>
      <c r="N513" s="171">
        <f>VLOOKUP(C513,'Points-2015'!D:S,16,FALSE)</f>
        <v>4</v>
      </c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f t="shared" si="9"/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/>
      <c r="O514" s="171"/>
      <c r="P514" s="171"/>
      <c r="Q514" s="171"/>
      <c r="R514" s="172"/>
      <c r="T514" s="171"/>
    </row>
    <row r="515" spans="1:20" s="170" customFormat="1" ht="24" customHeight="1">
      <c r="A515" s="169">
        <v>1</v>
      </c>
      <c r="B515" s="252"/>
      <c r="C515" s="251">
        <v>6919371</v>
      </c>
      <c r="D515" s="250" t="s">
        <v>58</v>
      </c>
      <c r="E515" s="250" t="s">
        <v>554</v>
      </c>
      <c r="F515" s="249" t="s">
        <v>720</v>
      </c>
      <c r="G515" s="248">
        <v>4</v>
      </c>
      <c r="H515" s="247" t="s">
        <v>179</v>
      </c>
      <c r="I515" s="246" t="s">
        <v>8</v>
      </c>
      <c r="J515" s="245"/>
      <c r="K515" s="244"/>
      <c r="L515" s="244"/>
      <c r="M515" s="243"/>
      <c r="N515" s="171">
        <f>VLOOKUP(C515,'Points-2015'!D:S,16,FALSE)</f>
        <v>4</v>
      </c>
      <c r="O515" s="171"/>
      <c r="P515" s="171"/>
      <c r="Q515" s="171"/>
      <c r="R515" s="172"/>
      <c r="T515" s="171"/>
    </row>
    <row r="516" spans="1:20" s="170" customFormat="1" ht="24" customHeight="1">
      <c r="A516" s="169">
        <v>1</v>
      </c>
      <c r="B516" s="242" t="s">
        <v>722</v>
      </c>
      <c r="C516" s="241">
        <v>6926181</v>
      </c>
      <c r="D516" s="240" t="s">
        <v>567</v>
      </c>
      <c r="E516" s="240" t="s">
        <v>554</v>
      </c>
      <c r="F516" s="239" t="s">
        <v>720</v>
      </c>
      <c r="G516" s="238">
        <v>4</v>
      </c>
      <c r="H516" s="237" t="s">
        <v>179</v>
      </c>
      <c r="I516" s="236" t="s">
        <v>8</v>
      </c>
      <c r="J516" s="235"/>
      <c r="K516" s="234"/>
      <c r="L516" s="234"/>
      <c r="M516" s="233"/>
      <c r="N516" s="171">
        <f>VLOOKUP(C516,'Points-2015'!D:S,16,FALSE)</f>
        <v>4</v>
      </c>
      <c r="O516" s="171"/>
      <c r="P516" s="171"/>
      <c r="Q516" s="171"/>
      <c r="R516" s="172"/>
      <c r="T516" s="171"/>
    </row>
    <row r="517" spans="1:20" s="170" customFormat="1" ht="24" customHeight="1" thickBot="1">
      <c r="A517" s="169">
        <v>1</v>
      </c>
      <c r="B517" s="232"/>
      <c r="C517" s="231">
        <v>6925752</v>
      </c>
      <c r="D517" s="230" t="s">
        <v>307</v>
      </c>
      <c r="E517" s="230" t="s">
        <v>554</v>
      </c>
      <c r="F517" s="229" t="s">
        <v>720</v>
      </c>
      <c r="G517" s="228">
        <v>4</v>
      </c>
      <c r="H517" s="227" t="s">
        <v>179</v>
      </c>
      <c r="I517" s="226" t="s">
        <v>8</v>
      </c>
      <c r="J517" s="225"/>
      <c r="K517" s="224"/>
      <c r="L517" s="224"/>
      <c r="M517" s="223"/>
      <c r="N517" s="171">
        <f>VLOOKUP(C517,'Points-2015'!D:S,16,FALSE)</f>
        <v>4</v>
      </c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customHeight="1">
      <c r="A519" s="169">
        <v>1</v>
      </c>
      <c r="B519" s="212"/>
      <c r="C519" s="211">
        <v>6924426</v>
      </c>
      <c r="D519" s="210" t="s">
        <v>40</v>
      </c>
      <c r="E519" s="210" t="s">
        <v>1</v>
      </c>
      <c r="F519" s="209" t="s">
        <v>720</v>
      </c>
      <c r="G519" s="208">
        <v>6</v>
      </c>
      <c r="H519" s="207" t="s">
        <v>179</v>
      </c>
      <c r="I519" s="206" t="s">
        <v>719</v>
      </c>
      <c r="J519" s="205" t="s">
        <v>793</v>
      </c>
      <c r="K519" s="204"/>
      <c r="L519" s="204"/>
      <c r="M519" s="203"/>
      <c r="N519" s="171">
        <f>VLOOKUP(C519,'Points-2015'!D:S,16,FALSE)</f>
        <v>6</v>
      </c>
      <c r="O519" s="171"/>
      <c r="P519" s="171"/>
      <c r="Q519" s="171"/>
      <c r="R519" s="172"/>
      <c r="T519" s="171"/>
    </row>
    <row r="520" spans="1:20" s="170" customFormat="1" ht="24" customHeight="1">
      <c r="A520" s="169">
        <v>1</v>
      </c>
      <c r="B520" s="202" t="s">
        <v>721</v>
      </c>
      <c r="C520" s="201">
        <v>6901149</v>
      </c>
      <c r="D520" s="200" t="s">
        <v>141</v>
      </c>
      <c r="E520" s="200" t="s">
        <v>1</v>
      </c>
      <c r="F520" s="199" t="s">
        <v>720</v>
      </c>
      <c r="G520" s="198">
        <v>6</v>
      </c>
      <c r="H520" s="197" t="s">
        <v>179</v>
      </c>
      <c r="I520" s="196" t="s">
        <v>719</v>
      </c>
      <c r="J520" s="195" t="s">
        <v>793</v>
      </c>
      <c r="K520" s="194"/>
      <c r="L520" s="194"/>
      <c r="M520" s="193"/>
      <c r="N520" s="171">
        <f>VLOOKUP(C520,'Points-2015'!D:S,16,FALSE)</f>
        <v>6</v>
      </c>
      <c r="O520" s="171"/>
      <c r="P520" s="171"/>
      <c r="Q520" s="171"/>
      <c r="R520" s="172"/>
      <c r="T520" s="171"/>
    </row>
    <row r="521" spans="1:20" s="170" customFormat="1" ht="24" customHeight="1" thickBot="1">
      <c r="A521" s="169">
        <v>1</v>
      </c>
      <c r="B521" s="192"/>
      <c r="C521" s="191">
        <v>6915352</v>
      </c>
      <c r="D521" s="190" t="s">
        <v>46</v>
      </c>
      <c r="E521" s="190" t="s">
        <v>1</v>
      </c>
      <c r="F521" s="189" t="s">
        <v>720</v>
      </c>
      <c r="G521" s="188">
        <v>6</v>
      </c>
      <c r="H521" s="187" t="s">
        <v>179</v>
      </c>
      <c r="I521" s="186" t="s">
        <v>719</v>
      </c>
      <c r="J521" s="185" t="s">
        <v>793</v>
      </c>
      <c r="K521" s="184"/>
      <c r="L521" s="184"/>
      <c r="M521" s="183"/>
      <c r="N521" s="171">
        <f>VLOOKUP(C521,'Points-2015'!D:S,16,FALSE)</f>
        <v>6</v>
      </c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f t="shared" si="9"/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customFilters>
        <customFilter operator="notEqual" val=" "/>
      </customFilters>
    </filterColumn>
    <filterColumn colId="9"/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9" priority="1" operator="equal">
      <formula>"F"</formula>
    </cfRule>
  </conditionalFormatting>
  <printOptions gridLines="1"/>
  <pageMargins left="0.24027777777777778" right="0.25" top="0.64027777777777772" bottom="0.47986111111111113" header="0.51180555555555551" footer="0.51180555555555551"/>
  <pageSetup paperSize="9" scale="71" firstPageNumber="9" orientation="portrait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4097" r:id="rId3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499" activePane="bottomRight" state="frozen"/>
      <selection pane="topRight" activeCell="B1" sqref="B1"/>
      <selection pane="bottomLeft" activeCell="A7" sqref="A7"/>
      <selection pane="bottomRight" activeCell="L523" sqref="L523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42168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801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802</v>
      </c>
      <c r="E4" s="379" t="s">
        <v>763</v>
      </c>
      <c r="F4" s="379"/>
      <c r="G4" s="378">
        <v>7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customHeight="1">
      <c r="A7" s="169">
        <v>1</v>
      </c>
      <c r="B7" s="366" t="s">
        <v>730</v>
      </c>
      <c r="C7" s="357">
        <v>6904949</v>
      </c>
      <c r="D7" s="365" t="s">
        <v>217</v>
      </c>
      <c r="E7" s="365" t="s">
        <v>0</v>
      </c>
      <c r="F7" s="364" t="s">
        <v>740</v>
      </c>
      <c r="G7" s="309">
        <v>2</v>
      </c>
      <c r="H7" s="362" t="s">
        <v>179</v>
      </c>
      <c r="I7" s="361"/>
      <c r="J7" s="360"/>
      <c r="K7" s="359"/>
      <c r="L7" s="359"/>
      <c r="M7" s="358"/>
      <c r="N7" s="171" t="str">
        <f>VLOOKUP(C7,'Points-2015'!D:E,2,FALSE)</f>
        <v>ALSTOM</v>
      </c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customHeight="1" thickBot="1">
      <c r="A8" s="169">
        <v>1</v>
      </c>
      <c r="B8" s="273" t="s">
        <v>730</v>
      </c>
      <c r="C8" s="357">
        <v>6912129</v>
      </c>
      <c r="D8" s="240" t="s">
        <v>232</v>
      </c>
      <c r="E8" s="240" t="s">
        <v>0</v>
      </c>
      <c r="F8" s="239" t="s">
        <v>740</v>
      </c>
      <c r="G8" s="309">
        <v>2</v>
      </c>
      <c r="H8" s="237" t="s">
        <v>179</v>
      </c>
      <c r="I8" s="272"/>
      <c r="J8" s="235"/>
      <c r="K8" s="271"/>
      <c r="L8" s="271"/>
      <c r="M8" s="233"/>
      <c r="N8" s="171" t="str">
        <f>VLOOKUP(C8,'Points-2015'!D:E,2,FALSE)</f>
        <v>ALSTOM</v>
      </c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/>
      <c r="D9" s="353" t="e">
        <v>#N/A</v>
      </c>
      <c r="E9" s="353" t="e">
        <v>#N/A</v>
      </c>
      <c r="F9" s="352" t="s">
        <v>740</v>
      </c>
      <c r="G9" s="347"/>
      <c r="H9" s="350" t="e">
        <v>#N/A</v>
      </c>
      <c r="I9" s="349"/>
      <c r="J9" s="348"/>
      <c r="K9" s="347"/>
      <c r="L9" s="347"/>
      <c r="M9" s="223"/>
      <c r="N9" s="171"/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/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customHeight="1">
      <c r="A11" s="169">
        <f>A7+1</f>
        <v>2</v>
      </c>
      <c r="B11" s="262" t="s">
        <v>730</v>
      </c>
      <c r="C11" s="211">
        <v>6923503</v>
      </c>
      <c r="D11" s="210" t="s">
        <v>281</v>
      </c>
      <c r="E11" s="210" t="s">
        <v>0</v>
      </c>
      <c r="F11" s="209" t="s">
        <v>740</v>
      </c>
      <c r="G11" s="309">
        <v>2</v>
      </c>
      <c r="H11" s="207" t="s">
        <v>179</v>
      </c>
      <c r="I11" s="261"/>
      <c r="J11" s="205"/>
      <c r="K11" s="260"/>
      <c r="L11" s="260"/>
      <c r="M11" s="203"/>
      <c r="N11" s="171" t="str">
        <f>VLOOKUP(C11,'Points-2015'!D:E,2,FALSE)</f>
        <v>ALSTOM</v>
      </c>
      <c r="O11" s="169">
        <v>1</v>
      </c>
      <c r="P11" s="276" t="s">
        <v>730</v>
      </c>
      <c r="Q11" s="338" t="s">
        <v>175</v>
      </c>
      <c r="R11" s="250" t="str">
        <f>VLOOKUP($Q11,[5]BASE!$A:$D,2,FALSE)</f>
        <v>noms AUTOMATIQUE</v>
      </c>
      <c r="S11" s="250" t="str">
        <f>VLOOKUP($Q11,[5]BASE!$A:$D,3,FALSE)</f>
        <v>Automatique</v>
      </c>
      <c r="T11" s="249" t="s">
        <v>740</v>
      </c>
      <c r="U11" s="328">
        <f>U12</f>
        <v>2</v>
      </c>
      <c r="V11" s="327" t="str">
        <f>VLOOKUP($Q11,[5]BASE!$A:$D,4,FALSE)</f>
        <v>Auto</v>
      </c>
      <c r="W11" s="337"/>
      <c r="X11" s="245"/>
      <c r="Y11" s="243"/>
      <c r="Z11" s="243"/>
      <c r="AA11" s="243"/>
    </row>
    <row r="12" spans="1:27" s="170" customFormat="1" ht="24" customHeight="1" thickBot="1">
      <c r="A12" s="169">
        <f t="shared" ref="A12:A13" si="0">A8+1</f>
        <v>2</v>
      </c>
      <c r="B12" s="259" t="s">
        <v>730</v>
      </c>
      <c r="C12" s="201">
        <v>6901918</v>
      </c>
      <c r="D12" s="200" t="s">
        <v>74</v>
      </c>
      <c r="E12" s="200" t="s">
        <v>0</v>
      </c>
      <c r="F12" s="199" t="s">
        <v>740</v>
      </c>
      <c r="G12" s="309">
        <v>2</v>
      </c>
      <c r="H12" s="197" t="s">
        <v>179</v>
      </c>
      <c r="I12" s="258"/>
      <c r="J12" s="195"/>
      <c r="K12" s="257"/>
      <c r="L12" s="257"/>
      <c r="M12" s="193"/>
      <c r="N12" s="171" t="str">
        <f>VLOOKUP(C12,'Points-2015'!D:E,2,FALSE)</f>
        <v>ALSTOM</v>
      </c>
      <c r="O12" s="169">
        <v>1</v>
      </c>
      <c r="P12" s="273" t="s">
        <v>730</v>
      </c>
      <c r="Q12" s="323">
        <v>6900182</v>
      </c>
      <c r="R12" s="240" t="str">
        <f>VLOOKUP($Q12,[5]BASE!$A:$D,2,FALSE)</f>
        <v>DUMOULIN Alain</v>
      </c>
      <c r="S12" s="240" t="str">
        <f>VLOOKUP($Q12,[5]BASE!$A:$D,3,FALSE)</f>
        <v>ATSCAF</v>
      </c>
      <c r="T12" s="239" t="s">
        <v>740</v>
      </c>
      <c r="U12" s="322">
        <v>2</v>
      </c>
      <c r="V12" s="321" t="str">
        <f>VLOOKUP($Q12,[5]BASE!$A:$D,4,FALSE)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f t="shared" si="0"/>
        <v>2</v>
      </c>
      <c r="B13" s="278" t="s">
        <v>730</v>
      </c>
      <c r="C13" s="191"/>
      <c r="D13" s="190" t="e">
        <v>#N/A</v>
      </c>
      <c r="E13" s="190" t="e">
        <v>#N/A</v>
      </c>
      <c r="F13" s="189" t="s">
        <v>740</v>
      </c>
      <c r="G13" s="255"/>
      <c r="H13" s="187" t="e">
        <v>#N/A</v>
      </c>
      <c r="I13" s="256"/>
      <c r="J13" s="185"/>
      <c r="K13" s="255"/>
      <c r="L13" s="255"/>
      <c r="M13" s="183"/>
      <c r="N13" s="171"/>
      <c r="O13" s="169">
        <v>1</v>
      </c>
      <c r="P13" s="270" t="s">
        <v>730</v>
      </c>
      <c r="Q13" s="333" t="s">
        <v>175</v>
      </c>
      <c r="R13" s="230" t="str">
        <f>VLOOKUP($Q13,[5]BASE!$A:$D,2,FALSE)</f>
        <v>noms AUTOMATIQUE</v>
      </c>
      <c r="S13" s="230" t="str">
        <f>VLOOKUP($Q13,[5]BASE!$A:$D,3,FALSE)</f>
        <v>Automatique</v>
      </c>
      <c r="T13" s="229" t="s">
        <v>740</v>
      </c>
      <c r="U13" s="316">
        <f>U12</f>
        <v>2</v>
      </c>
      <c r="V13" s="315" t="str">
        <f>VLOOKUP($Q13,[5]BASE!$A:$D,4,FALSE)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f>A10+1</f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/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customHeight="1">
      <c r="A15" s="169">
        <f t="shared" ref="A15:A78" si="1">A11+1</f>
        <v>3</v>
      </c>
      <c r="B15" s="276" t="s">
        <v>730</v>
      </c>
      <c r="C15" s="251">
        <v>3816803</v>
      </c>
      <c r="D15" s="250" t="s">
        <v>95</v>
      </c>
      <c r="E15" s="250" t="s">
        <v>2</v>
      </c>
      <c r="F15" s="249" t="s">
        <v>740</v>
      </c>
      <c r="G15" s="309">
        <v>2</v>
      </c>
      <c r="H15" s="334" t="s">
        <v>179</v>
      </c>
      <c r="I15" s="275"/>
      <c r="J15" s="245"/>
      <c r="K15" s="274"/>
      <c r="L15" s="274"/>
      <c r="M15" s="243"/>
      <c r="N15" s="171" t="str">
        <f>VLOOKUP(C15,'Points-2015'!D:E,2,FALSE)</f>
        <v>ASCSP</v>
      </c>
      <c r="Q15" s="331"/>
      <c r="R15" s="331"/>
      <c r="S15" s="331"/>
      <c r="X15" s="330"/>
    </row>
    <row r="16" spans="1:27" s="170" customFormat="1" ht="24" customHeight="1" thickBot="1">
      <c r="A16" s="169">
        <f t="shared" si="1"/>
        <v>3</v>
      </c>
      <c r="B16" s="273" t="s">
        <v>730</v>
      </c>
      <c r="C16" s="241">
        <v>6922743</v>
      </c>
      <c r="D16" s="240" t="s">
        <v>27</v>
      </c>
      <c r="E16" s="240" t="s">
        <v>2</v>
      </c>
      <c r="F16" s="239" t="s">
        <v>740</v>
      </c>
      <c r="G16" s="309">
        <v>2</v>
      </c>
      <c r="H16" s="237" t="s">
        <v>179</v>
      </c>
      <c r="I16" s="272"/>
      <c r="J16" s="235"/>
      <c r="K16" s="271"/>
      <c r="L16" s="271"/>
      <c r="M16" s="233"/>
      <c r="N16" s="171" t="str">
        <f>VLOOKUP(C16,'Points-2015'!D:E,2,FALSE)</f>
        <v>ASCSP</v>
      </c>
      <c r="Q16" s="331"/>
      <c r="R16" s="331"/>
      <c r="S16" s="331"/>
      <c r="X16" s="330"/>
    </row>
    <row r="17" spans="1:27" s="170" customFormat="1" ht="24" hidden="1" customHeight="1" thickBot="1">
      <c r="A17" s="169">
        <f t="shared" si="1"/>
        <v>3</v>
      </c>
      <c r="B17" s="270" t="s">
        <v>730</v>
      </c>
      <c r="C17" s="231"/>
      <c r="D17" s="230" t="e">
        <v>#N/A</v>
      </c>
      <c r="E17" s="230" t="e">
        <v>#N/A</v>
      </c>
      <c r="F17" s="229" t="s">
        <v>740</v>
      </c>
      <c r="G17" s="347"/>
      <c r="H17" s="227" t="e">
        <v>#N/A</v>
      </c>
      <c r="I17" s="269"/>
      <c r="J17" s="225"/>
      <c r="K17" s="268"/>
      <c r="L17" s="268"/>
      <c r="M17" s="223"/>
      <c r="N17" s="171"/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f t="shared" si="1"/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/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customHeight="1">
      <c r="A19" s="169">
        <f t="shared" si="1"/>
        <v>4</v>
      </c>
      <c r="B19" s="262" t="s">
        <v>730</v>
      </c>
      <c r="C19" s="211">
        <v>6914560</v>
      </c>
      <c r="D19" s="210" t="s">
        <v>131</v>
      </c>
      <c r="E19" s="210" t="s">
        <v>2</v>
      </c>
      <c r="F19" s="209" t="s">
        <v>740</v>
      </c>
      <c r="G19" s="309">
        <v>2</v>
      </c>
      <c r="H19" s="207" t="s">
        <v>179</v>
      </c>
      <c r="I19" s="261"/>
      <c r="J19" s="205"/>
      <c r="K19" s="260"/>
      <c r="L19" s="260"/>
      <c r="M19" s="203"/>
      <c r="N19" s="171" t="str">
        <f>VLOOKUP(C19,'Points-2015'!D:E,2,FALSE)</f>
        <v>ASCSP</v>
      </c>
      <c r="O19" s="169">
        <v>1</v>
      </c>
      <c r="P19" s="276"/>
      <c r="Q19" s="329">
        <v>6907739</v>
      </c>
      <c r="R19" s="250" t="str">
        <f>VLOOKUP($Q19,[5]BASE!$A:$D,2,FALSE)</f>
        <v>MURON Alain</v>
      </c>
      <c r="S19" s="250" t="str">
        <f>VLOOKUP($Q19,[5]BASE!$A:$D,3,FALSE)</f>
        <v>ATSCAF</v>
      </c>
      <c r="T19" s="249" t="s">
        <v>740</v>
      </c>
      <c r="U19" s="328">
        <f>U20</f>
        <v>2</v>
      </c>
      <c r="V19" s="327" t="str">
        <f>VLOOKUP($Q19,[5]BASE!$A:$D,4,FALSE)</f>
        <v>M</v>
      </c>
      <c r="W19" s="326"/>
      <c r="X19" s="245"/>
      <c r="Y19" s="243"/>
      <c r="Z19" s="243"/>
      <c r="AA19" s="243"/>
    </row>
    <row r="20" spans="1:27" s="170" customFormat="1" ht="24" customHeight="1" thickBot="1">
      <c r="A20" s="169">
        <f t="shared" si="1"/>
        <v>4</v>
      </c>
      <c r="B20" s="259" t="s">
        <v>730</v>
      </c>
      <c r="C20" s="201">
        <v>6914947</v>
      </c>
      <c r="D20" s="200" t="s">
        <v>152</v>
      </c>
      <c r="E20" s="200" t="s">
        <v>2</v>
      </c>
      <c r="F20" s="199" t="s">
        <v>740</v>
      </c>
      <c r="G20" s="309">
        <v>2</v>
      </c>
      <c r="H20" s="197" t="s">
        <v>179</v>
      </c>
      <c r="I20" s="258"/>
      <c r="J20" s="195"/>
      <c r="K20" s="257"/>
      <c r="L20" s="257"/>
      <c r="M20" s="193"/>
      <c r="N20" s="171" t="str">
        <f>VLOOKUP(C20,'Points-2015'!D:E,2,FALSE)</f>
        <v>ASCSP</v>
      </c>
      <c r="O20" s="169">
        <v>1</v>
      </c>
      <c r="P20" s="273" t="s">
        <v>730</v>
      </c>
      <c r="Q20" s="323">
        <v>6900182</v>
      </c>
      <c r="R20" s="240" t="str">
        <f>VLOOKUP($Q20,[5]BASE!$A:$D,2,FALSE)</f>
        <v>DUMOULIN Alain</v>
      </c>
      <c r="S20" s="240" t="str">
        <f>VLOOKUP($Q20,[5]BASE!$A:$D,3,FALSE)</f>
        <v>ATSCAF</v>
      </c>
      <c r="T20" s="239" t="s">
        <v>740</v>
      </c>
      <c r="U20" s="322">
        <v>2</v>
      </c>
      <c r="V20" s="321" t="str">
        <f>VLOOKUP($Q20,[5]BASE!$A:$D,4,FALSE)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f t="shared" si="1"/>
        <v>4</v>
      </c>
      <c r="B21" s="278" t="s">
        <v>730</v>
      </c>
      <c r="C21" s="191"/>
      <c r="D21" s="190" t="e">
        <v>#N/A</v>
      </c>
      <c r="E21" s="190" t="e">
        <v>#N/A</v>
      </c>
      <c r="F21" s="189" t="s">
        <v>740</v>
      </c>
      <c r="G21" s="255"/>
      <c r="H21" s="187" t="e">
        <v>#N/A</v>
      </c>
      <c r="I21" s="256"/>
      <c r="J21" s="185"/>
      <c r="K21" s="255"/>
      <c r="L21" s="255"/>
      <c r="M21" s="183"/>
      <c r="N21" s="171"/>
      <c r="O21" s="169">
        <v>1</v>
      </c>
      <c r="P21" s="270"/>
      <c r="Q21" s="333" t="s">
        <v>175</v>
      </c>
      <c r="R21" s="230" t="str">
        <f>VLOOKUP($Q21,[5]BASE!$A:$D,2,FALSE)</f>
        <v>noms AUTOMATIQUE</v>
      </c>
      <c r="S21" s="230" t="str">
        <f>VLOOKUP($Q21,[5]BASE!$A:$D,3,FALSE)</f>
        <v>Automatique</v>
      </c>
      <c r="T21" s="229" t="s">
        <v>740</v>
      </c>
      <c r="U21" s="316">
        <f>U20</f>
        <v>2</v>
      </c>
      <c r="V21" s="315" t="str">
        <f>VLOOKUP($Q21,[5]BASE!$A:$D,4,FALSE)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f t="shared" si="1"/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/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customHeight="1">
      <c r="A23" s="169">
        <f t="shared" si="1"/>
        <v>5</v>
      </c>
      <c r="B23" s="276" t="s">
        <v>730</v>
      </c>
      <c r="C23" s="251">
        <v>6924426</v>
      </c>
      <c r="D23" s="250" t="s">
        <v>40</v>
      </c>
      <c r="E23" s="250" t="s">
        <v>1</v>
      </c>
      <c r="F23" s="249" t="s">
        <v>740</v>
      </c>
      <c r="G23" s="309">
        <v>2</v>
      </c>
      <c r="H23" s="247" t="s">
        <v>179</v>
      </c>
      <c r="I23" s="275"/>
      <c r="J23" s="245"/>
      <c r="K23" s="274"/>
      <c r="L23" s="274"/>
      <c r="M23" s="243"/>
      <c r="N23" s="171" t="str">
        <f>VLOOKUP(C23,'Points-2015'!D:E,2,FALSE)</f>
        <v>ATSCAF</v>
      </c>
      <c r="Q23" s="331"/>
      <c r="R23" s="331"/>
      <c r="S23" s="331"/>
      <c r="X23" s="330"/>
    </row>
    <row r="24" spans="1:27" s="170" customFormat="1" ht="24" customHeight="1" thickBot="1">
      <c r="A24" s="169">
        <f t="shared" si="1"/>
        <v>5</v>
      </c>
      <c r="B24" s="273" t="s">
        <v>730</v>
      </c>
      <c r="C24" s="241">
        <v>6901149</v>
      </c>
      <c r="D24" s="240" t="s">
        <v>141</v>
      </c>
      <c r="E24" s="240" t="s">
        <v>1</v>
      </c>
      <c r="F24" s="239" t="s">
        <v>740</v>
      </c>
      <c r="G24" s="309">
        <v>2</v>
      </c>
      <c r="H24" s="237" t="s">
        <v>179</v>
      </c>
      <c r="I24" s="272"/>
      <c r="J24" s="235"/>
      <c r="K24" s="271"/>
      <c r="L24" s="271"/>
      <c r="M24" s="233"/>
      <c r="N24" s="171" t="str">
        <f>VLOOKUP(C24,'Points-2015'!D:E,2,FALSE)</f>
        <v>ATSCAF</v>
      </c>
      <c r="Q24" s="331"/>
      <c r="R24" s="331"/>
      <c r="S24" s="331"/>
      <c r="X24" s="330"/>
    </row>
    <row r="25" spans="1:27" s="170" customFormat="1" ht="24" hidden="1" customHeight="1" thickBot="1">
      <c r="A25" s="169">
        <f t="shared" si="1"/>
        <v>5</v>
      </c>
      <c r="B25" s="270" t="s">
        <v>730</v>
      </c>
      <c r="C25" s="231"/>
      <c r="D25" s="230" t="e">
        <v>#N/A</v>
      </c>
      <c r="E25" s="230" t="e">
        <v>#N/A</v>
      </c>
      <c r="F25" s="229" t="s">
        <v>740</v>
      </c>
      <c r="G25" s="347"/>
      <c r="H25" s="227" t="e">
        <v>#N/A</v>
      </c>
      <c r="I25" s="269"/>
      <c r="J25" s="225"/>
      <c r="K25" s="268"/>
      <c r="L25" s="268"/>
      <c r="M25" s="223"/>
      <c r="N25" s="171"/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f t="shared" si="1"/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/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customHeight="1">
      <c r="A27" s="169">
        <f t="shared" si="1"/>
        <v>6</v>
      </c>
      <c r="B27" s="262" t="s">
        <v>730</v>
      </c>
      <c r="C27" s="211">
        <v>6900182</v>
      </c>
      <c r="D27" s="210" t="s">
        <v>97</v>
      </c>
      <c r="E27" s="210" t="s">
        <v>1</v>
      </c>
      <c r="F27" s="209" t="s">
        <v>740</v>
      </c>
      <c r="G27" s="309">
        <v>2</v>
      </c>
      <c r="H27" s="207" t="s">
        <v>179</v>
      </c>
      <c r="I27" s="261"/>
      <c r="J27" s="205"/>
      <c r="K27" s="260"/>
      <c r="L27" s="260"/>
      <c r="M27" s="203"/>
      <c r="N27" s="171" t="str">
        <f>VLOOKUP(C27,'Points-2015'!D:E,2,FALSE)</f>
        <v>ATSCAF</v>
      </c>
      <c r="O27" s="169">
        <v>1</v>
      </c>
      <c r="P27" s="276" t="s">
        <v>728</v>
      </c>
      <c r="Q27" s="329">
        <v>6907739</v>
      </c>
      <c r="R27" s="250" t="str">
        <f>VLOOKUP($Q27,[5]BASE!$A:$D,2,FALSE)</f>
        <v>MURON Alain</v>
      </c>
      <c r="S27" s="250" t="str">
        <f>VLOOKUP($Q27,[5]BASE!$A:$D,3,FALSE)</f>
        <v>ATSCAF</v>
      </c>
      <c r="T27" s="249" t="s">
        <v>740</v>
      </c>
      <c r="U27" s="328">
        <f>U28</f>
        <v>2</v>
      </c>
      <c r="V27" s="327" t="str">
        <f>VLOOKUP($Q27,[5]BASE!$A:$D,4,FALSE)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customHeight="1" thickBot="1">
      <c r="A28" s="169">
        <f t="shared" si="1"/>
        <v>6</v>
      </c>
      <c r="B28" s="259" t="s">
        <v>730</v>
      </c>
      <c r="C28" s="201">
        <v>6921537</v>
      </c>
      <c r="D28" s="200" t="s">
        <v>52</v>
      </c>
      <c r="E28" s="200" t="s">
        <v>1</v>
      </c>
      <c r="F28" s="199" t="s">
        <v>740</v>
      </c>
      <c r="G28" s="309">
        <v>2</v>
      </c>
      <c r="H28" s="197" t="s">
        <v>179</v>
      </c>
      <c r="I28" s="258"/>
      <c r="J28" s="195"/>
      <c r="K28" s="257"/>
      <c r="L28" s="257"/>
      <c r="M28" s="193"/>
      <c r="N28" s="171" t="str">
        <f>VLOOKUP(C28,'Points-2015'!D:E,2,FALSE)</f>
        <v>ATSCAF</v>
      </c>
      <c r="O28" s="169">
        <v>1</v>
      </c>
      <c r="P28" s="273" t="s">
        <v>728</v>
      </c>
      <c r="Q28" s="323">
        <v>6900182</v>
      </c>
      <c r="R28" s="240" t="str">
        <f>VLOOKUP($Q28,[5]BASE!$A:$D,2,FALSE)</f>
        <v>DUMOULIN Alain</v>
      </c>
      <c r="S28" s="240" t="str">
        <f>VLOOKUP($Q28,[5]BASE!$A:$D,3,FALSE)</f>
        <v>ATSCAF</v>
      </c>
      <c r="T28" s="239" t="s">
        <v>740</v>
      </c>
      <c r="U28" s="322">
        <v>2</v>
      </c>
      <c r="V28" s="321" t="str">
        <f>VLOOKUP($Q28,[5]BASE!$A:$D,4,FALSE)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f t="shared" si="1"/>
        <v>6</v>
      </c>
      <c r="B29" s="278" t="s">
        <v>730</v>
      </c>
      <c r="C29" s="191"/>
      <c r="D29" s="190" t="e">
        <v>#N/A</v>
      </c>
      <c r="E29" s="190" t="e">
        <v>#N/A</v>
      </c>
      <c r="F29" s="189" t="s">
        <v>740</v>
      </c>
      <c r="G29" s="255"/>
      <c r="H29" s="187" t="e">
        <v>#N/A</v>
      </c>
      <c r="I29" s="256"/>
      <c r="J29" s="185"/>
      <c r="K29" s="255"/>
      <c r="L29" s="255"/>
      <c r="M29" s="183"/>
      <c r="N29" s="171"/>
      <c r="O29" s="169">
        <v>1</v>
      </c>
      <c r="P29" s="270" t="s">
        <v>728</v>
      </c>
      <c r="Q29" s="317">
        <v>6906680</v>
      </c>
      <c r="R29" s="230" t="str">
        <f>VLOOKUP($Q29,[5]BASE!$A:$D,2,FALSE)</f>
        <v>MURON Michèle</v>
      </c>
      <c r="S29" s="230" t="str">
        <f>VLOOKUP($Q29,[5]BASE!$A:$D,3,FALSE)</f>
        <v>ATSCAF</v>
      </c>
      <c r="T29" s="229" t="s">
        <v>740</v>
      </c>
      <c r="U29" s="316">
        <f>U28</f>
        <v>2</v>
      </c>
      <c r="V29" s="315" t="str">
        <f>VLOOKUP($Q29,[5]BASE!$A:$D,4,FALSE)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f t="shared" si="1"/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/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customHeight="1">
      <c r="A31" s="169">
        <f t="shared" si="1"/>
        <v>7</v>
      </c>
      <c r="B31" s="276" t="s">
        <v>730</v>
      </c>
      <c r="C31" s="251">
        <v>6918443</v>
      </c>
      <c r="D31" s="250" t="s">
        <v>65</v>
      </c>
      <c r="E31" s="250" t="s">
        <v>1</v>
      </c>
      <c r="F31" s="249" t="s">
        <v>740</v>
      </c>
      <c r="G31" s="309">
        <v>2</v>
      </c>
      <c r="H31" s="247" t="s">
        <v>179</v>
      </c>
      <c r="I31" s="275"/>
      <c r="J31" s="245"/>
      <c r="K31" s="274"/>
      <c r="L31" s="274"/>
      <c r="M31" s="243"/>
      <c r="N31" s="171" t="str">
        <f>VLOOKUP(C31,'Points-2015'!D:E,2,FALSE)</f>
        <v>ATSCAF</v>
      </c>
      <c r="O31" s="171"/>
      <c r="P31" s="171"/>
      <c r="Q31" s="171"/>
      <c r="R31" s="172"/>
      <c r="T31" s="171"/>
      <c r="X31" s="330"/>
    </row>
    <row r="32" spans="1:27" s="170" customFormat="1" ht="24" customHeight="1" thickBot="1">
      <c r="A32" s="169">
        <f t="shared" si="1"/>
        <v>7</v>
      </c>
      <c r="B32" s="273" t="s">
        <v>730</v>
      </c>
      <c r="C32" s="241">
        <v>6924538</v>
      </c>
      <c r="D32" s="240" t="s">
        <v>31</v>
      </c>
      <c r="E32" s="240" t="s">
        <v>1</v>
      </c>
      <c r="F32" s="239" t="s">
        <v>740</v>
      </c>
      <c r="G32" s="309">
        <v>2</v>
      </c>
      <c r="H32" s="237" t="s">
        <v>179</v>
      </c>
      <c r="I32" s="272"/>
      <c r="J32" s="235"/>
      <c r="K32" s="271"/>
      <c r="L32" s="271"/>
      <c r="M32" s="233"/>
      <c r="N32" s="171" t="str">
        <f>VLOOKUP(C32,'Points-2015'!D:E,2,FALSE)</f>
        <v>ATSCAF</v>
      </c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f t="shared" si="1"/>
        <v>7</v>
      </c>
      <c r="B33" s="270" t="s">
        <v>730</v>
      </c>
      <c r="C33" s="231"/>
      <c r="D33" s="230" t="e">
        <v>#N/A</v>
      </c>
      <c r="E33" s="230" t="e">
        <v>#N/A</v>
      </c>
      <c r="F33" s="229" t="s">
        <v>740</v>
      </c>
      <c r="G33" s="347"/>
      <c r="H33" s="227" t="e">
        <v>#N/A</v>
      </c>
      <c r="I33" s="269"/>
      <c r="J33" s="225"/>
      <c r="K33" s="268"/>
      <c r="L33" s="268"/>
      <c r="M33" s="223"/>
      <c r="N33" s="171"/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f t="shared" si="1"/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/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customHeight="1">
      <c r="A35" s="169">
        <f t="shared" si="1"/>
        <v>8</v>
      </c>
      <c r="B35" s="262" t="s">
        <v>730</v>
      </c>
      <c r="C35" s="211">
        <v>6906342</v>
      </c>
      <c r="D35" s="210" t="s">
        <v>70</v>
      </c>
      <c r="E35" s="210" t="s">
        <v>5</v>
      </c>
      <c r="F35" s="209" t="s">
        <v>740</v>
      </c>
      <c r="G35" s="309">
        <v>2</v>
      </c>
      <c r="H35" s="207" t="s">
        <v>179</v>
      </c>
      <c r="I35" s="261"/>
      <c r="J35" s="205"/>
      <c r="K35" s="260"/>
      <c r="L35" s="260"/>
      <c r="M35" s="203"/>
      <c r="N35" s="171" t="str">
        <f>VLOOKUP(C35,'Points-2015'!D:E,2,FALSE)</f>
        <v>CASCOL</v>
      </c>
      <c r="O35" s="169">
        <v>1</v>
      </c>
      <c r="P35" s="276" t="s">
        <v>728</v>
      </c>
      <c r="Q35" s="329">
        <v>6903133</v>
      </c>
      <c r="R35" s="250" t="str">
        <f>VLOOKUP($Q35,[5]BASE!$A:$D,2,FALSE)</f>
        <v>HANSI Gilles</v>
      </c>
      <c r="S35" s="250" t="str">
        <f>VLOOKUP($Q35,[5]BASE!$A:$D,3,FALSE)</f>
        <v>S A L</v>
      </c>
      <c r="T35" s="249" t="s">
        <v>740</v>
      </c>
      <c r="U35" s="328">
        <f>U36</f>
        <v>2</v>
      </c>
      <c r="V35" s="327" t="str">
        <f>VLOOKUP($Q35,[5]BASE!$A:$D,4,FALSE)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customHeight="1" thickBot="1">
      <c r="A36" s="169">
        <f t="shared" si="1"/>
        <v>8</v>
      </c>
      <c r="B36" s="259" t="s">
        <v>730</v>
      </c>
      <c r="C36" s="201">
        <v>6901137</v>
      </c>
      <c r="D36" s="200" t="s">
        <v>28</v>
      </c>
      <c r="E36" s="200" t="s">
        <v>5</v>
      </c>
      <c r="F36" s="199" t="s">
        <v>740</v>
      </c>
      <c r="G36" s="309">
        <v>2</v>
      </c>
      <c r="H36" s="197" t="s">
        <v>179</v>
      </c>
      <c r="I36" s="258"/>
      <c r="J36" s="195"/>
      <c r="K36" s="257"/>
      <c r="L36" s="257"/>
      <c r="M36" s="193"/>
      <c r="N36" s="171" t="str">
        <f>VLOOKUP(C36,'Points-2015'!D:E,2,FALSE)</f>
        <v>CASCOL</v>
      </c>
      <c r="O36" s="169">
        <v>1</v>
      </c>
      <c r="P36" s="273" t="s">
        <v>728</v>
      </c>
      <c r="Q36" s="323">
        <v>6900182</v>
      </c>
      <c r="R36" s="240" t="str">
        <f>VLOOKUP($Q36,[5]BASE!$A:$D,2,FALSE)</f>
        <v>DUMOULIN Alain</v>
      </c>
      <c r="S36" s="240" t="str">
        <f>VLOOKUP($Q36,[5]BASE!$A:$D,3,FALSE)</f>
        <v>ATSCAF</v>
      </c>
      <c r="T36" s="239" t="s">
        <v>740</v>
      </c>
      <c r="U36" s="322">
        <v>2</v>
      </c>
      <c r="V36" s="321" t="str">
        <f>VLOOKUP($Q36,[5]BASE!$A:$D,4,FALSE)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f t="shared" si="1"/>
        <v>8</v>
      </c>
      <c r="B37" s="278" t="s">
        <v>730</v>
      </c>
      <c r="C37" s="191"/>
      <c r="D37" s="190" t="e">
        <v>#N/A</v>
      </c>
      <c r="E37" s="190" t="e">
        <v>#N/A</v>
      </c>
      <c r="F37" s="189" t="s">
        <v>740</v>
      </c>
      <c r="G37" s="255"/>
      <c r="H37" s="187" t="e">
        <v>#N/A</v>
      </c>
      <c r="I37" s="256"/>
      <c r="J37" s="185"/>
      <c r="K37" s="255"/>
      <c r="L37" s="255"/>
      <c r="M37" s="183"/>
      <c r="N37" s="171"/>
      <c r="O37" s="169">
        <v>1</v>
      </c>
      <c r="P37" s="270" t="s">
        <v>728</v>
      </c>
      <c r="Q37" s="317">
        <v>6906680</v>
      </c>
      <c r="R37" s="230" t="str">
        <f>VLOOKUP($Q37,[5]BASE!$A:$D,2,FALSE)</f>
        <v>MURON Michèle</v>
      </c>
      <c r="S37" s="230" t="str">
        <f>VLOOKUP($Q37,[5]BASE!$A:$D,3,FALSE)</f>
        <v>ATSCAF</v>
      </c>
      <c r="T37" s="229" t="s">
        <v>740</v>
      </c>
      <c r="U37" s="316">
        <f>U36</f>
        <v>2</v>
      </c>
      <c r="V37" s="315" t="str">
        <f>VLOOKUP($Q37,[5]BASE!$A:$D,4,FALSE)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f t="shared" si="1"/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/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customHeight="1">
      <c r="A39" s="169">
        <f t="shared" si="1"/>
        <v>9</v>
      </c>
      <c r="B39" s="276" t="s">
        <v>730</v>
      </c>
      <c r="C39" s="251">
        <v>6901215</v>
      </c>
      <c r="D39" s="250" t="s">
        <v>199</v>
      </c>
      <c r="E39" s="250" t="s">
        <v>350</v>
      </c>
      <c r="F39" s="249" t="s">
        <v>740</v>
      </c>
      <c r="G39" s="309">
        <v>2</v>
      </c>
      <c r="H39" s="247" t="s">
        <v>179</v>
      </c>
      <c r="I39" s="275"/>
      <c r="J39" s="245"/>
      <c r="K39" s="274"/>
      <c r="L39" s="274"/>
      <c r="M39" s="243"/>
      <c r="N39" s="171" t="str">
        <f>VLOOKUP(C39,'Points-2015'!D:E,2,FALSE)</f>
        <v>S A L</v>
      </c>
      <c r="O39" s="171"/>
      <c r="P39" s="171"/>
      <c r="Q39" s="171"/>
      <c r="R39" s="172"/>
      <c r="T39" s="171"/>
    </row>
    <row r="40" spans="1:27" s="170" customFormat="1" ht="24" customHeight="1" thickBot="1">
      <c r="A40" s="169">
        <f t="shared" si="1"/>
        <v>9</v>
      </c>
      <c r="B40" s="273" t="s">
        <v>730</v>
      </c>
      <c r="C40" s="241">
        <v>6901220</v>
      </c>
      <c r="D40" s="240" t="s">
        <v>200</v>
      </c>
      <c r="E40" s="240" t="s">
        <v>350</v>
      </c>
      <c r="F40" s="239" t="s">
        <v>740</v>
      </c>
      <c r="G40" s="309">
        <v>2</v>
      </c>
      <c r="H40" s="237" t="s">
        <v>179</v>
      </c>
      <c r="I40" s="272"/>
      <c r="J40" s="235"/>
      <c r="K40" s="271"/>
      <c r="L40" s="271"/>
      <c r="M40" s="233"/>
      <c r="N40" s="171" t="str">
        <f>VLOOKUP(C40,'Points-2015'!D:E,2,FALSE)</f>
        <v>S A L</v>
      </c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f t="shared" si="1"/>
        <v>9</v>
      </c>
      <c r="B41" s="270" t="s">
        <v>730</v>
      </c>
      <c r="C41" s="231"/>
      <c r="D41" s="230" t="e">
        <v>#N/A</v>
      </c>
      <c r="E41" s="230" t="e">
        <v>#N/A</v>
      </c>
      <c r="F41" s="229" t="s">
        <v>740</v>
      </c>
      <c r="G41" s="347"/>
      <c r="H41" s="227" t="e">
        <v>#N/A</v>
      </c>
      <c r="I41" s="269"/>
      <c r="J41" s="225"/>
      <c r="K41" s="268"/>
      <c r="L41" s="268"/>
      <c r="M41" s="223"/>
      <c r="N41" s="171"/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f t="shared" si="1"/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/>
      <c r="O42" s="171"/>
      <c r="P42" s="171"/>
      <c r="Q42" s="171"/>
      <c r="R42" s="172"/>
      <c r="T42" s="171"/>
    </row>
    <row r="43" spans="1:27" s="170" customFormat="1" ht="24" customHeight="1">
      <c r="A43" s="169">
        <f t="shared" si="1"/>
        <v>10</v>
      </c>
      <c r="B43" s="262" t="s">
        <v>730</v>
      </c>
      <c r="C43" s="211">
        <v>106403</v>
      </c>
      <c r="D43" s="210" t="s">
        <v>181</v>
      </c>
      <c r="E43" s="210" t="s">
        <v>350</v>
      </c>
      <c r="F43" s="209" t="s">
        <v>740</v>
      </c>
      <c r="G43" s="309">
        <v>2</v>
      </c>
      <c r="H43" s="207" t="s">
        <v>179</v>
      </c>
      <c r="I43" s="261"/>
      <c r="J43" s="205"/>
      <c r="K43" s="260"/>
      <c r="L43" s="260"/>
      <c r="M43" s="203"/>
      <c r="N43" s="171" t="str">
        <f>VLOOKUP(C43,'Points-2015'!D:E,2,FALSE)</f>
        <v>S A L</v>
      </c>
      <c r="O43" s="171"/>
      <c r="P43" s="171"/>
      <c r="Q43" s="171"/>
      <c r="R43" s="172"/>
      <c r="T43" s="171"/>
    </row>
    <row r="44" spans="1:27" s="170" customFormat="1" ht="24" customHeight="1" thickBot="1">
      <c r="A44" s="169">
        <f t="shared" si="1"/>
        <v>10</v>
      </c>
      <c r="B44" s="259" t="s">
        <v>730</v>
      </c>
      <c r="C44" s="201">
        <v>6913454</v>
      </c>
      <c r="D44" s="200" t="s">
        <v>25</v>
      </c>
      <c r="E44" s="200" t="s">
        <v>350</v>
      </c>
      <c r="F44" s="199" t="s">
        <v>740</v>
      </c>
      <c r="G44" s="309">
        <v>2</v>
      </c>
      <c r="H44" s="197" t="s">
        <v>179</v>
      </c>
      <c r="I44" s="258"/>
      <c r="J44" s="195"/>
      <c r="K44" s="257"/>
      <c r="L44" s="257"/>
      <c r="M44" s="193"/>
      <c r="N44" s="171" t="str">
        <f>VLOOKUP(C44,'Points-2015'!D:E,2,FALSE)</f>
        <v>S A L</v>
      </c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f t="shared" si="1"/>
        <v>10</v>
      </c>
      <c r="B45" s="278" t="s">
        <v>730</v>
      </c>
      <c r="C45" s="191"/>
      <c r="D45" s="190" t="e">
        <v>#N/A</v>
      </c>
      <c r="E45" s="190" t="e">
        <v>#N/A</v>
      </c>
      <c r="F45" s="189" t="s">
        <v>740</v>
      </c>
      <c r="G45" s="255"/>
      <c r="H45" s="187" t="e">
        <v>#N/A</v>
      </c>
      <c r="I45" s="256"/>
      <c r="J45" s="185"/>
      <c r="K45" s="255"/>
      <c r="L45" s="255"/>
      <c r="M45" s="183"/>
      <c r="N45" s="171"/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f t="shared" si="1"/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/>
      <c r="O46" s="171"/>
      <c r="P46" s="171"/>
      <c r="Q46" s="171"/>
      <c r="R46" s="172"/>
      <c r="T46" s="171"/>
    </row>
    <row r="47" spans="1:27" s="170" customFormat="1" ht="24" customHeight="1">
      <c r="A47" s="169">
        <f t="shared" si="1"/>
        <v>11</v>
      </c>
      <c r="B47" s="276" t="s">
        <v>730</v>
      </c>
      <c r="C47" s="251">
        <v>6926055</v>
      </c>
      <c r="D47" s="250" t="s">
        <v>428</v>
      </c>
      <c r="E47" s="250" t="s">
        <v>350</v>
      </c>
      <c r="F47" s="249" t="s">
        <v>740</v>
      </c>
      <c r="G47" s="309">
        <v>2</v>
      </c>
      <c r="H47" s="247" t="s">
        <v>179</v>
      </c>
      <c r="I47" s="275"/>
      <c r="J47" s="245"/>
      <c r="K47" s="274"/>
      <c r="L47" s="274"/>
      <c r="M47" s="243"/>
      <c r="N47" s="171" t="str">
        <f>VLOOKUP(C47,'Points-2015'!D:E,2,FALSE)</f>
        <v>S A L</v>
      </c>
      <c r="O47" s="171"/>
      <c r="P47" s="171"/>
      <c r="Q47" s="171"/>
      <c r="R47" s="172"/>
      <c r="T47" s="171"/>
    </row>
    <row r="48" spans="1:27" s="170" customFormat="1" ht="24" customHeight="1" thickBot="1">
      <c r="A48" s="169">
        <f t="shared" si="1"/>
        <v>11</v>
      </c>
      <c r="B48" s="273" t="s">
        <v>730</v>
      </c>
      <c r="C48" s="241">
        <v>6919646</v>
      </c>
      <c r="D48" s="240" t="s">
        <v>59</v>
      </c>
      <c r="E48" s="240" t="s">
        <v>350</v>
      </c>
      <c r="F48" s="239" t="s">
        <v>740</v>
      </c>
      <c r="G48" s="309">
        <v>2</v>
      </c>
      <c r="H48" s="237" t="s">
        <v>179</v>
      </c>
      <c r="I48" s="272"/>
      <c r="J48" s="235"/>
      <c r="K48" s="271"/>
      <c r="L48" s="271"/>
      <c r="M48" s="233"/>
      <c r="N48" s="171" t="str">
        <f>VLOOKUP(C48,'Points-2015'!D:E,2,FALSE)</f>
        <v>S A L</v>
      </c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f t="shared" si="1"/>
        <v>11</v>
      </c>
      <c r="B49" s="270" t="s">
        <v>730</v>
      </c>
      <c r="C49" s="231"/>
      <c r="D49" s="230" t="e">
        <v>#N/A</v>
      </c>
      <c r="E49" s="230" t="e">
        <v>#N/A</v>
      </c>
      <c r="F49" s="229" t="s">
        <v>740</v>
      </c>
      <c r="G49" s="347"/>
      <c r="H49" s="227" t="e">
        <v>#N/A</v>
      </c>
      <c r="I49" s="269"/>
      <c r="J49" s="225"/>
      <c r="K49" s="268"/>
      <c r="L49" s="268"/>
      <c r="M49" s="223"/>
      <c r="N49" s="171"/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f t="shared" si="1"/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/>
      <c r="O50" s="171"/>
      <c r="P50" s="171"/>
      <c r="Q50" s="171"/>
      <c r="R50" s="172"/>
      <c r="T50" s="171"/>
    </row>
    <row r="51" spans="1:20" s="170" customFormat="1" ht="24" customHeight="1">
      <c r="A51" s="169">
        <f t="shared" si="1"/>
        <v>12</v>
      </c>
      <c r="B51" s="262" t="s">
        <v>730</v>
      </c>
      <c r="C51" s="211">
        <v>6915606</v>
      </c>
      <c r="D51" s="210" t="s">
        <v>92</v>
      </c>
      <c r="E51" s="210" t="s">
        <v>350</v>
      </c>
      <c r="F51" s="209" t="s">
        <v>740</v>
      </c>
      <c r="G51" s="309">
        <v>2</v>
      </c>
      <c r="H51" s="207" t="s">
        <v>179</v>
      </c>
      <c r="I51" s="261"/>
      <c r="J51" s="205"/>
      <c r="K51" s="260"/>
      <c r="L51" s="260"/>
      <c r="M51" s="203"/>
      <c r="N51" s="171" t="str">
        <f>VLOOKUP(C51,'Points-2015'!D:E,2,FALSE)</f>
        <v>S A L</v>
      </c>
      <c r="O51" s="171"/>
      <c r="P51" s="171"/>
      <c r="Q51" s="171"/>
      <c r="R51" s="172"/>
      <c r="T51" s="171"/>
    </row>
    <row r="52" spans="1:20" s="170" customFormat="1" ht="24" customHeight="1" thickBot="1">
      <c r="A52" s="169">
        <f t="shared" si="1"/>
        <v>12</v>
      </c>
      <c r="B52" s="259" t="s">
        <v>730</v>
      </c>
      <c r="C52" s="201">
        <v>6922450</v>
      </c>
      <c r="D52" s="200" t="s">
        <v>163</v>
      </c>
      <c r="E52" s="200" t="s">
        <v>350</v>
      </c>
      <c r="F52" s="199" t="s">
        <v>740</v>
      </c>
      <c r="G52" s="309">
        <v>2</v>
      </c>
      <c r="H52" s="197" t="s">
        <v>179</v>
      </c>
      <c r="I52" s="258"/>
      <c r="J52" s="195"/>
      <c r="K52" s="257"/>
      <c r="L52" s="257"/>
      <c r="M52" s="193"/>
      <c r="N52" s="171" t="str">
        <f>VLOOKUP(C52,'Points-2015'!D:E,2,FALSE)</f>
        <v>S A L</v>
      </c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f t="shared" si="1"/>
        <v>12</v>
      </c>
      <c r="B53" s="278" t="s">
        <v>730</v>
      </c>
      <c r="C53" s="191"/>
      <c r="D53" s="190" t="e">
        <v>#N/A</v>
      </c>
      <c r="E53" s="190" t="e">
        <v>#N/A</v>
      </c>
      <c r="F53" s="189" t="s">
        <v>740</v>
      </c>
      <c r="G53" s="255"/>
      <c r="H53" s="187" t="e">
        <v>#N/A</v>
      </c>
      <c r="I53" s="256"/>
      <c r="J53" s="185"/>
      <c r="K53" s="255"/>
      <c r="L53" s="255"/>
      <c r="M53" s="183"/>
      <c r="N53" s="171"/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f t="shared" si="1"/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/>
      <c r="O54" s="171"/>
      <c r="P54" s="171"/>
      <c r="Q54" s="171"/>
      <c r="R54" s="172"/>
      <c r="T54" s="171"/>
    </row>
    <row r="55" spans="1:20" s="170" customFormat="1" ht="24" customHeight="1">
      <c r="A55" s="169">
        <f t="shared" si="1"/>
        <v>13</v>
      </c>
      <c r="B55" s="276" t="s">
        <v>730</v>
      </c>
      <c r="C55" s="251">
        <v>6920890</v>
      </c>
      <c r="D55" s="250" t="s">
        <v>262</v>
      </c>
      <c r="E55" s="250" t="s">
        <v>350</v>
      </c>
      <c r="F55" s="249" t="s">
        <v>740</v>
      </c>
      <c r="G55" s="309">
        <v>2</v>
      </c>
      <c r="H55" s="247" t="s">
        <v>179</v>
      </c>
      <c r="I55" s="275"/>
      <c r="J55" s="245"/>
      <c r="K55" s="274"/>
      <c r="L55" s="274"/>
      <c r="M55" s="243"/>
      <c r="N55" s="171" t="str">
        <f>VLOOKUP(C55,'Points-2015'!D:E,2,FALSE)</f>
        <v>S A L</v>
      </c>
      <c r="O55" s="171"/>
      <c r="P55" s="171"/>
      <c r="Q55" s="171"/>
      <c r="R55" s="172"/>
      <c r="T55" s="171"/>
    </row>
    <row r="56" spans="1:20" s="170" customFormat="1" ht="24" customHeight="1" thickBot="1">
      <c r="A56" s="169">
        <f t="shared" si="1"/>
        <v>13</v>
      </c>
      <c r="B56" s="273" t="s">
        <v>730</v>
      </c>
      <c r="C56" s="241">
        <v>6925483</v>
      </c>
      <c r="D56" s="240" t="s">
        <v>299</v>
      </c>
      <c r="E56" s="240" t="s">
        <v>350</v>
      </c>
      <c r="F56" s="239" t="s">
        <v>740</v>
      </c>
      <c r="G56" s="309">
        <v>2</v>
      </c>
      <c r="H56" s="237" t="s">
        <v>179</v>
      </c>
      <c r="I56" s="272"/>
      <c r="J56" s="235"/>
      <c r="K56" s="271"/>
      <c r="L56" s="271"/>
      <c r="M56" s="233"/>
      <c r="N56" s="171" t="str">
        <f>VLOOKUP(C56,'Points-2015'!D:E,2,FALSE)</f>
        <v>S A L</v>
      </c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f t="shared" si="1"/>
        <v>13</v>
      </c>
      <c r="B57" s="270" t="s">
        <v>730</v>
      </c>
      <c r="C57" s="231"/>
      <c r="D57" s="230" t="e">
        <v>#N/A</v>
      </c>
      <c r="E57" s="230" t="e">
        <v>#N/A</v>
      </c>
      <c r="F57" s="229" t="s">
        <v>740</v>
      </c>
      <c r="G57" s="347"/>
      <c r="H57" s="227" t="e">
        <v>#N/A</v>
      </c>
      <c r="I57" s="269"/>
      <c r="J57" s="225"/>
      <c r="K57" s="268"/>
      <c r="L57" s="268"/>
      <c r="M57" s="223"/>
      <c r="N57" s="171"/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f t="shared" si="1"/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/>
      <c r="O58" s="171"/>
      <c r="P58" s="171"/>
      <c r="Q58" s="171"/>
      <c r="R58" s="172"/>
      <c r="T58" s="171"/>
    </row>
    <row r="59" spans="1:20" s="170" customFormat="1" ht="24" customHeight="1">
      <c r="A59" s="169">
        <f t="shared" si="1"/>
        <v>14</v>
      </c>
      <c r="B59" s="262" t="s">
        <v>730</v>
      </c>
      <c r="C59" s="211">
        <v>6925064</v>
      </c>
      <c r="D59" s="210" t="s">
        <v>160</v>
      </c>
      <c r="E59" s="210" t="s">
        <v>350</v>
      </c>
      <c r="F59" s="209" t="s">
        <v>740</v>
      </c>
      <c r="G59" s="309">
        <v>2</v>
      </c>
      <c r="H59" s="207" t="s">
        <v>179</v>
      </c>
      <c r="I59" s="261"/>
      <c r="J59" s="205"/>
      <c r="K59" s="260"/>
      <c r="L59" s="260"/>
      <c r="M59" s="203"/>
      <c r="N59" s="171" t="str">
        <f>VLOOKUP(C59,'Points-2015'!D:E,2,FALSE)</f>
        <v>S A L</v>
      </c>
      <c r="O59" s="171"/>
      <c r="P59" s="171"/>
      <c r="Q59" s="171"/>
      <c r="R59" s="172"/>
      <c r="T59" s="171"/>
    </row>
    <row r="60" spans="1:20" s="170" customFormat="1" ht="24" customHeight="1" thickBot="1">
      <c r="A60" s="169">
        <f t="shared" si="1"/>
        <v>14</v>
      </c>
      <c r="B60" s="259" t="s">
        <v>730</v>
      </c>
      <c r="C60" s="201">
        <v>705151</v>
      </c>
      <c r="D60" s="200" t="s">
        <v>419</v>
      </c>
      <c r="E60" s="200" t="s">
        <v>350</v>
      </c>
      <c r="F60" s="199" t="s">
        <v>740</v>
      </c>
      <c r="G60" s="309">
        <v>2</v>
      </c>
      <c r="H60" s="197" t="s">
        <v>179</v>
      </c>
      <c r="I60" s="258"/>
      <c r="J60" s="195"/>
      <c r="K60" s="257"/>
      <c r="L60" s="257"/>
      <c r="M60" s="193"/>
      <c r="N60" s="171" t="str">
        <f>VLOOKUP(C60,'Points-2015'!D:E,2,FALSE)</f>
        <v>S A L</v>
      </c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f t="shared" si="1"/>
        <v>14</v>
      </c>
      <c r="B61" s="278" t="s">
        <v>730</v>
      </c>
      <c r="C61" s="191"/>
      <c r="D61" s="190" t="e">
        <v>#N/A</v>
      </c>
      <c r="E61" s="190" t="e">
        <v>#N/A</v>
      </c>
      <c r="F61" s="189" t="s">
        <v>740</v>
      </c>
      <c r="G61" s="255"/>
      <c r="H61" s="187" t="e">
        <v>#N/A</v>
      </c>
      <c r="I61" s="256"/>
      <c r="J61" s="185"/>
      <c r="K61" s="255"/>
      <c r="L61" s="255"/>
      <c r="M61" s="183"/>
      <c r="N61" s="171"/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f t="shared" si="1"/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/>
      <c r="O62" s="171"/>
      <c r="P62" s="171"/>
      <c r="Q62" s="171"/>
      <c r="R62" s="172"/>
      <c r="T62" s="171"/>
    </row>
    <row r="63" spans="1:20" s="170" customFormat="1" ht="24" customHeight="1">
      <c r="A63" s="169">
        <f t="shared" si="1"/>
        <v>15</v>
      </c>
      <c r="B63" s="276" t="s">
        <v>730</v>
      </c>
      <c r="C63" s="251">
        <v>6924452</v>
      </c>
      <c r="D63" s="250" t="s">
        <v>146</v>
      </c>
      <c r="E63" s="250" t="s">
        <v>350</v>
      </c>
      <c r="F63" s="249" t="s">
        <v>740</v>
      </c>
      <c r="G63" s="309">
        <v>2</v>
      </c>
      <c r="H63" s="247" t="s">
        <v>179</v>
      </c>
      <c r="I63" s="275"/>
      <c r="J63" s="245"/>
      <c r="K63" s="274"/>
      <c r="L63" s="274"/>
      <c r="M63" s="243"/>
      <c r="N63" s="171" t="str">
        <f>VLOOKUP(C63,'Points-2015'!D:E,2,FALSE)</f>
        <v>S A L</v>
      </c>
      <c r="O63" s="171"/>
      <c r="P63" s="171"/>
      <c r="Q63" s="171"/>
      <c r="R63" s="172"/>
      <c r="T63" s="171"/>
    </row>
    <row r="64" spans="1:20" s="170" customFormat="1" ht="24" customHeight="1" thickBot="1">
      <c r="A64" s="169">
        <f t="shared" si="1"/>
        <v>15</v>
      </c>
      <c r="B64" s="273" t="s">
        <v>730</v>
      </c>
      <c r="C64" s="241">
        <v>6921860</v>
      </c>
      <c r="D64" s="240" t="s">
        <v>100</v>
      </c>
      <c r="E64" s="240" t="s">
        <v>350</v>
      </c>
      <c r="F64" s="239" t="s">
        <v>740</v>
      </c>
      <c r="G64" s="309">
        <v>2</v>
      </c>
      <c r="H64" s="237" t="s">
        <v>179</v>
      </c>
      <c r="I64" s="272"/>
      <c r="J64" s="235"/>
      <c r="K64" s="271"/>
      <c r="L64" s="271"/>
      <c r="M64" s="233"/>
      <c r="N64" s="171" t="str">
        <f>VLOOKUP(C64,'Points-2015'!D:E,2,FALSE)</f>
        <v>S A L</v>
      </c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f t="shared" si="1"/>
        <v>15</v>
      </c>
      <c r="B65" s="270" t="s">
        <v>730</v>
      </c>
      <c r="C65" s="231"/>
      <c r="D65" s="230" t="e">
        <v>#N/A</v>
      </c>
      <c r="E65" s="230" t="e">
        <v>#N/A</v>
      </c>
      <c r="F65" s="229" t="s">
        <v>740</v>
      </c>
      <c r="G65" s="347"/>
      <c r="H65" s="227" t="e">
        <v>#N/A</v>
      </c>
      <c r="I65" s="269"/>
      <c r="J65" s="225"/>
      <c r="K65" s="268"/>
      <c r="L65" s="268"/>
      <c r="M65" s="223"/>
      <c r="N65" s="171"/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f t="shared" si="1"/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/>
      <c r="O66" s="171"/>
      <c r="P66" s="171"/>
      <c r="Q66" s="171"/>
      <c r="R66" s="172"/>
      <c r="T66" s="171"/>
    </row>
    <row r="67" spans="1:20" s="170" customFormat="1" ht="24" customHeight="1">
      <c r="A67" s="169">
        <f t="shared" si="1"/>
        <v>16</v>
      </c>
      <c r="B67" s="262" t="s">
        <v>730</v>
      </c>
      <c r="C67" s="211">
        <v>6924592</v>
      </c>
      <c r="D67" s="210" t="s">
        <v>34</v>
      </c>
      <c r="E67" s="210" t="s">
        <v>350</v>
      </c>
      <c r="F67" s="209" t="s">
        <v>740</v>
      </c>
      <c r="G67" s="309">
        <v>2</v>
      </c>
      <c r="H67" s="207" t="s">
        <v>179</v>
      </c>
      <c r="I67" s="261"/>
      <c r="J67" s="205"/>
      <c r="K67" s="260"/>
      <c r="L67" s="260"/>
      <c r="M67" s="203"/>
      <c r="N67" s="171" t="str">
        <f>VLOOKUP(C67,'Points-2015'!D:E,2,FALSE)</f>
        <v>S A L</v>
      </c>
      <c r="O67" s="171"/>
      <c r="P67" s="171"/>
      <c r="Q67" s="171"/>
      <c r="R67" s="172"/>
      <c r="T67" s="171"/>
    </row>
    <row r="68" spans="1:20" s="170" customFormat="1" ht="24" customHeight="1" thickBot="1">
      <c r="A68" s="169">
        <f t="shared" si="1"/>
        <v>16</v>
      </c>
      <c r="B68" s="259" t="s">
        <v>730</v>
      </c>
      <c r="C68" s="201">
        <v>6908870</v>
      </c>
      <c r="D68" s="200" t="s">
        <v>228</v>
      </c>
      <c r="E68" s="200" t="s">
        <v>350</v>
      </c>
      <c r="F68" s="199" t="s">
        <v>740</v>
      </c>
      <c r="G68" s="309">
        <v>2</v>
      </c>
      <c r="H68" s="197" t="s">
        <v>179</v>
      </c>
      <c r="I68" s="258"/>
      <c r="J68" s="195"/>
      <c r="K68" s="257"/>
      <c r="L68" s="257"/>
      <c r="M68" s="193"/>
      <c r="N68" s="171" t="str">
        <f>VLOOKUP(C68,'Points-2015'!D:E,2,FALSE)</f>
        <v>S A L</v>
      </c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f t="shared" si="1"/>
        <v>16</v>
      </c>
      <c r="B69" s="278" t="s">
        <v>730</v>
      </c>
      <c r="C69" s="191"/>
      <c r="D69" s="190" t="e">
        <v>#N/A</v>
      </c>
      <c r="E69" s="190" t="e">
        <v>#N/A</v>
      </c>
      <c r="F69" s="189" t="s">
        <v>740</v>
      </c>
      <c r="G69" s="255"/>
      <c r="H69" s="187" t="e">
        <v>#N/A</v>
      </c>
      <c r="I69" s="256"/>
      <c r="J69" s="185"/>
      <c r="K69" s="255"/>
      <c r="L69" s="255"/>
      <c r="M69" s="183"/>
      <c r="N69" s="171"/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f t="shared" si="1"/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/>
      <c r="O70" s="171"/>
      <c r="P70" s="171"/>
      <c r="Q70" s="171"/>
      <c r="R70" s="172"/>
      <c r="T70" s="171"/>
    </row>
    <row r="71" spans="1:20" s="170" customFormat="1" ht="24" customHeight="1">
      <c r="A71" s="169">
        <f t="shared" si="1"/>
        <v>17</v>
      </c>
      <c r="B71" s="276" t="s">
        <v>730</v>
      </c>
      <c r="C71" s="251">
        <v>3825314</v>
      </c>
      <c r="D71" s="250" t="s">
        <v>184</v>
      </c>
      <c r="E71" s="250" t="s">
        <v>554</v>
      </c>
      <c r="F71" s="249" t="s">
        <v>740</v>
      </c>
      <c r="G71" s="309">
        <v>2</v>
      </c>
      <c r="H71" s="247" t="s">
        <v>179</v>
      </c>
      <c r="I71" s="275"/>
      <c r="J71" s="245"/>
      <c r="K71" s="274"/>
      <c r="L71" s="274"/>
      <c r="M71" s="243"/>
      <c r="N71" s="171" t="str">
        <f>VLOOKUP(C71,'Points-2015'!D:E,2,FALSE)</f>
        <v>TROLLSPORT</v>
      </c>
      <c r="O71" s="171"/>
      <c r="P71" s="171"/>
      <c r="Q71" s="171"/>
      <c r="R71" s="172"/>
      <c r="T71" s="171"/>
    </row>
    <row r="72" spans="1:20" s="170" customFormat="1" ht="24" customHeight="1" thickBot="1">
      <c r="A72" s="169">
        <f t="shared" si="1"/>
        <v>17</v>
      </c>
      <c r="B72" s="273" t="s">
        <v>730</v>
      </c>
      <c r="C72" s="241">
        <v>6925448</v>
      </c>
      <c r="D72" s="240" t="s">
        <v>149</v>
      </c>
      <c r="E72" s="240" t="s">
        <v>554</v>
      </c>
      <c r="F72" s="239" t="s">
        <v>740</v>
      </c>
      <c r="G72" s="309">
        <v>2</v>
      </c>
      <c r="H72" s="237" t="s">
        <v>179</v>
      </c>
      <c r="I72" s="272"/>
      <c r="J72" s="235"/>
      <c r="K72" s="271"/>
      <c r="L72" s="271"/>
      <c r="M72" s="233"/>
      <c r="N72" s="171" t="str">
        <f>VLOOKUP(C72,'Points-2015'!D:E,2,FALSE)</f>
        <v>TROLLSPORT</v>
      </c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f t="shared" si="1"/>
        <v>17</v>
      </c>
      <c r="B73" s="270" t="s">
        <v>730</v>
      </c>
      <c r="C73" s="231"/>
      <c r="D73" s="230" t="e">
        <v>#N/A</v>
      </c>
      <c r="E73" s="230" t="e">
        <v>#N/A</v>
      </c>
      <c r="F73" s="229" t="s">
        <v>740</v>
      </c>
      <c r="G73" s="347"/>
      <c r="H73" s="227" t="e">
        <v>#N/A</v>
      </c>
      <c r="I73" s="269"/>
      <c r="J73" s="225"/>
      <c r="K73" s="268"/>
      <c r="L73" s="268"/>
      <c r="M73" s="223"/>
      <c r="N73" s="171"/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f t="shared" si="1"/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/>
      <c r="O74" s="171"/>
      <c r="P74" s="171"/>
      <c r="Q74" s="171"/>
      <c r="R74" s="172"/>
      <c r="T74" s="171"/>
    </row>
    <row r="75" spans="1:20" s="170" customFormat="1" ht="24" customHeight="1">
      <c r="A75" s="169">
        <f t="shared" si="1"/>
        <v>18</v>
      </c>
      <c r="B75" s="262" t="s">
        <v>730</v>
      </c>
      <c r="C75" s="211">
        <v>6924535</v>
      </c>
      <c r="D75" s="210" t="s">
        <v>84</v>
      </c>
      <c r="E75" s="210" t="s">
        <v>554</v>
      </c>
      <c r="F75" s="209" t="s">
        <v>740</v>
      </c>
      <c r="G75" s="309">
        <v>2</v>
      </c>
      <c r="H75" s="207" t="s">
        <v>179</v>
      </c>
      <c r="I75" s="261"/>
      <c r="J75" s="205"/>
      <c r="K75" s="260"/>
      <c r="L75" s="260"/>
      <c r="M75" s="203"/>
      <c r="N75" s="171" t="str">
        <f>VLOOKUP(C75,'Points-2015'!D:E,2,FALSE)</f>
        <v>TROLLSPORT</v>
      </c>
      <c r="O75" s="171"/>
      <c r="P75" s="171"/>
      <c r="Q75" s="171"/>
      <c r="R75" s="172"/>
      <c r="T75" s="171"/>
    </row>
    <row r="76" spans="1:20" s="170" customFormat="1" ht="24" customHeight="1" thickBot="1">
      <c r="A76" s="169">
        <f t="shared" si="1"/>
        <v>18</v>
      </c>
      <c r="B76" s="259" t="s">
        <v>730</v>
      </c>
      <c r="C76" s="201">
        <v>6901983</v>
      </c>
      <c r="D76" s="200" t="s">
        <v>128</v>
      </c>
      <c r="E76" s="200" t="s">
        <v>554</v>
      </c>
      <c r="F76" s="199" t="s">
        <v>740</v>
      </c>
      <c r="G76" s="309">
        <v>2</v>
      </c>
      <c r="H76" s="197" t="s">
        <v>179</v>
      </c>
      <c r="I76" s="258"/>
      <c r="J76" s="195"/>
      <c r="K76" s="257"/>
      <c r="L76" s="257"/>
      <c r="M76" s="193"/>
      <c r="N76" s="171" t="str">
        <f>VLOOKUP(C76,'Points-2015'!D:E,2,FALSE)</f>
        <v>TROLLSPORT</v>
      </c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f t="shared" si="1"/>
        <v>18</v>
      </c>
      <c r="B77" s="278" t="s">
        <v>730</v>
      </c>
      <c r="C77" s="191"/>
      <c r="D77" s="190" t="e">
        <v>#N/A</v>
      </c>
      <c r="E77" s="190" t="e">
        <v>#N/A</v>
      </c>
      <c r="F77" s="189" t="s">
        <v>740</v>
      </c>
      <c r="G77" s="255"/>
      <c r="H77" s="187" t="e">
        <v>#N/A</v>
      </c>
      <c r="I77" s="256"/>
      <c r="J77" s="185"/>
      <c r="K77" s="255"/>
      <c r="L77" s="255"/>
      <c r="M77" s="183"/>
      <c r="N77" s="171"/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f t="shared" si="1"/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/>
      <c r="O78" s="171"/>
      <c r="P78" s="171"/>
      <c r="Q78" s="171"/>
      <c r="R78" s="172"/>
      <c r="T78" s="171"/>
    </row>
    <row r="79" spans="1:20" s="170" customFormat="1" ht="24" hidden="1" customHeight="1">
      <c r="A79" s="169">
        <f t="shared" ref="A79:A142" si="2">A75+1</f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/>
      <c r="O79" s="171"/>
      <c r="P79" s="171"/>
      <c r="Q79" s="171"/>
      <c r="R79" s="172"/>
      <c r="T79" s="171"/>
    </row>
    <row r="80" spans="1:20" s="170" customFormat="1" ht="24" hidden="1" customHeight="1">
      <c r="A80" s="169">
        <f t="shared" si="2"/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/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f t="shared" si="2"/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/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f t="shared" si="2"/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/>
      <c r="O82" s="171"/>
      <c r="P82" s="171"/>
      <c r="Q82" s="171"/>
      <c r="R82" s="172"/>
      <c r="T82" s="171"/>
    </row>
    <row r="83" spans="1:20" s="170" customFormat="1" ht="24" hidden="1" customHeight="1">
      <c r="A83" s="169">
        <f t="shared" si="2"/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/>
      <c r="O83" s="171"/>
      <c r="P83" s="171"/>
      <c r="Q83" s="171"/>
      <c r="R83" s="172"/>
      <c r="T83" s="171"/>
    </row>
    <row r="84" spans="1:20" s="170" customFormat="1" ht="24" hidden="1" customHeight="1">
      <c r="A84" s="169">
        <f t="shared" si="2"/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/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f t="shared" si="2"/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/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f t="shared" si="2"/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/>
      <c r="O86" s="171"/>
      <c r="P86" s="171"/>
      <c r="Q86" s="171"/>
      <c r="R86" s="172"/>
      <c r="T86" s="171"/>
    </row>
    <row r="87" spans="1:20" s="170" customFormat="1" ht="24" hidden="1" customHeight="1">
      <c r="A87" s="169">
        <f t="shared" si="2"/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/>
      <c r="O87" s="171"/>
      <c r="P87" s="171"/>
      <c r="Q87" s="171"/>
      <c r="R87" s="172"/>
      <c r="T87" s="171"/>
    </row>
    <row r="88" spans="1:20" s="170" customFormat="1" ht="24" hidden="1" customHeight="1">
      <c r="A88" s="169">
        <f t="shared" si="2"/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/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f t="shared" si="2"/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/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f t="shared" si="2"/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/>
      <c r="O90" s="171"/>
      <c r="P90" s="171"/>
      <c r="Q90" s="171"/>
      <c r="R90" s="172"/>
      <c r="T90" s="171"/>
    </row>
    <row r="91" spans="1:20" s="170" customFormat="1" ht="24" hidden="1" customHeight="1">
      <c r="A91" s="169">
        <f t="shared" si="2"/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/>
      <c r="O91" s="171"/>
      <c r="P91" s="171"/>
      <c r="Q91" s="171"/>
      <c r="R91" s="172"/>
      <c r="T91" s="171"/>
    </row>
    <row r="92" spans="1:20" s="170" customFormat="1" ht="24" hidden="1" customHeight="1">
      <c r="A92" s="169">
        <f t="shared" si="2"/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/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f t="shared" si="2"/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/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f t="shared" si="2"/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/>
      <c r="O94" s="171"/>
      <c r="P94" s="171"/>
      <c r="Q94" s="171"/>
      <c r="R94" s="172"/>
      <c r="T94" s="171"/>
    </row>
    <row r="95" spans="1:20" s="170" customFormat="1" ht="24" hidden="1" customHeight="1">
      <c r="A95" s="169">
        <f t="shared" si="2"/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/>
      <c r="O95" s="171"/>
      <c r="P95" s="171"/>
      <c r="Q95" s="171"/>
      <c r="R95" s="172"/>
      <c r="T95" s="171"/>
    </row>
    <row r="96" spans="1:20" s="170" customFormat="1" ht="24" hidden="1" customHeight="1">
      <c r="A96" s="169">
        <f t="shared" si="2"/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/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f t="shared" si="2"/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/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f t="shared" si="2"/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/>
      <c r="O98" s="171"/>
      <c r="P98" s="171"/>
      <c r="Q98" s="171"/>
      <c r="R98" s="172"/>
      <c r="T98" s="171"/>
    </row>
    <row r="99" spans="1:20" s="170" customFormat="1" ht="24" hidden="1" customHeight="1">
      <c r="A99" s="169">
        <f t="shared" si="2"/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/>
      <c r="O99" s="171"/>
      <c r="P99" s="171"/>
      <c r="Q99" s="171"/>
      <c r="R99" s="172"/>
      <c r="T99" s="171"/>
    </row>
    <row r="100" spans="1:20" s="170" customFormat="1" ht="24" hidden="1" customHeight="1">
      <c r="A100" s="169">
        <f t="shared" si="2"/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/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f t="shared" si="2"/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/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f t="shared" si="2"/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/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f t="shared" si="2"/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/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f t="shared" si="2"/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/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f t="shared" si="2"/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/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f t="shared" si="2"/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/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f t="shared" si="2"/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/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f t="shared" si="2"/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/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f t="shared" si="2"/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/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f t="shared" si="2"/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/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f t="shared" si="2"/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/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f t="shared" si="2"/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/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f t="shared" si="2"/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/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f t="shared" si="2"/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/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f t="shared" si="2"/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/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f t="shared" si="2"/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/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f t="shared" si="2"/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/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f t="shared" si="2"/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/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f t="shared" si="2"/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/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f t="shared" si="2"/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/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f t="shared" si="2"/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/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f t="shared" si="2"/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/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f t="shared" si="2"/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/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f t="shared" si="2"/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/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f t="shared" si="2"/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/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f t="shared" si="2"/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/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f t="shared" si="2"/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/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f t="shared" si="2"/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/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f t="shared" si="2"/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/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f t="shared" si="2"/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/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f t="shared" si="2"/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/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f t="shared" si="2"/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/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f t="shared" si="2"/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/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f t="shared" si="2"/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/>
      <c r="O134" s="171"/>
      <c r="P134" s="171"/>
      <c r="Q134" s="171"/>
      <c r="R134" s="172"/>
      <c r="T134" s="171"/>
    </row>
    <row r="135" spans="1:20" s="170" customFormat="1" ht="24" customHeight="1">
      <c r="A135" s="169">
        <v>1</v>
      </c>
      <c r="B135" s="276" t="s">
        <v>728</v>
      </c>
      <c r="C135" s="251">
        <v>6907646</v>
      </c>
      <c r="D135" s="250" t="s">
        <v>142</v>
      </c>
      <c r="E135" s="250" t="s">
        <v>0</v>
      </c>
      <c r="F135" s="249" t="s">
        <v>740</v>
      </c>
      <c r="G135" s="309">
        <v>4</v>
      </c>
      <c r="H135" s="247" t="s">
        <v>179</v>
      </c>
      <c r="I135" s="275"/>
      <c r="J135" s="245" t="s">
        <v>792</v>
      </c>
      <c r="K135" s="274"/>
      <c r="L135" s="274"/>
      <c r="M135" s="243"/>
      <c r="N135" s="171" t="str">
        <f>VLOOKUP(C135,'Points-2015'!D:E,2,FALSE)</f>
        <v>ALSTOM</v>
      </c>
      <c r="O135" s="171"/>
      <c r="P135" s="171"/>
      <c r="Q135" s="171"/>
      <c r="R135" s="172"/>
      <c r="T135" s="171"/>
    </row>
    <row r="136" spans="1:20" s="170" customFormat="1" ht="24" customHeight="1" thickBot="1">
      <c r="A136" s="169">
        <v>1</v>
      </c>
      <c r="B136" s="273" t="s">
        <v>728</v>
      </c>
      <c r="C136" s="241">
        <v>6902027</v>
      </c>
      <c r="D136" s="240" t="s">
        <v>86</v>
      </c>
      <c r="E136" s="240" t="s">
        <v>0</v>
      </c>
      <c r="F136" s="239" t="s">
        <v>740</v>
      </c>
      <c r="G136" s="309">
        <v>4</v>
      </c>
      <c r="H136" s="237" t="s">
        <v>179</v>
      </c>
      <c r="I136" s="272"/>
      <c r="J136" s="235" t="s">
        <v>792</v>
      </c>
      <c r="K136" s="271"/>
      <c r="L136" s="271"/>
      <c r="M136" s="233"/>
      <c r="N136" s="171" t="str">
        <f>VLOOKUP(C136,'Points-2015'!D:E,2,FALSE)</f>
        <v>ALSTOM</v>
      </c>
      <c r="O136" s="171"/>
      <c r="P136" s="171"/>
      <c r="Q136" s="171"/>
      <c r="R136" s="172"/>
      <c r="T136" s="171"/>
    </row>
    <row r="137" spans="1:20" s="170" customFormat="1" ht="24" hidden="1" customHeight="1" thickBot="1">
      <c r="A137" s="169">
        <v>1</v>
      </c>
      <c r="B137" s="270" t="s">
        <v>728</v>
      </c>
      <c r="C137" s="231"/>
      <c r="D137" s="230" t="e">
        <v>#N/A</v>
      </c>
      <c r="E137" s="230" t="e">
        <v>#N/A</v>
      </c>
      <c r="F137" s="229" t="s">
        <v>740</v>
      </c>
      <c r="G137" s="347"/>
      <c r="H137" s="227" t="e">
        <v>#N/A</v>
      </c>
      <c r="I137" s="269"/>
      <c r="J137" s="225"/>
      <c r="K137" s="268"/>
      <c r="L137" s="268"/>
      <c r="M137" s="223"/>
      <c r="N137" s="171"/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/>
      <c r="O138" s="171"/>
      <c r="P138" s="171"/>
      <c r="Q138" s="171"/>
      <c r="R138" s="172"/>
      <c r="T138" s="171"/>
    </row>
    <row r="139" spans="1:20" s="170" customFormat="1" ht="24" customHeight="1">
      <c r="A139" s="169">
        <f t="shared" si="2"/>
        <v>2</v>
      </c>
      <c r="B139" s="262" t="s">
        <v>728</v>
      </c>
      <c r="C139" s="211">
        <v>6901715</v>
      </c>
      <c r="D139" s="210" t="s">
        <v>207</v>
      </c>
      <c r="E139" s="210" t="s">
        <v>5</v>
      </c>
      <c r="F139" s="209" t="s">
        <v>740</v>
      </c>
      <c r="G139" s="309">
        <v>4</v>
      </c>
      <c r="H139" s="207" t="s">
        <v>179</v>
      </c>
      <c r="I139" s="261"/>
      <c r="J139" s="205" t="s">
        <v>792</v>
      </c>
      <c r="K139" s="260"/>
      <c r="L139" s="260"/>
      <c r="M139" s="203"/>
      <c r="N139" s="171" t="str">
        <f>VLOOKUP(C139,'Points-2015'!D:E,2,FALSE)</f>
        <v>CASCOL</v>
      </c>
      <c r="O139" s="171"/>
      <c r="P139" s="171"/>
      <c r="Q139" s="171"/>
      <c r="R139" s="172"/>
      <c r="T139" s="171"/>
    </row>
    <row r="140" spans="1:20" s="170" customFormat="1" ht="24" customHeight="1" thickBot="1">
      <c r="A140" s="169">
        <f t="shared" si="2"/>
        <v>2</v>
      </c>
      <c r="B140" s="259" t="s">
        <v>728</v>
      </c>
      <c r="C140" s="201">
        <v>6901758</v>
      </c>
      <c r="D140" s="200" t="s">
        <v>210</v>
      </c>
      <c r="E140" s="200" t="s">
        <v>5</v>
      </c>
      <c r="F140" s="199" t="s">
        <v>740</v>
      </c>
      <c r="G140" s="309">
        <v>4</v>
      </c>
      <c r="H140" s="197" t="s">
        <v>179</v>
      </c>
      <c r="I140" s="258"/>
      <c r="J140" s="195" t="s">
        <v>792</v>
      </c>
      <c r="K140" s="257"/>
      <c r="L140" s="257"/>
      <c r="M140" s="193"/>
      <c r="N140" s="171" t="str">
        <f>VLOOKUP(C140,'Points-2015'!D:E,2,FALSE)</f>
        <v>CASCOL</v>
      </c>
      <c r="O140" s="171"/>
      <c r="P140" s="171"/>
      <c r="Q140" s="171"/>
      <c r="R140" s="172"/>
      <c r="T140" s="171"/>
    </row>
    <row r="141" spans="1:20" s="170" customFormat="1" ht="24" hidden="1" customHeight="1" thickBot="1">
      <c r="A141" s="169">
        <f t="shared" si="2"/>
        <v>2</v>
      </c>
      <c r="B141" s="278" t="s">
        <v>728</v>
      </c>
      <c r="C141" s="191"/>
      <c r="D141" s="190" t="e">
        <v>#N/A</v>
      </c>
      <c r="E141" s="190" t="e">
        <v>#N/A</v>
      </c>
      <c r="F141" s="189" t="s">
        <v>740</v>
      </c>
      <c r="G141" s="255"/>
      <c r="H141" s="187" t="e">
        <v>#N/A</v>
      </c>
      <c r="I141" s="256"/>
      <c r="J141" s="185"/>
      <c r="K141" s="255"/>
      <c r="L141" s="255"/>
      <c r="M141" s="183"/>
      <c r="N141" s="171"/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f t="shared" si="2"/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/>
      <c r="O142" s="171"/>
      <c r="P142" s="171"/>
      <c r="Q142" s="171"/>
      <c r="R142" s="172"/>
      <c r="T142" s="171"/>
    </row>
    <row r="143" spans="1:20" s="170" customFormat="1" ht="24" hidden="1" customHeight="1">
      <c r="A143" s="169">
        <f t="shared" ref="A143:A206" si="3">A139+1</f>
        <v>3</v>
      </c>
      <c r="B143" s="276" t="s">
        <v>728</v>
      </c>
      <c r="C143" s="251" t="s">
        <v>175</v>
      </c>
      <c r="D143" s="250" t="s">
        <v>176</v>
      </c>
      <c r="E143" s="250" t="s">
        <v>177</v>
      </c>
      <c r="F143" s="249" t="s">
        <v>740</v>
      </c>
      <c r="G143" s="248">
        <v>4</v>
      </c>
      <c r="H143" s="247" t="s">
        <v>178</v>
      </c>
      <c r="I143" s="275"/>
      <c r="J143" s="245"/>
      <c r="K143" s="274"/>
      <c r="L143" s="274"/>
      <c r="M143" s="243"/>
      <c r="N143" s="171"/>
      <c r="O143" s="171"/>
      <c r="P143" s="171"/>
      <c r="Q143" s="171"/>
      <c r="R143" s="172"/>
      <c r="T143" s="171"/>
    </row>
    <row r="144" spans="1:20" s="170" customFormat="1" ht="24" hidden="1" customHeight="1">
      <c r="A144" s="169">
        <f t="shared" si="3"/>
        <v>3</v>
      </c>
      <c r="B144" s="273" t="s">
        <v>728</v>
      </c>
      <c r="C144" s="241" t="s">
        <v>175</v>
      </c>
      <c r="D144" s="240" t="s">
        <v>176</v>
      </c>
      <c r="E144" s="240" t="s">
        <v>177</v>
      </c>
      <c r="F144" s="239" t="s">
        <v>740</v>
      </c>
      <c r="G144" s="238">
        <v>4</v>
      </c>
      <c r="H144" s="237" t="s">
        <v>178</v>
      </c>
      <c r="I144" s="272"/>
      <c r="J144" s="235"/>
      <c r="K144" s="271"/>
      <c r="L144" s="271"/>
      <c r="M144" s="233"/>
      <c r="N144" s="171"/>
      <c r="O144" s="171"/>
      <c r="P144" s="171"/>
      <c r="Q144" s="171"/>
      <c r="R144" s="172"/>
      <c r="T144" s="171"/>
    </row>
    <row r="145" spans="1:20" s="170" customFormat="1" ht="24" hidden="1" customHeight="1" thickBot="1">
      <c r="A145" s="169">
        <f t="shared" si="3"/>
        <v>3</v>
      </c>
      <c r="B145" s="270" t="s">
        <v>728</v>
      </c>
      <c r="C145" s="231" t="s">
        <v>175</v>
      </c>
      <c r="D145" s="230" t="s">
        <v>176</v>
      </c>
      <c r="E145" s="230" t="s">
        <v>177</v>
      </c>
      <c r="F145" s="229" t="s">
        <v>740</v>
      </c>
      <c r="G145" s="228">
        <v>4</v>
      </c>
      <c r="H145" s="227" t="s">
        <v>178</v>
      </c>
      <c r="I145" s="269"/>
      <c r="J145" s="225"/>
      <c r="K145" s="268"/>
      <c r="L145" s="268"/>
      <c r="M145" s="223"/>
      <c r="N145" s="171"/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f t="shared" si="3"/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/>
      <c r="O146" s="171"/>
      <c r="P146" s="171"/>
      <c r="Q146" s="171"/>
      <c r="R146" s="172"/>
      <c r="T146" s="171"/>
    </row>
    <row r="147" spans="1:20" s="170" customFormat="1" ht="24" hidden="1" customHeight="1">
      <c r="A147" s="169">
        <f t="shared" si="3"/>
        <v>4</v>
      </c>
      <c r="B147" s="262" t="s">
        <v>728</v>
      </c>
      <c r="C147" s="211" t="s">
        <v>175</v>
      </c>
      <c r="D147" s="210" t="s">
        <v>176</v>
      </c>
      <c r="E147" s="210" t="s">
        <v>177</v>
      </c>
      <c r="F147" s="209" t="s">
        <v>740</v>
      </c>
      <c r="G147" s="208">
        <v>4</v>
      </c>
      <c r="H147" s="207" t="s">
        <v>178</v>
      </c>
      <c r="I147" s="261"/>
      <c r="J147" s="205"/>
      <c r="K147" s="260"/>
      <c r="L147" s="260"/>
      <c r="M147" s="203"/>
      <c r="N147" s="171"/>
      <c r="O147" s="171"/>
      <c r="P147" s="171"/>
      <c r="Q147" s="171"/>
      <c r="R147" s="172"/>
      <c r="T147" s="171"/>
    </row>
    <row r="148" spans="1:20" s="170" customFormat="1" ht="24" hidden="1" customHeight="1">
      <c r="A148" s="169">
        <f t="shared" si="3"/>
        <v>4</v>
      </c>
      <c r="B148" s="259" t="s">
        <v>728</v>
      </c>
      <c r="C148" s="201" t="s">
        <v>175</v>
      </c>
      <c r="D148" s="200" t="s">
        <v>176</v>
      </c>
      <c r="E148" s="200" t="s">
        <v>177</v>
      </c>
      <c r="F148" s="199" t="s">
        <v>740</v>
      </c>
      <c r="G148" s="198">
        <v>4</v>
      </c>
      <c r="H148" s="197" t="s">
        <v>178</v>
      </c>
      <c r="I148" s="258"/>
      <c r="J148" s="195"/>
      <c r="K148" s="257"/>
      <c r="L148" s="257"/>
      <c r="M148" s="193"/>
      <c r="N148" s="171"/>
      <c r="O148" s="171"/>
      <c r="P148" s="171"/>
      <c r="Q148" s="171"/>
      <c r="R148" s="172"/>
      <c r="T148" s="171"/>
    </row>
    <row r="149" spans="1:20" s="170" customFormat="1" ht="24" hidden="1" customHeight="1" thickBot="1">
      <c r="A149" s="169">
        <f t="shared" si="3"/>
        <v>4</v>
      </c>
      <c r="B149" s="278" t="s">
        <v>728</v>
      </c>
      <c r="C149" s="191" t="s">
        <v>175</v>
      </c>
      <c r="D149" s="190" t="s">
        <v>176</v>
      </c>
      <c r="E149" s="190" t="s">
        <v>177</v>
      </c>
      <c r="F149" s="189" t="s">
        <v>740</v>
      </c>
      <c r="G149" s="188">
        <v>4</v>
      </c>
      <c r="H149" s="187" t="s">
        <v>178</v>
      </c>
      <c r="I149" s="256"/>
      <c r="J149" s="185"/>
      <c r="K149" s="255"/>
      <c r="L149" s="255"/>
      <c r="M149" s="183"/>
      <c r="N149" s="171"/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f t="shared" si="3"/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/>
      <c r="O150" s="171"/>
      <c r="P150" s="171"/>
      <c r="Q150" s="171"/>
      <c r="R150" s="172"/>
      <c r="T150" s="171"/>
    </row>
    <row r="151" spans="1:20" s="170" customFormat="1" ht="24" hidden="1" customHeight="1">
      <c r="A151" s="169">
        <f t="shared" si="3"/>
        <v>5</v>
      </c>
      <c r="B151" s="276" t="s">
        <v>728</v>
      </c>
      <c r="C151" s="251" t="s">
        <v>175</v>
      </c>
      <c r="D151" s="250" t="s">
        <v>176</v>
      </c>
      <c r="E151" s="250" t="s">
        <v>177</v>
      </c>
      <c r="F151" s="249" t="s">
        <v>740</v>
      </c>
      <c r="G151" s="248">
        <v>4</v>
      </c>
      <c r="H151" s="247" t="s">
        <v>178</v>
      </c>
      <c r="I151" s="275"/>
      <c r="J151" s="245"/>
      <c r="K151" s="274"/>
      <c r="L151" s="274"/>
      <c r="M151" s="243"/>
      <c r="N151" s="171"/>
      <c r="O151" s="171"/>
      <c r="P151" s="171"/>
      <c r="Q151" s="171"/>
      <c r="R151" s="172"/>
      <c r="T151" s="171"/>
    </row>
    <row r="152" spans="1:20" s="170" customFormat="1" ht="24" hidden="1" customHeight="1">
      <c r="A152" s="169">
        <f t="shared" si="3"/>
        <v>5</v>
      </c>
      <c r="B152" s="273" t="s">
        <v>728</v>
      </c>
      <c r="C152" s="241" t="s">
        <v>175</v>
      </c>
      <c r="D152" s="240" t="s">
        <v>176</v>
      </c>
      <c r="E152" s="240" t="s">
        <v>177</v>
      </c>
      <c r="F152" s="239" t="s">
        <v>740</v>
      </c>
      <c r="G152" s="238">
        <v>4</v>
      </c>
      <c r="H152" s="237" t="s">
        <v>178</v>
      </c>
      <c r="I152" s="272"/>
      <c r="J152" s="235"/>
      <c r="K152" s="271"/>
      <c r="L152" s="271"/>
      <c r="M152" s="233"/>
      <c r="N152" s="171"/>
      <c r="O152" s="171"/>
      <c r="P152" s="171"/>
      <c r="Q152" s="171"/>
      <c r="R152" s="172"/>
      <c r="T152" s="171"/>
    </row>
    <row r="153" spans="1:20" s="170" customFormat="1" ht="24" hidden="1" customHeight="1" thickBot="1">
      <c r="A153" s="169">
        <f t="shared" si="3"/>
        <v>5</v>
      </c>
      <c r="B153" s="270" t="s">
        <v>728</v>
      </c>
      <c r="C153" s="231" t="s">
        <v>175</v>
      </c>
      <c r="D153" s="230" t="s">
        <v>176</v>
      </c>
      <c r="E153" s="230" t="s">
        <v>177</v>
      </c>
      <c r="F153" s="229" t="s">
        <v>740</v>
      </c>
      <c r="G153" s="228">
        <v>4</v>
      </c>
      <c r="H153" s="227" t="s">
        <v>178</v>
      </c>
      <c r="I153" s="269"/>
      <c r="J153" s="225"/>
      <c r="K153" s="268"/>
      <c r="L153" s="268"/>
      <c r="M153" s="223"/>
      <c r="N153" s="171"/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f t="shared" si="3"/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/>
      <c r="M154" s="213"/>
      <c r="N154" s="171"/>
      <c r="O154" s="171"/>
      <c r="P154" s="171"/>
      <c r="Q154" s="171"/>
      <c r="R154" s="172"/>
      <c r="T154" s="171"/>
    </row>
    <row r="155" spans="1:20" s="170" customFormat="1" ht="24" hidden="1" customHeight="1">
      <c r="A155" s="169">
        <f t="shared" si="3"/>
        <v>6</v>
      </c>
      <c r="B155" s="262" t="s">
        <v>728</v>
      </c>
      <c r="C155" s="211" t="s">
        <v>175</v>
      </c>
      <c r="D155" s="210" t="s">
        <v>176</v>
      </c>
      <c r="E155" s="210" t="s">
        <v>177</v>
      </c>
      <c r="F155" s="209" t="s">
        <v>740</v>
      </c>
      <c r="G155" s="208">
        <v>4</v>
      </c>
      <c r="H155" s="207" t="s">
        <v>178</v>
      </c>
      <c r="I155" s="261"/>
      <c r="J155" s="205"/>
      <c r="K155" s="260"/>
      <c r="L155" s="260"/>
      <c r="M155" s="203"/>
      <c r="N155" s="171"/>
      <c r="O155" s="171"/>
      <c r="P155" s="171"/>
      <c r="Q155" s="171"/>
      <c r="R155" s="172"/>
      <c r="T155" s="171"/>
    </row>
    <row r="156" spans="1:20" s="170" customFormat="1" ht="24" hidden="1" customHeight="1">
      <c r="A156" s="169">
        <f t="shared" si="3"/>
        <v>6</v>
      </c>
      <c r="B156" s="259" t="s">
        <v>728</v>
      </c>
      <c r="C156" s="201" t="s">
        <v>175</v>
      </c>
      <c r="D156" s="200" t="s">
        <v>176</v>
      </c>
      <c r="E156" s="200" t="s">
        <v>177</v>
      </c>
      <c r="F156" s="199" t="s">
        <v>740</v>
      </c>
      <c r="G156" s="198">
        <v>4</v>
      </c>
      <c r="H156" s="197" t="s">
        <v>178</v>
      </c>
      <c r="I156" s="258"/>
      <c r="J156" s="195"/>
      <c r="K156" s="257"/>
      <c r="L156" s="257"/>
      <c r="M156" s="193"/>
      <c r="N156" s="171"/>
      <c r="O156" s="171"/>
      <c r="P156" s="171"/>
      <c r="Q156" s="171"/>
      <c r="R156" s="172"/>
      <c r="T156" s="171"/>
    </row>
    <row r="157" spans="1:20" s="170" customFormat="1" ht="24" hidden="1" customHeight="1" thickBot="1">
      <c r="A157" s="169">
        <f t="shared" si="3"/>
        <v>6</v>
      </c>
      <c r="B157" s="278" t="s">
        <v>728</v>
      </c>
      <c r="C157" s="191" t="s">
        <v>175</v>
      </c>
      <c r="D157" s="190" t="s">
        <v>176</v>
      </c>
      <c r="E157" s="190" t="s">
        <v>177</v>
      </c>
      <c r="F157" s="189" t="s">
        <v>740</v>
      </c>
      <c r="G157" s="188">
        <v>4</v>
      </c>
      <c r="H157" s="187" t="s">
        <v>178</v>
      </c>
      <c r="I157" s="256"/>
      <c r="J157" s="185"/>
      <c r="K157" s="255"/>
      <c r="L157" s="255"/>
      <c r="M157" s="183"/>
      <c r="N157" s="171"/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f t="shared" si="3"/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/>
      <c r="M158" s="213"/>
      <c r="N158" s="171"/>
      <c r="O158" s="171"/>
      <c r="P158" s="171"/>
      <c r="Q158" s="171"/>
      <c r="R158" s="172"/>
      <c r="T158" s="171"/>
    </row>
    <row r="159" spans="1:20" s="170" customFormat="1" ht="24" hidden="1" customHeight="1">
      <c r="A159" s="169">
        <f t="shared" si="3"/>
        <v>7</v>
      </c>
      <c r="B159" s="276" t="s">
        <v>728</v>
      </c>
      <c r="C159" s="251" t="s">
        <v>175</v>
      </c>
      <c r="D159" s="250" t="s">
        <v>176</v>
      </c>
      <c r="E159" s="250" t="s">
        <v>177</v>
      </c>
      <c r="F159" s="249" t="s">
        <v>740</v>
      </c>
      <c r="G159" s="248">
        <v>4</v>
      </c>
      <c r="H159" s="247" t="s">
        <v>178</v>
      </c>
      <c r="I159" s="275"/>
      <c r="J159" s="245"/>
      <c r="K159" s="274"/>
      <c r="L159" s="274"/>
      <c r="M159" s="243"/>
      <c r="N159" s="171"/>
      <c r="O159" s="171"/>
      <c r="P159" s="171"/>
      <c r="Q159" s="171"/>
      <c r="R159" s="172"/>
      <c r="T159" s="171"/>
    </row>
    <row r="160" spans="1:20" s="170" customFormat="1" ht="24" hidden="1" customHeight="1">
      <c r="A160" s="169">
        <f t="shared" si="3"/>
        <v>7</v>
      </c>
      <c r="B160" s="273" t="s">
        <v>728</v>
      </c>
      <c r="C160" s="241" t="s">
        <v>175</v>
      </c>
      <c r="D160" s="240" t="s">
        <v>176</v>
      </c>
      <c r="E160" s="240" t="s">
        <v>177</v>
      </c>
      <c r="F160" s="239" t="s">
        <v>740</v>
      </c>
      <c r="G160" s="238">
        <v>4</v>
      </c>
      <c r="H160" s="237" t="s">
        <v>178</v>
      </c>
      <c r="I160" s="272"/>
      <c r="J160" s="235"/>
      <c r="K160" s="271"/>
      <c r="L160" s="271"/>
      <c r="M160" s="233"/>
      <c r="N160" s="171"/>
      <c r="O160" s="171"/>
      <c r="P160" s="171"/>
      <c r="Q160" s="171"/>
      <c r="R160" s="172"/>
      <c r="T160" s="171"/>
    </row>
    <row r="161" spans="1:20" s="170" customFormat="1" ht="24" hidden="1" customHeight="1" thickBot="1">
      <c r="A161" s="169">
        <f t="shared" si="3"/>
        <v>7</v>
      </c>
      <c r="B161" s="270" t="s">
        <v>728</v>
      </c>
      <c r="C161" s="231" t="s">
        <v>175</v>
      </c>
      <c r="D161" s="230" t="s">
        <v>176</v>
      </c>
      <c r="E161" s="230" t="s">
        <v>177</v>
      </c>
      <c r="F161" s="229" t="s">
        <v>740</v>
      </c>
      <c r="G161" s="228">
        <v>4</v>
      </c>
      <c r="H161" s="227" t="s">
        <v>178</v>
      </c>
      <c r="I161" s="269"/>
      <c r="J161" s="225"/>
      <c r="K161" s="268"/>
      <c r="L161" s="268"/>
      <c r="M161" s="223"/>
      <c r="N161" s="171"/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f t="shared" si="3"/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/>
      <c r="M162" s="213"/>
      <c r="N162" s="171"/>
      <c r="O162" s="171"/>
      <c r="P162" s="171"/>
      <c r="Q162" s="171"/>
      <c r="R162" s="172"/>
      <c r="T162" s="171"/>
    </row>
    <row r="163" spans="1:20" s="170" customFormat="1" ht="24" hidden="1" customHeight="1">
      <c r="A163" s="169">
        <f t="shared" si="3"/>
        <v>8</v>
      </c>
      <c r="B163" s="262" t="s">
        <v>728</v>
      </c>
      <c r="C163" s="211" t="s">
        <v>175</v>
      </c>
      <c r="D163" s="210" t="s">
        <v>176</v>
      </c>
      <c r="E163" s="210" t="s">
        <v>177</v>
      </c>
      <c r="F163" s="209" t="s">
        <v>740</v>
      </c>
      <c r="G163" s="208">
        <v>4</v>
      </c>
      <c r="H163" s="207" t="s">
        <v>178</v>
      </c>
      <c r="I163" s="261"/>
      <c r="J163" s="205"/>
      <c r="K163" s="260"/>
      <c r="L163" s="260"/>
      <c r="M163" s="203"/>
      <c r="N163" s="171"/>
      <c r="O163" s="171"/>
      <c r="P163" s="171"/>
      <c r="Q163" s="171"/>
      <c r="R163" s="172"/>
      <c r="T163" s="171"/>
    </row>
    <row r="164" spans="1:20" s="170" customFormat="1" ht="24" hidden="1" customHeight="1">
      <c r="A164" s="169">
        <f t="shared" si="3"/>
        <v>8</v>
      </c>
      <c r="B164" s="259" t="s">
        <v>728</v>
      </c>
      <c r="C164" s="201" t="s">
        <v>175</v>
      </c>
      <c r="D164" s="200" t="s">
        <v>176</v>
      </c>
      <c r="E164" s="200" t="s">
        <v>177</v>
      </c>
      <c r="F164" s="199" t="s">
        <v>740</v>
      </c>
      <c r="G164" s="198">
        <v>4</v>
      </c>
      <c r="H164" s="197" t="s">
        <v>178</v>
      </c>
      <c r="I164" s="258"/>
      <c r="J164" s="195"/>
      <c r="K164" s="257"/>
      <c r="L164" s="257"/>
      <c r="M164" s="193"/>
      <c r="N164" s="171"/>
      <c r="O164" s="171"/>
      <c r="P164" s="171"/>
      <c r="Q164" s="171"/>
      <c r="R164" s="172"/>
      <c r="T164" s="171"/>
    </row>
    <row r="165" spans="1:20" s="170" customFormat="1" ht="24" hidden="1" customHeight="1" thickBot="1">
      <c r="A165" s="169">
        <f t="shared" si="3"/>
        <v>8</v>
      </c>
      <c r="B165" s="278" t="s">
        <v>728</v>
      </c>
      <c r="C165" s="191" t="s">
        <v>175</v>
      </c>
      <c r="D165" s="190" t="s">
        <v>176</v>
      </c>
      <c r="E165" s="190" t="s">
        <v>177</v>
      </c>
      <c r="F165" s="189" t="s">
        <v>740</v>
      </c>
      <c r="G165" s="188">
        <v>4</v>
      </c>
      <c r="H165" s="187" t="s">
        <v>178</v>
      </c>
      <c r="I165" s="256"/>
      <c r="J165" s="185"/>
      <c r="K165" s="255"/>
      <c r="L165" s="255"/>
      <c r="M165" s="183"/>
      <c r="N165" s="171"/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f t="shared" si="3"/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/>
      <c r="M166" s="213"/>
      <c r="N166" s="171"/>
      <c r="O166" s="171"/>
      <c r="P166" s="171"/>
      <c r="Q166" s="171"/>
      <c r="R166" s="172"/>
      <c r="T166" s="171"/>
    </row>
    <row r="167" spans="1:20" s="170" customFormat="1" ht="24" hidden="1" customHeight="1">
      <c r="A167" s="169">
        <f t="shared" si="3"/>
        <v>9</v>
      </c>
      <c r="B167" s="276" t="s">
        <v>728</v>
      </c>
      <c r="C167" s="251" t="s">
        <v>175</v>
      </c>
      <c r="D167" s="250" t="s">
        <v>176</v>
      </c>
      <c r="E167" s="250" t="s">
        <v>177</v>
      </c>
      <c r="F167" s="249" t="s">
        <v>740</v>
      </c>
      <c r="G167" s="248">
        <v>4</v>
      </c>
      <c r="H167" s="247" t="s">
        <v>178</v>
      </c>
      <c r="I167" s="275"/>
      <c r="J167" s="245"/>
      <c r="K167" s="274"/>
      <c r="L167" s="274"/>
      <c r="M167" s="243"/>
      <c r="N167" s="171"/>
      <c r="O167" s="171"/>
      <c r="P167" s="171"/>
      <c r="Q167" s="171"/>
      <c r="R167" s="172"/>
      <c r="T167" s="171"/>
    </row>
    <row r="168" spans="1:20" s="170" customFormat="1" ht="24" hidden="1" customHeight="1">
      <c r="A168" s="169">
        <f t="shared" si="3"/>
        <v>9</v>
      </c>
      <c r="B168" s="273" t="s">
        <v>728</v>
      </c>
      <c r="C168" s="241" t="s">
        <v>175</v>
      </c>
      <c r="D168" s="240" t="s">
        <v>176</v>
      </c>
      <c r="E168" s="240" t="s">
        <v>177</v>
      </c>
      <c r="F168" s="239" t="s">
        <v>740</v>
      </c>
      <c r="G168" s="238">
        <v>4</v>
      </c>
      <c r="H168" s="237" t="s">
        <v>178</v>
      </c>
      <c r="I168" s="272"/>
      <c r="J168" s="235"/>
      <c r="K168" s="271"/>
      <c r="L168" s="271"/>
      <c r="M168" s="233"/>
      <c r="N168" s="171"/>
      <c r="O168" s="171"/>
      <c r="P168" s="171"/>
      <c r="Q168" s="171"/>
      <c r="R168" s="172"/>
      <c r="T168" s="171"/>
    </row>
    <row r="169" spans="1:20" s="170" customFormat="1" ht="24" hidden="1" customHeight="1" thickBot="1">
      <c r="A169" s="169">
        <f t="shared" si="3"/>
        <v>9</v>
      </c>
      <c r="B169" s="270" t="s">
        <v>728</v>
      </c>
      <c r="C169" s="231" t="s">
        <v>175</v>
      </c>
      <c r="D169" s="230" t="s">
        <v>176</v>
      </c>
      <c r="E169" s="230" t="s">
        <v>177</v>
      </c>
      <c r="F169" s="229" t="s">
        <v>740</v>
      </c>
      <c r="G169" s="228">
        <v>4</v>
      </c>
      <c r="H169" s="227" t="s">
        <v>178</v>
      </c>
      <c r="I169" s="269"/>
      <c r="J169" s="225"/>
      <c r="K169" s="268"/>
      <c r="L169" s="268"/>
      <c r="M169" s="223"/>
      <c r="N169" s="171"/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f t="shared" si="3"/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/>
      <c r="M170" s="213"/>
      <c r="N170" s="171"/>
      <c r="O170" s="171"/>
      <c r="P170" s="171"/>
      <c r="Q170" s="171"/>
      <c r="R170" s="172"/>
      <c r="T170" s="171"/>
    </row>
    <row r="171" spans="1:20" s="170" customFormat="1" ht="24" hidden="1" customHeight="1">
      <c r="A171" s="169">
        <f t="shared" si="3"/>
        <v>10</v>
      </c>
      <c r="B171" s="262" t="s">
        <v>728</v>
      </c>
      <c r="C171" s="211" t="s">
        <v>175</v>
      </c>
      <c r="D171" s="210" t="s">
        <v>176</v>
      </c>
      <c r="E171" s="210" t="s">
        <v>177</v>
      </c>
      <c r="F171" s="209" t="s">
        <v>740</v>
      </c>
      <c r="G171" s="208">
        <v>4</v>
      </c>
      <c r="H171" s="207" t="s">
        <v>178</v>
      </c>
      <c r="I171" s="261"/>
      <c r="J171" s="205"/>
      <c r="K171" s="260"/>
      <c r="L171" s="260"/>
      <c r="M171" s="203"/>
      <c r="N171" s="171"/>
      <c r="O171" s="171"/>
      <c r="P171" s="171"/>
      <c r="Q171" s="171"/>
      <c r="R171" s="172"/>
      <c r="T171" s="171"/>
    </row>
    <row r="172" spans="1:20" s="170" customFormat="1" ht="24" hidden="1" customHeight="1">
      <c r="A172" s="169">
        <f t="shared" si="3"/>
        <v>10</v>
      </c>
      <c r="B172" s="259" t="s">
        <v>728</v>
      </c>
      <c r="C172" s="201" t="s">
        <v>175</v>
      </c>
      <c r="D172" s="200" t="s">
        <v>176</v>
      </c>
      <c r="E172" s="200" t="s">
        <v>177</v>
      </c>
      <c r="F172" s="199" t="s">
        <v>740</v>
      </c>
      <c r="G172" s="198">
        <v>4</v>
      </c>
      <c r="H172" s="197" t="s">
        <v>178</v>
      </c>
      <c r="I172" s="258"/>
      <c r="J172" s="195"/>
      <c r="K172" s="257"/>
      <c r="L172" s="257"/>
      <c r="M172" s="193"/>
      <c r="N172" s="171"/>
      <c r="O172" s="171"/>
      <c r="P172" s="171"/>
      <c r="Q172" s="171"/>
      <c r="R172" s="172"/>
      <c r="T172" s="171"/>
    </row>
    <row r="173" spans="1:20" s="170" customFormat="1" ht="24" hidden="1" customHeight="1" thickBot="1">
      <c r="A173" s="169">
        <f t="shared" si="3"/>
        <v>10</v>
      </c>
      <c r="B173" s="278" t="s">
        <v>728</v>
      </c>
      <c r="C173" s="191" t="s">
        <v>175</v>
      </c>
      <c r="D173" s="190" t="s">
        <v>176</v>
      </c>
      <c r="E173" s="190" t="s">
        <v>177</v>
      </c>
      <c r="F173" s="189" t="s">
        <v>740</v>
      </c>
      <c r="G173" s="188">
        <v>4</v>
      </c>
      <c r="H173" s="187" t="s">
        <v>178</v>
      </c>
      <c r="I173" s="256"/>
      <c r="J173" s="185"/>
      <c r="K173" s="255"/>
      <c r="L173" s="255"/>
      <c r="M173" s="183"/>
      <c r="N173" s="171"/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f t="shared" si="3"/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/>
      <c r="M174" s="213"/>
      <c r="N174" s="171"/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f t="shared" si="3"/>
        <v>11</v>
      </c>
      <c r="B175" s="276" t="s">
        <v>728</v>
      </c>
      <c r="C175" s="251" t="s">
        <v>175</v>
      </c>
      <c r="D175" s="250" t="s">
        <v>176</v>
      </c>
      <c r="E175" s="250" t="s">
        <v>177</v>
      </c>
      <c r="F175" s="249" t="s">
        <v>740</v>
      </c>
      <c r="G175" s="248">
        <v>4</v>
      </c>
      <c r="H175" s="247" t="s">
        <v>178</v>
      </c>
      <c r="I175" s="275"/>
      <c r="J175" s="245"/>
      <c r="K175" s="274"/>
      <c r="L175" s="274"/>
      <c r="M175" s="243"/>
      <c r="N175" s="171"/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f t="shared" si="3"/>
        <v>11</v>
      </c>
      <c r="B176" s="273" t="s">
        <v>728</v>
      </c>
      <c r="C176" s="241" t="s">
        <v>175</v>
      </c>
      <c r="D176" s="240" t="s">
        <v>176</v>
      </c>
      <c r="E176" s="240" t="s">
        <v>177</v>
      </c>
      <c r="F176" s="239" t="s">
        <v>740</v>
      </c>
      <c r="G176" s="238">
        <v>4</v>
      </c>
      <c r="H176" s="237" t="s">
        <v>178</v>
      </c>
      <c r="I176" s="272"/>
      <c r="J176" s="235"/>
      <c r="K176" s="271"/>
      <c r="L176" s="271"/>
      <c r="M176" s="233"/>
      <c r="N176" s="171"/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f t="shared" si="3"/>
        <v>11</v>
      </c>
      <c r="B177" s="270" t="s">
        <v>728</v>
      </c>
      <c r="C177" s="231" t="s">
        <v>175</v>
      </c>
      <c r="D177" s="230" t="s">
        <v>176</v>
      </c>
      <c r="E177" s="230" t="s">
        <v>177</v>
      </c>
      <c r="F177" s="229" t="s">
        <v>740</v>
      </c>
      <c r="G177" s="228">
        <v>4</v>
      </c>
      <c r="H177" s="227" t="s">
        <v>178</v>
      </c>
      <c r="I177" s="269"/>
      <c r="J177" s="225"/>
      <c r="K177" s="268"/>
      <c r="L177" s="268"/>
      <c r="M177" s="223"/>
      <c r="N177" s="171"/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f t="shared" si="3"/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/>
      <c r="M178" s="213"/>
      <c r="N178" s="171"/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f t="shared" si="3"/>
        <v>12</v>
      </c>
      <c r="B179" s="262" t="s">
        <v>728</v>
      </c>
      <c r="C179" s="211" t="s">
        <v>175</v>
      </c>
      <c r="D179" s="210" t="s">
        <v>176</v>
      </c>
      <c r="E179" s="210" t="s">
        <v>177</v>
      </c>
      <c r="F179" s="209" t="s">
        <v>740</v>
      </c>
      <c r="G179" s="208">
        <v>4</v>
      </c>
      <c r="H179" s="207" t="s">
        <v>178</v>
      </c>
      <c r="I179" s="261"/>
      <c r="J179" s="205"/>
      <c r="K179" s="260"/>
      <c r="L179" s="260"/>
      <c r="M179" s="203"/>
      <c r="N179" s="171"/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f t="shared" si="3"/>
        <v>12</v>
      </c>
      <c r="B180" s="259" t="s">
        <v>728</v>
      </c>
      <c r="C180" s="201" t="s">
        <v>175</v>
      </c>
      <c r="D180" s="200" t="s">
        <v>176</v>
      </c>
      <c r="E180" s="200" t="s">
        <v>177</v>
      </c>
      <c r="F180" s="199" t="s">
        <v>740</v>
      </c>
      <c r="G180" s="198">
        <v>4</v>
      </c>
      <c r="H180" s="197" t="s">
        <v>178</v>
      </c>
      <c r="I180" s="258"/>
      <c r="J180" s="195"/>
      <c r="K180" s="257"/>
      <c r="L180" s="257"/>
      <c r="M180" s="193"/>
      <c r="N180" s="171"/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f t="shared" si="3"/>
        <v>12</v>
      </c>
      <c r="B181" s="278" t="s">
        <v>728</v>
      </c>
      <c r="C181" s="191" t="s">
        <v>175</v>
      </c>
      <c r="D181" s="190" t="s">
        <v>176</v>
      </c>
      <c r="E181" s="190" t="s">
        <v>177</v>
      </c>
      <c r="F181" s="189" t="s">
        <v>740</v>
      </c>
      <c r="G181" s="188">
        <v>4</v>
      </c>
      <c r="H181" s="187" t="s">
        <v>178</v>
      </c>
      <c r="I181" s="256"/>
      <c r="J181" s="185"/>
      <c r="K181" s="255"/>
      <c r="L181" s="255"/>
      <c r="M181" s="183"/>
      <c r="N181" s="171"/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f t="shared" si="3"/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/>
      <c r="M182" s="213"/>
      <c r="N182" s="171"/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f t="shared" si="3"/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4</v>
      </c>
      <c r="H183" s="247" t="s">
        <v>178</v>
      </c>
      <c r="I183" s="275"/>
      <c r="J183" s="245"/>
      <c r="K183" s="274"/>
      <c r="L183" s="274"/>
      <c r="M183" s="243"/>
      <c r="N183" s="171"/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f t="shared" si="3"/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4</v>
      </c>
      <c r="H184" s="237" t="s">
        <v>178</v>
      </c>
      <c r="I184" s="272"/>
      <c r="J184" s="235"/>
      <c r="K184" s="271"/>
      <c r="L184" s="271"/>
      <c r="M184" s="233"/>
      <c r="N184" s="171"/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f t="shared" si="3"/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4</v>
      </c>
      <c r="H185" s="227" t="s">
        <v>178</v>
      </c>
      <c r="I185" s="269"/>
      <c r="J185" s="225"/>
      <c r="K185" s="268"/>
      <c r="L185" s="268"/>
      <c r="M185" s="223"/>
      <c r="N185" s="171"/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f t="shared" si="3"/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/>
      <c r="M186" s="213"/>
      <c r="N186" s="171"/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f t="shared" si="3"/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4</v>
      </c>
      <c r="H187" s="207" t="s">
        <v>178</v>
      </c>
      <c r="I187" s="261"/>
      <c r="J187" s="205"/>
      <c r="K187" s="260"/>
      <c r="L187" s="260"/>
      <c r="M187" s="203"/>
      <c r="N187" s="171"/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f t="shared" si="3"/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4</v>
      </c>
      <c r="H188" s="197" t="s">
        <v>178</v>
      </c>
      <c r="I188" s="258"/>
      <c r="J188" s="195"/>
      <c r="K188" s="257"/>
      <c r="L188" s="257"/>
      <c r="M188" s="193"/>
      <c r="N188" s="171"/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f t="shared" si="3"/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4</v>
      </c>
      <c r="H189" s="187" t="s">
        <v>178</v>
      </c>
      <c r="I189" s="256"/>
      <c r="J189" s="185"/>
      <c r="K189" s="255"/>
      <c r="L189" s="255"/>
      <c r="M189" s="183"/>
      <c r="N189" s="171"/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f t="shared" si="3"/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/>
      <c r="M190" s="213"/>
      <c r="N190" s="171"/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f t="shared" si="3"/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4</v>
      </c>
      <c r="H191" s="247" t="s">
        <v>178</v>
      </c>
      <c r="I191" s="275"/>
      <c r="J191" s="245"/>
      <c r="K191" s="274"/>
      <c r="L191" s="274"/>
      <c r="M191" s="243"/>
      <c r="N191" s="171"/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f t="shared" si="3"/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4</v>
      </c>
      <c r="H192" s="237" t="s">
        <v>178</v>
      </c>
      <c r="I192" s="272"/>
      <c r="J192" s="235"/>
      <c r="K192" s="271"/>
      <c r="L192" s="271"/>
      <c r="M192" s="233"/>
      <c r="N192" s="171"/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f t="shared" si="3"/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4</v>
      </c>
      <c r="H193" s="227" t="s">
        <v>178</v>
      </c>
      <c r="I193" s="269"/>
      <c r="J193" s="225"/>
      <c r="K193" s="268"/>
      <c r="L193" s="268"/>
      <c r="M193" s="223"/>
      <c r="N193" s="171"/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f t="shared" si="3"/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/>
      <c r="M194" s="213"/>
      <c r="N194" s="171"/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f t="shared" si="3"/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4</v>
      </c>
      <c r="H195" s="207" t="s">
        <v>178</v>
      </c>
      <c r="I195" s="261"/>
      <c r="J195" s="205"/>
      <c r="K195" s="260"/>
      <c r="L195" s="260"/>
      <c r="M195" s="203"/>
      <c r="N195" s="171"/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f t="shared" si="3"/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4</v>
      </c>
      <c r="H196" s="197" t="s">
        <v>178</v>
      </c>
      <c r="I196" s="258"/>
      <c r="J196" s="195"/>
      <c r="K196" s="257"/>
      <c r="L196" s="257"/>
      <c r="M196" s="193"/>
      <c r="N196" s="171"/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f t="shared" si="3"/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4</v>
      </c>
      <c r="H197" s="187" t="s">
        <v>178</v>
      </c>
      <c r="I197" s="256"/>
      <c r="J197" s="185"/>
      <c r="K197" s="255"/>
      <c r="L197" s="255"/>
      <c r="M197" s="183"/>
      <c r="N197" s="171"/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f t="shared" si="3"/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/>
      <c r="M198" s="213"/>
      <c r="N198" s="171"/>
      <c r="O198" s="171"/>
      <c r="P198" s="171"/>
      <c r="Q198" s="171"/>
      <c r="R198" s="172"/>
      <c r="T198" s="171"/>
    </row>
    <row r="199" spans="1:20" s="170" customFormat="1" ht="24" customHeight="1">
      <c r="A199" s="169">
        <v>1</v>
      </c>
      <c r="B199" s="276"/>
      <c r="C199" s="251">
        <v>6919966</v>
      </c>
      <c r="D199" s="250" t="s">
        <v>115</v>
      </c>
      <c r="E199" s="250" t="s">
        <v>1</v>
      </c>
      <c r="F199" s="249" t="s">
        <v>740</v>
      </c>
      <c r="G199" s="309">
        <v>6</v>
      </c>
      <c r="H199" s="247" t="s">
        <v>179</v>
      </c>
      <c r="I199" s="275"/>
      <c r="J199" s="245" t="s">
        <v>793</v>
      </c>
      <c r="K199" s="274"/>
      <c r="L199" s="274"/>
      <c r="M199" s="243"/>
      <c r="N199" s="171" t="str">
        <f>VLOOKUP(C199,'Points-2015'!D:E,2,FALSE)</f>
        <v>ATSCAF</v>
      </c>
      <c r="O199" s="171"/>
      <c r="P199" s="171"/>
      <c r="Q199" s="171"/>
      <c r="R199" s="172"/>
      <c r="T199" s="171"/>
    </row>
    <row r="200" spans="1:20" s="170" customFormat="1" ht="24" customHeight="1" thickBot="1">
      <c r="A200" s="169">
        <v>1</v>
      </c>
      <c r="B200" s="273" t="s">
        <v>744</v>
      </c>
      <c r="C200" s="241">
        <v>6917605</v>
      </c>
      <c r="D200" s="240" t="s">
        <v>242</v>
      </c>
      <c r="E200" s="240" t="s">
        <v>1</v>
      </c>
      <c r="F200" s="239" t="s">
        <v>740</v>
      </c>
      <c r="G200" s="309">
        <v>6</v>
      </c>
      <c r="H200" s="237" t="s">
        <v>179</v>
      </c>
      <c r="I200" s="272"/>
      <c r="J200" s="235" t="s">
        <v>793</v>
      </c>
      <c r="K200" s="271"/>
      <c r="L200" s="271"/>
      <c r="M200" s="233"/>
      <c r="N200" s="171" t="str">
        <f>VLOOKUP(C200,'Points-2015'!D:E,2,FALSE)</f>
        <v>ATSCAF</v>
      </c>
      <c r="O200" s="171"/>
      <c r="P200" s="171"/>
      <c r="Q200" s="171"/>
      <c r="R200" s="172"/>
      <c r="T200" s="171"/>
    </row>
    <row r="201" spans="1:20" s="170" customFormat="1" ht="24" hidden="1" customHeight="1" thickBot="1">
      <c r="A201" s="169">
        <v>1</v>
      </c>
      <c r="B201" s="270"/>
      <c r="C201" s="231"/>
      <c r="D201" s="230" t="e">
        <v>#N/A</v>
      </c>
      <c r="E201" s="230" t="e">
        <v>#N/A</v>
      </c>
      <c r="F201" s="229" t="s">
        <v>740</v>
      </c>
      <c r="G201" s="268"/>
      <c r="H201" s="227" t="e">
        <v>#N/A</v>
      </c>
      <c r="I201" s="269"/>
      <c r="J201" s="225"/>
      <c r="K201" s="268"/>
      <c r="L201" s="268"/>
      <c r="M201" s="223"/>
      <c r="N201" s="171"/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/>
      <c r="M202" s="213"/>
      <c r="N202" s="171"/>
      <c r="O202" s="171"/>
      <c r="P202" s="171"/>
      <c r="Q202" s="171"/>
      <c r="R202" s="172"/>
      <c r="T202" s="171"/>
    </row>
    <row r="203" spans="1:20" s="170" customFormat="1" ht="24" customHeight="1">
      <c r="A203" s="169">
        <f t="shared" si="3"/>
        <v>2</v>
      </c>
      <c r="B203" s="262"/>
      <c r="C203" s="211">
        <v>6925925</v>
      </c>
      <c r="D203" s="210" t="s">
        <v>339</v>
      </c>
      <c r="E203" s="210" t="s">
        <v>5</v>
      </c>
      <c r="F203" s="209" t="s">
        <v>740</v>
      </c>
      <c r="G203" s="309">
        <v>4</v>
      </c>
      <c r="H203" s="207" t="s">
        <v>179</v>
      </c>
      <c r="I203" s="261"/>
      <c r="J203" s="205"/>
      <c r="K203" s="260"/>
      <c r="L203" s="260"/>
      <c r="M203" s="203"/>
      <c r="N203" s="171" t="str">
        <f>VLOOKUP(C203,'Points-2015'!D:E,2,FALSE)</f>
        <v>CASCOL</v>
      </c>
      <c r="O203" s="171"/>
      <c r="P203" s="171"/>
      <c r="Q203" s="171"/>
      <c r="R203" s="172"/>
      <c r="T203" s="171"/>
    </row>
    <row r="204" spans="1:20" s="170" customFormat="1" ht="24" customHeight="1" thickBot="1">
      <c r="A204" s="169">
        <f t="shared" si="3"/>
        <v>2</v>
      </c>
      <c r="B204" s="259" t="s">
        <v>726</v>
      </c>
      <c r="C204" s="201">
        <v>6920267</v>
      </c>
      <c r="D204" s="200" t="s">
        <v>258</v>
      </c>
      <c r="E204" s="200" t="s">
        <v>5</v>
      </c>
      <c r="F204" s="199" t="s">
        <v>740</v>
      </c>
      <c r="G204" s="309">
        <v>4</v>
      </c>
      <c r="H204" s="197" t="s">
        <v>179</v>
      </c>
      <c r="I204" s="258"/>
      <c r="J204" s="195"/>
      <c r="K204" s="257"/>
      <c r="L204" s="257"/>
      <c r="M204" s="193"/>
      <c r="N204" s="171" t="str">
        <f>VLOOKUP(C204,'Points-2015'!D:E,2,FALSE)</f>
        <v>CASCOL</v>
      </c>
      <c r="O204" s="171"/>
      <c r="P204" s="171"/>
      <c r="Q204" s="171"/>
      <c r="R204" s="172"/>
      <c r="T204" s="171"/>
    </row>
    <row r="205" spans="1:20" s="170" customFormat="1" ht="24" hidden="1" customHeight="1" thickBot="1">
      <c r="A205" s="169">
        <f t="shared" si="3"/>
        <v>2</v>
      </c>
      <c r="B205" s="270"/>
      <c r="C205" s="191"/>
      <c r="D205" s="190" t="e">
        <v>#N/A</v>
      </c>
      <c r="E205" s="190" t="e">
        <v>#N/A</v>
      </c>
      <c r="F205" s="189" t="s">
        <v>740</v>
      </c>
      <c r="G205" s="185"/>
      <c r="H205" s="187" t="e">
        <v>#N/A</v>
      </c>
      <c r="I205" s="256"/>
      <c r="J205" s="185"/>
      <c r="K205" s="255"/>
      <c r="L205" s="255"/>
      <c r="M205" s="183"/>
      <c r="N205" s="171"/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f t="shared" si="3"/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/>
      <c r="M206" s="213"/>
      <c r="N206" s="171"/>
      <c r="O206" s="171"/>
      <c r="P206" s="171"/>
      <c r="Q206" s="171"/>
      <c r="R206" s="172"/>
      <c r="T206" s="171"/>
    </row>
    <row r="207" spans="1:20" s="170" customFormat="1" ht="24" customHeight="1">
      <c r="A207" s="169">
        <f t="shared" ref="A207:A262" si="4">A203+1</f>
        <v>3</v>
      </c>
      <c r="B207" s="276"/>
      <c r="C207" s="251">
        <v>6906495</v>
      </c>
      <c r="D207" s="250" t="s">
        <v>221</v>
      </c>
      <c r="E207" s="250" t="s">
        <v>5</v>
      </c>
      <c r="F207" s="249" t="s">
        <v>740</v>
      </c>
      <c r="G207" s="309">
        <v>4</v>
      </c>
      <c r="H207" s="247" t="s">
        <v>179</v>
      </c>
      <c r="I207" s="275"/>
      <c r="J207" s="245"/>
      <c r="K207" s="274"/>
      <c r="L207" s="274"/>
      <c r="M207" s="243"/>
      <c r="N207" s="171" t="str">
        <f>VLOOKUP(C207,'Points-2015'!D:E,2,FALSE)</f>
        <v>CASCOL</v>
      </c>
      <c r="O207" s="171"/>
      <c r="P207" s="171"/>
      <c r="Q207" s="171"/>
      <c r="R207" s="172"/>
      <c r="T207" s="171"/>
    </row>
    <row r="208" spans="1:20" s="170" customFormat="1" ht="24" customHeight="1" thickBot="1">
      <c r="A208" s="169">
        <f t="shared" si="4"/>
        <v>3</v>
      </c>
      <c r="B208" s="273" t="s">
        <v>726</v>
      </c>
      <c r="C208" s="241">
        <v>6901105</v>
      </c>
      <c r="D208" s="240" t="s">
        <v>193</v>
      </c>
      <c r="E208" s="240" t="s">
        <v>5</v>
      </c>
      <c r="F208" s="239" t="s">
        <v>740</v>
      </c>
      <c r="G208" s="309">
        <v>4</v>
      </c>
      <c r="H208" s="237" t="s">
        <v>179</v>
      </c>
      <c r="I208" s="272"/>
      <c r="J208" s="235"/>
      <c r="K208" s="271"/>
      <c r="L208" s="271"/>
      <c r="M208" s="233"/>
      <c r="N208" s="171" t="str">
        <f>VLOOKUP(C208,'Points-2015'!D:E,2,FALSE)</f>
        <v>CASCOL</v>
      </c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f t="shared" si="4"/>
        <v>3</v>
      </c>
      <c r="B209" s="270"/>
      <c r="C209" s="231"/>
      <c r="D209" s="230" t="e">
        <v>#N/A</v>
      </c>
      <c r="E209" s="230" t="e">
        <v>#N/A</v>
      </c>
      <c r="F209" s="229" t="s">
        <v>740</v>
      </c>
      <c r="G209" s="228"/>
      <c r="H209" s="227" t="e">
        <v>#N/A</v>
      </c>
      <c r="I209" s="269"/>
      <c r="J209" s="225"/>
      <c r="K209" s="268"/>
      <c r="L209" s="268"/>
      <c r="M209" s="223"/>
      <c r="N209" s="171"/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f t="shared" si="4"/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/>
      <c r="M210" s="213"/>
      <c r="N210" s="171"/>
      <c r="O210" s="171"/>
      <c r="P210" s="171"/>
      <c r="Q210" s="171"/>
      <c r="R210" s="172"/>
      <c r="T210" s="171"/>
    </row>
    <row r="211" spans="1:20" s="170" customFormat="1" ht="24" customHeight="1">
      <c r="A211" s="169">
        <f t="shared" si="4"/>
        <v>4</v>
      </c>
      <c r="B211" s="262"/>
      <c r="C211" s="211">
        <v>6924011</v>
      </c>
      <c r="D211" s="210" t="s">
        <v>159</v>
      </c>
      <c r="E211" s="210" t="s">
        <v>350</v>
      </c>
      <c r="F211" s="209" t="s">
        <v>740</v>
      </c>
      <c r="G211" s="309">
        <v>4</v>
      </c>
      <c r="H211" s="207" t="s">
        <v>179</v>
      </c>
      <c r="I211" s="261"/>
      <c r="J211" s="205"/>
      <c r="K211" s="260"/>
      <c r="L211" s="260"/>
      <c r="M211" s="203"/>
      <c r="N211" s="171" t="str">
        <f>VLOOKUP(C211,'Points-2015'!D:E,2,FALSE)</f>
        <v>S A L</v>
      </c>
      <c r="O211" s="171"/>
      <c r="P211" s="171"/>
      <c r="Q211" s="171"/>
      <c r="R211" s="172"/>
      <c r="T211" s="171"/>
    </row>
    <row r="212" spans="1:20" s="170" customFormat="1" ht="24" customHeight="1" thickBot="1">
      <c r="A212" s="169">
        <f t="shared" si="4"/>
        <v>4</v>
      </c>
      <c r="B212" s="259" t="s">
        <v>726</v>
      </c>
      <c r="C212" s="201">
        <v>6914765</v>
      </c>
      <c r="D212" s="200" t="s">
        <v>137</v>
      </c>
      <c r="E212" s="200" t="s">
        <v>350</v>
      </c>
      <c r="F212" s="199" t="s">
        <v>740</v>
      </c>
      <c r="G212" s="309">
        <v>4</v>
      </c>
      <c r="H212" s="197" t="s">
        <v>179</v>
      </c>
      <c r="I212" s="258"/>
      <c r="J212" s="195"/>
      <c r="K212" s="257"/>
      <c r="L212" s="257"/>
      <c r="M212" s="193"/>
      <c r="N212" s="171" t="str">
        <f>VLOOKUP(C212,'Points-2015'!D:E,2,FALSE)</f>
        <v>S A L</v>
      </c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f t="shared" si="4"/>
        <v>4</v>
      </c>
      <c r="B213" s="278"/>
      <c r="C213" s="191"/>
      <c r="D213" s="190" t="e">
        <v>#N/A</v>
      </c>
      <c r="E213" s="190" t="e">
        <v>#N/A</v>
      </c>
      <c r="F213" s="189" t="s">
        <v>740</v>
      </c>
      <c r="G213" s="188"/>
      <c r="H213" s="187" t="e">
        <v>#N/A</v>
      </c>
      <c r="I213" s="256"/>
      <c r="J213" s="185"/>
      <c r="K213" s="255"/>
      <c r="L213" s="255"/>
      <c r="M213" s="183"/>
      <c r="N213" s="171"/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f t="shared" si="4"/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/>
      <c r="M214" s="213"/>
      <c r="N214" s="171"/>
      <c r="O214" s="171"/>
      <c r="P214" s="171"/>
      <c r="Q214" s="171"/>
      <c r="R214" s="172"/>
      <c r="T214" s="171"/>
    </row>
    <row r="215" spans="1:20" s="170" customFormat="1" ht="24" customHeight="1">
      <c r="A215" s="169">
        <f t="shared" si="4"/>
        <v>5</v>
      </c>
      <c r="B215" s="276"/>
      <c r="C215" s="251">
        <v>6901249</v>
      </c>
      <c r="D215" s="250" t="s">
        <v>153</v>
      </c>
      <c r="E215" s="250" t="s">
        <v>350</v>
      </c>
      <c r="F215" s="249" t="s">
        <v>740</v>
      </c>
      <c r="G215" s="309">
        <v>4</v>
      </c>
      <c r="H215" s="247" t="s">
        <v>179</v>
      </c>
      <c r="I215" s="275"/>
      <c r="J215" s="245"/>
      <c r="K215" s="274"/>
      <c r="L215" s="274"/>
      <c r="M215" s="243"/>
      <c r="N215" s="171" t="str">
        <f>VLOOKUP(C215,'Points-2015'!D:E,2,FALSE)</f>
        <v>S A L</v>
      </c>
      <c r="O215" s="171"/>
      <c r="P215" s="171"/>
      <c r="Q215" s="171"/>
      <c r="R215" s="172"/>
      <c r="T215" s="171"/>
    </row>
    <row r="216" spans="1:20" s="170" customFormat="1" ht="24" customHeight="1" thickBot="1">
      <c r="A216" s="169">
        <f t="shared" si="4"/>
        <v>5</v>
      </c>
      <c r="B216" s="273" t="s">
        <v>726</v>
      </c>
      <c r="C216" s="241">
        <v>6917755</v>
      </c>
      <c r="D216" s="240" t="s">
        <v>154</v>
      </c>
      <c r="E216" s="240" t="s">
        <v>350</v>
      </c>
      <c r="F216" s="239" t="s">
        <v>740</v>
      </c>
      <c r="G216" s="309">
        <v>4</v>
      </c>
      <c r="H216" s="237" t="s">
        <v>179</v>
      </c>
      <c r="I216" s="272"/>
      <c r="J216" s="235"/>
      <c r="K216" s="271"/>
      <c r="L216" s="271"/>
      <c r="M216" s="233"/>
      <c r="N216" s="171" t="str">
        <f>VLOOKUP(C216,'Points-2015'!D:E,2,FALSE)</f>
        <v>S A L</v>
      </c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f t="shared" si="4"/>
        <v>5</v>
      </c>
      <c r="B217" s="270"/>
      <c r="C217" s="231"/>
      <c r="D217" s="230" t="e">
        <v>#N/A</v>
      </c>
      <c r="E217" s="230" t="e">
        <v>#N/A</v>
      </c>
      <c r="F217" s="229" t="s">
        <v>740</v>
      </c>
      <c r="G217" s="228"/>
      <c r="H217" s="227" t="e">
        <v>#N/A</v>
      </c>
      <c r="I217" s="269"/>
      <c r="J217" s="225"/>
      <c r="K217" s="268"/>
      <c r="L217" s="268"/>
      <c r="M217" s="223"/>
      <c r="N217" s="171"/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f t="shared" si="4"/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/>
      <c r="M218" s="213"/>
      <c r="N218" s="171"/>
      <c r="O218" s="171"/>
      <c r="P218" s="171"/>
      <c r="Q218" s="171"/>
      <c r="R218" s="172"/>
      <c r="T218" s="171"/>
    </row>
    <row r="219" spans="1:20" s="170" customFormat="1" ht="24" customHeight="1">
      <c r="A219" s="169">
        <f t="shared" si="4"/>
        <v>6</v>
      </c>
      <c r="B219" s="262"/>
      <c r="C219" s="211">
        <v>6921433</v>
      </c>
      <c r="D219" s="210" t="s">
        <v>144</v>
      </c>
      <c r="E219" s="210" t="s">
        <v>350</v>
      </c>
      <c r="F219" s="209" t="s">
        <v>740</v>
      </c>
      <c r="G219" s="309">
        <v>4</v>
      </c>
      <c r="H219" s="207" t="s">
        <v>179</v>
      </c>
      <c r="I219" s="261"/>
      <c r="J219" s="205"/>
      <c r="K219" s="260"/>
      <c r="L219" s="260"/>
      <c r="M219" s="203"/>
      <c r="N219" s="171" t="str">
        <f>VLOOKUP(C219,'Points-2015'!D:E,2,FALSE)</f>
        <v>S A L</v>
      </c>
      <c r="O219" s="171"/>
      <c r="P219" s="171"/>
      <c r="Q219" s="171"/>
      <c r="R219" s="172"/>
      <c r="T219" s="171"/>
    </row>
    <row r="220" spans="1:20" s="170" customFormat="1" ht="24" customHeight="1" thickBot="1">
      <c r="A220" s="169">
        <f t="shared" si="4"/>
        <v>6</v>
      </c>
      <c r="B220" s="259" t="s">
        <v>726</v>
      </c>
      <c r="C220" s="201">
        <v>6924629</v>
      </c>
      <c r="D220" s="200" t="s">
        <v>133</v>
      </c>
      <c r="E220" s="200" t="s">
        <v>350</v>
      </c>
      <c r="F220" s="199" t="s">
        <v>740</v>
      </c>
      <c r="G220" s="309">
        <v>4</v>
      </c>
      <c r="H220" s="197" t="s">
        <v>179</v>
      </c>
      <c r="I220" s="258"/>
      <c r="J220" s="195"/>
      <c r="K220" s="257"/>
      <c r="L220" s="257"/>
      <c r="M220" s="193"/>
      <c r="N220" s="171" t="str">
        <f>VLOOKUP(C220,'Points-2015'!D:E,2,FALSE)</f>
        <v>S A L</v>
      </c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f t="shared" si="4"/>
        <v>6</v>
      </c>
      <c r="B221" s="278"/>
      <c r="C221" s="191"/>
      <c r="D221" s="190" t="e">
        <v>#N/A</v>
      </c>
      <c r="E221" s="190" t="e">
        <v>#N/A</v>
      </c>
      <c r="F221" s="189" t="s">
        <v>740</v>
      </c>
      <c r="G221" s="188"/>
      <c r="H221" s="187" t="e">
        <v>#N/A</v>
      </c>
      <c r="I221" s="256"/>
      <c r="J221" s="185"/>
      <c r="K221" s="255"/>
      <c r="L221" s="255"/>
      <c r="M221" s="183"/>
      <c r="N221" s="171"/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f t="shared" si="4"/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/>
      <c r="M222" s="213"/>
      <c r="N222" s="171"/>
      <c r="O222" s="171"/>
      <c r="P222" s="171"/>
      <c r="Q222" s="171"/>
      <c r="R222" s="172"/>
      <c r="T222" s="171"/>
    </row>
    <row r="223" spans="1:20" s="170" customFormat="1" ht="24" customHeight="1">
      <c r="A223" s="169">
        <f t="shared" si="4"/>
        <v>7</v>
      </c>
      <c r="B223" s="276"/>
      <c r="C223" s="251">
        <v>6924827</v>
      </c>
      <c r="D223" s="250" t="s">
        <v>164</v>
      </c>
      <c r="E223" s="250" t="s">
        <v>554</v>
      </c>
      <c r="F223" s="249" t="s">
        <v>740</v>
      </c>
      <c r="G223" s="309">
        <v>4</v>
      </c>
      <c r="H223" s="247" t="s">
        <v>179</v>
      </c>
      <c r="I223" s="275"/>
      <c r="J223" s="245"/>
      <c r="K223" s="274"/>
      <c r="L223" s="274"/>
      <c r="M223" s="243"/>
      <c r="N223" s="171" t="str">
        <f>VLOOKUP(C223,'Points-2015'!D:E,2,FALSE)</f>
        <v>TROLLSPORT</v>
      </c>
      <c r="O223" s="171"/>
      <c r="P223" s="171"/>
      <c r="Q223" s="171"/>
      <c r="R223" s="172"/>
      <c r="T223" s="171"/>
    </row>
    <row r="224" spans="1:20" s="170" customFormat="1" ht="24" customHeight="1" thickBot="1">
      <c r="A224" s="169">
        <f t="shared" si="4"/>
        <v>7</v>
      </c>
      <c r="B224" s="273" t="s">
        <v>726</v>
      </c>
      <c r="C224" s="241">
        <v>6921525</v>
      </c>
      <c r="D224" s="240" t="s">
        <v>607</v>
      </c>
      <c r="E224" s="240" t="s">
        <v>554</v>
      </c>
      <c r="F224" s="239" t="s">
        <v>740</v>
      </c>
      <c r="G224" s="309">
        <v>4</v>
      </c>
      <c r="H224" s="237" t="s">
        <v>179</v>
      </c>
      <c r="I224" s="272"/>
      <c r="J224" s="235"/>
      <c r="K224" s="271"/>
      <c r="L224" s="271"/>
      <c r="M224" s="233"/>
      <c r="N224" s="171" t="str">
        <f>VLOOKUP(C224,'Points-2015'!D:E,2,FALSE)</f>
        <v>TROLLSPORT</v>
      </c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f t="shared" si="4"/>
        <v>7</v>
      </c>
      <c r="B225" s="270"/>
      <c r="C225" s="231"/>
      <c r="D225" s="230" t="e">
        <v>#N/A</v>
      </c>
      <c r="E225" s="230" t="e">
        <v>#N/A</v>
      </c>
      <c r="F225" s="229" t="s">
        <v>740</v>
      </c>
      <c r="G225" s="228"/>
      <c r="H225" s="227" t="e">
        <v>#N/A</v>
      </c>
      <c r="I225" s="269"/>
      <c r="J225" s="225"/>
      <c r="K225" s="268"/>
      <c r="L225" s="268"/>
      <c r="M225" s="223"/>
      <c r="N225" s="171"/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f t="shared" si="4"/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/>
      <c r="M226" s="213"/>
      <c r="N226" s="171"/>
      <c r="O226" s="171"/>
      <c r="P226" s="171"/>
      <c r="Q226" s="171"/>
      <c r="R226" s="172"/>
      <c r="T226" s="171"/>
    </row>
    <row r="227" spans="1:20" s="170" customFormat="1" ht="24" customHeight="1">
      <c r="A227" s="169">
        <f t="shared" si="4"/>
        <v>8</v>
      </c>
      <c r="B227" s="262"/>
      <c r="C227" s="211">
        <v>6926019</v>
      </c>
      <c r="D227" s="210" t="s">
        <v>340</v>
      </c>
      <c r="E227" s="210" t="s">
        <v>554</v>
      </c>
      <c r="F227" s="209" t="s">
        <v>740</v>
      </c>
      <c r="G227" s="309">
        <v>4</v>
      </c>
      <c r="H227" s="207" t="s">
        <v>179</v>
      </c>
      <c r="I227" s="261"/>
      <c r="J227" s="205"/>
      <c r="K227" s="260"/>
      <c r="L227" s="260"/>
      <c r="M227" s="203"/>
      <c r="N227" s="171" t="str">
        <f>VLOOKUP(C227,'Points-2015'!D:E,2,FALSE)</f>
        <v>TROLLSPORT</v>
      </c>
      <c r="O227" s="171"/>
      <c r="P227" s="171"/>
      <c r="Q227" s="171"/>
      <c r="R227" s="172"/>
      <c r="T227" s="171"/>
    </row>
    <row r="228" spans="1:20" s="170" customFormat="1" ht="24" customHeight="1" thickBot="1">
      <c r="A228" s="169">
        <f t="shared" si="4"/>
        <v>8</v>
      </c>
      <c r="B228" s="259" t="s">
        <v>726</v>
      </c>
      <c r="C228" s="201">
        <v>6924431</v>
      </c>
      <c r="D228" s="200" t="s">
        <v>344</v>
      </c>
      <c r="E228" s="200" t="s">
        <v>554</v>
      </c>
      <c r="F228" s="199" t="s">
        <v>740</v>
      </c>
      <c r="G228" s="309">
        <v>4</v>
      </c>
      <c r="H228" s="197" t="s">
        <v>179</v>
      </c>
      <c r="I228" s="258"/>
      <c r="J228" s="195"/>
      <c r="K228" s="257"/>
      <c r="L228" s="257"/>
      <c r="M228" s="193"/>
      <c r="N228" s="171" t="str">
        <f>VLOOKUP(C228,'Points-2015'!D:E,2,FALSE)</f>
        <v>TROLLSPORT</v>
      </c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f t="shared" si="4"/>
        <v>8</v>
      </c>
      <c r="B229" s="278"/>
      <c r="C229" s="191"/>
      <c r="D229" s="190" t="e">
        <v>#N/A</v>
      </c>
      <c r="E229" s="190" t="e">
        <v>#N/A</v>
      </c>
      <c r="F229" s="189" t="s">
        <v>740</v>
      </c>
      <c r="G229" s="188"/>
      <c r="H229" s="187" t="e">
        <v>#N/A</v>
      </c>
      <c r="I229" s="256"/>
      <c r="J229" s="185"/>
      <c r="K229" s="255"/>
      <c r="L229" s="255"/>
      <c r="M229" s="183"/>
      <c r="N229" s="171"/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f t="shared" si="4"/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/>
      <c r="M230" s="213"/>
      <c r="N230" s="171"/>
      <c r="O230" s="171"/>
      <c r="P230" s="171"/>
      <c r="Q230" s="171"/>
      <c r="R230" s="172"/>
      <c r="T230" s="171"/>
    </row>
    <row r="231" spans="1:20" s="170" customFormat="1" ht="24" customHeight="1">
      <c r="A231" s="169">
        <v>1</v>
      </c>
      <c r="B231" s="276"/>
      <c r="C231" s="251">
        <v>6920064</v>
      </c>
      <c r="D231" s="250" t="s">
        <v>407</v>
      </c>
      <c r="E231" s="250" t="s">
        <v>350</v>
      </c>
      <c r="F231" s="249" t="s">
        <v>740</v>
      </c>
      <c r="G231" s="309">
        <v>6</v>
      </c>
      <c r="H231" s="247" t="s">
        <v>179</v>
      </c>
      <c r="I231" s="275"/>
      <c r="J231" s="245"/>
      <c r="K231" s="274"/>
      <c r="L231" s="274"/>
      <c r="M231" s="243"/>
      <c r="N231" s="171" t="str">
        <f>VLOOKUP(C231,'Points-2015'!D:E,2,FALSE)</f>
        <v>S A L</v>
      </c>
      <c r="O231" s="171"/>
      <c r="P231" s="171"/>
      <c r="Q231" s="171"/>
      <c r="R231" s="172"/>
      <c r="T231" s="171"/>
    </row>
    <row r="232" spans="1:20" s="170" customFormat="1" ht="24" customHeight="1" thickBot="1">
      <c r="A232" s="169">
        <v>1</v>
      </c>
      <c r="B232" s="273" t="s">
        <v>725</v>
      </c>
      <c r="C232" s="241">
        <v>6902205</v>
      </c>
      <c r="D232" s="240" t="s">
        <v>82</v>
      </c>
      <c r="E232" s="240" t="s">
        <v>350</v>
      </c>
      <c r="F232" s="239" t="s">
        <v>740</v>
      </c>
      <c r="G232" s="309">
        <v>6</v>
      </c>
      <c r="H232" s="237" t="s">
        <v>179</v>
      </c>
      <c r="I232" s="272"/>
      <c r="J232" s="235"/>
      <c r="K232" s="271"/>
      <c r="L232" s="271"/>
      <c r="M232" s="233"/>
      <c r="N232" s="171" t="str">
        <f>VLOOKUP(C232,'Points-2015'!D:E,2,FALSE)</f>
        <v>S A L</v>
      </c>
      <c r="O232" s="171"/>
      <c r="P232" s="171"/>
      <c r="Q232" s="171"/>
      <c r="R232" s="172"/>
      <c r="T232" s="171"/>
    </row>
    <row r="233" spans="1:20" s="170" customFormat="1" ht="24" hidden="1" customHeight="1" thickBot="1">
      <c r="A233" s="169">
        <v>1</v>
      </c>
      <c r="B233" s="270"/>
      <c r="C233" s="231"/>
      <c r="D233" s="230" t="e">
        <v>#N/A</v>
      </c>
      <c r="E233" s="230" t="e">
        <v>#N/A</v>
      </c>
      <c r="F233" s="229" t="s">
        <v>740</v>
      </c>
      <c r="G233" s="268"/>
      <c r="H233" s="227" t="e">
        <v>#N/A</v>
      </c>
      <c r="I233" s="269"/>
      <c r="J233" s="225"/>
      <c r="K233" s="268"/>
      <c r="L233" s="268"/>
      <c r="M233" s="223"/>
      <c r="N233" s="171"/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/>
      <c r="M234" s="213"/>
      <c r="N234" s="171"/>
      <c r="O234" s="171"/>
      <c r="P234" s="171"/>
      <c r="Q234" s="171"/>
      <c r="R234" s="172"/>
      <c r="T234" s="171"/>
    </row>
    <row r="235" spans="1:20" s="170" customFormat="1" ht="24" customHeight="1">
      <c r="A235" s="169">
        <f t="shared" si="4"/>
        <v>2</v>
      </c>
      <c r="B235" s="262"/>
      <c r="C235" s="211">
        <v>6923030</v>
      </c>
      <c r="D235" s="210" t="s">
        <v>54</v>
      </c>
      <c r="E235" s="210" t="s">
        <v>350</v>
      </c>
      <c r="F235" s="209" t="s">
        <v>740</v>
      </c>
      <c r="G235" s="309">
        <v>6</v>
      </c>
      <c r="H235" s="207" t="s">
        <v>179</v>
      </c>
      <c r="I235" s="261"/>
      <c r="J235" s="205"/>
      <c r="K235" s="260"/>
      <c r="L235" s="260"/>
      <c r="M235" s="203"/>
      <c r="N235" s="171" t="str">
        <f>VLOOKUP(C235,'Points-2015'!D:E,2,FALSE)</f>
        <v>S A L</v>
      </c>
      <c r="O235" s="171"/>
      <c r="P235" s="171"/>
      <c r="Q235" s="171"/>
      <c r="R235" s="172"/>
      <c r="T235" s="171"/>
    </row>
    <row r="236" spans="1:20" s="170" customFormat="1" ht="24" customHeight="1" thickBot="1">
      <c r="A236" s="169">
        <f t="shared" si="4"/>
        <v>2</v>
      </c>
      <c r="B236" s="259" t="s">
        <v>725</v>
      </c>
      <c r="C236" s="201">
        <v>103628</v>
      </c>
      <c r="D236" s="200" t="s">
        <v>329</v>
      </c>
      <c r="E236" s="200" t="s">
        <v>350</v>
      </c>
      <c r="F236" s="199" t="s">
        <v>740</v>
      </c>
      <c r="G236" s="309">
        <v>6</v>
      </c>
      <c r="H236" s="197" t="s">
        <v>179</v>
      </c>
      <c r="I236" s="258"/>
      <c r="J236" s="195"/>
      <c r="K236" s="257"/>
      <c r="L236" s="257"/>
      <c r="M236" s="193"/>
      <c r="N236" s="171" t="str">
        <f>VLOOKUP(C236,'Points-2015'!D:E,2,FALSE)</f>
        <v>S A L</v>
      </c>
      <c r="O236" s="171"/>
      <c r="P236" s="171"/>
      <c r="Q236" s="171"/>
      <c r="R236" s="172"/>
      <c r="T236" s="171"/>
    </row>
    <row r="237" spans="1:20" s="170" customFormat="1" ht="24" hidden="1" customHeight="1" thickBot="1">
      <c r="A237" s="169">
        <f t="shared" si="4"/>
        <v>2</v>
      </c>
      <c r="B237" s="278"/>
      <c r="C237" s="191"/>
      <c r="D237" s="190" t="e">
        <v>#N/A</v>
      </c>
      <c r="E237" s="190" t="e">
        <v>#N/A</v>
      </c>
      <c r="F237" s="189" t="s">
        <v>740</v>
      </c>
      <c r="G237" s="188"/>
      <c r="H237" s="187" t="e">
        <v>#N/A</v>
      </c>
      <c r="I237" s="256"/>
      <c r="J237" s="185"/>
      <c r="K237" s="255"/>
      <c r="L237" s="255"/>
      <c r="M237" s="183"/>
      <c r="N237" s="171"/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f t="shared" si="4"/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/>
      <c r="M238" s="213"/>
      <c r="N238" s="171"/>
      <c r="O238" s="171"/>
      <c r="P238" s="171"/>
      <c r="Q238" s="171"/>
      <c r="R238" s="172"/>
      <c r="T238" s="171"/>
    </row>
    <row r="239" spans="1:20" s="170" customFormat="1" ht="24" customHeight="1">
      <c r="A239" s="169">
        <f t="shared" si="4"/>
        <v>3</v>
      </c>
      <c r="B239" s="276"/>
      <c r="C239" s="251">
        <v>6913757</v>
      </c>
      <c r="D239" s="250" t="s">
        <v>44</v>
      </c>
      <c r="E239" s="250" t="s">
        <v>554</v>
      </c>
      <c r="F239" s="249" t="s">
        <v>740</v>
      </c>
      <c r="G239" s="309">
        <v>6</v>
      </c>
      <c r="H239" s="247" t="s">
        <v>179</v>
      </c>
      <c r="I239" s="275"/>
      <c r="J239" s="245"/>
      <c r="K239" s="274"/>
      <c r="L239" s="274"/>
      <c r="M239" s="243"/>
      <c r="N239" s="171" t="str">
        <f>VLOOKUP(C239,'Points-2015'!D:E,2,FALSE)</f>
        <v>TROLLSPORT</v>
      </c>
      <c r="O239" s="171"/>
      <c r="P239" s="171"/>
      <c r="Q239" s="171"/>
      <c r="R239" s="172"/>
      <c r="T239" s="171"/>
    </row>
    <row r="240" spans="1:20" s="170" customFormat="1" ht="24" customHeight="1" thickBot="1">
      <c r="A240" s="169">
        <f t="shared" si="4"/>
        <v>3</v>
      </c>
      <c r="B240" s="273" t="s">
        <v>725</v>
      </c>
      <c r="C240" s="241">
        <v>6922896</v>
      </c>
      <c r="D240" s="240" t="s">
        <v>145</v>
      </c>
      <c r="E240" s="240" t="s">
        <v>554</v>
      </c>
      <c r="F240" s="239" t="s">
        <v>740</v>
      </c>
      <c r="G240" s="309">
        <v>6</v>
      </c>
      <c r="H240" s="237" t="s">
        <v>179</v>
      </c>
      <c r="I240" s="272"/>
      <c r="J240" s="235"/>
      <c r="K240" s="271"/>
      <c r="L240" s="271"/>
      <c r="M240" s="233"/>
      <c r="N240" s="171" t="str">
        <f>VLOOKUP(C240,'Points-2015'!D:E,2,FALSE)</f>
        <v>TROLLSPORT</v>
      </c>
      <c r="O240" s="171"/>
      <c r="P240" s="171"/>
      <c r="Q240" s="171"/>
      <c r="R240" s="172"/>
      <c r="T240" s="171"/>
    </row>
    <row r="241" spans="1:20" s="170" customFormat="1" ht="24" hidden="1" customHeight="1" thickBot="1">
      <c r="A241" s="169">
        <f t="shared" si="4"/>
        <v>3</v>
      </c>
      <c r="B241" s="270"/>
      <c r="C241" s="231"/>
      <c r="D241" s="230" t="e">
        <v>#N/A</v>
      </c>
      <c r="E241" s="230" t="e">
        <v>#N/A</v>
      </c>
      <c r="F241" s="229" t="s">
        <v>740</v>
      </c>
      <c r="G241" s="228"/>
      <c r="H241" s="227" t="e">
        <v>#N/A</v>
      </c>
      <c r="I241" s="269"/>
      <c r="J241" s="225"/>
      <c r="K241" s="268"/>
      <c r="L241" s="268"/>
      <c r="M241" s="223"/>
      <c r="N241" s="171"/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f t="shared" si="4"/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/>
      <c r="M242" s="213"/>
      <c r="N242" s="171"/>
      <c r="O242" s="171"/>
      <c r="P242" s="171"/>
      <c r="Q242" s="171"/>
      <c r="R242" s="172"/>
      <c r="T242" s="171"/>
    </row>
    <row r="243" spans="1:20" s="170" customFormat="1" ht="24" customHeight="1">
      <c r="A243" s="169">
        <f t="shared" si="4"/>
        <v>4</v>
      </c>
      <c r="B243" s="262"/>
      <c r="C243" s="211">
        <v>6925255</v>
      </c>
      <c r="D243" s="210" t="s">
        <v>88</v>
      </c>
      <c r="E243" s="210" t="s">
        <v>554</v>
      </c>
      <c r="F243" s="209" t="s">
        <v>740</v>
      </c>
      <c r="G243" s="309">
        <v>6</v>
      </c>
      <c r="H243" s="207" t="s">
        <v>179</v>
      </c>
      <c r="I243" s="261"/>
      <c r="J243" s="205"/>
      <c r="K243" s="260"/>
      <c r="L243" s="260"/>
      <c r="M243" s="203"/>
      <c r="N243" s="171" t="str">
        <f>VLOOKUP(C243,'Points-2015'!D:E,2,FALSE)</f>
        <v>TROLLSPORT</v>
      </c>
      <c r="O243" s="171"/>
      <c r="P243" s="171"/>
      <c r="Q243" s="171"/>
      <c r="R243" s="172"/>
      <c r="T243" s="171"/>
    </row>
    <row r="244" spans="1:20" s="170" customFormat="1" ht="24" customHeight="1" thickBot="1">
      <c r="A244" s="169">
        <f t="shared" si="4"/>
        <v>4</v>
      </c>
      <c r="B244" s="259" t="s">
        <v>725</v>
      </c>
      <c r="C244" s="201">
        <v>6913729</v>
      </c>
      <c r="D244" s="200" t="s">
        <v>234</v>
      </c>
      <c r="E244" s="200" t="s">
        <v>554</v>
      </c>
      <c r="F244" s="199" t="s">
        <v>740</v>
      </c>
      <c r="G244" s="309">
        <v>6</v>
      </c>
      <c r="H244" s="197" t="s">
        <v>179</v>
      </c>
      <c r="I244" s="258"/>
      <c r="J244" s="195"/>
      <c r="K244" s="257"/>
      <c r="L244" s="257"/>
      <c r="M244" s="193"/>
      <c r="N244" s="171" t="str">
        <f>VLOOKUP(C244,'Points-2015'!D:E,2,FALSE)</f>
        <v>TROLLSPORT</v>
      </c>
      <c r="O244" s="171"/>
      <c r="P244" s="171"/>
      <c r="Q244" s="171"/>
      <c r="R244" s="172"/>
      <c r="T244" s="171"/>
    </row>
    <row r="245" spans="1:20" s="170" customFormat="1" ht="24" hidden="1" customHeight="1" thickBot="1">
      <c r="A245" s="169">
        <f t="shared" si="4"/>
        <v>4</v>
      </c>
      <c r="B245" s="278"/>
      <c r="C245" s="191"/>
      <c r="D245" s="190" t="e">
        <v>#N/A</v>
      </c>
      <c r="E245" s="190" t="e">
        <v>#N/A</v>
      </c>
      <c r="F245" s="189" t="s">
        <v>740</v>
      </c>
      <c r="G245" s="188"/>
      <c r="H245" s="187" t="e">
        <v>#N/A</v>
      </c>
      <c r="I245" s="256"/>
      <c r="J245" s="185"/>
      <c r="K245" s="255"/>
      <c r="L245" s="255"/>
      <c r="M245" s="183"/>
      <c r="N245" s="171"/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f t="shared" si="4"/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/>
      <c r="M246" s="213"/>
      <c r="N246" s="171"/>
      <c r="O246" s="171"/>
      <c r="P246" s="171"/>
      <c r="Q246" s="171"/>
      <c r="R246" s="172"/>
      <c r="T246" s="171"/>
    </row>
    <row r="247" spans="1:20" s="170" customFormat="1" ht="24" customHeight="1">
      <c r="A247" s="169">
        <v>1</v>
      </c>
      <c r="B247" s="276"/>
      <c r="C247" s="251">
        <v>6925207</v>
      </c>
      <c r="D247" s="250" t="s">
        <v>35</v>
      </c>
      <c r="E247" s="250" t="s">
        <v>5</v>
      </c>
      <c r="F247" s="249" t="s">
        <v>740</v>
      </c>
      <c r="G247" s="309">
        <v>8</v>
      </c>
      <c r="H247" s="247" t="s">
        <v>179</v>
      </c>
      <c r="I247" s="275"/>
      <c r="J247" s="245"/>
      <c r="K247" s="274"/>
      <c r="L247" s="274"/>
      <c r="M247" s="243"/>
      <c r="N247" s="171" t="str">
        <f>VLOOKUP(C247,'Points-2015'!D:E,2,FALSE)</f>
        <v>CASCOL</v>
      </c>
      <c r="O247" s="171"/>
      <c r="P247" s="171"/>
      <c r="Q247" s="171"/>
      <c r="R247" s="172"/>
      <c r="T247" s="171"/>
    </row>
    <row r="248" spans="1:20" s="170" customFormat="1" ht="24" customHeight="1" thickBot="1">
      <c r="A248" s="169">
        <v>1</v>
      </c>
      <c r="B248" s="273" t="s">
        <v>723</v>
      </c>
      <c r="C248" s="241">
        <v>6920980</v>
      </c>
      <c r="D248" s="240" t="s">
        <v>135</v>
      </c>
      <c r="E248" s="240" t="s">
        <v>5</v>
      </c>
      <c r="F248" s="239" t="s">
        <v>740</v>
      </c>
      <c r="G248" s="309">
        <v>8</v>
      </c>
      <c r="H248" s="237" t="s">
        <v>179</v>
      </c>
      <c r="I248" s="272"/>
      <c r="J248" s="235"/>
      <c r="K248" s="271"/>
      <c r="L248" s="271"/>
      <c r="M248" s="233"/>
      <c r="N248" s="171" t="str">
        <f>VLOOKUP(C248,'Points-2015'!D:E,2,FALSE)</f>
        <v>CASCOL</v>
      </c>
      <c r="O248" s="171"/>
      <c r="P248" s="171"/>
      <c r="Q248" s="171"/>
      <c r="R248" s="172"/>
      <c r="T248" s="171"/>
    </row>
    <row r="249" spans="1:20" s="170" customFormat="1" ht="24" hidden="1" customHeight="1" thickBot="1">
      <c r="A249" s="169">
        <v>1</v>
      </c>
      <c r="B249" s="270"/>
      <c r="C249" s="231"/>
      <c r="D249" s="230" t="e">
        <v>#N/A</v>
      </c>
      <c r="E249" s="230" t="e">
        <v>#N/A</v>
      </c>
      <c r="F249" s="229" t="s">
        <v>740</v>
      </c>
      <c r="G249" s="268"/>
      <c r="H249" s="227" t="e">
        <v>#N/A</v>
      </c>
      <c r="I249" s="269"/>
      <c r="J249" s="225"/>
      <c r="K249" s="268"/>
      <c r="L249" s="268"/>
      <c r="M249" s="223"/>
      <c r="N249" s="171"/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f t="shared" si="4"/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/>
      <c r="M250" s="213"/>
      <c r="N250" s="171"/>
      <c r="O250" s="171"/>
      <c r="P250" s="171"/>
      <c r="Q250" s="171"/>
      <c r="R250" s="172"/>
      <c r="T250" s="171"/>
    </row>
    <row r="251" spans="1:20" s="170" customFormat="1" ht="24" customHeight="1">
      <c r="A251" s="169">
        <f t="shared" si="4"/>
        <v>2</v>
      </c>
      <c r="B251" s="262"/>
      <c r="C251" s="211">
        <v>6903133</v>
      </c>
      <c r="D251" s="210" t="s">
        <v>105</v>
      </c>
      <c r="E251" s="210" t="s">
        <v>350</v>
      </c>
      <c r="F251" s="209" t="s">
        <v>740</v>
      </c>
      <c r="G251" s="309">
        <v>8</v>
      </c>
      <c r="H251" s="207" t="s">
        <v>179</v>
      </c>
      <c r="I251" s="261"/>
      <c r="J251" s="205"/>
      <c r="K251" s="260"/>
      <c r="L251" s="260"/>
      <c r="M251" s="203"/>
      <c r="N251" s="171" t="str">
        <f>VLOOKUP(C251,'Points-2015'!D:E,2,FALSE)</f>
        <v>S A L</v>
      </c>
      <c r="O251" s="171"/>
      <c r="P251" s="171"/>
      <c r="Q251" s="171"/>
      <c r="R251" s="172"/>
      <c r="T251" s="171"/>
    </row>
    <row r="252" spans="1:20" s="170" customFormat="1" ht="24" customHeight="1" thickBot="1">
      <c r="A252" s="169">
        <f t="shared" si="4"/>
        <v>2</v>
      </c>
      <c r="B252" s="259" t="s">
        <v>723</v>
      </c>
      <c r="C252" s="201">
        <v>3011684</v>
      </c>
      <c r="D252" s="200" t="s">
        <v>183</v>
      </c>
      <c r="E252" s="200" t="s">
        <v>350</v>
      </c>
      <c r="F252" s="199" t="s">
        <v>740</v>
      </c>
      <c r="G252" s="309">
        <v>8</v>
      </c>
      <c r="H252" s="197" t="s">
        <v>179</v>
      </c>
      <c r="I252" s="258"/>
      <c r="J252" s="195"/>
      <c r="K252" s="257"/>
      <c r="L252" s="257"/>
      <c r="M252" s="193"/>
      <c r="N252" s="171" t="str">
        <f>VLOOKUP(C252,'Points-2015'!D:E,2,FALSE)</f>
        <v>S A L</v>
      </c>
      <c r="O252" s="171"/>
      <c r="P252" s="171"/>
      <c r="Q252" s="171"/>
      <c r="R252" s="172"/>
      <c r="T252" s="171"/>
    </row>
    <row r="253" spans="1:20" s="170" customFormat="1" ht="24" hidden="1" customHeight="1" thickBot="1">
      <c r="A253" s="169">
        <f t="shared" si="4"/>
        <v>2</v>
      </c>
      <c r="B253" s="192"/>
      <c r="C253" s="191"/>
      <c r="D253" s="190" t="e">
        <v>#N/A</v>
      </c>
      <c r="E253" s="190" t="e">
        <v>#N/A</v>
      </c>
      <c r="F253" s="189" t="s">
        <v>740</v>
      </c>
      <c r="G253" s="188"/>
      <c r="H253" s="187" t="e">
        <v>#N/A</v>
      </c>
      <c r="I253" s="256"/>
      <c r="J253" s="185"/>
      <c r="K253" s="255"/>
      <c r="L253" s="255"/>
      <c r="M253" s="183"/>
      <c r="N253" s="171"/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f t="shared" si="4"/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/>
      <c r="M254" s="213"/>
      <c r="N254" s="171"/>
      <c r="O254" s="171"/>
      <c r="P254" s="171"/>
      <c r="Q254" s="171"/>
      <c r="R254" s="172"/>
      <c r="T254" s="171"/>
    </row>
    <row r="255" spans="1:20" s="170" customFormat="1" ht="24" customHeight="1">
      <c r="A255" s="169">
        <v>1</v>
      </c>
      <c r="B255" s="252"/>
      <c r="C255" s="251">
        <v>6903159</v>
      </c>
      <c r="D255" s="250" t="s">
        <v>37</v>
      </c>
      <c r="E255" s="250" t="s">
        <v>350</v>
      </c>
      <c r="F255" s="249" t="s">
        <v>740</v>
      </c>
      <c r="G255" s="309">
        <v>10</v>
      </c>
      <c r="H255" s="247" t="s">
        <v>179</v>
      </c>
      <c r="I255" s="246" t="s">
        <v>8</v>
      </c>
      <c r="J255" s="245"/>
      <c r="K255" s="244"/>
      <c r="L255" s="244"/>
      <c r="M255" s="243" t="s">
        <v>795</v>
      </c>
      <c r="N255" s="171" t="str">
        <f>VLOOKUP(C255,'Points-2015'!D:E,2,FALSE)</f>
        <v>S A L</v>
      </c>
      <c r="O255" s="171"/>
      <c r="P255" s="171"/>
      <c r="Q255" s="171"/>
      <c r="R255" s="172"/>
      <c r="T255" s="171"/>
    </row>
    <row r="256" spans="1:20" s="170" customFormat="1" ht="24" customHeight="1" thickBot="1">
      <c r="A256" s="169">
        <v>1</v>
      </c>
      <c r="B256" s="242" t="s">
        <v>722</v>
      </c>
      <c r="C256" s="241">
        <v>6925199</v>
      </c>
      <c r="D256" s="240" t="s">
        <v>71</v>
      </c>
      <c r="E256" s="240" t="s">
        <v>350</v>
      </c>
      <c r="F256" s="239" t="s">
        <v>740</v>
      </c>
      <c r="G256" s="309">
        <v>10</v>
      </c>
      <c r="H256" s="237" t="s">
        <v>179</v>
      </c>
      <c r="I256" s="236" t="s">
        <v>8</v>
      </c>
      <c r="J256" s="235"/>
      <c r="K256" s="234"/>
      <c r="L256" s="234"/>
      <c r="M256" s="233" t="s">
        <v>796</v>
      </c>
      <c r="N256" s="171" t="str">
        <f>VLOOKUP(C256,'Points-2015'!D:E,2,FALSE)</f>
        <v>S A L</v>
      </c>
      <c r="O256" s="171"/>
      <c r="P256" s="171"/>
      <c r="Q256" s="171"/>
      <c r="R256" s="172"/>
      <c r="T256" s="171"/>
    </row>
    <row r="257" spans="1:20" s="170" customFormat="1" ht="24" hidden="1" customHeight="1" thickBot="1">
      <c r="A257" s="169">
        <v>1</v>
      </c>
      <c r="B257" s="232"/>
      <c r="C257" s="231"/>
      <c r="D257" s="230" t="e">
        <v>#N/A</v>
      </c>
      <c r="E257" s="230" t="e">
        <v>#N/A</v>
      </c>
      <c r="F257" s="229" t="s">
        <v>740</v>
      </c>
      <c r="G257" s="228"/>
      <c r="H257" s="227" t="e">
        <v>#N/A</v>
      </c>
      <c r="I257" s="226" t="s">
        <v>8</v>
      </c>
      <c r="J257" s="225"/>
      <c r="K257" s="224"/>
      <c r="L257" s="224"/>
      <c r="M257" s="223" t="s">
        <v>803</v>
      </c>
      <c r="N257" s="171"/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/>
      <c r="M258" s="213"/>
      <c r="N258" s="171"/>
      <c r="O258" s="171"/>
      <c r="P258" s="171"/>
      <c r="Q258" s="171"/>
      <c r="R258" s="172"/>
      <c r="T258" s="171"/>
    </row>
    <row r="259" spans="1:20" s="170" customFormat="1" ht="24" customHeight="1">
      <c r="A259" s="169">
        <v>1</v>
      </c>
      <c r="B259" s="212"/>
      <c r="C259" s="211">
        <v>6901617</v>
      </c>
      <c r="D259" s="210" t="s">
        <v>75</v>
      </c>
      <c r="E259" s="210" t="s">
        <v>5</v>
      </c>
      <c r="F259" s="209" t="s">
        <v>740</v>
      </c>
      <c r="G259" s="309">
        <v>14</v>
      </c>
      <c r="H259" s="207" t="s">
        <v>179</v>
      </c>
      <c r="I259" s="206" t="s">
        <v>719</v>
      </c>
      <c r="J259" s="205" t="s">
        <v>793</v>
      </c>
      <c r="K259" s="204"/>
      <c r="L259" s="204"/>
      <c r="M259" s="203" t="s">
        <v>798</v>
      </c>
      <c r="N259" s="171" t="str">
        <f>VLOOKUP(C259,'Points-2015'!D:E,2,FALSE)</f>
        <v>CASCOL</v>
      </c>
      <c r="O259" s="171"/>
      <c r="P259" s="171"/>
      <c r="Q259" s="171"/>
      <c r="R259" s="172"/>
      <c r="T259" s="171"/>
    </row>
    <row r="260" spans="1:20" s="170" customFormat="1" ht="24" customHeight="1" thickBot="1">
      <c r="A260" s="169">
        <v>1</v>
      </c>
      <c r="B260" s="202" t="s">
        <v>721</v>
      </c>
      <c r="C260" s="201">
        <v>6914956</v>
      </c>
      <c r="D260" s="200" t="s">
        <v>143</v>
      </c>
      <c r="E260" s="200" t="s">
        <v>5</v>
      </c>
      <c r="F260" s="199" t="s">
        <v>740</v>
      </c>
      <c r="G260" s="309">
        <v>14</v>
      </c>
      <c r="H260" s="197" t="s">
        <v>179</v>
      </c>
      <c r="I260" s="196" t="s">
        <v>719</v>
      </c>
      <c r="J260" s="195" t="s">
        <v>793</v>
      </c>
      <c r="K260" s="194"/>
      <c r="L260" s="194"/>
      <c r="M260" s="193" t="s">
        <v>804</v>
      </c>
      <c r="N260" s="171" t="str">
        <f>VLOOKUP(C260,'Points-2015'!D:E,2,FALSE)</f>
        <v>CASCOL</v>
      </c>
      <c r="O260" s="171"/>
      <c r="P260" s="171"/>
      <c r="Q260" s="171"/>
      <c r="R260" s="172"/>
      <c r="T260" s="171"/>
    </row>
    <row r="261" spans="1:20" s="170" customFormat="1" ht="24" hidden="1" customHeight="1" thickBot="1">
      <c r="A261" s="169">
        <v>1</v>
      </c>
      <c r="B261" s="192"/>
      <c r="C261" s="191"/>
      <c r="D261" s="190" t="e">
        <v>#N/A</v>
      </c>
      <c r="E261" s="190" t="e">
        <v>#N/A</v>
      </c>
      <c r="F261" s="189" t="s">
        <v>740</v>
      </c>
      <c r="G261" s="188"/>
      <c r="H261" s="187" t="e">
        <v>#N/A</v>
      </c>
      <c r="I261" s="186" t="s">
        <v>719</v>
      </c>
      <c r="J261" s="185"/>
      <c r="K261" s="184"/>
      <c r="L261" s="184"/>
      <c r="M261" s="183" t="s">
        <v>803</v>
      </c>
      <c r="N261" s="171"/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f t="shared" si="4"/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/>
      <c r="M262" s="173"/>
      <c r="N262" s="171"/>
      <c r="O262" s="171"/>
      <c r="P262" s="171"/>
      <c r="Q262" s="171"/>
      <c r="R262" s="172"/>
      <c r="T262" s="171"/>
    </row>
    <row r="263" spans="1:20" ht="16.5" hidden="1" thickBot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/>
    </row>
    <row r="264" spans="1:20" ht="16.5" hidden="1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/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/>
      <c r="M265" s="298"/>
      <c r="N265" s="296"/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732</v>
      </c>
      <c r="M266" s="289" t="s">
        <v>731</v>
      </c>
      <c r="N266" s="171" t="str">
        <f>VLOOKUP(C266,'Points-2015'!D:E,2,FALSE)</f>
        <v>Club</v>
      </c>
      <c r="O266" s="171"/>
      <c r="P266" s="171"/>
      <c r="Q266" s="171"/>
      <c r="R266" s="172"/>
      <c r="T266" s="171"/>
    </row>
    <row r="267" spans="1:20" s="170" customFormat="1" ht="24" customHeight="1">
      <c r="A267" s="169">
        <v>1</v>
      </c>
      <c r="B267" s="276" t="s">
        <v>730</v>
      </c>
      <c r="C267" s="251">
        <v>6901891</v>
      </c>
      <c r="D267" s="250" t="s">
        <v>32</v>
      </c>
      <c r="E267" s="250" t="s">
        <v>0</v>
      </c>
      <c r="F267" s="249" t="s">
        <v>720</v>
      </c>
      <c r="G267" s="248">
        <v>1</v>
      </c>
      <c r="H267" s="247" t="s">
        <v>8</v>
      </c>
      <c r="I267" s="275"/>
      <c r="J267" s="245"/>
      <c r="K267" s="274"/>
      <c r="L267" s="274"/>
      <c r="M267" s="243"/>
      <c r="N267" s="171" t="str">
        <f>VLOOKUP(C267,'Points-2015'!D:E,2,FALSE)</f>
        <v>ALSTOM</v>
      </c>
      <c r="O267" s="171"/>
      <c r="P267" s="171"/>
      <c r="Q267" s="171"/>
      <c r="R267" s="172"/>
      <c r="T267" s="171"/>
    </row>
    <row r="268" spans="1:20" s="170" customFormat="1" ht="24" customHeight="1" thickBot="1">
      <c r="A268" s="169">
        <v>1</v>
      </c>
      <c r="B268" s="273" t="s">
        <v>730</v>
      </c>
      <c r="C268" s="241">
        <v>6901893</v>
      </c>
      <c r="D268" s="240" t="s">
        <v>66</v>
      </c>
      <c r="E268" s="240" t="s">
        <v>0</v>
      </c>
      <c r="F268" s="239" t="s">
        <v>720</v>
      </c>
      <c r="G268" s="238">
        <v>1</v>
      </c>
      <c r="H268" s="237" t="s">
        <v>179</v>
      </c>
      <c r="I268" s="272"/>
      <c r="J268" s="235"/>
      <c r="K268" s="271"/>
      <c r="L268" s="271" t="s">
        <v>747</v>
      </c>
      <c r="M268" s="233"/>
      <c r="N268" s="171" t="str">
        <f>VLOOKUP(C268,'Points-2015'!D:E,2,FALSE)</f>
        <v>ALSTOM</v>
      </c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/>
      <c r="D269" s="230" t="e">
        <v>#N/A</v>
      </c>
      <c r="E269" s="230" t="e">
        <v>#N/A</v>
      </c>
      <c r="F269" s="229" t="s">
        <v>720</v>
      </c>
      <c r="G269" s="228"/>
      <c r="H269" s="227" t="e">
        <v>#N/A</v>
      </c>
      <c r="I269" s="269"/>
      <c r="J269" s="225"/>
      <c r="K269" s="268"/>
      <c r="L269" s="268"/>
      <c r="M269" s="223"/>
      <c r="N269" s="171"/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/>
      <c r="M270" s="213"/>
      <c r="N270" s="171"/>
      <c r="O270" s="171"/>
      <c r="P270" s="171"/>
      <c r="Q270" s="171"/>
      <c r="R270" s="172"/>
      <c r="T270" s="171"/>
    </row>
    <row r="271" spans="1:20" s="170" customFormat="1" ht="24" customHeight="1">
      <c r="A271" s="169">
        <f>A267+1</f>
        <v>2</v>
      </c>
      <c r="B271" s="262" t="s">
        <v>730</v>
      </c>
      <c r="C271" s="211">
        <v>6917996</v>
      </c>
      <c r="D271" s="210" t="s">
        <v>80</v>
      </c>
      <c r="E271" s="210" t="s">
        <v>0</v>
      </c>
      <c r="F271" s="209" t="s">
        <v>720</v>
      </c>
      <c r="G271" s="208">
        <v>1</v>
      </c>
      <c r="H271" s="207" t="s">
        <v>179</v>
      </c>
      <c r="I271" s="261"/>
      <c r="J271" s="205"/>
      <c r="K271" s="260"/>
      <c r="L271" s="260"/>
      <c r="M271" s="203"/>
      <c r="N271" s="171" t="str">
        <f>VLOOKUP(C271,'Points-2015'!D:E,2,FALSE)</f>
        <v>ALSTOM</v>
      </c>
      <c r="O271" s="171"/>
      <c r="P271" s="171"/>
      <c r="Q271" s="171"/>
      <c r="R271" s="172"/>
      <c r="T271" s="171"/>
    </row>
    <row r="272" spans="1:20" s="170" customFormat="1" ht="24" customHeight="1" thickBot="1">
      <c r="A272" s="169">
        <f t="shared" ref="A272:A273" si="5">A268+1</f>
        <v>2</v>
      </c>
      <c r="B272" s="259" t="s">
        <v>730</v>
      </c>
      <c r="C272" s="201">
        <v>6921746</v>
      </c>
      <c r="D272" s="200" t="s">
        <v>265</v>
      </c>
      <c r="E272" s="200" t="s">
        <v>0</v>
      </c>
      <c r="F272" s="199" t="s">
        <v>720</v>
      </c>
      <c r="G272" s="198">
        <v>1</v>
      </c>
      <c r="H272" s="197" t="s">
        <v>179</v>
      </c>
      <c r="I272" s="258"/>
      <c r="J272" s="195"/>
      <c r="K272" s="257"/>
      <c r="L272" s="257"/>
      <c r="M272" s="193"/>
      <c r="N272" s="171" t="str">
        <f>VLOOKUP(C272,'Points-2015'!D:E,2,FALSE)</f>
        <v>ALSTOM</v>
      </c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f t="shared" si="5"/>
        <v>2</v>
      </c>
      <c r="B273" s="278" t="s">
        <v>730</v>
      </c>
      <c r="C273" s="191"/>
      <c r="D273" s="190" t="e">
        <v>#N/A</v>
      </c>
      <c r="E273" s="190" t="e">
        <v>#N/A</v>
      </c>
      <c r="F273" s="189" t="s">
        <v>720</v>
      </c>
      <c r="G273" s="188"/>
      <c r="H273" s="187" t="e">
        <v>#N/A</v>
      </c>
      <c r="I273" s="256"/>
      <c r="J273" s="185"/>
      <c r="K273" s="255"/>
      <c r="L273" s="255"/>
      <c r="M273" s="183"/>
      <c r="N273" s="171"/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f>A270+1</f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/>
      <c r="M274" s="213"/>
      <c r="N274" s="171"/>
      <c r="O274" s="171"/>
      <c r="P274" s="171"/>
      <c r="Q274" s="171"/>
      <c r="R274" s="172"/>
      <c r="T274" s="171"/>
    </row>
    <row r="275" spans="1:20" s="170" customFormat="1" ht="24" customHeight="1">
      <c r="A275" s="169">
        <f t="shared" ref="A275:A338" si="6">A271+1</f>
        <v>3</v>
      </c>
      <c r="B275" s="276" t="s">
        <v>730</v>
      </c>
      <c r="C275" s="251">
        <v>6919949</v>
      </c>
      <c r="D275" s="250" t="s">
        <v>99</v>
      </c>
      <c r="E275" s="250" t="s">
        <v>0</v>
      </c>
      <c r="F275" s="249" t="s">
        <v>720</v>
      </c>
      <c r="G275" s="248">
        <v>1</v>
      </c>
      <c r="H275" s="247" t="s">
        <v>179</v>
      </c>
      <c r="I275" s="275"/>
      <c r="J275" s="245"/>
      <c r="K275" s="274"/>
      <c r="L275" s="274"/>
      <c r="M275" s="243"/>
      <c r="N275" s="171" t="str">
        <f>VLOOKUP(C275,'Points-2015'!D:E,2,FALSE)</f>
        <v>ALSTOM</v>
      </c>
      <c r="O275" s="171"/>
      <c r="P275" s="171"/>
      <c r="Q275" s="171"/>
      <c r="R275" s="172"/>
      <c r="T275" s="171"/>
    </row>
    <row r="276" spans="1:20" s="170" customFormat="1" ht="24" customHeight="1" thickBot="1">
      <c r="A276" s="169">
        <f t="shared" si="6"/>
        <v>3</v>
      </c>
      <c r="B276" s="273" t="s">
        <v>730</v>
      </c>
      <c r="C276" s="241">
        <v>6904952</v>
      </c>
      <c r="D276" s="240" t="s">
        <v>647</v>
      </c>
      <c r="E276" s="240" t="s">
        <v>0</v>
      </c>
      <c r="F276" s="239" t="s">
        <v>720</v>
      </c>
      <c r="G276" s="238">
        <v>1</v>
      </c>
      <c r="H276" s="237" t="s">
        <v>179</v>
      </c>
      <c r="I276" s="272"/>
      <c r="J276" s="235"/>
      <c r="K276" s="271"/>
      <c r="L276" s="271"/>
      <c r="M276" s="233"/>
      <c r="N276" s="171" t="str">
        <f>VLOOKUP(C276,'Points-2015'!D:E,2,FALSE)</f>
        <v>ALSTOM</v>
      </c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f t="shared" si="6"/>
        <v>3</v>
      </c>
      <c r="B277" s="270" t="s">
        <v>730</v>
      </c>
      <c r="C277" s="231"/>
      <c r="D277" s="230" t="e">
        <v>#N/A</v>
      </c>
      <c r="E277" s="230" t="e">
        <v>#N/A</v>
      </c>
      <c r="F277" s="229" t="s">
        <v>720</v>
      </c>
      <c r="G277" s="228"/>
      <c r="H277" s="227" t="e">
        <v>#N/A</v>
      </c>
      <c r="I277" s="269"/>
      <c r="J277" s="225"/>
      <c r="K277" s="268"/>
      <c r="L277" s="268"/>
      <c r="M277" s="223"/>
      <c r="N277" s="171"/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f t="shared" si="6"/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/>
      <c r="M278" s="213"/>
      <c r="N278" s="171"/>
      <c r="O278" s="171"/>
      <c r="P278" s="171"/>
      <c r="Q278" s="171"/>
      <c r="R278" s="172"/>
      <c r="T278" s="171"/>
    </row>
    <row r="279" spans="1:20" s="170" customFormat="1" ht="24" customHeight="1">
      <c r="A279" s="169">
        <f t="shared" si="6"/>
        <v>4</v>
      </c>
      <c r="B279" s="262" t="s">
        <v>730</v>
      </c>
      <c r="C279" s="211">
        <v>6918501</v>
      </c>
      <c r="D279" s="210" t="s">
        <v>67</v>
      </c>
      <c r="E279" s="210" t="s">
        <v>0</v>
      </c>
      <c r="F279" s="209" t="s">
        <v>720</v>
      </c>
      <c r="G279" s="208">
        <v>1</v>
      </c>
      <c r="H279" s="207" t="s">
        <v>179</v>
      </c>
      <c r="I279" s="261"/>
      <c r="J279" s="205"/>
      <c r="K279" s="260"/>
      <c r="L279" s="260"/>
      <c r="M279" s="203"/>
      <c r="N279" s="171" t="str">
        <f>VLOOKUP(C279,'Points-2015'!D:E,2,FALSE)</f>
        <v>ALSTOM</v>
      </c>
      <c r="O279" s="171"/>
      <c r="P279" s="171"/>
      <c r="Q279" s="171"/>
      <c r="R279" s="172"/>
      <c r="T279" s="171"/>
    </row>
    <row r="280" spans="1:20" s="170" customFormat="1" ht="24" customHeight="1" thickBot="1">
      <c r="A280" s="169">
        <f t="shared" si="6"/>
        <v>4</v>
      </c>
      <c r="B280" s="259" t="s">
        <v>730</v>
      </c>
      <c r="C280" s="201">
        <v>6901946</v>
      </c>
      <c r="D280" s="200" t="s">
        <v>53</v>
      </c>
      <c r="E280" s="200" t="s">
        <v>0</v>
      </c>
      <c r="F280" s="199" t="s">
        <v>720</v>
      </c>
      <c r="G280" s="198">
        <v>1</v>
      </c>
      <c r="H280" s="197" t="s">
        <v>179</v>
      </c>
      <c r="I280" s="258"/>
      <c r="J280" s="195"/>
      <c r="K280" s="257"/>
      <c r="L280" s="257"/>
      <c r="M280" s="193"/>
      <c r="N280" s="171" t="str">
        <f>VLOOKUP(C280,'Points-2015'!D:E,2,FALSE)</f>
        <v>ALSTOM</v>
      </c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f t="shared" si="6"/>
        <v>4</v>
      </c>
      <c r="B281" s="278" t="s">
        <v>730</v>
      </c>
      <c r="C281" s="191"/>
      <c r="D281" s="190" t="e">
        <v>#N/A</v>
      </c>
      <c r="E281" s="190" t="e">
        <v>#N/A</v>
      </c>
      <c r="F281" s="189" t="s">
        <v>720</v>
      </c>
      <c r="G281" s="188"/>
      <c r="H281" s="187" t="e">
        <v>#N/A</v>
      </c>
      <c r="I281" s="256"/>
      <c r="J281" s="185"/>
      <c r="K281" s="255"/>
      <c r="L281" s="255"/>
      <c r="M281" s="183"/>
      <c r="N281" s="171"/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f t="shared" si="6"/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/>
      <c r="M282" s="213"/>
      <c r="N282" s="171"/>
      <c r="O282" s="171"/>
      <c r="P282" s="171"/>
      <c r="Q282" s="171"/>
      <c r="R282" s="172"/>
      <c r="T282" s="171"/>
    </row>
    <row r="283" spans="1:20" s="170" customFormat="1" ht="24" customHeight="1">
      <c r="A283" s="169">
        <f t="shared" si="6"/>
        <v>5</v>
      </c>
      <c r="B283" s="276" t="s">
        <v>730</v>
      </c>
      <c r="C283" s="251">
        <v>6901534</v>
      </c>
      <c r="D283" s="250" t="s">
        <v>205</v>
      </c>
      <c r="E283" s="250" t="s">
        <v>2</v>
      </c>
      <c r="F283" s="249" t="s">
        <v>720</v>
      </c>
      <c r="G283" s="248">
        <v>1</v>
      </c>
      <c r="H283" s="247" t="s">
        <v>179</v>
      </c>
      <c r="I283" s="275"/>
      <c r="J283" s="245"/>
      <c r="K283" s="274"/>
      <c r="L283" s="274"/>
      <c r="M283" s="243"/>
      <c r="N283" s="171" t="str">
        <f>VLOOKUP(C283,'Points-2015'!D:E,2,FALSE)</f>
        <v>ASCSP</v>
      </c>
      <c r="O283" s="171"/>
      <c r="P283" s="171"/>
      <c r="Q283" s="171"/>
      <c r="R283" s="172"/>
      <c r="T283" s="171"/>
    </row>
    <row r="284" spans="1:20" s="170" customFormat="1" ht="24" customHeight="1" thickBot="1">
      <c r="A284" s="169">
        <f t="shared" si="6"/>
        <v>5</v>
      </c>
      <c r="B284" s="273" t="s">
        <v>730</v>
      </c>
      <c r="C284" s="241">
        <v>6923029</v>
      </c>
      <c r="D284" s="240" t="s">
        <v>355</v>
      </c>
      <c r="E284" s="240" t="s">
        <v>2</v>
      </c>
      <c r="F284" s="239" t="s">
        <v>720</v>
      </c>
      <c r="G284" s="238">
        <v>1</v>
      </c>
      <c r="H284" s="237" t="s">
        <v>179</v>
      </c>
      <c r="I284" s="272"/>
      <c r="J284" s="235"/>
      <c r="K284" s="271"/>
      <c r="L284" s="271"/>
      <c r="M284" s="233"/>
      <c r="N284" s="171" t="str">
        <f>VLOOKUP(C284,'Points-2015'!D:E,2,FALSE)</f>
        <v>ASCSP</v>
      </c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f t="shared" si="6"/>
        <v>5</v>
      </c>
      <c r="B285" s="270" t="s">
        <v>730</v>
      </c>
      <c r="C285" s="231"/>
      <c r="D285" s="230" t="e">
        <v>#N/A</v>
      </c>
      <c r="E285" s="230" t="e">
        <v>#N/A</v>
      </c>
      <c r="F285" s="229" t="s">
        <v>720</v>
      </c>
      <c r="G285" s="228"/>
      <c r="H285" s="227" t="e">
        <v>#N/A</v>
      </c>
      <c r="I285" s="269"/>
      <c r="J285" s="225"/>
      <c r="K285" s="268"/>
      <c r="L285" s="268"/>
      <c r="M285" s="223"/>
      <c r="N285" s="171"/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f t="shared" si="6"/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/>
      <c r="M286" s="213"/>
      <c r="N286" s="171"/>
      <c r="O286" s="171"/>
      <c r="P286" s="171"/>
      <c r="Q286" s="171"/>
      <c r="R286" s="172"/>
      <c r="T286" s="171"/>
    </row>
    <row r="287" spans="1:20" s="170" customFormat="1" ht="24" customHeight="1">
      <c r="A287" s="169">
        <f t="shared" si="6"/>
        <v>6</v>
      </c>
      <c r="B287" s="262" t="s">
        <v>730</v>
      </c>
      <c r="C287" s="211">
        <v>6920770</v>
      </c>
      <c r="D287" s="210" t="s">
        <v>261</v>
      </c>
      <c r="E287" s="210" t="s">
        <v>2</v>
      </c>
      <c r="F287" s="209" t="s">
        <v>720</v>
      </c>
      <c r="G287" s="208">
        <v>1</v>
      </c>
      <c r="H287" s="207" t="s">
        <v>179</v>
      </c>
      <c r="I287" s="261"/>
      <c r="J287" s="205"/>
      <c r="K287" s="260"/>
      <c r="L287" s="260"/>
      <c r="M287" s="203"/>
      <c r="N287" s="171" t="str">
        <f>VLOOKUP(C287,'Points-2015'!D:E,2,FALSE)</f>
        <v>ASCSP</v>
      </c>
      <c r="O287" s="171"/>
      <c r="P287" s="171"/>
      <c r="Q287" s="171"/>
      <c r="R287" s="172"/>
      <c r="T287" s="171"/>
    </row>
    <row r="288" spans="1:20" s="170" customFormat="1" ht="24" customHeight="1" thickBot="1">
      <c r="A288" s="169">
        <f t="shared" si="6"/>
        <v>6</v>
      </c>
      <c r="B288" s="259" t="s">
        <v>730</v>
      </c>
      <c r="C288" s="201">
        <v>6920769</v>
      </c>
      <c r="D288" s="200" t="s">
        <v>374</v>
      </c>
      <c r="E288" s="200" t="s">
        <v>2</v>
      </c>
      <c r="F288" s="199" t="s">
        <v>720</v>
      </c>
      <c r="G288" s="198">
        <v>1</v>
      </c>
      <c r="H288" s="197" t="s">
        <v>179</v>
      </c>
      <c r="I288" s="258"/>
      <c r="J288" s="195"/>
      <c r="K288" s="257"/>
      <c r="L288" s="257"/>
      <c r="M288" s="193"/>
      <c r="N288" s="171" t="str">
        <f>VLOOKUP(C288,'Points-2015'!D:E,2,FALSE)</f>
        <v>ASCSP</v>
      </c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f t="shared" si="6"/>
        <v>6</v>
      </c>
      <c r="B289" s="278" t="s">
        <v>730</v>
      </c>
      <c r="C289" s="191"/>
      <c r="D289" s="190" t="e">
        <v>#N/A</v>
      </c>
      <c r="E289" s="190" t="e">
        <v>#N/A</v>
      </c>
      <c r="F289" s="189" t="s">
        <v>720</v>
      </c>
      <c r="G289" s="188"/>
      <c r="H289" s="187" t="e">
        <v>#N/A</v>
      </c>
      <c r="I289" s="256"/>
      <c r="J289" s="185"/>
      <c r="K289" s="255"/>
      <c r="L289" s="255"/>
      <c r="M289" s="183"/>
      <c r="N289" s="171"/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f t="shared" si="6"/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/>
      <c r="M290" s="213"/>
      <c r="N290" s="171"/>
      <c r="O290" s="171"/>
      <c r="P290" s="171"/>
      <c r="Q290" s="171"/>
      <c r="R290" s="172"/>
      <c r="T290" s="171"/>
    </row>
    <row r="291" spans="1:20" s="170" customFormat="1" ht="24" customHeight="1">
      <c r="A291" s="169">
        <f t="shared" si="6"/>
        <v>7</v>
      </c>
      <c r="B291" s="276" t="s">
        <v>730</v>
      </c>
      <c r="C291" s="251">
        <v>6919792</v>
      </c>
      <c r="D291" s="250" t="s">
        <v>250</v>
      </c>
      <c r="E291" s="250" t="s">
        <v>2</v>
      </c>
      <c r="F291" s="249" t="s">
        <v>720</v>
      </c>
      <c r="G291" s="248">
        <v>1</v>
      </c>
      <c r="H291" s="247" t="s">
        <v>179</v>
      </c>
      <c r="I291" s="275"/>
      <c r="J291" s="245"/>
      <c r="K291" s="274"/>
      <c r="L291" s="274"/>
      <c r="M291" s="243"/>
      <c r="N291" s="171" t="str">
        <f>VLOOKUP(C291,'Points-2015'!D:E,2,FALSE)</f>
        <v>ASCSP</v>
      </c>
      <c r="O291" s="171"/>
      <c r="P291" s="171"/>
      <c r="Q291" s="171"/>
      <c r="R291" s="172"/>
      <c r="T291" s="171"/>
    </row>
    <row r="292" spans="1:20" s="170" customFormat="1" ht="24" customHeight="1" thickBot="1">
      <c r="A292" s="169">
        <f t="shared" si="6"/>
        <v>7</v>
      </c>
      <c r="B292" s="273" t="s">
        <v>730</v>
      </c>
      <c r="C292" s="241">
        <v>6923165</v>
      </c>
      <c r="D292" s="240" t="s">
        <v>377</v>
      </c>
      <c r="E292" s="240" t="s">
        <v>2</v>
      </c>
      <c r="F292" s="239" t="s">
        <v>720</v>
      </c>
      <c r="G292" s="238">
        <v>1</v>
      </c>
      <c r="H292" s="237" t="s">
        <v>179</v>
      </c>
      <c r="I292" s="272"/>
      <c r="J292" s="235"/>
      <c r="K292" s="271"/>
      <c r="L292" s="271"/>
      <c r="M292" s="233"/>
      <c r="N292" s="171" t="str">
        <f>VLOOKUP(C292,'Points-2015'!D:E,2,FALSE)</f>
        <v>ASCSP</v>
      </c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f t="shared" si="6"/>
        <v>7</v>
      </c>
      <c r="B293" s="270" t="s">
        <v>730</v>
      </c>
      <c r="C293" s="231"/>
      <c r="D293" s="230" t="e">
        <v>#N/A</v>
      </c>
      <c r="E293" s="230" t="e">
        <v>#N/A</v>
      </c>
      <c r="F293" s="229" t="s">
        <v>720</v>
      </c>
      <c r="G293" s="228"/>
      <c r="H293" s="227" t="e">
        <v>#N/A</v>
      </c>
      <c r="I293" s="269"/>
      <c r="J293" s="225"/>
      <c r="K293" s="268"/>
      <c r="L293" s="268"/>
      <c r="M293" s="223"/>
      <c r="N293" s="171"/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f t="shared" si="6"/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/>
      <c r="M294" s="213"/>
      <c r="N294" s="171"/>
      <c r="O294" s="171"/>
      <c r="P294" s="171"/>
      <c r="Q294" s="171"/>
      <c r="R294" s="172"/>
      <c r="T294" s="171"/>
    </row>
    <row r="295" spans="1:20" s="170" customFormat="1" ht="24" customHeight="1">
      <c r="A295" s="169">
        <f t="shared" si="6"/>
        <v>8</v>
      </c>
      <c r="B295" s="262" t="s">
        <v>730</v>
      </c>
      <c r="C295" s="211">
        <v>6901411</v>
      </c>
      <c r="D295" s="210" t="s">
        <v>151</v>
      </c>
      <c r="E295" s="210" t="s">
        <v>3</v>
      </c>
      <c r="F295" s="209" t="s">
        <v>720</v>
      </c>
      <c r="G295" s="208">
        <v>1</v>
      </c>
      <c r="H295" s="207" t="s">
        <v>179</v>
      </c>
      <c r="I295" s="261"/>
      <c r="J295" s="205"/>
      <c r="K295" s="260"/>
      <c r="L295" s="260"/>
      <c r="M295" s="203"/>
      <c r="N295" s="171" t="str">
        <f>VLOOKUP(C295,'Points-2015'!D:E,2,FALSE)</f>
        <v>ASPTT</v>
      </c>
      <c r="O295" s="171"/>
      <c r="P295" s="171"/>
      <c r="Q295" s="171"/>
      <c r="R295" s="172"/>
      <c r="T295" s="171"/>
    </row>
    <row r="296" spans="1:20" s="170" customFormat="1" ht="24" customHeight="1" thickBot="1">
      <c r="A296" s="169">
        <f t="shared" si="6"/>
        <v>8</v>
      </c>
      <c r="B296" s="259" t="s">
        <v>730</v>
      </c>
      <c r="C296" s="201">
        <v>6901410</v>
      </c>
      <c r="D296" s="200" t="s">
        <v>29</v>
      </c>
      <c r="E296" s="200" t="s">
        <v>3</v>
      </c>
      <c r="F296" s="199" t="s">
        <v>720</v>
      </c>
      <c r="G296" s="198">
        <v>1</v>
      </c>
      <c r="H296" s="197" t="s">
        <v>179</v>
      </c>
      <c r="I296" s="258"/>
      <c r="J296" s="195"/>
      <c r="K296" s="257"/>
      <c r="L296" s="257"/>
      <c r="M296" s="193"/>
      <c r="N296" s="171" t="str">
        <f>VLOOKUP(C296,'Points-2015'!D:E,2,FALSE)</f>
        <v>ASPTT</v>
      </c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f t="shared" si="6"/>
        <v>8</v>
      </c>
      <c r="B297" s="278" t="s">
        <v>730</v>
      </c>
      <c r="C297" s="191"/>
      <c r="D297" s="190" t="e">
        <v>#N/A</v>
      </c>
      <c r="E297" s="190" t="e">
        <v>#N/A</v>
      </c>
      <c r="F297" s="189" t="s">
        <v>720</v>
      </c>
      <c r="G297" s="188"/>
      <c r="H297" s="187" t="e">
        <v>#N/A</v>
      </c>
      <c r="I297" s="256"/>
      <c r="J297" s="185"/>
      <c r="K297" s="255"/>
      <c r="L297" s="255"/>
      <c r="M297" s="183"/>
      <c r="N297" s="171"/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f t="shared" si="6"/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/>
      <c r="M298" s="213"/>
      <c r="N298" s="171"/>
      <c r="O298" s="171"/>
      <c r="P298" s="171"/>
      <c r="Q298" s="171"/>
      <c r="R298" s="172"/>
      <c r="T298" s="171"/>
    </row>
    <row r="299" spans="1:20" s="170" customFormat="1" ht="24" customHeight="1">
      <c r="A299" s="169">
        <f t="shared" si="6"/>
        <v>9</v>
      </c>
      <c r="B299" s="276" t="s">
        <v>730</v>
      </c>
      <c r="C299" s="251">
        <v>6917796</v>
      </c>
      <c r="D299" s="250" t="s">
        <v>49</v>
      </c>
      <c r="E299" s="250" t="s">
        <v>1</v>
      </c>
      <c r="F299" s="249" t="s">
        <v>720</v>
      </c>
      <c r="G299" s="248">
        <v>1</v>
      </c>
      <c r="H299" s="247" t="s">
        <v>8</v>
      </c>
      <c r="I299" s="275"/>
      <c r="J299" s="245"/>
      <c r="K299" s="274"/>
      <c r="L299" s="274" t="s">
        <v>747</v>
      </c>
      <c r="M299" s="243"/>
      <c r="N299" s="171" t="str">
        <f>VLOOKUP(C299,'Points-2015'!D:E,2,FALSE)</f>
        <v>ATSCAF</v>
      </c>
      <c r="O299" s="171"/>
      <c r="P299" s="171"/>
      <c r="Q299" s="171"/>
      <c r="R299" s="172"/>
      <c r="T299" s="171"/>
    </row>
    <row r="300" spans="1:20" s="170" customFormat="1" ht="24" customHeight="1" thickBot="1">
      <c r="A300" s="169">
        <f t="shared" si="6"/>
        <v>9</v>
      </c>
      <c r="B300" s="273" t="s">
        <v>730</v>
      </c>
      <c r="C300" s="241">
        <v>6923494</v>
      </c>
      <c r="D300" s="240" t="s">
        <v>280</v>
      </c>
      <c r="E300" s="240" t="s">
        <v>1</v>
      </c>
      <c r="F300" s="239" t="s">
        <v>720</v>
      </c>
      <c r="G300" s="238">
        <v>1</v>
      </c>
      <c r="H300" s="237" t="s">
        <v>8</v>
      </c>
      <c r="I300" s="272"/>
      <c r="J300" s="235"/>
      <c r="K300" s="271"/>
      <c r="L300" s="271" t="s">
        <v>747</v>
      </c>
      <c r="M300" s="233"/>
      <c r="N300" s="171" t="str">
        <f>VLOOKUP(C300,'Points-2015'!D:E,2,FALSE)</f>
        <v>ATSCAF</v>
      </c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f t="shared" si="6"/>
        <v>9</v>
      </c>
      <c r="B301" s="270" t="s">
        <v>730</v>
      </c>
      <c r="C301" s="231"/>
      <c r="D301" s="230" t="e">
        <v>#N/A</v>
      </c>
      <c r="E301" s="230" t="e">
        <v>#N/A</v>
      </c>
      <c r="F301" s="229" t="s">
        <v>720</v>
      </c>
      <c r="G301" s="228"/>
      <c r="H301" s="227" t="e">
        <v>#N/A</v>
      </c>
      <c r="I301" s="269"/>
      <c r="J301" s="225"/>
      <c r="K301" s="268"/>
      <c r="L301" s="268"/>
      <c r="M301" s="223"/>
      <c r="N301" s="171"/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f t="shared" si="6"/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/>
      <c r="M302" s="213"/>
      <c r="N302" s="171"/>
      <c r="O302" s="171"/>
      <c r="P302" s="171"/>
      <c r="Q302" s="171"/>
      <c r="R302" s="172"/>
      <c r="T302" s="171"/>
    </row>
    <row r="303" spans="1:20" s="170" customFormat="1" ht="24" customHeight="1">
      <c r="A303" s="169">
        <f t="shared" si="6"/>
        <v>10</v>
      </c>
      <c r="B303" s="262" t="s">
        <v>730</v>
      </c>
      <c r="C303" s="211">
        <v>6915352</v>
      </c>
      <c r="D303" s="210" t="s">
        <v>46</v>
      </c>
      <c r="E303" s="210" t="s">
        <v>1</v>
      </c>
      <c r="F303" s="209" t="s">
        <v>720</v>
      </c>
      <c r="G303" s="208">
        <v>1</v>
      </c>
      <c r="H303" s="207" t="s">
        <v>179</v>
      </c>
      <c r="I303" s="261"/>
      <c r="J303" s="205"/>
      <c r="K303" s="260"/>
      <c r="L303" s="260"/>
      <c r="M303" s="203"/>
      <c r="N303" s="171" t="str">
        <f>VLOOKUP(C303,'Points-2015'!D:E,2,FALSE)</f>
        <v>ATSCAF</v>
      </c>
      <c r="O303" s="171"/>
      <c r="P303" s="171"/>
      <c r="Q303" s="171"/>
      <c r="R303" s="172"/>
      <c r="T303" s="171"/>
    </row>
    <row r="304" spans="1:20" s="170" customFormat="1" ht="24" customHeight="1" thickBot="1">
      <c r="A304" s="169">
        <f t="shared" si="6"/>
        <v>10</v>
      </c>
      <c r="B304" s="259" t="s">
        <v>730</v>
      </c>
      <c r="C304" s="201">
        <v>6901394</v>
      </c>
      <c r="D304" s="200" t="s">
        <v>101</v>
      </c>
      <c r="E304" s="200" t="s">
        <v>1</v>
      </c>
      <c r="F304" s="199" t="s">
        <v>720</v>
      </c>
      <c r="G304" s="198">
        <v>1</v>
      </c>
      <c r="H304" s="197" t="s">
        <v>179</v>
      </c>
      <c r="I304" s="258"/>
      <c r="J304" s="195"/>
      <c r="K304" s="257"/>
      <c r="L304" s="257"/>
      <c r="M304" s="193"/>
      <c r="N304" s="171" t="str">
        <f>VLOOKUP(C304,'Points-2015'!D:E,2,FALSE)</f>
        <v>ATSCAF</v>
      </c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f t="shared" si="6"/>
        <v>10</v>
      </c>
      <c r="B305" s="278" t="s">
        <v>730</v>
      </c>
      <c r="C305" s="191"/>
      <c r="D305" s="190" t="e">
        <v>#N/A</v>
      </c>
      <c r="E305" s="190" t="e">
        <v>#N/A</v>
      </c>
      <c r="F305" s="189" t="s">
        <v>720</v>
      </c>
      <c r="G305" s="188"/>
      <c r="H305" s="187" t="e">
        <v>#N/A</v>
      </c>
      <c r="I305" s="256"/>
      <c r="J305" s="185"/>
      <c r="K305" s="255"/>
      <c r="L305" s="255"/>
      <c r="M305" s="183"/>
      <c r="N305" s="171"/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f t="shared" si="6"/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/>
      <c r="M306" s="213"/>
      <c r="N306" s="171"/>
      <c r="O306" s="171"/>
      <c r="P306" s="171"/>
      <c r="Q306" s="171"/>
      <c r="R306" s="172"/>
      <c r="T306" s="171"/>
    </row>
    <row r="307" spans="1:20" s="170" customFormat="1" ht="24" customHeight="1">
      <c r="A307" s="169">
        <f t="shared" si="6"/>
        <v>11</v>
      </c>
      <c r="B307" s="276" t="s">
        <v>730</v>
      </c>
      <c r="C307" s="251">
        <v>6925654</v>
      </c>
      <c r="D307" s="250" t="s">
        <v>306</v>
      </c>
      <c r="E307" s="250" t="s">
        <v>5</v>
      </c>
      <c r="F307" s="249" t="s">
        <v>720</v>
      </c>
      <c r="G307" s="248">
        <v>1</v>
      </c>
      <c r="H307" s="247" t="s">
        <v>179</v>
      </c>
      <c r="I307" s="275"/>
      <c r="J307" s="245"/>
      <c r="K307" s="274"/>
      <c r="L307" s="274"/>
      <c r="M307" s="243"/>
      <c r="N307" s="171" t="str">
        <f>VLOOKUP(C307,'Points-2015'!D:E,2,FALSE)</f>
        <v>CASCOL</v>
      </c>
      <c r="O307" s="171"/>
      <c r="P307" s="171"/>
      <c r="Q307" s="171"/>
      <c r="R307" s="172"/>
      <c r="T307" s="171"/>
    </row>
    <row r="308" spans="1:20" s="170" customFormat="1" ht="24" customHeight="1" thickBot="1">
      <c r="A308" s="169">
        <f t="shared" si="6"/>
        <v>11</v>
      </c>
      <c r="B308" s="273" t="s">
        <v>730</v>
      </c>
      <c r="C308" s="241">
        <v>6923490</v>
      </c>
      <c r="D308" s="240" t="s">
        <v>158</v>
      </c>
      <c r="E308" s="240" t="s">
        <v>5</v>
      </c>
      <c r="F308" s="239" t="s">
        <v>720</v>
      </c>
      <c r="G308" s="238">
        <v>1</v>
      </c>
      <c r="H308" s="237" t="s">
        <v>179</v>
      </c>
      <c r="I308" s="272"/>
      <c r="J308" s="235"/>
      <c r="K308" s="271"/>
      <c r="L308" s="271"/>
      <c r="M308" s="233"/>
      <c r="N308" s="171" t="str">
        <f>VLOOKUP(C308,'Points-2015'!D:E,2,FALSE)</f>
        <v>CASCOL</v>
      </c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f t="shared" si="6"/>
        <v>11</v>
      </c>
      <c r="B309" s="270" t="s">
        <v>730</v>
      </c>
      <c r="C309" s="231"/>
      <c r="D309" s="230" t="e">
        <v>#N/A</v>
      </c>
      <c r="E309" s="230" t="e">
        <v>#N/A</v>
      </c>
      <c r="F309" s="229" t="s">
        <v>720</v>
      </c>
      <c r="G309" s="228"/>
      <c r="H309" s="227" t="e">
        <v>#N/A</v>
      </c>
      <c r="I309" s="269"/>
      <c r="J309" s="225"/>
      <c r="K309" s="268"/>
      <c r="L309" s="268"/>
      <c r="M309" s="223"/>
      <c r="N309" s="171"/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f t="shared" si="6"/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/>
      <c r="M310" s="213"/>
      <c r="N310" s="171"/>
      <c r="O310" s="171"/>
      <c r="P310" s="171"/>
      <c r="Q310" s="171"/>
      <c r="R310" s="172"/>
      <c r="T310" s="171"/>
    </row>
    <row r="311" spans="1:20" s="170" customFormat="1" ht="24" customHeight="1">
      <c r="A311" s="169">
        <f t="shared" si="6"/>
        <v>12</v>
      </c>
      <c r="B311" s="262" t="s">
        <v>730</v>
      </c>
      <c r="C311" s="211">
        <v>6918831</v>
      </c>
      <c r="D311" s="210" t="s">
        <v>248</v>
      </c>
      <c r="E311" s="210" t="s">
        <v>5</v>
      </c>
      <c r="F311" s="209" t="s">
        <v>720</v>
      </c>
      <c r="G311" s="208">
        <v>1</v>
      </c>
      <c r="H311" s="207" t="s">
        <v>179</v>
      </c>
      <c r="I311" s="261"/>
      <c r="J311" s="205"/>
      <c r="K311" s="260"/>
      <c r="L311" s="260"/>
      <c r="M311" s="203"/>
      <c r="N311" s="171" t="str">
        <f>VLOOKUP(C311,'Points-2015'!D:E,2,FALSE)</f>
        <v>CASCOL</v>
      </c>
      <c r="O311" s="171"/>
      <c r="P311" s="171"/>
      <c r="Q311" s="171"/>
      <c r="R311" s="172"/>
      <c r="T311" s="171"/>
    </row>
    <row r="312" spans="1:20" s="170" customFormat="1" ht="24" customHeight="1" thickBot="1">
      <c r="A312" s="169">
        <f t="shared" si="6"/>
        <v>12</v>
      </c>
      <c r="B312" s="259" t="s">
        <v>730</v>
      </c>
      <c r="C312" s="201">
        <v>6901145</v>
      </c>
      <c r="D312" s="200" t="s">
        <v>129</v>
      </c>
      <c r="E312" s="200" t="s">
        <v>5</v>
      </c>
      <c r="F312" s="199" t="s">
        <v>720</v>
      </c>
      <c r="G312" s="198">
        <v>1</v>
      </c>
      <c r="H312" s="197" t="s">
        <v>179</v>
      </c>
      <c r="I312" s="258"/>
      <c r="J312" s="195"/>
      <c r="K312" s="257"/>
      <c r="L312" s="257"/>
      <c r="M312" s="193"/>
      <c r="N312" s="171" t="str">
        <f>VLOOKUP(C312,'Points-2015'!D:E,2,FALSE)</f>
        <v>CASCOL</v>
      </c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f t="shared" si="6"/>
        <v>12</v>
      </c>
      <c r="B313" s="278" t="s">
        <v>730</v>
      </c>
      <c r="C313" s="191"/>
      <c r="D313" s="190" t="e">
        <v>#N/A</v>
      </c>
      <c r="E313" s="190" t="e">
        <v>#N/A</v>
      </c>
      <c r="F313" s="189" t="s">
        <v>720</v>
      </c>
      <c r="G313" s="188"/>
      <c r="H313" s="187" t="e">
        <v>#N/A</v>
      </c>
      <c r="I313" s="256"/>
      <c r="J313" s="185"/>
      <c r="K313" s="255"/>
      <c r="L313" s="255"/>
      <c r="M313" s="183"/>
      <c r="N313" s="171"/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f t="shared" si="6"/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/>
      <c r="M314" s="213"/>
      <c r="N314" s="171"/>
      <c r="O314" s="171"/>
      <c r="P314" s="171"/>
      <c r="Q314" s="171"/>
      <c r="R314" s="172"/>
      <c r="T314" s="171"/>
    </row>
    <row r="315" spans="1:20" s="170" customFormat="1" ht="24" customHeight="1">
      <c r="A315" s="169">
        <f t="shared" si="6"/>
        <v>13</v>
      </c>
      <c r="B315" s="276" t="s">
        <v>730</v>
      </c>
      <c r="C315" s="251">
        <v>6901424</v>
      </c>
      <c r="D315" s="250" t="s">
        <v>138</v>
      </c>
      <c r="E315" s="250" t="s">
        <v>350</v>
      </c>
      <c r="F315" s="249" t="s">
        <v>720</v>
      </c>
      <c r="G315" s="248">
        <v>1</v>
      </c>
      <c r="H315" s="247" t="s">
        <v>8</v>
      </c>
      <c r="I315" s="275"/>
      <c r="J315" s="245"/>
      <c r="K315" s="274"/>
      <c r="L315" s="274" t="s">
        <v>747</v>
      </c>
      <c r="M315" s="243"/>
      <c r="N315" s="171" t="str">
        <f>VLOOKUP(C315,'Points-2015'!D:E,2,FALSE)</f>
        <v>S A L</v>
      </c>
      <c r="O315" s="171"/>
      <c r="P315" s="171"/>
      <c r="Q315" s="171"/>
      <c r="R315" s="172"/>
      <c r="T315" s="171"/>
    </row>
    <row r="316" spans="1:20" s="170" customFormat="1" ht="24" customHeight="1" thickBot="1">
      <c r="A316" s="169">
        <f t="shared" si="6"/>
        <v>13</v>
      </c>
      <c r="B316" s="273" t="s">
        <v>730</v>
      </c>
      <c r="C316" s="241">
        <v>6924432</v>
      </c>
      <c r="D316" s="240" t="s">
        <v>30</v>
      </c>
      <c r="E316" s="240" t="s">
        <v>350</v>
      </c>
      <c r="F316" s="239" t="s">
        <v>720</v>
      </c>
      <c r="G316" s="238">
        <v>1</v>
      </c>
      <c r="H316" s="237" t="s">
        <v>8</v>
      </c>
      <c r="I316" s="272"/>
      <c r="J316" s="235"/>
      <c r="K316" s="271"/>
      <c r="L316" s="271" t="s">
        <v>747</v>
      </c>
      <c r="M316" s="233"/>
      <c r="N316" s="171" t="str">
        <f>VLOOKUP(C316,'Points-2015'!D:E,2,FALSE)</f>
        <v>S A L</v>
      </c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f t="shared" si="6"/>
        <v>13</v>
      </c>
      <c r="B317" s="270" t="s">
        <v>730</v>
      </c>
      <c r="C317" s="231"/>
      <c r="D317" s="230" t="e">
        <v>#N/A</v>
      </c>
      <c r="E317" s="230" t="e">
        <v>#N/A</v>
      </c>
      <c r="F317" s="229" t="s">
        <v>720</v>
      </c>
      <c r="G317" s="228"/>
      <c r="H317" s="227" t="e">
        <v>#N/A</v>
      </c>
      <c r="I317" s="269"/>
      <c r="J317" s="225"/>
      <c r="K317" s="268"/>
      <c r="L317" s="268"/>
      <c r="M317" s="223"/>
      <c r="N317" s="171"/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f t="shared" si="6"/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/>
      <c r="M318" s="213"/>
      <c r="N318" s="171"/>
      <c r="O318" s="171"/>
      <c r="P318" s="171"/>
      <c r="Q318" s="171"/>
      <c r="R318" s="172"/>
      <c r="T318" s="171"/>
    </row>
    <row r="319" spans="1:20" s="170" customFormat="1" ht="24" customHeight="1">
      <c r="A319" s="169">
        <f t="shared" si="6"/>
        <v>14</v>
      </c>
      <c r="B319" s="262" t="s">
        <v>730</v>
      </c>
      <c r="C319" s="211">
        <v>6918036</v>
      </c>
      <c r="D319" s="210" t="s">
        <v>64</v>
      </c>
      <c r="E319" s="210" t="s">
        <v>350</v>
      </c>
      <c r="F319" s="209" t="s">
        <v>720</v>
      </c>
      <c r="G319" s="208">
        <v>1</v>
      </c>
      <c r="H319" s="207" t="s">
        <v>179</v>
      </c>
      <c r="I319" s="261"/>
      <c r="J319" s="205"/>
      <c r="K319" s="260"/>
      <c r="L319" s="260"/>
      <c r="M319" s="203"/>
      <c r="N319" s="171" t="str">
        <f>VLOOKUP(C319,'Points-2015'!D:E,2,FALSE)</f>
        <v>S A L</v>
      </c>
      <c r="O319" s="171"/>
      <c r="P319" s="171"/>
      <c r="Q319" s="171"/>
      <c r="R319" s="172"/>
      <c r="T319" s="171"/>
    </row>
    <row r="320" spans="1:20" s="170" customFormat="1" ht="24" customHeight="1" thickBot="1">
      <c r="A320" s="169">
        <f t="shared" si="6"/>
        <v>14</v>
      </c>
      <c r="B320" s="259" t="s">
        <v>730</v>
      </c>
      <c r="C320" s="201">
        <v>6924102</v>
      </c>
      <c r="D320" s="200" t="s">
        <v>140</v>
      </c>
      <c r="E320" s="200" t="s">
        <v>350</v>
      </c>
      <c r="F320" s="199" t="s">
        <v>720</v>
      </c>
      <c r="G320" s="198">
        <v>1</v>
      </c>
      <c r="H320" s="197" t="s">
        <v>179</v>
      </c>
      <c r="I320" s="258"/>
      <c r="J320" s="195"/>
      <c r="K320" s="257"/>
      <c r="L320" s="257"/>
      <c r="M320" s="193"/>
      <c r="N320" s="171" t="str">
        <f>VLOOKUP(C320,'Points-2015'!D:E,2,FALSE)</f>
        <v>S A L</v>
      </c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f t="shared" si="6"/>
        <v>14</v>
      </c>
      <c r="B321" s="278" t="s">
        <v>730</v>
      </c>
      <c r="C321" s="191"/>
      <c r="D321" s="190" t="e">
        <v>#N/A</v>
      </c>
      <c r="E321" s="190" t="e">
        <v>#N/A</v>
      </c>
      <c r="F321" s="189" t="s">
        <v>720</v>
      </c>
      <c r="G321" s="188"/>
      <c r="H321" s="187" t="e">
        <v>#N/A</v>
      </c>
      <c r="I321" s="256"/>
      <c r="J321" s="185"/>
      <c r="K321" s="255"/>
      <c r="L321" s="255"/>
      <c r="M321" s="183"/>
      <c r="N321" s="171"/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f t="shared" si="6"/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/>
      <c r="M322" s="213"/>
      <c r="N322" s="171"/>
      <c r="O322" s="171"/>
      <c r="P322" s="171"/>
      <c r="Q322" s="171"/>
      <c r="R322" s="172"/>
      <c r="T322" s="171"/>
    </row>
    <row r="323" spans="1:20" s="170" customFormat="1" ht="24" customHeight="1">
      <c r="A323" s="169">
        <f t="shared" si="6"/>
        <v>15</v>
      </c>
      <c r="B323" s="276" t="s">
        <v>730</v>
      </c>
      <c r="C323" s="251">
        <v>6919338</v>
      </c>
      <c r="D323" s="250" t="s">
        <v>93</v>
      </c>
      <c r="E323" s="250" t="s">
        <v>350</v>
      </c>
      <c r="F323" s="249" t="s">
        <v>720</v>
      </c>
      <c r="G323" s="248">
        <v>1</v>
      </c>
      <c r="H323" s="247" t="s">
        <v>179</v>
      </c>
      <c r="I323" s="275"/>
      <c r="J323" s="245"/>
      <c r="K323" s="274"/>
      <c r="L323" s="274"/>
      <c r="M323" s="243"/>
      <c r="N323" s="171" t="str">
        <f>VLOOKUP(C323,'Points-2015'!D:E,2,FALSE)</f>
        <v>S A L</v>
      </c>
      <c r="O323" s="171"/>
      <c r="P323" s="171"/>
      <c r="Q323" s="171"/>
      <c r="R323" s="172"/>
      <c r="T323" s="171"/>
    </row>
    <row r="324" spans="1:20" s="170" customFormat="1" ht="24" customHeight="1" thickBot="1">
      <c r="A324" s="169">
        <f t="shared" si="6"/>
        <v>15</v>
      </c>
      <c r="B324" s="273" t="s">
        <v>730</v>
      </c>
      <c r="C324" s="241">
        <v>6915309</v>
      </c>
      <c r="D324" s="240" t="s">
        <v>240</v>
      </c>
      <c r="E324" s="240" t="s">
        <v>350</v>
      </c>
      <c r="F324" s="239" t="s">
        <v>720</v>
      </c>
      <c r="G324" s="238">
        <v>1</v>
      </c>
      <c r="H324" s="237" t="s">
        <v>179</v>
      </c>
      <c r="I324" s="272"/>
      <c r="J324" s="235"/>
      <c r="K324" s="271"/>
      <c r="L324" s="271"/>
      <c r="M324" s="233"/>
      <c r="N324" s="171" t="str">
        <f>VLOOKUP(C324,'Points-2015'!D:E,2,FALSE)</f>
        <v>S A L</v>
      </c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f t="shared" si="6"/>
        <v>15</v>
      </c>
      <c r="B325" s="270" t="s">
        <v>730</v>
      </c>
      <c r="C325" s="231"/>
      <c r="D325" s="230" t="e">
        <v>#N/A</v>
      </c>
      <c r="E325" s="230" t="e">
        <v>#N/A</v>
      </c>
      <c r="F325" s="229" t="s">
        <v>720</v>
      </c>
      <c r="G325" s="228"/>
      <c r="H325" s="227" t="e">
        <v>#N/A</v>
      </c>
      <c r="I325" s="269"/>
      <c r="J325" s="225"/>
      <c r="K325" s="268"/>
      <c r="L325" s="268"/>
      <c r="M325" s="223"/>
      <c r="N325" s="171"/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f t="shared" si="6"/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/>
      <c r="M326" s="213"/>
      <c r="N326" s="171"/>
      <c r="O326" s="171"/>
      <c r="P326" s="171"/>
      <c r="Q326" s="171"/>
      <c r="R326" s="172"/>
      <c r="T326" s="171"/>
    </row>
    <row r="327" spans="1:20" s="170" customFormat="1" ht="24" customHeight="1">
      <c r="A327" s="169">
        <f t="shared" si="6"/>
        <v>16</v>
      </c>
      <c r="B327" s="262" t="s">
        <v>730</v>
      </c>
      <c r="C327" s="211">
        <v>6905637</v>
      </c>
      <c r="D327" s="210" t="s">
        <v>219</v>
      </c>
      <c r="E327" s="210" t="s">
        <v>350</v>
      </c>
      <c r="F327" s="209" t="s">
        <v>720</v>
      </c>
      <c r="G327" s="208">
        <v>1</v>
      </c>
      <c r="H327" s="207" t="s">
        <v>179</v>
      </c>
      <c r="I327" s="261"/>
      <c r="J327" s="205"/>
      <c r="K327" s="260"/>
      <c r="L327" s="260"/>
      <c r="M327" s="203"/>
      <c r="N327" s="171" t="str">
        <f>VLOOKUP(C327,'Points-2015'!D:E,2,FALSE)</f>
        <v>S A L</v>
      </c>
      <c r="O327" s="171"/>
      <c r="P327" s="171"/>
      <c r="Q327" s="171"/>
      <c r="R327" s="172"/>
      <c r="T327" s="171"/>
    </row>
    <row r="328" spans="1:20" s="170" customFormat="1" ht="24" customHeight="1" thickBot="1">
      <c r="A328" s="169">
        <f t="shared" si="6"/>
        <v>16</v>
      </c>
      <c r="B328" s="259" t="s">
        <v>730</v>
      </c>
      <c r="C328" s="201">
        <v>6925844</v>
      </c>
      <c r="D328" s="200" t="s">
        <v>315</v>
      </c>
      <c r="E328" s="200" t="s">
        <v>350</v>
      </c>
      <c r="F328" s="199" t="s">
        <v>720</v>
      </c>
      <c r="G328" s="198">
        <v>1</v>
      </c>
      <c r="H328" s="197" t="s">
        <v>179</v>
      </c>
      <c r="I328" s="258"/>
      <c r="J328" s="195"/>
      <c r="K328" s="257"/>
      <c r="L328" s="257"/>
      <c r="M328" s="193"/>
      <c r="N328" s="171" t="str">
        <f>VLOOKUP(C328,'Points-2015'!D:E,2,FALSE)</f>
        <v>S A L</v>
      </c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f t="shared" si="6"/>
        <v>16</v>
      </c>
      <c r="B329" s="278" t="s">
        <v>730</v>
      </c>
      <c r="C329" s="191"/>
      <c r="D329" s="190" t="e">
        <v>#N/A</v>
      </c>
      <c r="E329" s="190" t="e">
        <v>#N/A</v>
      </c>
      <c r="F329" s="189" t="s">
        <v>720</v>
      </c>
      <c r="G329" s="188"/>
      <c r="H329" s="187" t="e">
        <v>#N/A</v>
      </c>
      <c r="I329" s="256"/>
      <c r="J329" s="185"/>
      <c r="K329" s="255"/>
      <c r="L329" s="255"/>
      <c r="M329" s="183"/>
      <c r="N329" s="171"/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f t="shared" si="6"/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/>
      <c r="M330" s="213"/>
      <c r="N330" s="171"/>
      <c r="O330" s="171"/>
      <c r="P330" s="171"/>
      <c r="Q330" s="171"/>
      <c r="R330" s="172"/>
      <c r="T330" s="171"/>
    </row>
    <row r="331" spans="1:20" s="170" customFormat="1" ht="24" customHeight="1">
      <c r="A331" s="169">
        <f t="shared" si="6"/>
        <v>17</v>
      </c>
      <c r="B331" s="276" t="s">
        <v>730</v>
      </c>
      <c r="C331" s="251">
        <v>6924842</v>
      </c>
      <c r="D331" s="250" t="s">
        <v>288</v>
      </c>
      <c r="E331" s="250" t="s">
        <v>554</v>
      </c>
      <c r="F331" s="249" t="s">
        <v>720</v>
      </c>
      <c r="G331" s="248">
        <v>1</v>
      </c>
      <c r="H331" s="247" t="s">
        <v>8</v>
      </c>
      <c r="I331" s="275"/>
      <c r="J331" s="245"/>
      <c r="K331" s="274"/>
      <c r="L331" s="274" t="s">
        <v>747</v>
      </c>
      <c r="M331" s="243"/>
      <c r="N331" s="171" t="str">
        <f>VLOOKUP(C331,'Points-2015'!D:E,2,FALSE)</f>
        <v>TROLLSPORT</v>
      </c>
      <c r="O331" s="171"/>
      <c r="P331" s="171"/>
      <c r="Q331" s="171"/>
      <c r="R331" s="172"/>
      <c r="T331" s="171"/>
    </row>
    <row r="332" spans="1:20" s="170" customFormat="1" ht="24" customHeight="1" thickBot="1">
      <c r="A332" s="169">
        <f t="shared" si="6"/>
        <v>17</v>
      </c>
      <c r="B332" s="273" t="s">
        <v>730</v>
      </c>
      <c r="C332" s="241">
        <v>6920524</v>
      </c>
      <c r="D332" s="240" t="s">
        <v>118</v>
      </c>
      <c r="E332" s="240" t="s">
        <v>554</v>
      </c>
      <c r="F332" s="239" t="s">
        <v>720</v>
      </c>
      <c r="G332" s="238">
        <v>1</v>
      </c>
      <c r="H332" s="237" t="s">
        <v>8</v>
      </c>
      <c r="I332" s="272"/>
      <c r="J332" s="235"/>
      <c r="K332" s="271"/>
      <c r="L332" s="271" t="s">
        <v>747</v>
      </c>
      <c r="M332" s="233"/>
      <c r="N332" s="171" t="str">
        <f>VLOOKUP(C332,'Points-2015'!D:E,2,FALSE)</f>
        <v>TROLLSPORT</v>
      </c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f t="shared" si="6"/>
        <v>17</v>
      </c>
      <c r="B333" s="270" t="s">
        <v>730</v>
      </c>
      <c r="C333" s="231"/>
      <c r="D333" s="230" t="e">
        <v>#N/A</v>
      </c>
      <c r="E333" s="230" t="e">
        <v>#N/A</v>
      </c>
      <c r="F333" s="229" t="s">
        <v>720</v>
      </c>
      <c r="G333" s="228"/>
      <c r="H333" s="227" t="e">
        <v>#N/A</v>
      </c>
      <c r="I333" s="269"/>
      <c r="J333" s="225"/>
      <c r="K333" s="268"/>
      <c r="L333" s="268"/>
      <c r="M333" s="223"/>
      <c r="N333" s="171"/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f t="shared" si="6"/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/>
      <c r="M334" s="213"/>
      <c r="N334" s="171"/>
      <c r="O334" s="171"/>
      <c r="P334" s="171"/>
      <c r="Q334" s="171"/>
      <c r="R334" s="172"/>
      <c r="T334" s="171"/>
    </row>
    <row r="335" spans="1:20" s="170" customFormat="1" ht="24" customHeight="1">
      <c r="A335" s="169">
        <f t="shared" si="6"/>
        <v>18</v>
      </c>
      <c r="B335" s="262" t="s">
        <v>730</v>
      </c>
      <c r="C335" s="211">
        <v>6920244</v>
      </c>
      <c r="D335" s="210" t="s">
        <v>256</v>
      </c>
      <c r="E335" s="210" t="s">
        <v>554</v>
      </c>
      <c r="F335" s="209" t="s">
        <v>720</v>
      </c>
      <c r="G335" s="208">
        <v>1</v>
      </c>
      <c r="H335" s="207" t="s">
        <v>179</v>
      </c>
      <c r="I335" s="261"/>
      <c r="J335" s="205"/>
      <c r="K335" s="260"/>
      <c r="L335" s="260"/>
      <c r="M335" s="203"/>
      <c r="N335" s="171" t="str">
        <f>VLOOKUP(C335,'Points-2015'!D:E,2,FALSE)</f>
        <v>TROLLSPORT</v>
      </c>
      <c r="O335" s="171"/>
      <c r="P335" s="171"/>
      <c r="Q335" s="171"/>
      <c r="R335" s="172"/>
      <c r="T335" s="171"/>
    </row>
    <row r="336" spans="1:20" s="170" customFormat="1" ht="24" customHeight="1" thickBot="1">
      <c r="A336" s="169">
        <f t="shared" si="6"/>
        <v>18</v>
      </c>
      <c r="B336" s="259" t="s">
        <v>730</v>
      </c>
      <c r="C336" s="201">
        <v>6921762</v>
      </c>
      <c r="D336" s="200" t="s">
        <v>24</v>
      </c>
      <c r="E336" s="200" t="s">
        <v>554</v>
      </c>
      <c r="F336" s="199" t="s">
        <v>720</v>
      </c>
      <c r="G336" s="198">
        <v>1</v>
      </c>
      <c r="H336" s="197" t="s">
        <v>179</v>
      </c>
      <c r="I336" s="258"/>
      <c r="J336" s="195"/>
      <c r="K336" s="257"/>
      <c r="L336" s="257"/>
      <c r="M336" s="193"/>
      <c r="N336" s="171" t="str">
        <f>VLOOKUP(C336,'Points-2015'!D:E,2,FALSE)</f>
        <v>TROLLSPORT</v>
      </c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f t="shared" si="6"/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/>
      <c r="M337" s="183"/>
      <c r="N337" s="171"/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f t="shared" si="6"/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/>
      <c r="M338" s="213"/>
      <c r="N338" s="171"/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f t="shared" ref="A339:A402" si="7">A335+1</f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/>
      <c r="M339" s="243"/>
      <c r="N339" s="171"/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f t="shared" si="7"/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/>
      <c r="M340" s="233"/>
      <c r="N340" s="171"/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f t="shared" si="7"/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/>
      <c r="M341" s="223"/>
      <c r="N341" s="171"/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f t="shared" si="7"/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/>
      <c r="M342" s="213"/>
      <c r="N342" s="171"/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f t="shared" si="7"/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/>
      <c r="M343" s="203"/>
      <c r="N343" s="171"/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f t="shared" si="7"/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/>
      <c r="M344" s="193"/>
      <c r="N344" s="171"/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f t="shared" si="7"/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/>
      <c r="M345" s="183"/>
      <c r="N345" s="171"/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f t="shared" si="7"/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/>
      <c r="M346" s="213"/>
      <c r="N346" s="171"/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f t="shared" si="7"/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/>
      <c r="M347" s="243"/>
      <c r="N347" s="171"/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f t="shared" si="7"/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/>
      <c r="M348" s="233"/>
      <c r="N348" s="171"/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f t="shared" si="7"/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/>
      <c r="M349" s="223"/>
      <c r="N349" s="171"/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f t="shared" si="7"/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/>
      <c r="M350" s="213"/>
      <c r="N350" s="171"/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f t="shared" si="7"/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/>
      <c r="M351" s="203"/>
      <c r="N351" s="171"/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f t="shared" si="7"/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/>
      <c r="M352" s="193"/>
      <c r="N352" s="171"/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f t="shared" si="7"/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/>
      <c r="M353" s="183"/>
      <c r="N353" s="171"/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f t="shared" si="7"/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/>
      <c r="M354" s="213"/>
      <c r="N354" s="171"/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f t="shared" si="7"/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/>
      <c r="M355" s="243"/>
      <c r="N355" s="171"/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f t="shared" si="7"/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/>
      <c r="M356" s="233"/>
      <c r="N356" s="171"/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f t="shared" si="7"/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/>
      <c r="M357" s="223"/>
      <c r="N357" s="171"/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f t="shared" si="7"/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/>
      <c r="M358" s="213"/>
      <c r="N358" s="171"/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f t="shared" si="7"/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/>
      <c r="M359" s="203"/>
      <c r="N359" s="171"/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f t="shared" si="7"/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/>
      <c r="M360" s="193"/>
      <c r="N360" s="171"/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f t="shared" si="7"/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/>
      <c r="M361" s="183"/>
      <c r="N361" s="171"/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f t="shared" si="7"/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/>
      <c r="M362" s="213"/>
      <c r="N362" s="171"/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f t="shared" si="7"/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/>
      <c r="M363" s="243"/>
      <c r="N363" s="171"/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f t="shared" si="7"/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/>
      <c r="M364" s="233"/>
      <c r="N364" s="171"/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f t="shared" si="7"/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/>
      <c r="M365" s="223"/>
      <c r="N365" s="171"/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f t="shared" si="7"/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/>
      <c r="M366" s="213"/>
      <c r="N366" s="171"/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f t="shared" si="7"/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/>
      <c r="M367" s="203"/>
      <c r="N367" s="171"/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f t="shared" si="7"/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/>
      <c r="M368" s="193"/>
      <c r="N368" s="171"/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f t="shared" si="7"/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/>
      <c r="M369" s="183"/>
      <c r="N369" s="171"/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f t="shared" si="7"/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/>
      <c r="M370" s="213"/>
      <c r="N370" s="171"/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f t="shared" si="7"/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/>
      <c r="M371" s="243"/>
      <c r="N371" s="171"/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f t="shared" si="7"/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/>
      <c r="M372" s="233"/>
      <c r="N372" s="171"/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f t="shared" si="7"/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/>
      <c r="M373" s="223"/>
      <c r="N373" s="171"/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f t="shared" si="7"/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/>
      <c r="M374" s="213"/>
      <c r="N374" s="171"/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f t="shared" si="7"/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/>
      <c r="M375" s="203"/>
      <c r="N375" s="171"/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f t="shared" si="7"/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/>
      <c r="M376" s="193"/>
      <c r="N376" s="171"/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f t="shared" si="7"/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/>
      <c r="M377" s="183"/>
      <c r="N377" s="171"/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f t="shared" si="7"/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/>
      <c r="M378" s="213"/>
      <c r="N378" s="171"/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f t="shared" si="7"/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/>
      <c r="M379" s="243"/>
      <c r="N379" s="171"/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f t="shared" si="7"/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/>
      <c r="M380" s="233"/>
      <c r="N380" s="171"/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f t="shared" si="7"/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/>
      <c r="M381" s="223"/>
      <c r="N381" s="171"/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f t="shared" si="7"/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/>
      <c r="M382" s="213"/>
      <c r="N382" s="171"/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f t="shared" si="7"/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/>
      <c r="M383" s="203"/>
      <c r="N383" s="171"/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f t="shared" si="7"/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/>
      <c r="M384" s="193"/>
      <c r="N384" s="171"/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f t="shared" si="7"/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/>
      <c r="M385" s="183"/>
      <c r="N385" s="171"/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f t="shared" si="7"/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/>
      <c r="M386" s="213"/>
      <c r="N386" s="171"/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f t="shared" si="7"/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/>
      <c r="M387" s="243"/>
      <c r="N387" s="171"/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f t="shared" si="7"/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/>
      <c r="M388" s="233"/>
      <c r="N388" s="171"/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f t="shared" si="7"/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/>
      <c r="M389" s="223"/>
      <c r="N389" s="171"/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f t="shared" si="7"/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/>
      <c r="M390" s="213"/>
      <c r="N390" s="171"/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f t="shared" si="7"/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/>
      <c r="M391" s="203"/>
      <c r="N391" s="171"/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f t="shared" si="7"/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/>
      <c r="M392" s="193"/>
      <c r="N392" s="171"/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f t="shared" si="7"/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/>
      <c r="M393" s="183"/>
      <c r="N393" s="171"/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f t="shared" si="7"/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/>
      <c r="M394" s="213"/>
      <c r="N394" s="171"/>
      <c r="O394" s="171"/>
      <c r="P394" s="171"/>
      <c r="Q394" s="171"/>
      <c r="R394" s="172"/>
      <c r="T394" s="171"/>
    </row>
    <row r="395" spans="1:20" s="170" customFormat="1" ht="24" customHeight="1">
      <c r="A395" s="169">
        <v>1</v>
      </c>
      <c r="B395" s="276" t="s">
        <v>728</v>
      </c>
      <c r="C395" s="251">
        <v>6924893</v>
      </c>
      <c r="D395" s="250" t="s">
        <v>338</v>
      </c>
      <c r="E395" s="250" t="s">
        <v>5</v>
      </c>
      <c r="F395" s="249" t="s">
        <v>720</v>
      </c>
      <c r="G395" s="248">
        <v>2</v>
      </c>
      <c r="H395" s="247" t="s">
        <v>179</v>
      </c>
      <c r="I395" s="275"/>
      <c r="J395" s="245" t="s">
        <v>792</v>
      </c>
      <c r="K395" s="274"/>
      <c r="L395" s="274"/>
      <c r="M395" s="243"/>
      <c r="N395" s="171" t="str">
        <f>VLOOKUP(C395,'Points-2015'!D:E,2,FALSE)</f>
        <v>CASCOL</v>
      </c>
      <c r="O395" s="171"/>
      <c r="P395" s="171"/>
      <c r="Q395" s="171"/>
      <c r="R395" s="172"/>
      <c r="T395" s="171"/>
    </row>
    <row r="396" spans="1:20" s="170" customFormat="1" ht="24" customHeight="1" thickBot="1">
      <c r="A396" s="169">
        <v>1</v>
      </c>
      <c r="B396" s="273" t="s">
        <v>728</v>
      </c>
      <c r="C396" s="241">
        <v>4304466</v>
      </c>
      <c r="D396" s="240" t="s">
        <v>337</v>
      </c>
      <c r="E396" s="240" t="s">
        <v>5</v>
      </c>
      <c r="F396" s="239" t="s">
        <v>720</v>
      </c>
      <c r="G396" s="238">
        <v>2</v>
      </c>
      <c r="H396" s="237" t="s">
        <v>179</v>
      </c>
      <c r="I396" s="272"/>
      <c r="J396" s="235" t="s">
        <v>792</v>
      </c>
      <c r="K396" s="271"/>
      <c r="L396" s="271"/>
      <c r="M396" s="233"/>
      <c r="N396" s="171" t="str">
        <f>VLOOKUP(C396,'Points-2015'!D:E,2,FALSE)</f>
        <v>CASCOL</v>
      </c>
      <c r="O396" s="171"/>
      <c r="P396" s="171"/>
      <c r="Q396" s="171"/>
      <c r="R396" s="172"/>
      <c r="T396" s="171"/>
    </row>
    <row r="397" spans="1:20" s="170" customFormat="1" ht="24" hidden="1" customHeight="1" thickBot="1">
      <c r="A397" s="169">
        <v>1</v>
      </c>
      <c r="B397" s="270" t="s">
        <v>728</v>
      </c>
      <c r="C397" s="231"/>
      <c r="D397" s="230" t="e">
        <v>#N/A</v>
      </c>
      <c r="E397" s="230" t="e">
        <v>#N/A</v>
      </c>
      <c r="F397" s="229" t="s">
        <v>720</v>
      </c>
      <c r="G397" s="228"/>
      <c r="H397" s="227" t="e">
        <v>#N/A</v>
      </c>
      <c r="I397" s="269"/>
      <c r="J397" s="225"/>
      <c r="K397" s="268"/>
      <c r="L397" s="268"/>
      <c r="M397" s="223"/>
      <c r="N397" s="171"/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/>
      <c r="M398" s="213"/>
      <c r="N398" s="171"/>
      <c r="O398" s="171"/>
      <c r="P398" s="171"/>
      <c r="Q398" s="171"/>
      <c r="R398" s="172"/>
      <c r="T398" s="171"/>
    </row>
    <row r="399" spans="1:20" s="170" customFormat="1" ht="24" customHeight="1">
      <c r="A399" s="169">
        <f t="shared" si="7"/>
        <v>2</v>
      </c>
      <c r="B399" s="262" t="s">
        <v>728</v>
      </c>
      <c r="C399" s="211">
        <v>6921196</v>
      </c>
      <c r="D399" s="210" t="s">
        <v>805</v>
      </c>
      <c r="E399" s="210" t="s">
        <v>350</v>
      </c>
      <c r="F399" s="209" t="s">
        <v>720</v>
      </c>
      <c r="G399" s="208">
        <v>2</v>
      </c>
      <c r="H399" s="207" t="s">
        <v>179</v>
      </c>
      <c r="I399" s="261"/>
      <c r="J399" s="205" t="s">
        <v>792</v>
      </c>
      <c r="K399" s="260"/>
      <c r="L399" s="260"/>
      <c r="M399" s="203"/>
      <c r="N399" s="171" t="str">
        <f>VLOOKUP(C399,'Points-2015'!D:E,2,FALSE)</f>
        <v>S A L</v>
      </c>
      <c r="O399" s="171"/>
      <c r="P399" s="171"/>
      <c r="Q399" s="171"/>
      <c r="R399" s="172"/>
      <c r="T399" s="171"/>
    </row>
    <row r="400" spans="1:20" s="170" customFormat="1" ht="24" customHeight="1" thickBot="1">
      <c r="A400" s="169">
        <f t="shared" si="7"/>
        <v>2</v>
      </c>
      <c r="B400" s="259" t="s">
        <v>728</v>
      </c>
      <c r="C400" s="201">
        <v>6901586</v>
      </c>
      <c r="D400" s="200" t="s">
        <v>206</v>
      </c>
      <c r="E400" s="200" t="s">
        <v>350</v>
      </c>
      <c r="F400" s="199" t="s">
        <v>720</v>
      </c>
      <c r="G400" s="198">
        <v>2</v>
      </c>
      <c r="H400" s="197" t="s">
        <v>179</v>
      </c>
      <c r="I400" s="258"/>
      <c r="J400" s="195" t="s">
        <v>792</v>
      </c>
      <c r="K400" s="257"/>
      <c r="L400" s="257"/>
      <c r="M400" s="193"/>
      <c r="N400" s="171" t="str">
        <f>VLOOKUP(C400,'Points-2015'!D:E,2,FALSE)</f>
        <v>S A L</v>
      </c>
      <c r="O400" s="171"/>
      <c r="P400" s="171"/>
      <c r="Q400" s="171"/>
      <c r="R400" s="172"/>
      <c r="T400" s="171"/>
    </row>
    <row r="401" spans="1:20" s="170" customFormat="1" ht="24" hidden="1" customHeight="1" thickBot="1">
      <c r="A401" s="169">
        <f t="shared" si="7"/>
        <v>2</v>
      </c>
      <c r="B401" s="278" t="s">
        <v>728</v>
      </c>
      <c r="C401" s="191"/>
      <c r="D401" s="190" t="e">
        <v>#N/A</v>
      </c>
      <c r="E401" s="190" t="e">
        <v>#N/A</v>
      </c>
      <c r="F401" s="189" t="s">
        <v>720</v>
      </c>
      <c r="G401" s="188"/>
      <c r="H401" s="187" t="e">
        <v>#N/A</v>
      </c>
      <c r="I401" s="256"/>
      <c r="J401" s="185"/>
      <c r="K401" s="255"/>
      <c r="L401" s="255"/>
      <c r="M401" s="183"/>
      <c r="N401" s="171"/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f t="shared" si="7"/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/>
      <c r="M402" s="213"/>
      <c r="N402" s="171"/>
      <c r="O402" s="171"/>
      <c r="P402" s="171"/>
      <c r="Q402" s="171"/>
      <c r="R402" s="172"/>
      <c r="T402" s="171"/>
    </row>
    <row r="403" spans="1:20" s="170" customFormat="1" ht="24" hidden="1" customHeight="1">
      <c r="A403" s="169">
        <f t="shared" ref="A403:A466" si="8">A399+1</f>
        <v>3</v>
      </c>
      <c r="B403" s="276" t="s">
        <v>728</v>
      </c>
      <c r="C403" s="251" t="s">
        <v>175</v>
      </c>
      <c r="D403" s="250" t="s">
        <v>176</v>
      </c>
      <c r="E403" s="250" t="s">
        <v>177</v>
      </c>
      <c r="F403" s="249" t="s">
        <v>720</v>
      </c>
      <c r="G403" s="248"/>
      <c r="H403" s="247" t="s">
        <v>178</v>
      </c>
      <c r="I403" s="275"/>
      <c r="J403" s="245"/>
      <c r="K403" s="274"/>
      <c r="L403" s="274"/>
      <c r="M403" s="243"/>
      <c r="N403" s="171"/>
      <c r="O403" s="171"/>
      <c r="P403" s="171"/>
      <c r="Q403" s="171"/>
      <c r="R403" s="172"/>
      <c r="T403" s="171"/>
    </row>
    <row r="404" spans="1:20" s="170" customFormat="1" ht="24" hidden="1" customHeight="1">
      <c r="A404" s="169">
        <f t="shared" si="8"/>
        <v>3</v>
      </c>
      <c r="B404" s="273" t="s">
        <v>728</v>
      </c>
      <c r="C404" s="241" t="s">
        <v>175</v>
      </c>
      <c r="D404" s="240" t="s">
        <v>176</v>
      </c>
      <c r="E404" s="240" t="s">
        <v>177</v>
      </c>
      <c r="F404" s="239" t="s">
        <v>720</v>
      </c>
      <c r="G404" s="238"/>
      <c r="H404" s="237" t="s">
        <v>178</v>
      </c>
      <c r="I404" s="272"/>
      <c r="J404" s="235"/>
      <c r="K404" s="271"/>
      <c r="L404" s="271"/>
      <c r="M404" s="233"/>
      <c r="N404" s="171"/>
      <c r="O404" s="171"/>
      <c r="P404" s="171"/>
      <c r="Q404" s="171"/>
      <c r="R404" s="172"/>
      <c r="T404" s="171"/>
    </row>
    <row r="405" spans="1:20" s="170" customFormat="1" ht="24" hidden="1" customHeight="1" thickBot="1">
      <c r="A405" s="169">
        <f t="shared" si="8"/>
        <v>3</v>
      </c>
      <c r="B405" s="270" t="s">
        <v>728</v>
      </c>
      <c r="C405" s="231" t="s">
        <v>175</v>
      </c>
      <c r="D405" s="230" t="s">
        <v>176</v>
      </c>
      <c r="E405" s="230" t="s">
        <v>177</v>
      </c>
      <c r="F405" s="229" t="s">
        <v>720</v>
      </c>
      <c r="G405" s="228"/>
      <c r="H405" s="227" t="s">
        <v>178</v>
      </c>
      <c r="I405" s="269"/>
      <c r="J405" s="225"/>
      <c r="K405" s="268"/>
      <c r="L405" s="268"/>
      <c r="M405" s="223"/>
      <c r="N405" s="171"/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f t="shared" si="8"/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/>
      <c r="M406" s="213"/>
      <c r="N406" s="171"/>
      <c r="O406" s="171"/>
      <c r="P406" s="171"/>
      <c r="Q406" s="171"/>
      <c r="R406" s="172"/>
      <c r="T406" s="171"/>
    </row>
    <row r="407" spans="1:20" s="170" customFormat="1" ht="24" hidden="1" customHeight="1">
      <c r="A407" s="169">
        <f t="shared" si="8"/>
        <v>4</v>
      </c>
      <c r="B407" s="262" t="s">
        <v>728</v>
      </c>
      <c r="C407" s="211" t="s">
        <v>175</v>
      </c>
      <c r="D407" s="210" t="s">
        <v>176</v>
      </c>
      <c r="E407" s="210" t="s">
        <v>177</v>
      </c>
      <c r="F407" s="209" t="s">
        <v>720</v>
      </c>
      <c r="G407" s="208"/>
      <c r="H407" s="207" t="s">
        <v>178</v>
      </c>
      <c r="I407" s="261"/>
      <c r="J407" s="205"/>
      <c r="K407" s="260"/>
      <c r="L407" s="260"/>
      <c r="M407" s="203"/>
      <c r="N407" s="171"/>
      <c r="O407" s="171"/>
      <c r="P407" s="171"/>
      <c r="Q407" s="171"/>
      <c r="R407" s="172"/>
      <c r="T407" s="171"/>
    </row>
    <row r="408" spans="1:20" s="170" customFormat="1" ht="24" hidden="1" customHeight="1">
      <c r="A408" s="169">
        <f t="shared" si="8"/>
        <v>4</v>
      </c>
      <c r="B408" s="259" t="s">
        <v>728</v>
      </c>
      <c r="C408" s="201" t="s">
        <v>175</v>
      </c>
      <c r="D408" s="200" t="s">
        <v>176</v>
      </c>
      <c r="E408" s="200" t="s">
        <v>177</v>
      </c>
      <c r="F408" s="199" t="s">
        <v>720</v>
      </c>
      <c r="G408" s="198"/>
      <c r="H408" s="197" t="s">
        <v>178</v>
      </c>
      <c r="I408" s="258"/>
      <c r="J408" s="195"/>
      <c r="K408" s="257"/>
      <c r="L408" s="257"/>
      <c r="M408" s="193"/>
      <c r="N408" s="171"/>
      <c r="O408" s="171"/>
      <c r="P408" s="171"/>
      <c r="Q408" s="171"/>
      <c r="R408" s="172"/>
      <c r="T408" s="171"/>
    </row>
    <row r="409" spans="1:20" s="170" customFormat="1" ht="24" hidden="1" customHeight="1" thickBot="1">
      <c r="A409" s="169">
        <f t="shared" si="8"/>
        <v>4</v>
      </c>
      <c r="B409" s="278" t="s">
        <v>728</v>
      </c>
      <c r="C409" s="191" t="s">
        <v>175</v>
      </c>
      <c r="D409" s="190" t="s">
        <v>176</v>
      </c>
      <c r="E409" s="190" t="s">
        <v>177</v>
      </c>
      <c r="F409" s="189" t="s">
        <v>720</v>
      </c>
      <c r="G409" s="188"/>
      <c r="H409" s="187" t="s">
        <v>178</v>
      </c>
      <c r="I409" s="256"/>
      <c r="J409" s="185"/>
      <c r="K409" s="255"/>
      <c r="L409" s="255"/>
      <c r="M409" s="183"/>
      <c r="N409" s="171"/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f t="shared" si="8"/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/>
      <c r="M410" s="213"/>
      <c r="N410" s="171"/>
      <c r="O410" s="171"/>
      <c r="P410" s="171"/>
      <c r="Q410" s="171"/>
      <c r="R410" s="172"/>
      <c r="T410" s="171"/>
    </row>
    <row r="411" spans="1:20" s="170" customFormat="1" ht="24" hidden="1" customHeight="1">
      <c r="A411" s="169">
        <f t="shared" si="8"/>
        <v>5</v>
      </c>
      <c r="B411" s="276" t="s">
        <v>728</v>
      </c>
      <c r="C411" s="251" t="s">
        <v>175</v>
      </c>
      <c r="D411" s="250" t="s">
        <v>176</v>
      </c>
      <c r="E411" s="250" t="s">
        <v>177</v>
      </c>
      <c r="F411" s="249" t="s">
        <v>720</v>
      </c>
      <c r="G411" s="248"/>
      <c r="H411" s="247" t="s">
        <v>178</v>
      </c>
      <c r="I411" s="275"/>
      <c r="J411" s="245"/>
      <c r="K411" s="274"/>
      <c r="L411" s="274"/>
      <c r="M411" s="243"/>
      <c r="N411" s="171"/>
      <c r="O411" s="171"/>
      <c r="P411" s="171"/>
      <c r="Q411" s="171"/>
      <c r="R411" s="172"/>
      <c r="T411" s="171"/>
    </row>
    <row r="412" spans="1:20" s="170" customFormat="1" ht="24" hidden="1" customHeight="1">
      <c r="A412" s="169">
        <f t="shared" si="8"/>
        <v>5</v>
      </c>
      <c r="B412" s="273" t="s">
        <v>728</v>
      </c>
      <c r="C412" s="241" t="s">
        <v>175</v>
      </c>
      <c r="D412" s="240" t="s">
        <v>176</v>
      </c>
      <c r="E412" s="240" t="s">
        <v>177</v>
      </c>
      <c r="F412" s="239" t="s">
        <v>720</v>
      </c>
      <c r="G412" s="238"/>
      <c r="H412" s="237" t="s">
        <v>178</v>
      </c>
      <c r="I412" s="272"/>
      <c r="J412" s="235"/>
      <c r="K412" s="271"/>
      <c r="L412" s="271"/>
      <c r="M412" s="233"/>
      <c r="N412" s="171"/>
      <c r="O412" s="171"/>
      <c r="P412" s="171"/>
      <c r="Q412" s="171"/>
      <c r="R412" s="172"/>
      <c r="T412" s="171"/>
    </row>
    <row r="413" spans="1:20" s="170" customFormat="1" ht="24" hidden="1" customHeight="1" thickBot="1">
      <c r="A413" s="169">
        <f t="shared" si="8"/>
        <v>5</v>
      </c>
      <c r="B413" s="270" t="s">
        <v>728</v>
      </c>
      <c r="C413" s="231" t="s">
        <v>175</v>
      </c>
      <c r="D413" s="230" t="s">
        <v>176</v>
      </c>
      <c r="E413" s="230" t="s">
        <v>177</v>
      </c>
      <c r="F413" s="229" t="s">
        <v>720</v>
      </c>
      <c r="G413" s="228"/>
      <c r="H413" s="227" t="s">
        <v>178</v>
      </c>
      <c r="I413" s="269"/>
      <c r="J413" s="225"/>
      <c r="K413" s="268"/>
      <c r="L413" s="268"/>
      <c r="M413" s="223"/>
      <c r="N413" s="171"/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f t="shared" si="8"/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/>
      <c r="M414" s="213"/>
      <c r="N414" s="171"/>
      <c r="O414" s="171"/>
      <c r="P414" s="171"/>
      <c r="Q414" s="171"/>
      <c r="R414" s="172"/>
      <c r="T414" s="171"/>
    </row>
    <row r="415" spans="1:20" s="170" customFormat="1" ht="24" hidden="1" customHeight="1">
      <c r="A415" s="169">
        <f t="shared" si="8"/>
        <v>6</v>
      </c>
      <c r="B415" s="262" t="s">
        <v>728</v>
      </c>
      <c r="C415" s="211" t="s">
        <v>175</v>
      </c>
      <c r="D415" s="210" t="s">
        <v>176</v>
      </c>
      <c r="E415" s="210" t="s">
        <v>177</v>
      </c>
      <c r="F415" s="209" t="s">
        <v>720</v>
      </c>
      <c r="G415" s="208"/>
      <c r="H415" s="207" t="s">
        <v>178</v>
      </c>
      <c r="I415" s="261"/>
      <c r="J415" s="205"/>
      <c r="K415" s="260"/>
      <c r="L415" s="260"/>
      <c r="M415" s="203"/>
      <c r="N415" s="171"/>
      <c r="O415" s="171"/>
      <c r="P415" s="171"/>
      <c r="Q415" s="171"/>
      <c r="R415" s="172"/>
      <c r="T415" s="171"/>
    </row>
    <row r="416" spans="1:20" s="170" customFormat="1" ht="24" hidden="1" customHeight="1">
      <c r="A416" s="169">
        <f t="shared" si="8"/>
        <v>6</v>
      </c>
      <c r="B416" s="259" t="s">
        <v>728</v>
      </c>
      <c r="C416" s="201" t="s">
        <v>175</v>
      </c>
      <c r="D416" s="200" t="s">
        <v>176</v>
      </c>
      <c r="E416" s="200" t="s">
        <v>177</v>
      </c>
      <c r="F416" s="199" t="s">
        <v>720</v>
      </c>
      <c r="G416" s="198"/>
      <c r="H416" s="197" t="s">
        <v>178</v>
      </c>
      <c r="I416" s="258"/>
      <c r="J416" s="195"/>
      <c r="K416" s="257"/>
      <c r="L416" s="257"/>
      <c r="M416" s="193"/>
      <c r="N416" s="171"/>
      <c r="O416" s="171"/>
      <c r="P416" s="171"/>
      <c r="Q416" s="171"/>
      <c r="R416" s="172"/>
      <c r="T416" s="171"/>
    </row>
    <row r="417" spans="1:20" s="170" customFormat="1" ht="24" hidden="1" customHeight="1" thickBot="1">
      <c r="A417" s="169">
        <f t="shared" si="8"/>
        <v>6</v>
      </c>
      <c r="B417" s="278" t="s">
        <v>728</v>
      </c>
      <c r="C417" s="191" t="s">
        <v>175</v>
      </c>
      <c r="D417" s="190" t="s">
        <v>176</v>
      </c>
      <c r="E417" s="190" t="s">
        <v>177</v>
      </c>
      <c r="F417" s="189" t="s">
        <v>720</v>
      </c>
      <c r="G417" s="188"/>
      <c r="H417" s="187" t="s">
        <v>178</v>
      </c>
      <c r="I417" s="256"/>
      <c r="J417" s="185"/>
      <c r="K417" s="255"/>
      <c r="L417" s="255"/>
      <c r="M417" s="183"/>
      <c r="N417" s="171"/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f t="shared" si="8"/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/>
      <c r="M418" s="213"/>
      <c r="N418" s="171"/>
      <c r="O418" s="171"/>
      <c r="P418" s="171"/>
      <c r="Q418" s="171"/>
      <c r="R418" s="172"/>
      <c r="T418" s="171"/>
    </row>
    <row r="419" spans="1:20" s="170" customFormat="1" ht="24" hidden="1" customHeight="1">
      <c r="A419" s="169">
        <f t="shared" si="8"/>
        <v>7</v>
      </c>
      <c r="B419" s="276" t="s">
        <v>728</v>
      </c>
      <c r="C419" s="251" t="s">
        <v>175</v>
      </c>
      <c r="D419" s="250" t="s">
        <v>176</v>
      </c>
      <c r="E419" s="250" t="s">
        <v>177</v>
      </c>
      <c r="F419" s="249" t="s">
        <v>720</v>
      </c>
      <c r="G419" s="248"/>
      <c r="H419" s="247" t="s">
        <v>178</v>
      </c>
      <c r="I419" s="275"/>
      <c r="J419" s="245"/>
      <c r="K419" s="274"/>
      <c r="L419" s="274"/>
      <c r="M419" s="243"/>
      <c r="N419" s="171"/>
      <c r="O419" s="171"/>
      <c r="P419" s="171"/>
      <c r="Q419" s="171"/>
      <c r="R419" s="172"/>
      <c r="T419" s="171"/>
    </row>
    <row r="420" spans="1:20" s="170" customFormat="1" ht="24" hidden="1" customHeight="1">
      <c r="A420" s="169">
        <f t="shared" si="8"/>
        <v>7</v>
      </c>
      <c r="B420" s="273" t="s">
        <v>728</v>
      </c>
      <c r="C420" s="241" t="s">
        <v>175</v>
      </c>
      <c r="D420" s="240" t="s">
        <v>176</v>
      </c>
      <c r="E420" s="240" t="s">
        <v>177</v>
      </c>
      <c r="F420" s="239" t="s">
        <v>720</v>
      </c>
      <c r="G420" s="238"/>
      <c r="H420" s="237" t="s">
        <v>178</v>
      </c>
      <c r="I420" s="272"/>
      <c r="J420" s="235"/>
      <c r="K420" s="271"/>
      <c r="L420" s="271"/>
      <c r="M420" s="233"/>
      <c r="N420" s="171"/>
      <c r="O420" s="171"/>
      <c r="P420" s="171"/>
      <c r="Q420" s="171"/>
      <c r="R420" s="172"/>
      <c r="T420" s="171"/>
    </row>
    <row r="421" spans="1:20" s="170" customFormat="1" ht="24" hidden="1" customHeight="1" thickBot="1">
      <c r="A421" s="169">
        <f t="shared" si="8"/>
        <v>7</v>
      </c>
      <c r="B421" s="270" t="s">
        <v>728</v>
      </c>
      <c r="C421" s="231" t="s">
        <v>175</v>
      </c>
      <c r="D421" s="230" t="s">
        <v>176</v>
      </c>
      <c r="E421" s="230" t="s">
        <v>177</v>
      </c>
      <c r="F421" s="229" t="s">
        <v>720</v>
      </c>
      <c r="G421" s="228"/>
      <c r="H421" s="227" t="s">
        <v>178</v>
      </c>
      <c r="I421" s="269"/>
      <c r="J421" s="225"/>
      <c r="K421" s="268"/>
      <c r="L421" s="268"/>
      <c r="M421" s="223"/>
      <c r="N421" s="171"/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f t="shared" si="8"/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/>
      <c r="M422" s="213"/>
      <c r="N422" s="171"/>
      <c r="O422" s="171"/>
      <c r="P422" s="171"/>
      <c r="Q422" s="171"/>
      <c r="R422" s="172"/>
      <c r="T422" s="171"/>
    </row>
    <row r="423" spans="1:20" s="170" customFormat="1" ht="24" hidden="1" customHeight="1">
      <c r="A423" s="169">
        <f t="shared" si="8"/>
        <v>8</v>
      </c>
      <c r="B423" s="262" t="s">
        <v>728</v>
      </c>
      <c r="C423" s="211" t="s">
        <v>175</v>
      </c>
      <c r="D423" s="210" t="s">
        <v>176</v>
      </c>
      <c r="E423" s="210" t="s">
        <v>177</v>
      </c>
      <c r="F423" s="209" t="s">
        <v>720</v>
      </c>
      <c r="G423" s="208"/>
      <c r="H423" s="207" t="s">
        <v>178</v>
      </c>
      <c r="I423" s="261"/>
      <c r="J423" s="205"/>
      <c r="K423" s="260"/>
      <c r="L423" s="260"/>
      <c r="M423" s="203"/>
      <c r="N423" s="171"/>
      <c r="O423" s="171"/>
      <c r="P423" s="171"/>
      <c r="Q423" s="171"/>
      <c r="R423" s="172"/>
      <c r="T423" s="171"/>
    </row>
    <row r="424" spans="1:20" s="170" customFormat="1" ht="24" hidden="1" customHeight="1">
      <c r="A424" s="169">
        <f t="shared" si="8"/>
        <v>8</v>
      </c>
      <c r="B424" s="259" t="s">
        <v>728</v>
      </c>
      <c r="C424" s="201" t="s">
        <v>175</v>
      </c>
      <c r="D424" s="200" t="s">
        <v>176</v>
      </c>
      <c r="E424" s="200" t="s">
        <v>177</v>
      </c>
      <c r="F424" s="199" t="s">
        <v>720</v>
      </c>
      <c r="G424" s="198"/>
      <c r="H424" s="197" t="s">
        <v>178</v>
      </c>
      <c r="I424" s="258"/>
      <c r="J424" s="195"/>
      <c r="K424" s="257"/>
      <c r="L424" s="257"/>
      <c r="M424" s="193"/>
      <c r="N424" s="171"/>
      <c r="O424" s="171"/>
      <c r="P424" s="171"/>
      <c r="Q424" s="171"/>
      <c r="R424" s="172"/>
      <c r="T424" s="171"/>
    </row>
    <row r="425" spans="1:20" s="170" customFormat="1" ht="24" hidden="1" customHeight="1" thickBot="1">
      <c r="A425" s="169">
        <f t="shared" si="8"/>
        <v>8</v>
      </c>
      <c r="B425" s="278" t="s">
        <v>728</v>
      </c>
      <c r="C425" s="191" t="s">
        <v>175</v>
      </c>
      <c r="D425" s="190" t="s">
        <v>176</v>
      </c>
      <c r="E425" s="190" t="s">
        <v>177</v>
      </c>
      <c r="F425" s="189" t="s">
        <v>720</v>
      </c>
      <c r="G425" s="188"/>
      <c r="H425" s="187" t="s">
        <v>178</v>
      </c>
      <c r="I425" s="256"/>
      <c r="J425" s="185"/>
      <c r="K425" s="255"/>
      <c r="L425" s="255"/>
      <c r="M425" s="183"/>
      <c r="N425" s="171"/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f t="shared" si="8"/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/>
      <c r="M426" s="213"/>
      <c r="N426" s="171"/>
      <c r="O426" s="171"/>
      <c r="P426" s="171"/>
      <c r="Q426" s="171"/>
      <c r="R426" s="172"/>
      <c r="T426" s="171"/>
    </row>
    <row r="427" spans="1:20" s="170" customFormat="1" ht="24" hidden="1" customHeight="1">
      <c r="A427" s="169">
        <f t="shared" si="8"/>
        <v>9</v>
      </c>
      <c r="B427" s="276" t="s">
        <v>728</v>
      </c>
      <c r="C427" s="251" t="s">
        <v>175</v>
      </c>
      <c r="D427" s="250" t="s">
        <v>176</v>
      </c>
      <c r="E427" s="250" t="s">
        <v>177</v>
      </c>
      <c r="F427" s="249" t="s">
        <v>720</v>
      </c>
      <c r="G427" s="248"/>
      <c r="H427" s="247" t="s">
        <v>178</v>
      </c>
      <c r="I427" s="275"/>
      <c r="J427" s="245"/>
      <c r="K427" s="274"/>
      <c r="L427" s="274"/>
      <c r="M427" s="243"/>
      <c r="N427" s="171"/>
      <c r="O427" s="171"/>
      <c r="P427" s="171"/>
      <c r="Q427" s="171"/>
      <c r="R427" s="172"/>
      <c r="T427" s="171"/>
    </row>
    <row r="428" spans="1:20" s="170" customFormat="1" ht="24" hidden="1" customHeight="1">
      <c r="A428" s="169">
        <f t="shared" si="8"/>
        <v>9</v>
      </c>
      <c r="B428" s="273" t="s">
        <v>728</v>
      </c>
      <c r="C428" s="241" t="s">
        <v>175</v>
      </c>
      <c r="D428" s="240" t="s">
        <v>176</v>
      </c>
      <c r="E428" s="240" t="s">
        <v>177</v>
      </c>
      <c r="F428" s="239" t="s">
        <v>720</v>
      </c>
      <c r="G428" s="238"/>
      <c r="H428" s="237" t="s">
        <v>178</v>
      </c>
      <c r="I428" s="272"/>
      <c r="J428" s="235"/>
      <c r="K428" s="271"/>
      <c r="L428" s="271"/>
      <c r="M428" s="233"/>
      <c r="N428" s="171"/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f t="shared" si="8"/>
        <v>9</v>
      </c>
      <c r="B429" s="270" t="s">
        <v>728</v>
      </c>
      <c r="C429" s="231" t="s">
        <v>175</v>
      </c>
      <c r="D429" s="230" t="s">
        <v>176</v>
      </c>
      <c r="E429" s="230" t="s">
        <v>177</v>
      </c>
      <c r="F429" s="229" t="s">
        <v>720</v>
      </c>
      <c r="G429" s="228"/>
      <c r="H429" s="227" t="s">
        <v>178</v>
      </c>
      <c r="I429" s="269"/>
      <c r="J429" s="225"/>
      <c r="K429" s="268"/>
      <c r="L429" s="268"/>
      <c r="M429" s="223"/>
      <c r="N429" s="171"/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f t="shared" si="8"/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/>
      <c r="M430" s="213"/>
      <c r="N430" s="171"/>
      <c r="O430" s="171"/>
      <c r="P430" s="171"/>
      <c r="Q430" s="171"/>
      <c r="R430" s="172"/>
      <c r="T430" s="171"/>
    </row>
    <row r="431" spans="1:20" s="170" customFormat="1" ht="24" hidden="1" customHeight="1">
      <c r="A431" s="169">
        <f t="shared" si="8"/>
        <v>10</v>
      </c>
      <c r="B431" s="262" t="s">
        <v>728</v>
      </c>
      <c r="C431" s="211" t="s">
        <v>175</v>
      </c>
      <c r="D431" s="210" t="s">
        <v>176</v>
      </c>
      <c r="E431" s="210" t="s">
        <v>177</v>
      </c>
      <c r="F431" s="209" t="s">
        <v>720</v>
      </c>
      <c r="G431" s="208"/>
      <c r="H431" s="207" t="s">
        <v>178</v>
      </c>
      <c r="I431" s="261"/>
      <c r="J431" s="205"/>
      <c r="K431" s="260"/>
      <c r="L431" s="260"/>
      <c r="M431" s="203"/>
      <c r="N431" s="171"/>
      <c r="O431" s="171"/>
      <c r="P431" s="171"/>
      <c r="Q431" s="171"/>
      <c r="R431" s="172"/>
      <c r="T431" s="171"/>
    </row>
    <row r="432" spans="1:20" s="170" customFormat="1" ht="24" hidden="1" customHeight="1">
      <c r="A432" s="169">
        <f t="shared" si="8"/>
        <v>10</v>
      </c>
      <c r="B432" s="259" t="s">
        <v>728</v>
      </c>
      <c r="C432" s="201" t="s">
        <v>175</v>
      </c>
      <c r="D432" s="200" t="s">
        <v>176</v>
      </c>
      <c r="E432" s="200" t="s">
        <v>177</v>
      </c>
      <c r="F432" s="199" t="s">
        <v>720</v>
      </c>
      <c r="G432" s="198"/>
      <c r="H432" s="197" t="s">
        <v>178</v>
      </c>
      <c r="I432" s="258"/>
      <c r="J432" s="195"/>
      <c r="K432" s="257"/>
      <c r="L432" s="257"/>
      <c r="M432" s="193"/>
      <c r="N432" s="171"/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f t="shared" si="8"/>
        <v>10</v>
      </c>
      <c r="B433" s="278" t="s">
        <v>728</v>
      </c>
      <c r="C433" s="191" t="s">
        <v>175</v>
      </c>
      <c r="D433" s="190" t="s">
        <v>176</v>
      </c>
      <c r="E433" s="190" t="s">
        <v>177</v>
      </c>
      <c r="F433" s="189" t="s">
        <v>720</v>
      </c>
      <c r="G433" s="188"/>
      <c r="H433" s="187" t="s">
        <v>178</v>
      </c>
      <c r="I433" s="256"/>
      <c r="J433" s="185"/>
      <c r="K433" s="255"/>
      <c r="L433" s="255"/>
      <c r="M433" s="183"/>
      <c r="N433" s="171"/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f t="shared" si="8"/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/>
      <c r="M434" s="213"/>
      <c r="N434" s="171"/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f t="shared" si="8"/>
        <v>11</v>
      </c>
      <c r="B435" s="276" t="s">
        <v>728</v>
      </c>
      <c r="C435" s="251" t="s">
        <v>175</v>
      </c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/>
      <c r="M435" s="243"/>
      <c r="N435" s="171"/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f t="shared" si="8"/>
        <v>11</v>
      </c>
      <c r="B436" s="273" t="s">
        <v>728</v>
      </c>
      <c r="C436" s="241" t="s">
        <v>175</v>
      </c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/>
      <c r="M436" s="233"/>
      <c r="N436" s="171"/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f t="shared" si="8"/>
        <v>11</v>
      </c>
      <c r="B437" s="270" t="s">
        <v>728</v>
      </c>
      <c r="C437" s="231" t="s">
        <v>175</v>
      </c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/>
      <c r="M437" s="223"/>
      <c r="N437" s="171"/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f t="shared" si="8"/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/>
      <c r="M438" s="213"/>
      <c r="N438" s="171"/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f t="shared" si="8"/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/>
      <c r="M439" s="203"/>
      <c r="N439" s="171"/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f t="shared" si="8"/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/>
      <c r="M440" s="193"/>
      <c r="N440" s="171"/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f t="shared" si="8"/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/>
      <c r="M441" s="183"/>
      <c r="N441" s="171"/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f t="shared" si="8"/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/>
      <c r="M442" s="213"/>
      <c r="N442" s="171"/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f t="shared" si="8"/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/>
      <c r="M443" s="243"/>
      <c r="N443" s="171"/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f t="shared" si="8"/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/>
      <c r="M444" s="233"/>
      <c r="N444" s="171"/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f t="shared" si="8"/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/>
      <c r="M445" s="223"/>
      <c r="N445" s="171"/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f t="shared" si="8"/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/>
      <c r="M446" s="213"/>
      <c r="N446" s="171"/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f t="shared" si="8"/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/>
      <c r="M447" s="203"/>
      <c r="N447" s="171"/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f t="shared" si="8"/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/>
      <c r="M448" s="193"/>
      <c r="N448" s="171"/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f t="shared" si="8"/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/>
      <c r="M449" s="183"/>
      <c r="N449" s="171"/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f t="shared" si="8"/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/>
      <c r="M450" s="213"/>
      <c r="N450" s="171"/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f t="shared" si="8"/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/>
      <c r="M451" s="243"/>
      <c r="N451" s="171"/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f t="shared" si="8"/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/>
      <c r="M452" s="233"/>
      <c r="N452" s="171"/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f t="shared" si="8"/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/>
      <c r="M453" s="223"/>
      <c r="N453" s="171"/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f t="shared" si="8"/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/>
      <c r="M454" s="213"/>
      <c r="N454" s="171"/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f t="shared" si="8"/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/>
      <c r="M455" s="203"/>
      <c r="N455" s="171"/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f t="shared" si="8"/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/>
      <c r="M456" s="193"/>
      <c r="N456" s="171"/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f t="shared" si="8"/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/>
      <c r="M457" s="183"/>
      <c r="N457" s="171"/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f t="shared" si="8"/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/>
      <c r="M458" s="213"/>
      <c r="N458" s="171"/>
      <c r="O458" s="171"/>
      <c r="P458" s="171"/>
      <c r="Q458" s="171"/>
      <c r="R458" s="172"/>
      <c r="T458" s="171"/>
    </row>
    <row r="459" spans="1:20" s="170" customFormat="1" ht="24" customHeight="1">
      <c r="A459" s="169">
        <v>1</v>
      </c>
      <c r="B459" s="276"/>
      <c r="C459" s="251">
        <v>6901926</v>
      </c>
      <c r="D459" s="250" t="s">
        <v>122</v>
      </c>
      <c r="E459" s="250" t="s">
        <v>0</v>
      </c>
      <c r="F459" s="249" t="s">
        <v>720</v>
      </c>
      <c r="G459" s="248">
        <v>2</v>
      </c>
      <c r="H459" s="247" t="s">
        <v>8</v>
      </c>
      <c r="I459" s="275"/>
      <c r="J459" s="245"/>
      <c r="K459" s="274"/>
      <c r="L459" s="274"/>
      <c r="M459" s="243"/>
      <c r="N459" s="171" t="str">
        <f>VLOOKUP(C459,'Points-2015'!D:E,2,FALSE)</f>
        <v>ALSTOM</v>
      </c>
      <c r="O459" s="171"/>
      <c r="P459" s="171"/>
      <c r="Q459" s="171"/>
      <c r="R459" s="172"/>
      <c r="T459" s="171"/>
    </row>
    <row r="460" spans="1:20" s="170" customFormat="1" ht="24" customHeight="1" thickBot="1">
      <c r="A460" s="169">
        <v>1</v>
      </c>
      <c r="B460" s="273" t="s">
        <v>726</v>
      </c>
      <c r="C460" s="241">
        <v>6901930</v>
      </c>
      <c r="D460" s="240" t="s">
        <v>132</v>
      </c>
      <c r="E460" s="240" t="s">
        <v>0</v>
      </c>
      <c r="F460" s="239" t="s">
        <v>720</v>
      </c>
      <c r="G460" s="238">
        <v>2</v>
      </c>
      <c r="H460" s="237" t="s">
        <v>179</v>
      </c>
      <c r="I460" s="272"/>
      <c r="J460" s="235"/>
      <c r="K460" s="271"/>
      <c r="L460" s="271" t="s">
        <v>747</v>
      </c>
      <c r="M460" s="233"/>
      <c r="N460" s="171" t="str">
        <f>VLOOKUP(C460,'Points-2015'!D:E,2,FALSE)</f>
        <v>ALSTOM</v>
      </c>
      <c r="O460" s="171"/>
      <c r="P460" s="171"/>
      <c r="Q460" s="171"/>
      <c r="R460" s="172"/>
      <c r="T460" s="171"/>
    </row>
    <row r="461" spans="1:20" s="170" customFormat="1" ht="24" hidden="1" customHeight="1" thickBot="1">
      <c r="A461" s="169">
        <v>1</v>
      </c>
      <c r="B461" s="270"/>
      <c r="C461" s="231"/>
      <c r="D461" s="230" t="e">
        <v>#N/A</v>
      </c>
      <c r="E461" s="230" t="e">
        <v>#N/A</v>
      </c>
      <c r="F461" s="229" t="s">
        <v>720</v>
      </c>
      <c r="G461" s="228"/>
      <c r="H461" s="227" t="e">
        <v>#N/A</v>
      </c>
      <c r="I461" s="269"/>
      <c r="J461" s="225"/>
      <c r="K461" s="268"/>
      <c r="L461" s="268"/>
      <c r="M461" s="223"/>
      <c r="N461" s="171"/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/>
      <c r="M462" s="213"/>
      <c r="N462" s="171"/>
      <c r="O462" s="171"/>
      <c r="P462" s="171"/>
      <c r="Q462" s="171"/>
      <c r="R462" s="172"/>
      <c r="T462" s="171"/>
    </row>
    <row r="463" spans="1:20" s="170" customFormat="1" ht="24" customHeight="1">
      <c r="A463" s="169">
        <f t="shared" si="8"/>
        <v>2</v>
      </c>
      <c r="B463" s="262"/>
      <c r="C463" s="211">
        <v>6924512</v>
      </c>
      <c r="D463" s="210" t="s">
        <v>38</v>
      </c>
      <c r="E463" s="210" t="s">
        <v>2</v>
      </c>
      <c r="F463" s="209" t="s">
        <v>720</v>
      </c>
      <c r="G463" s="208">
        <v>2</v>
      </c>
      <c r="H463" s="207" t="s">
        <v>179</v>
      </c>
      <c r="I463" s="261"/>
      <c r="J463" s="205"/>
      <c r="K463" s="260"/>
      <c r="L463" s="260"/>
      <c r="M463" s="203"/>
      <c r="N463" s="171" t="str">
        <f>VLOOKUP(C463,'Points-2015'!D:E,2,FALSE)</f>
        <v>ASCSP</v>
      </c>
      <c r="O463" s="171"/>
      <c r="P463" s="171"/>
      <c r="Q463" s="171"/>
      <c r="R463" s="172"/>
      <c r="T463" s="171"/>
    </row>
    <row r="464" spans="1:20" s="170" customFormat="1" ht="24" customHeight="1" thickBot="1">
      <c r="A464" s="169">
        <f t="shared" si="8"/>
        <v>2</v>
      </c>
      <c r="B464" s="259" t="s">
        <v>726</v>
      </c>
      <c r="C464" s="201">
        <v>6924513</v>
      </c>
      <c r="D464" s="200" t="s">
        <v>353</v>
      </c>
      <c r="E464" s="200" t="s">
        <v>2</v>
      </c>
      <c r="F464" s="199" t="s">
        <v>720</v>
      </c>
      <c r="G464" s="198">
        <v>2</v>
      </c>
      <c r="H464" s="197" t="s">
        <v>179</v>
      </c>
      <c r="I464" s="258"/>
      <c r="J464" s="195"/>
      <c r="K464" s="257"/>
      <c r="L464" s="257"/>
      <c r="M464" s="193"/>
      <c r="N464" s="171" t="str">
        <f>VLOOKUP(C464,'Points-2015'!D:E,2,FALSE)</f>
        <v>ASCSP</v>
      </c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f t="shared" si="8"/>
        <v>2</v>
      </c>
      <c r="B465" s="278"/>
      <c r="C465" s="191"/>
      <c r="D465" s="190" t="e">
        <v>#N/A</v>
      </c>
      <c r="E465" s="190" t="e">
        <v>#N/A</v>
      </c>
      <c r="F465" s="189" t="s">
        <v>720</v>
      </c>
      <c r="G465" s="188"/>
      <c r="H465" s="187" t="e">
        <v>#N/A</v>
      </c>
      <c r="I465" s="256"/>
      <c r="J465" s="185"/>
      <c r="K465" s="255"/>
      <c r="L465" s="255"/>
      <c r="M465" s="183"/>
      <c r="N465" s="171"/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f t="shared" si="8"/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/>
      <c r="M466" s="213"/>
      <c r="N466" s="171"/>
      <c r="O466" s="171"/>
      <c r="P466" s="171"/>
      <c r="Q466" s="171"/>
      <c r="R466" s="172"/>
      <c r="T466" s="171"/>
    </row>
    <row r="467" spans="1:20" s="170" customFormat="1" ht="24" customHeight="1">
      <c r="A467" s="169">
        <f t="shared" ref="A467:A522" si="9">A463+1</f>
        <v>3</v>
      </c>
      <c r="B467" s="276"/>
      <c r="C467" s="251">
        <v>6901432</v>
      </c>
      <c r="D467" s="250" t="s">
        <v>323</v>
      </c>
      <c r="E467" s="250" t="s">
        <v>2</v>
      </c>
      <c r="F467" s="249" t="s">
        <v>720</v>
      </c>
      <c r="G467" s="248">
        <v>2</v>
      </c>
      <c r="H467" s="247" t="s">
        <v>179</v>
      </c>
      <c r="I467" s="275"/>
      <c r="J467" s="245"/>
      <c r="K467" s="274"/>
      <c r="L467" s="274"/>
      <c r="M467" s="243"/>
      <c r="N467" s="171" t="str">
        <f>VLOOKUP(C467,'Points-2015'!D:E,2,FALSE)</f>
        <v>ASCSP</v>
      </c>
      <c r="O467" s="171"/>
      <c r="P467" s="171"/>
      <c r="Q467" s="171"/>
      <c r="R467" s="172"/>
      <c r="T467" s="171"/>
    </row>
    <row r="468" spans="1:20" s="170" customFormat="1" ht="24" customHeight="1" thickBot="1">
      <c r="A468" s="169">
        <f t="shared" si="9"/>
        <v>3</v>
      </c>
      <c r="B468" s="273" t="s">
        <v>726</v>
      </c>
      <c r="C468" s="241">
        <v>6925913</v>
      </c>
      <c r="D468" s="240" t="s">
        <v>324</v>
      </c>
      <c r="E468" s="240" t="s">
        <v>2</v>
      </c>
      <c r="F468" s="239" t="s">
        <v>720</v>
      </c>
      <c r="G468" s="238">
        <v>2</v>
      </c>
      <c r="H468" s="237" t="s">
        <v>179</v>
      </c>
      <c r="I468" s="272"/>
      <c r="J468" s="235"/>
      <c r="K468" s="271"/>
      <c r="L468" s="271"/>
      <c r="M468" s="233"/>
      <c r="N468" s="171" t="str">
        <f>VLOOKUP(C468,'Points-2015'!D:E,2,FALSE)</f>
        <v>ASCSP</v>
      </c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f t="shared" si="9"/>
        <v>3</v>
      </c>
      <c r="B469" s="270"/>
      <c r="C469" s="231"/>
      <c r="D469" s="230" t="e">
        <v>#N/A</v>
      </c>
      <c r="E469" s="230" t="e">
        <v>#N/A</v>
      </c>
      <c r="F469" s="229" t="s">
        <v>720</v>
      </c>
      <c r="G469" s="228"/>
      <c r="H469" s="227" t="e">
        <v>#N/A</v>
      </c>
      <c r="I469" s="269"/>
      <c r="J469" s="225"/>
      <c r="K469" s="268"/>
      <c r="L469" s="268"/>
      <c r="M469" s="223"/>
      <c r="N469" s="171"/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f t="shared" si="9"/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/>
      <c r="M470" s="213"/>
      <c r="N470" s="171"/>
      <c r="O470" s="171"/>
      <c r="P470" s="171"/>
      <c r="Q470" s="171"/>
      <c r="R470" s="172"/>
      <c r="T470" s="171"/>
    </row>
    <row r="471" spans="1:20" s="170" customFormat="1" ht="24" customHeight="1">
      <c r="A471" s="169">
        <f t="shared" si="9"/>
        <v>4</v>
      </c>
      <c r="B471" s="262"/>
      <c r="C471" s="211">
        <v>6905936</v>
      </c>
      <c r="D471" s="210" t="s">
        <v>220</v>
      </c>
      <c r="E471" s="210" t="s">
        <v>3</v>
      </c>
      <c r="F471" s="209" t="s">
        <v>720</v>
      </c>
      <c r="G471" s="208">
        <v>3</v>
      </c>
      <c r="H471" s="207" t="s">
        <v>179</v>
      </c>
      <c r="I471" s="261"/>
      <c r="J471" s="205" t="s">
        <v>793</v>
      </c>
      <c r="K471" s="260"/>
      <c r="L471" s="260"/>
      <c r="M471" s="203"/>
      <c r="N471" s="171" t="str">
        <f>VLOOKUP(C471,'Points-2015'!D:E,2,FALSE)</f>
        <v>ASPTT</v>
      </c>
      <c r="O471" s="171"/>
      <c r="P471" s="171"/>
      <c r="Q471" s="171"/>
      <c r="R471" s="172"/>
      <c r="T471" s="171"/>
    </row>
    <row r="472" spans="1:20" s="170" customFormat="1" ht="24" customHeight="1" thickBot="1">
      <c r="A472" s="169">
        <f t="shared" si="9"/>
        <v>4</v>
      </c>
      <c r="B472" s="259" t="s">
        <v>726</v>
      </c>
      <c r="C472" s="201">
        <v>4304936</v>
      </c>
      <c r="D472" s="200" t="s">
        <v>186</v>
      </c>
      <c r="E472" s="200" t="s">
        <v>3</v>
      </c>
      <c r="F472" s="199" t="s">
        <v>720</v>
      </c>
      <c r="G472" s="198">
        <v>3</v>
      </c>
      <c r="H472" s="197" t="s">
        <v>179</v>
      </c>
      <c r="I472" s="258"/>
      <c r="J472" s="195" t="s">
        <v>793</v>
      </c>
      <c r="K472" s="257"/>
      <c r="L472" s="257"/>
      <c r="M472" s="193"/>
      <c r="N472" s="171" t="str">
        <f>VLOOKUP(C472,'Points-2015'!D:E,2,FALSE)</f>
        <v>ASPTT</v>
      </c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f t="shared" si="9"/>
        <v>4</v>
      </c>
      <c r="B473" s="278"/>
      <c r="C473" s="191" t="s">
        <v>175</v>
      </c>
      <c r="D473" s="190" t="s">
        <v>176</v>
      </c>
      <c r="E473" s="190" t="s">
        <v>177</v>
      </c>
      <c r="F473" s="189" t="s">
        <v>720</v>
      </c>
      <c r="G473" s="188"/>
      <c r="H473" s="187" t="s">
        <v>178</v>
      </c>
      <c r="I473" s="256"/>
      <c r="J473" s="185"/>
      <c r="K473" s="255"/>
      <c r="L473" s="255"/>
      <c r="M473" s="183"/>
      <c r="N473" s="171"/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f t="shared" si="9"/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/>
      <c r="M474" s="213"/>
      <c r="N474" s="171"/>
      <c r="O474" s="171"/>
      <c r="P474" s="171"/>
      <c r="Q474" s="171"/>
      <c r="R474" s="172"/>
      <c r="T474" s="171"/>
    </row>
    <row r="475" spans="1:20" s="170" customFormat="1" ht="24" customHeight="1">
      <c r="A475" s="169">
        <f t="shared" si="9"/>
        <v>5</v>
      </c>
      <c r="B475" s="276"/>
      <c r="C475" s="251">
        <v>6903022</v>
      </c>
      <c r="D475" s="250" t="s">
        <v>215</v>
      </c>
      <c r="E475" s="250" t="s">
        <v>1</v>
      </c>
      <c r="F475" s="249" t="s">
        <v>720</v>
      </c>
      <c r="G475" s="248">
        <v>2</v>
      </c>
      <c r="H475" s="247" t="s">
        <v>8</v>
      </c>
      <c r="I475" s="275"/>
      <c r="J475" s="245"/>
      <c r="K475" s="274"/>
      <c r="L475" s="274"/>
      <c r="M475" s="243"/>
      <c r="N475" s="171" t="str">
        <f>VLOOKUP(C475,'Points-2015'!D:E,2,FALSE)</f>
        <v>ATSCAF</v>
      </c>
      <c r="O475" s="171"/>
      <c r="P475" s="171"/>
      <c r="Q475" s="171"/>
      <c r="R475" s="172"/>
      <c r="T475" s="171"/>
    </row>
    <row r="476" spans="1:20" s="170" customFormat="1" ht="24" customHeight="1" thickBot="1">
      <c r="A476" s="169">
        <f t="shared" si="9"/>
        <v>5</v>
      </c>
      <c r="B476" s="273" t="s">
        <v>726</v>
      </c>
      <c r="C476" s="241">
        <v>6922115</v>
      </c>
      <c r="D476" s="240" t="s">
        <v>114</v>
      </c>
      <c r="E476" s="240" t="s">
        <v>1</v>
      </c>
      <c r="F476" s="239" t="s">
        <v>720</v>
      </c>
      <c r="G476" s="238">
        <v>2</v>
      </c>
      <c r="H476" s="237" t="s">
        <v>179</v>
      </c>
      <c r="I476" s="272"/>
      <c r="J476" s="235"/>
      <c r="K476" s="271"/>
      <c r="L476" s="271" t="s">
        <v>747</v>
      </c>
      <c r="M476" s="233"/>
      <c r="N476" s="171" t="str">
        <f>VLOOKUP(C476,'Points-2015'!D:E,2,FALSE)</f>
        <v>ATSCAF</v>
      </c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f t="shared" si="9"/>
        <v>5</v>
      </c>
      <c r="B477" s="270"/>
      <c r="C477" s="231"/>
      <c r="D477" s="230" t="e">
        <v>#N/A</v>
      </c>
      <c r="E477" s="230" t="e">
        <v>#N/A</v>
      </c>
      <c r="F477" s="229" t="s">
        <v>720</v>
      </c>
      <c r="G477" s="228"/>
      <c r="H477" s="227" t="e">
        <v>#N/A</v>
      </c>
      <c r="I477" s="269"/>
      <c r="J477" s="225"/>
      <c r="K477" s="268"/>
      <c r="L477" s="268"/>
      <c r="M477" s="223"/>
      <c r="N477" s="171"/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f t="shared" si="9"/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/>
      <c r="M478" s="213"/>
      <c r="N478" s="171"/>
      <c r="O478" s="171"/>
      <c r="P478" s="171"/>
      <c r="Q478" s="171"/>
      <c r="R478" s="172"/>
      <c r="T478" s="171"/>
    </row>
    <row r="479" spans="1:20" s="170" customFormat="1" ht="24" customHeight="1">
      <c r="A479" s="169">
        <f t="shared" si="9"/>
        <v>6</v>
      </c>
      <c r="B479" s="262"/>
      <c r="C479" s="211">
        <v>6924981</v>
      </c>
      <c r="D479" s="210" t="s">
        <v>476</v>
      </c>
      <c r="E479" s="210" t="s">
        <v>350</v>
      </c>
      <c r="F479" s="209" t="s">
        <v>720</v>
      </c>
      <c r="G479" s="208">
        <v>2</v>
      </c>
      <c r="H479" s="207" t="s">
        <v>179</v>
      </c>
      <c r="I479" s="261"/>
      <c r="J479" s="205"/>
      <c r="K479" s="260"/>
      <c r="L479" s="260"/>
      <c r="M479" s="203"/>
      <c r="N479" s="171" t="str">
        <f>VLOOKUP(C479,'Points-2015'!D:E,2,FALSE)</f>
        <v>S A L</v>
      </c>
      <c r="O479" s="171"/>
      <c r="P479" s="171"/>
      <c r="Q479" s="171"/>
      <c r="R479" s="172"/>
      <c r="T479" s="171"/>
    </row>
    <row r="480" spans="1:20" s="170" customFormat="1" ht="24" customHeight="1" thickBot="1">
      <c r="A480" s="169">
        <f t="shared" si="9"/>
        <v>6</v>
      </c>
      <c r="B480" s="259" t="s">
        <v>726</v>
      </c>
      <c r="C480" s="201">
        <v>6925216</v>
      </c>
      <c r="D480" s="200" t="s">
        <v>474</v>
      </c>
      <c r="E480" s="200" t="s">
        <v>350</v>
      </c>
      <c r="F480" s="199" t="s">
        <v>720</v>
      </c>
      <c r="G480" s="198">
        <v>2</v>
      </c>
      <c r="H480" s="197" t="s">
        <v>179</v>
      </c>
      <c r="I480" s="258"/>
      <c r="J480" s="195"/>
      <c r="K480" s="257"/>
      <c r="L480" s="257"/>
      <c r="M480" s="193"/>
      <c r="N480" s="171" t="str">
        <f>VLOOKUP(C480,'Points-2015'!D:E,2,FALSE)</f>
        <v>S A L</v>
      </c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f t="shared" si="9"/>
        <v>6</v>
      </c>
      <c r="B481" s="278"/>
      <c r="C481" s="191"/>
      <c r="D481" s="190" t="e">
        <v>#N/A</v>
      </c>
      <c r="E481" s="190" t="e">
        <v>#N/A</v>
      </c>
      <c r="F481" s="189" t="s">
        <v>720</v>
      </c>
      <c r="G481" s="188"/>
      <c r="H481" s="187" t="e">
        <v>#N/A</v>
      </c>
      <c r="I481" s="256"/>
      <c r="J481" s="185"/>
      <c r="K481" s="255"/>
      <c r="L481" s="255"/>
      <c r="M481" s="183"/>
      <c r="N481" s="171"/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f t="shared" si="9"/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/>
      <c r="M482" s="213"/>
      <c r="N482" s="171"/>
      <c r="O482" s="171"/>
      <c r="P482" s="171"/>
      <c r="Q482" s="171"/>
      <c r="R482" s="172"/>
      <c r="T482" s="171"/>
    </row>
    <row r="483" spans="1:20" s="170" customFormat="1" ht="24" customHeight="1">
      <c r="A483" s="169">
        <f t="shared" si="9"/>
        <v>7</v>
      </c>
      <c r="B483" s="276"/>
      <c r="C483" s="251">
        <v>6925191</v>
      </c>
      <c r="D483" s="250" t="s">
        <v>294</v>
      </c>
      <c r="E483" s="250" t="s">
        <v>554</v>
      </c>
      <c r="F483" s="249" t="s">
        <v>720</v>
      </c>
      <c r="G483" s="248">
        <v>2</v>
      </c>
      <c r="H483" s="247" t="s">
        <v>179</v>
      </c>
      <c r="I483" s="275"/>
      <c r="J483" s="245"/>
      <c r="K483" s="274"/>
      <c r="L483" s="274"/>
      <c r="M483" s="243"/>
      <c r="N483" s="171" t="str">
        <f>VLOOKUP(C483,'Points-2015'!D:E,2,FALSE)</f>
        <v>TROLLSPORT</v>
      </c>
      <c r="O483" s="171"/>
      <c r="P483" s="171"/>
      <c r="Q483" s="171"/>
      <c r="R483" s="172"/>
      <c r="T483" s="171"/>
    </row>
    <row r="484" spans="1:20" s="170" customFormat="1" ht="24" customHeight="1" thickBot="1">
      <c r="A484" s="169">
        <f t="shared" si="9"/>
        <v>7</v>
      </c>
      <c r="B484" s="273" t="s">
        <v>726</v>
      </c>
      <c r="C484" s="241">
        <v>6925542</v>
      </c>
      <c r="D484" s="240" t="s">
        <v>300</v>
      </c>
      <c r="E484" s="240" t="s">
        <v>554</v>
      </c>
      <c r="F484" s="239" t="s">
        <v>720</v>
      </c>
      <c r="G484" s="238">
        <v>2</v>
      </c>
      <c r="H484" s="237" t="s">
        <v>179</v>
      </c>
      <c r="I484" s="272"/>
      <c r="J484" s="235"/>
      <c r="K484" s="271"/>
      <c r="L484" s="271"/>
      <c r="M484" s="233"/>
      <c r="N484" s="171" t="str">
        <f>VLOOKUP(C484,'Points-2015'!D:E,2,FALSE)</f>
        <v>TROLLSPORT</v>
      </c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f t="shared" si="9"/>
        <v>7</v>
      </c>
      <c r="B485" s="270"/>
      <c r="C485" s="231"/>
      <c r="D485" s="230" t="e">
        <v>#N/A</v>
      </c>
      <c r="E485" s="230" t="e">
        <v>#N/A</v>
      </c>
      <c r="F485" s="229" t="s">
        <v>720</v>
      </c>
      <c r="G485" s="228"/>
      <c r="H485" s="227" t="e">
        <v>#N/A</v>
      </c>
      <c r="I485" s="269"/>
      <c r="J485" s="225"/>
      <c r="K485" s="268"/>
      <c r="L485" s="268"/>
      <c r="M485" s="223"/>
      <c r="N485" s="171"/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f t="shared" si="9"/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/>
      <c r="M486" s="213"/>
      <c r="N486" s="171"/>
      <c r="O486" s="171"/>
      <c r="P486" s="171"/>
      <c r="Q486" s="171"/>
      <c r="R486" s="172"/>
      <c r="T486" s="171"/>
    </row>
    <row r="487" spans="1:20" s="170" customFormat="1" ht="24" customHeight="1">
      <c r="A487" s="169">
        <f t="shared" si="9"/>
        <v>8</v>
      </c>
      <c r="B487" s="262"/>
      <c r="C487" s="211">
        <v>6920243</v>
      </c>
      <c r="D487" s="210" t="s">
        <v>87</v>
      </c>
      <c r="E487" s="210" t="s">
        <v>554</v>
      </c>
      <c r="F487" s="209" t="s">
        <v>720</v>
      </c>
      <c r="G487" s="208">
        <v>2</v>
      </c>
      <c r="H487" s="207" t="s">
        <v>179</v>
      </c>
      <c r="I487" s="261"/>
      <c r="J487" s="205"/>
      <c r="K487" s="260"/>
      <c r="L487" s="260"/>
      <c r="M487" s="203"/>
      <c r="N487" s="171" t="str">
        <f>VLOOKUP(C487,'Points-2015'!D:E,2,FALSE)</f>
        <v>TROLLSPORT</v>
      </c>
      <c r="O487" s="171"/>
      <c r="P487" s="171"/>
      <c r="Q487" s="171"/>
      <c r="R487" s="172"/>
      <c r="T487" s="171"/>
    </row>
    <row r="488" spans="1:20" s="170" customFormat="1" ht="24" customHeight="1" thickBot="1">
      <c r="A488" s="169">
        <f t="shared" si="9"/>
        <v>8</v>
      </c>
      <c r="B488" s="259" t="s">
        <v>726</v>
      </c>
      <c r="C488" s="201">
        <v>6919371</v>
      </c>
      <c r="D488" s="200" t="s">
        <v>58</v>
      </c>
      <c r="E488" s="200" t="s">
        <v>554</v>
      </c>
      <c r="F488" s="199" t="s">
        <v>720</v>
      </c>
      <c r="G488" s="198">
        <v>2</v>
      </c>
      <c r="H488" s="197" t="s">
        <v>179</v>
      </c>
      <c r="I488" s="258"/>
      <c r="J488" s="195"/>
      <c r="K488" s="257"/>
      <c r="L488" s="257"/>
      <c r="M488" s="193"/>
      <c r="N488" s="171" t="str">
        <f>VLOOKUP(C488,'Points-2015'!D:E,2,FALSE)</f>
        <v>TROLLSPORT</v>
      </c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f t="shared" si="9"/>
        <v>8</v>
      </c>
      <c r="B489" s="278"/>
      <c r="C489" s="191"/>
      <c r="D489" s="190" t="e">
        <v>#N/A</v>
      </c>
      <c r="E489" s="190" t="e">
        <v>#N/A</v>
      </c>
      <c r="F489" s="189" t="s">
        <v>720</v>
      </c>
      <c r="G489" s="188"/>
      <c r="H489" s="187" t="e">
        <v>#N/A</v>
      </c>
      <c r="I489" s="256"/>
      <c r="J489" s="185"/>
      <c r="K489" s="255"/>
      <c r="L489" s="255"/>
      <c r="M489" s="183"/>
      <c r="N489" s="171"/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f t="shared" si="9"/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/>
      <c r="M490" s="213"/>
      <c r="N490" s="171"/>
      <c r="O490" s="171"/>
      <c r="P490" s="171"/>
      <c r="Q490" s="171"/>
      <c r="R490" s="172"/>
      <c r="T490" s="171"/>
    </row>
    <row r="491" spans="1:20" s="170" customFormat="1" ht="24" customHeight="1">
      <c r="A491" s="169">
        <v>1</v>
      </c>
      <c r="B491" s="276"/>
      <c r="C491" s="251">
        <v>6919954</v>
      </c>
      <c r="D491" s="250" t="s">
        <v>254</v>
      </c>
      <c r="E491" s="250" t="s">
        <v>0</v>
      </c>
      <c r="F491" s="249" t="s">
        <v>720</v>
      </c>
      <c r="G491" s="248">
        <v>3</v>
      </c>
      <c r="H491" s="247" t="s">
        <v>8</v>
      </c>
      <c r="I491" s="275"/>
      <c r="J491" s="245"/>
      <c r="K491" s="274"/>
      <c r="L491" s="274"/>
      <c r="M491" s="243"/>
      <c r="N491" s="171" t="str">
        <f>VLOOKUP(C491,'Points-2015'!D:E,2,FALSE)</f>
        <v>ALSTOM</v>
      </c>
      <c r="O491" s="171"/>
      <c r="P491" s="171"/>
      <c r="Q491" s="171"/>
      <c r="R491" s="172"/>
      <c r="T491" s="171"/>
    </row>
    <row r="492" spans="1:20" s="170" customFormat="1" ht="24" customHeight="1" thickBot="1">
      <c r="A492" s="169">
        <v>1</v>
      </c>
      <c r="B492" s="273" t="s">
        <v>725</v>
      </c>
      <c r="C492" s="241">
        <v>6919953</v>
      </c>
      <c r="D492" s="240" t="s">
        <v>253</v>
      </c>
      <c r="E492" s="240" t="s">
        <v>0</v>
      </c>
      <c r="F492" s="239" t="s">
        <v>720</v>
      </c>
      <c r="G492" s="238">
        <v>3</v>
      </c>
      <c r="H492" s="237" t="s">
        <v>179</v>
      </c>
      <c r="I492" s="272"/>
      <c r="J492" s="235"/>
      <c r="K492" s="271"/>
      <c r="L492" s="271" t="s">
        <v>747</v>
      </c>
      <c r="M492" s="233"/>
      <c r="N492" s="171" t="str">
        <f>VLOOKUP(C492,'Points-2015'!D:E,2,FALSE)</f>
        <v>ALSTOM</v>
      </c>
      <c r="O492" s="171"/>
      <c r="P492" s="171"/>
      <c r="Q492" s="171"/>
      <c r="R492" s="172"/>
      <c r="T492" s="171"/>
    </row>
    <row r="493" spans="1:20" s="170" customFormat="1" ht="24" hidden="1" customHeight="1" thickBot="1">
      <c r="A493" s="169">
        <v>1</v>
      </c>
      <c r="B493" s="270"/>
      <c r="C493" s="231"/>
      <c r="D493" s="230" t="e">
        <v>#N/A</v>
      </c>
      <c r="E493" s="230" t="e">
        <v>#N/A</v>
      </c>
      <c r="F493" s="229" t="s">
        <v>720</v>
      </c>
      <c r="G493" s="228"/>
      <c r="H493" s="227" t="e">
        <v>#N/A</v>
      </c>
      <c r="I493" s="269"/>
      <c r="J493" s="225"/>
      <c r="K493" s="268"/>
      <c r="L493" s="268"/>
      <c r="M493" s="223"/>
      <c r="N493" s="171"/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/>
      <c r="M494" s="213"/>
      <c r="N494" s="171"/>
      <c r="O494" s="171"/>
      <c r="P494" s="171"/>
      <c r="Q494" s="171"/>
      <c r="R494" s="172"/>
      <c r="T494" s="171"/>
    </row>
    <row r="495" spans="1:20" s="170" customFormat="1" ht="24" customHeight="1">
      <c r="A495" s="169">
        <f t="shared" si="9"/>
        <v>2</v>
      </c>
      <c r="B495" s="262"/>
      <c r="C495" s="211">
        <v>8308065</v>
      </c>
      <c r="D495" s="210" t="s">
        <v>63</v>
      </c>
      <c r="E495" s="210" t="s">
        <v>3</v>
      </c>
      <c r="F495" s="209" t="s">
        <v>720</v>
      </c>
      <c r="G495" s="208">
        <v>3</v>
      </c>
      <c r="H495" s="207" t="s">
        <v>179</v>
      </c>
      <c r="I495" s="261"/>
      <c r="J495" s="205"/>
      <c r="K495" s="260"/>
      <c r="L495" s="260"/>
      <c r="M495" s="203"/>
      <c r="N495" s="171" t="str">
        <f>VLOOKUP(C495,'Points-2015'!D:E,2,FALSE)</f>
        <v>ASPTT</v>
      </c>
      <c r="O495" s="171"/>
      <c r="P495" s="171"/>
      <c r="Q495" s="171"/>
      <c r="R495" s="172"/>
      <c r="T495" s="171"/>
    </row>
    <row r="496" spans="1:20" s="170" customFormat="1" ht="24" customHeight="1" thickBot="1">
      <c r="A496" s="169">
        <f t="shared" si="9"/>
        <v>2</v>
      </c>
      <c r="B496" s="259" t="s">
        <v>725</v>
      </c>
      <c r="C496" s="201">
        <v>6917211</v>
      </c>
      <c r="D496" s="200" t="s">
        <v>57</v>
      </c>
      <c r="E496" s="200" t="s">
        <v>3</v>
      </c>
      <c r="F496" s="199" t="s">
        <v>720</v>
      </c>
      <c r="G496" s="198">
        <v>3</v>
      </c>
      <c r="H496" s="197" t="s">
        <v>179</v>
      </c>
      <c r="I496" s="258"/>
      <c r="J496" s="195"/>
      <c r="K496" s="257"/>
      <c r="L496" s="257"/>
      <c r="M496" s="193"/>
      <c r="N496" s="171" t="str">
        <f>VLOOKUP(C496,'Points-2015'!D:E,2,FALSE)</f>
        <v>ASPTT</v>
      </c>
      <c r="O496" s="171"/>
      <c r="P496" s="171"/>
      <c r="Q496" s="171"/>
      <c r="R496" s="172"/>
      <c r="T496" s="171"/>
    </row>
    <row r="497" spans="1:20" s="170" customFormat="1" ht="24" hidden="1" customHeight="1" thickBot="1">
      <c r="A497" s="169">
        <f t="shared" si="9"/>
        <v>2</v>
      </c>
      <c r="B497" s="278"/>
      <c r="C497" s="191"/>
      <c r="D497" s="190" t="e">
        <v>#N/A</v>
      </c>
      <c r="E497" s="190" t="e">
        <v>#N/A</v>
      </c>
      <c r="F497" s="189" t="s">
        <v>720</v>
      </c>
      <c r="G497" s="188"/>
      <c r="H497" s="187" t="e">
        <v>#N/A</v>
      </c>
      <c r="I497" s="256"/>
      <c r="J497" s="185"/>
      <c r="K497" s="255"/>
      <c r="L497" s="255"/>
      <c r="M497" s="183"/>
      <c r="N497" s="171"/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f t="shared" si="9"/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/>
      <c r="M498" s="213"/>
      <c r="N498" s="171"/>
      <c r="O498" s="171"/>
      <c r="P498" s="171"/>
      <c r="Q498" s="171"/>
      <c r="R498" s="172"/>
      <c r="T498" s="171"/>
    </row>
    <row r="499" spans="1:20" s="170" customFormat="1" ht="24" customHeight="1">
      <c r="A499" s="169">
        <f t="shared" si="9"/>
        <v>3</v>
      </c>
      <c r="B499" s="276"/>
      <c r="C499" s="251">
        <v>6901245</v>
      </c>
      <c r="D499" s="250" t="s">
        <v>81</v>
      </c>
      <c r="E499" s="250" t="s">
        <v>350</v>
      </c>
      <c r="F499" s="249" t="s">
        <v>720</v>
      </c>
      <c r="G499" s="248">
        <v>3</v>
      </c>
      <c r="H499" s="247" t="s">
        <v>8</v>
      </c>
      <c r="I499" s="275"/>
      <c r="J499" s="245"/>
      <c r="K499" s="274"/>
      <c r="L499" s="274"/>
      <c r="M499" s="243"/>
      <c r="N499" s="171" t="str">
        <f>VLOOKUP(C499,'Points-2015'!D:E,2,FALSE)</f>
        <v>S A L</v>
      </c>
      <c r="O499" s="171"/>
      <c r="P499" s="171"/>
      <c r="Q499" s="171"/>
      <c r="R499" s="172"/>
      <c r="T499" s="171"/>
    </row>
    <row r="500" spans="1:20" s="170" customFormat="1" ht="24" customHeight="1" thickBot="1">
      <c r="A500" s="169">
        <f t="shared" si="9"/>
        <v>3</v>
      </c>
      <c r="B500" s="273" t="s">
        <v>725</v>
      </c>
      <c r="C500" s="241">
        <v>3802304</v>
      </c>
      <c r="D500" s="240" t="s">
        <v>73</v>
      </c>
      <c r="E500" s="240" t="s">
        <v>350</v>
      </c>
      <c r="F500" s="239" t="s">
        <v>720</v>
      </c>
      <c r="G500" s="238">
        <v>3</v>
      </c>
      <c r="H500" s="237" t="s">
        <v>179</v>
      </c>
      <c r="I500" s="272"/>
      <c r="J500" s="235"/>
      <c r="K500" s="271"/>
      <c r="L500" s="271" t="s">
        <v>747</v>
      </c>
      <c r="M500" s="233"/>
      <c r="N500" s="171" t="str">
        <f>VLOOKUP(C500,'Points-2015'!D:E,2,FALSE)</f>
        <v>S A L</v>
      </c>
      <c r="O500" s="171"/>
      <c r="P500" s="171"/>
      <c r="Q500" s="171"/>
      <c r="R500" s="172"/>
      <c r="T500" s="171"/>
    </row>
    <row r="501" spans="1:20" s="170" customFormat="1" ht="24" hidden="1" customHeight="1" thickBot="1">
      <c r="A501" s="169">
        <f t="shared" si="9"/>
        <v>3</v>
      </c>
      <c r="B501" s="270"/>
      <c r="C501" s="231"/>
      <c r="D501" s="230" t="e">
        <v>#N/A</v>
      </c>
      <c r="E501" s="230" t="e">
        <v>#N/A</v>
      </c>
      <c r="F501" s="229" t="s">
        <v>720</v>
      </c>
      <c r="G501" s="228"/>
      <c r="H501" s="227" t="e">
        <v>#N/A</v>
      </c>
      <c r="I501" s="269"/>
      <c r="J501" s="225"/>
      <c r="K501" s="268"/>
      <c r="L501" s="268"/>
      <c r="M501" s="223"/>
      <c r="N501" s="171"/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f t="shared" si="9"/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/>
      <c r="M502" s="213"/>
      <c r="N502" s="171"/>
      <c r="O502" s="171"/>
      <c r="P502" s="171"/>
      <c r="Q502" s="171"/>
      <c r="R502" s="172"/>
      <c r="T502" s="171"/>
    </row>
    <row r="503" spans="1:20" s="170" customFormat="1" ht="24" customHeight="1">
      <c r="A503" s="169">
        <f t="shared" si="9"/>
        <v>4</v>
      </c>
      <c r="B503" s="262"/>
      <c r="C503" s="211">
        <v>6926182</v>
      </c>
      <c r="D503" s="210" t="s">
        <v>569</v>
      </c>
      <c r="E503" s="210" t="s">
        <v>554</v>
      </c>
      <c r="F503" s="209" t="s">
        <v>720</v>
      </c>
      <c r="G503" s="208">
        <v>3</v>
      </c>
      <c r="H503" s="207" t="s">
        <v>179</v>
      </c>
      <c r="I503" s="261"/>
      <c r="J503" s="205"/>
      <c r="K503" s="260"/>
      <c r="L503" s="260"/>
      <c r="M503" s="203"/>
      <c r="N503" s="171" t="str">
        <f>VLOOKUP(C503,'Points-2015'!D:E,2,FALSE)</f>
        <v>TROLLSPORT</v>
      </c>
      <c r="O503" s="171"/>
      <c r="P503" s="171"/>
      <c r="Q503" s="171"/>
      <c r="R503" s="172"/>
      <c r="T503" s="171"/>
    </row>
    <row r="504" spans="1:20" s="170" customFormat="1" ht="24" customHeight="1" thickBot="1">
      <c r="A504" s="169">
        <f t="shared" si="9"/>
        <v>4</v>
      </c>
      <c r="B504" s="259" t="s">
        <v>725</v>
      </c>
      <c r="C504" s="201">
        <v>6926181</v>
      </c>
      <c r="D504" s="200" t="s">
        <v>567</v>
      </c>
      <c r="E504" s="200" t="s">
        <v>554</v>
      </c>
      <c r="F504" s="199" t="s">
        <v>720</v>
      </c>
      <c r="G504" s="198">
        <v>3</v>
      </c>
      <c r="H504" s="197" t="s">
        <v>179</v>
      </c>
      <c r="I504" s="258"/>
      <c r="J504" s="195"/>
      <c r="K504" s="257"/>
      <c r="L504" s="257"/>
      <c r="M504" s="193"/>
      <c r="N504" s="171" t="str">
        <f>VLOOKUP(C504,'Points-2015'!D:E,2,FALSE)</f>
        <v>TROLLSPORT</v>
      </c>
      <c r="O504" s="171"/>
      <c r="P504" s="171"/>
      <c r="Q504" s="171"/>
      <c r="R504" s="172"/>
      <c r="T504" s="171"/>
    </row>
    <row r="505" spans="1:20" s="170" customFormat="1" ht="24" hidden="1" customHeight="1" thickBot="1">
      <c r="A505" s="169">
        <f t="shared" si="9"/>
        <v>4</v>
      </c>
      <c r="B505" s="278"/>
      <c r="C505" s="191"/>
      <c r="D505" s="190" t="e">
        <v>#N/A</v>
      </c>
      <c r="E505" s="190" t="e">
        <v>#N/A</v>
      </c>
      <c r="F505" s="189" t="s">
        <v>720</v>
      </c>
      <c r="G505" s="188"/>
      <c r="H505" s="187" t="e">
        <v>#N/A</v>
      </c>
      <c r="I505" s="256"/>
      <c r="J505" s="185"/>
      <c r="K505" s="255"/>
      <c r="L505" s="255"/>
      <c r="M505" s="183"/>
      <c r="N505" s="171"/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f t="shared" si="9"/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/>
      <c r="O506" s="171"/>
      <c r="P506" s="171"/>
      <c r="Q506" s="171"/>
      <c r="R506" s="172"/>
      <c r="T506" s="171"/>
    </row>
    <row r="507" spans="1:20" s="170" customFormat="1" ht="24" customHeight="1">
      <c r="A507" s="169">
        <v>1</v>
      </c>
      <c r="B507" s="276"/>
      <c r="C507" s="251">
        <v>6908332</v>
      </c>
      <c r="D507" s="250" t="s">
        <v>224</v>
      </c>
      <c r="E507" s="250" t="s">
        <v>5</v>
      </c>
      <c r="F507" s="249" t="s">
        <v>720</v>
      </c>
      <c r="G507" s="248">
        <v>5</v>
      </c>
      <c r="H507" s="247" t="s">
        <v>179</v>
      </c>
      <c r="I507" s="275"/>
      <c r="J507" s="245" t="s">
        <v>793</v>
      </c>
      <c r="K507" s="274"/>
      <c r="L507" s="274"/>
      <c r="M507" s="243"/>
      <c r="N507" s="171" t="str">
        <f>VLOOKUP(C507,'Points-2015'!D:E,2,FALSE)</f>
        <v>CASCOL</v>
      </c>
      <c r="O507" s="171"/>
      <c r="P507" s="171"/>
      <c r="Q507" s="171"/>
      <c r="R507" s="172"/>
      <c r="T507" s="171"/>
    </row>
    <row r="508" spans="1:20" s="170" customFormat="1" ht="24" customHeight="1" thickBot="1">
      <c r="A508" s="169">
        <v>1</v>
      </c>
      <c r="B508" s="273" t="s">
        <v>723</v>
      </c>
      <c r="C508" s="241">
        <v>6901167</v>
      </c>
      <c r="D508" s="240" t="s">
        <v>197</v>
      </c>
      <c r="E508" s="240" t="s">
        <v>5</v>
      </c>
      <c r="F508" s="239" t="s">
        <v>720</v>
      </c>
      <c r="G508" s="238">
        <v>5</v>
      </c>
      <c r="H508" s="237" t="s">
        <v>179</v>
      </c>
      <c r="I508" s="272"/>
      <c r="J508" s="235" t="s">
        <v>793</v>
      </c>
      <c r="K508" s="271"/>
      <c r="L508" s="271"/>
      <c r="M508" s="233"/>
      <c r="N508" s="171" t="str">
        <f>VLOOKUP(C508,'Points-2015'!D:E,2,FALSE)</f>
        <v>CASCOL</v>
      </c>
      <c r="O508" s="171"/>
      <c r="P508" s="171"/>
      <c r="Q508" s="171"/>
      <c r="R508" s="172"/>
      <c r="T508" s="171"/>
    </row>
    <row r="509" spans="1:20" s="170" customFormat="1" ht="24" hidden="1" customHeight="1" thickBot="1">
      <c r="A509" s="169">
        <v>1</v>
      </c>
      <c r="B509" s="270"/>
      <c r="C509" s="231"/>
      <c r="D509" s="230" t="e">
        <v>#N/A</v>
      </c>
      <c r="E509" s="230" t="e">
        <v>#N/A</v>
      </c>
      <c r="F509" s="229" t="s">
        <v>720</v>
      </c>
      <c r="G509" s="228"/>
      <c r="H509" s="227" t="e">
        <v>#N/A</v>
      </c>
      <c r="I509" s="269"/>
      <c r="J509" s="225"/>
      <c r="K509" s="268"/>
      <c r="L509" s="268"/>
      <c r="M509" s="223"/>
      <c r="N509" s="171"/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f t="shared" si="9"/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/>
      <c r="O510" s="171"/>
      <c r="P510" s="171"/>
      <c r="Q510" s="171"/>
      <c r="R510" s="172"/>
      <c r="T510" s="171"/>
    </row>
    <row r="511" spans="1:20" s="170" customFormat="1" ht="24" customHeight="1">
      <c r="A511" s="169">
        <f t="shared" si="9"/>
        <v>2</v>
      </c>
      <c r="B511" s="262"/>
      <c r="C511" s="211">
        <v>6920156</v>
      </c>
      <c r="D511" s="210" t="s">
        <v>794</v>
      </c>
      <c r="E511" s="210" t="s">
        <v>4</v>
      </c>
      <c r="F511" s="209" t="s">
        <v>720</v>
      </c>
      <c r="G511" s="208">
        <v>4</v>
      </c>
      <c r="H511" s="207" t="s">
        <v>179</v>
      </c>
      <c r="I511" s="261"/>
      <c r="J511" s="205"/>
      <c r="K511" s="260"/>
      <c r="L511" s="260"/>
      <c r="M511" s="203"/>
      <c r="N511" s="171" t="str">
        <f>VLOOKUP(C511,'Points-2015'!D:E,2,FALSE)</f>
        <v>S A L</v>
      </c>
      <c r="O511" s="171"/>
      <c r="P511" s="171"/>
      <c r="Q511" s="171"/>
      <c r="R511" s="172"/>
      <c r="T511" s="171"/>
    </row>
    <row r="512" spans="1:20" s="170" customFormat="1" ht="24" customHeight="1" thickBot="1">
      <c r="A512" s="169">
        <f t="shared" si="9"/>
        <v>2</v>
      </c>
      <c r="B512" s="259" t="s">
        <v>723</v>
      </c>
      <c r="C512" s="201">
        <v>6925155</v>
      </c>
      <c r="D512" s="200" t="s">
        <v>130</v>
      </c>
      <c r="E512" s="200" t="s">
        <v>350</v>
      </c>
      <c r="F512" s="199" t="s">
        <v>720</v>
      </c>
      <c r="G512" s="198">
        <v>4</v>
      </c>
      <c r="H512" s="197" t="s">
        <v>179</v>
      </c>
      <c r="I512" s="258"/>
      <c r="J512" s="195"/>
      <c r="K512" s="257"/>
      <c r="L512" s="257"/>
      <c r="M512" s="193"/>
      <c r="N512" s="171" t="str">
        <f>VLOOKUP(C512,'Points-2015'!D:E,2,FALSE)</f>
        <v>S A L</v>
      </c>
      <c r="O512" s="171"/>
      <c r="P512" s="171"/>
      <c r="Q512" s="171"/>
      <c r="R512" s="172"/>
      <c r="T512" s="171"/>
    </row>
    <row r="513" spans="1:20" s="170" customFormat="1" ht="24" hidden="1" customHeight="1" thickBot="1">
      <c r="A513" s="169">
        <f t="shared" si="9"/>
        <v>2</v>
      </c>
      <c r="B513" s="192"/>
      <c r="C513" s="191"/>
      <c r="D513" s="190" t="e">
        <v>#N/A</v>
      </c>
      <c r="E513" s="190" t="e">
        <v>#N/A</v>
      </c>
      <c r="F513" s="189" t="s">
        <v>720</v>
      </c>
      <c r="G513" s="188"/>
      <c r="H513" s="187" t="e">
        <v>#N/A</v>
      </c>
      <c r="I513" s="256"/>
      <c r="J513" s="185"/>
      <c r="K513" s="255"/>
      <c r="L513" s="255"/>
      <c r="M513" s="183"/>
      <c r="N513" s="171"/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f t="shared" si="9"/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/>
      <c r="O514" s="171"/>
      <c r="P514" s="171"/>
      <c r="Q514" s="171"/>
      <c r="R514" s="172"/>
      <c r="T514" s="171"/>
    </row>
    <row r="515" spans="1:20" s="170" customFormat="1" ht="24" customHeight="1">
      <c r="A515" s="169">
        <v>1</v>
      </c>
      <c r="B515" s="252"/>
      <c r="C515" s="251">
        <v>6923754</v>
      </c>
      <c r="D515" s="250" t="s">
        <v>139</v>
      </c>
      <c r="E515" s="250" t="s">
        <v>350</v>
      </c>
      <c r="F515" s="249" t="s">
        <v>720</v>
      </c>
      <c r="G515" s="248">
        <v>5</v>
      </c>
      <c r="H515" s="247" t="s">
        <v>179</v>
      </c>
      <c r="I515" s="246" t="s">
        <v>8</v>
      </c>
      <c r="J515" s="245"/>
      <c r="K515" s="244"/>
      <c r="L515" s="244"/>
      <c r="M515" s="243"/>
      <c r="N515" s="171" t="str">
        <f>VLOOKUP(C515,'Points-2015'!D:E,2,FALSE)</f>
        <v>S A L</v>
      </c>
      <c r="O515" s="171"/>
      <c r="P515" s="171"/>
      <c r="Q515" s="171"/>
      <c r="R515" s="172"/>
      <c r="T515" s="171"/>
    </row>
    <row r="516" spans="1:20" s="170" customFormat="1" ht="24" customHeight="1" thickBot="1">
      <c r="A516" s="169">
        <v>1</v>
      </c>
      <c r="B516" s="242" t="s">
        <v>722</v>
      </c>
      <c r="C516" s="241">
        <v>6924453</v>
      </c>
      <c r="D516" s="240" t="s">
        <v>287</v>
      </c>
      <c r="E516" s="240" t="s">
        <v>350</v>
      </c>
      <c r="F516" s="239" t="s">
        <v>720</v>
      </c>
      <c r="G516" s="238">
        <v>5</v>
      </c>
      <c r="H516" s="237" t="s">
        <v>179</v>
      </c>
      <c r="I516" s="236" t="s">
        <v>8</v>
      </c>
      <c r="J516" s="235"/>
      <c r="K516" s="234"/>
      <c r="L516" s="234"/>
      <c r="M516" s="233"/>
      <c r="N516" s="171" t="str">
        <f>VLOOKUP(C516,'Points-2015'!D:E,2,FALSE)</f>
        <v>S A L</v>
      </c>
      <c r="O516" s="171"/>
      <c r="P516" s="171"/>
      <c r="Q516" s="171"/>
      <c r="R516" s="172"/>
      <c r="T516" s="171"/>
    </row>
    <row r="517" spans="1:20" s="170" customFormat="1" ht="24" hidden="1" customHeight="1" thickBot="1">
      <c r="A517" s="169">
        <v>1</v>
      </c>
      <c r="B517" s="232"/>
      <c r="C517" s="231"/>
      <c r="D517" s="230" t="e">
        <v>#N/A</v>
      </c>
      <c r="E517" s="230" t="e">
        <v>#N/A</v>
      </c>
      <c r="F517" s="229" t="s">
        <v>720</v>
      </c>
      <c r="G517" s="228"/>
      <c r="H517" s="227" t="e">
        <v>#N/A</v>
      </c>
      <c r="I517" s="226" t="s">
        <v>8</v>
      </c>
      <c r="J517" s="225"/>
      <c r="K517" s="224"/>
      <c r="L517" s="224"/>
      <c r="M517" s="223"/>
      <c r="N517" s="171"/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/>
      <c r="O518" s="171"/>
      <c r="P518" s="171"/>
      <c r="Q518" s="171"/>
      <c r="R518" s="172"/>
      <c r="T518" s="171"/>
    </row>
    <row r="519" spans="1:20" s="170" customFormat="1" ht="24" customHeight="1">
      <c r="A519" s="169">
        <v>1</v>
      </c>
      <c r="B519" s="212"/>
      <c r="C519" s="211">
        <v>6923168</v>
      </c>
      <c r="D519" s="210" t="s">
        <v>125</v>
      </c>
      <c r="E519" s="210" t="s">
        <v>1</v>
      </c>
      <c r="F519" s="209" t="s">
        <v>720</v>
      </c>
      <c r="G519" s="208">
        <v>6</v>
      </c>
      <c r="H519" s="207" t="s">
        <v>8</v>
      </c>
      <c r="I519" s="206" t="s">
        <v>719</v>
      </c>
      <c r="J519" s="205"/>
      <c r="K519" s="204"/>
      <c r="L519" s="204"/>
      <c r="M519" s="203"/>
      <c r="N519" s="171" t="str">
        <f>VLOOKUP(C519,'Points-2015'!D:E,2,FALSE)</f>
        <v>ATSCAF</v>
      </c>
      <c r="O519" s="171"/>
      <c r="P519" s="171"/>
      <c r="Q519" s="171"/>
      <c r="R519" s="172"/>
      <c r="T519" s="171"/>
    </row>
    <row r="520" spans="1:20" s="170" customFormat="1" ht="24" customHeight="1">
      <c r="A520" s="169">
        <v>1</v>
      </c>
      <c r="B520" s="202" t="s">
        <v>721</v>
      </c>
      <c r="C520" s="201">
        <v>6919166</v>
      </c>
      <c r="D520" s="200" t="s">
        <v>249</v>
      </c>
      <c r="E520" s="200" t="s">
        <v>1</v>
      </c>
      <c r="F520" s="199" t="s">
        <v>720</v>
      </c>
      <c r="G520" s="198">
        <v>6</v>
      </c>
      <c r="H520" s="197" t="s">
        <v>179</v>
      </c>
      <c r="I520" s="196" t="s">
        <v>719</v>
      </c>
      <c r="J520" s="195"/>
      <c r="K520" s="194"/>
      <c r="L520" s="194" t="s">
        <v>747</v>
      </c>
      <c r="M520" s="193"/>
      <c r="N520" s="171" t="str">
        <f>VLOOKUP(C520,'Points-2015'!D:E,2,FALSE)</f>
        <v>ATSCAF</v>
      </c>
      <c r="O520" s="171"/>
      <c r="P520" s="171"/>
      <c r="Q520" s="171"/>
      <c r="R520" s="172"/>
      <c r="T520" s="171"/>
    </row>
    <row r="521" spans="1:20" s="170" customFormat="1" ht="24" hidden="1" customHeight="1" thickBot="1">
      <c r="A521" s="169">
        <v>1</v>
      </c>
      <c r="B521" s="192"/>
      <c r="C521" s="191"/>
      <c r="D521" s="190" t="e">
        <v>#N/A</v>
      </c>
      <c r="E521" s="190" t="e">
        <v>#N/A</v>
      </c>
      <c r="F521" s="189" t="s">
        <v>720</v>
      </c>
      <c r="G521" s="188"/>
      <c r="H521" s="187" t="e">
        <v>#N/A</v>
      </c>
      <c r="I521" s="186" t="s">
        <v>719</v>
      </c>
      <c r="J521" s="185"/>
      <c r="K521" s="184"/>
      <c r="L521" s="184"/>
      <c r="M521" s="183"/>
      <c r="N521" s="171"/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f t="shared" si="9"/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filters>
        <filter val="103628"/>
        <filter val="106403"/>
        <filter val="3011684"/>
        <filter val="3802304"/>
        <filter val="3816803"/>
        <filter val="3825314"/>
        <filter val="4304466"/>
        <filter val="4304936"/>
        <filter val="6900182"/>
        <filter val="6901105"/>
        <filter val="6901137"/>
        <filter val="6901145"/>
        <filter val="6901149"/>
        <filter val="6901167"/>
        <filter val="6901215"/>
        <filter val="6901220"/>
        <filter val="6901245"/>
        <filter val="6901249"/>
        <filter val="6901394"/>
        <filter val="6901410"/>
        <filter val="6901411"/>
        <filter val="6901424"/>
        <filter val="6901432"/>
        <filter val="6901534"/>
        <filter val="6901586"/>
        <filter val="6901617"/>
        <filter val="6901715"/>
        <filter val="6901758"/>
        <filter val="6901891"/>
        <filter val="6901893"/>
        <filter val="6901918"/>
        <filter val="6901926"/>
        <filter val="6901930"/>
        <filter val="6901946"/>
        <filter val="6901983"/>
        <filter val="6902027"/>
        <filter val="6902205"/>
        <filter val="6903022"/>
        <filter val="6903133"/>
        <filter val="6903159"/>
        <filter val="6904949"/>
        <filter val="6904952"/>
        <filter val="6905637"/>
        <filter val="6905936"/>
        <filter val="6906342"/>
        <filter val="6906495"/>
        <filter val="6907646"/>
        <filter val="6908332"/>
        <filter val="6908870"/>
        <filter val="6912129"/>
        <filter val="6913454"/>
        <filter val="6913729"/>
        <filter val="6913757"/>
        <filter val="6914560"/>
        <filter val="6914765"/>
        <filter val="6914947"/>
        <filter val="6914956"/>
        <filter val="6915309"/>
        <filter val="6915352"/>
        <filter val="6915606"/>
        <filter val="6917211"/>
        <filter val="6917605"/>
        <filter val="6917755"/>
        <filter val="6917796"/>
        <filter val="6917996"/>
        <filter val="6918036"/>
        <filter val="6918443"/>
        <filter val="6918501"/>
        <filter val="6918831"/>
        <filter val="6919166"/>
        <filter val="6919338"/>
        <filter val="6919371"/>
        <filter val="6919646"/>
        <filter val="6919792"/>
        <filter val="6919949"/>
        <filter val="6919953"/>
        <filter val="6919954"/>
        <filter val="6919966"/>
        <filter val="6920064"/>
        <filter val="6920156"/>
        <filter val="6920243"/>
        <filter val="6920244"/>
        <filter val="6920267"/>
        <filter val="6920524"/>
        <filter val="6920769"/>
        <filter val="6920770"/>
        <filter val="6920890"/>
        <filter val="6920980"/>
        <filter val="6921196"/>
        <filter val="6921433"/>
        <filter val="6921525"/>
        <filter val="6921537"/>
        <filter val="6921746"/>
        <filter val="6921762"/>
        <filter val="6921860"/>
        <filter val="6922115"/>
        <filter val="6922450"/>
        <filter val="6922743"/>
        <filter val="6922896"/>
        <filter val="6923029"/>
        <filter val="6923030"/>
        <filter val="6923165"/>
        <filter val="6923168"/>
        <filter val="6923490"/>
        <filter val="6923494"/>
        <filter val="6923503"/>
        <filter val="6923754"/>
        <filter val="6924011"/>
        <filter val="6924102"/>
        <filter val="6924426"/>
        <filter val="6924431"/>
        <filter val="6924432"/>
        <filter val="6924452"/>
        <filter val="6924453"/>
        <filter val="6924512"/>
        <filter val="6924513"/>
        <filter val="6924535"/>
        <filter val="6924538"/>
        <filter val="6924592"/>
        <filter val="6924629"/>
        <filter val="6924827"/>
        <filter val="6924842"/>
        <filter val="6924893"/>
        <filter val="6924981"/>
        <filter val="6925064"/>
        <filter val="6925155"/>
        <filter val="6925191"/>
        <filter val="6925199"/>
        <filter val="6925207"/>
        <filter val="6925216"/>
        <filter val="6925255"/>
        <filter val="6925448"/>
        <filter val="6925483"/>
        <filter val="6925542"/>
        <filter val="6925654"/>
        <filter val="6925844"/>
        <filter val="6925913"/>
        <filter val="6925925"/>
        <filter val="6926019"/>
        <filter val="6926055"/>
        <filter val="6926181"/>
        <filter val="6926182"/>
        <filter val="705151"/>
        <filter val="8308065"/>
      </filters>
    </filterColumn>
    <filterColumn colId="9"/>
    <filterColumn colId="12"/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8" priority="1" operator="equal">
      <formula>"F"</formula>
    </cfRule>
  </conditionalFormatting>
  <printOptions gridLines="1"/>
  <pageMargins left="0.23622047244094491" right="0.23622047244094491" top="0.62992125984251968" bottom="0.47244094488188981" header="0.51181102362204722" footer="0.51181102362204722"/>
  <pageSetup paperSize="9" scale="71" firstPageNumber="9" orientation="landscape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5121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395" activePane="bottomRight" state="frozen"/>
      <selection pane="topRight" activeCell="B1" sqref="B1"/>
      <selection pane="bottomLeft" activeCell="A7" sqref="A7"/>
      <selection pane="bottomRight" activeCell="L524" sqref="L524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42175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4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811</v>
      </c>
      <c r="E4" s="379" t="s">
        <v>763</v>
      </c>
      <c r="F4" s="379"/>
      <c r="G4" s="378">
        <v>7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 t="e">
        <f>VLOOKUP(C7,'Points-2015'!D:E,2,FALSE)</f>
        <v>#N/A</v>
      </c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 t="e">
        <f>VLOOKUP(C8,'Points-2015'!D:E,2,FALSE)</f>
        <v>#N/A</v>
      </c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 t="e">
        <f>VLOOKUP(C9,'Points-2015'!D:E,2,FALSE)</f>
        <v>#N/A</v>
      </c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 t="e">
        <f>VLOOKUP(C10,'Points-2015'!D:E,2,FALSE)</f>
        <v>#N/A</v>
      </c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f t="shared" ref="A11:A42" si="0">A7+1</f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 t="e">
        <f>VLOOKUP(C11,'Points-2015'!D:E,2,FALSE)</f>
        <v>#N/A</v>
      </c>
      <c r="O11" s="169">
        <v>1</v>
      </c>
      <c r="P11" s="276" t="s">
        <v>730</v>
      </c>
      <c r="Q11" s="338" t="s">
        <v>175</v>
      </c>
      <c r="R11" s="250" t="str">
        <f>VLOOKUP($Q11,[6]BASE!$A:$D,2,FALSE)</f>
        <v>noms AUTOMATIQUE</v>
      </c>
      <c r="S11" s="250" t="str">
        <f>VLOOKUP($Q11,[6]BASE!$A:$D,3,FALSE)</f>
        <v>Automatique</v>
      </c>
      <c r="T11" s="249" t="s">
        <v>740</v>
      </c>
      <c r="U11" s="328">
        <f>U12</f>
        <v>2</v>
      </c>
      <c r="V11" s="327" t="str">
        <f>VLOOKUP($Q11,[6]BASE!$A:$D,4,FALSE)</f>
        <v>Auto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f t="shared" si="0"/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 t="e">
        <f>VLOOKUP(C12,'Points-2015'!D:E,2,FALSE)</f>
        <v>#N/A</v>
      </c>
      <c r="O12" s="169">
        <v>1</v>
      </c>
      <c r="P12" s="273" t="s">
        <v>730</v>
      </c>
      <c r="Q12" s="323">
        <v>6900182</v>
      </c>
      <c r="R12" s="240" t="str">
        <f>VLOOKUP($Q12,[6]BASE!$A:$D,2,FALSE)</f>
        <v>DUMOULIN Alain</v>
      </c>
      <c r="S12" s="240" t="str">
        <f>VLOOKUP($Q12,[6]BASE!$A:$D,3,FALSE)</f>
        <v>ATSCAF</v>
      </c>
      <c r="T12" s="239" t="s">
        <v>740</v>
      </c>
      <c r="U12" s="322">
        <v>2</v>
      </c>
      <c r="V12" s="321" t="str">
        <f>VLOOKUP($Q12,[6]BASE!$A:$D,4,FALSE)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f t="shared" si="0"/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 t="e">
        <f>VLOOKUP(C13,'Points-2015'!D:E,2,FALSE)</f>
        <v>#N/A</v>
      </c>
      <c r="O13" s="169">
        <v>1</v>
      </c>
      <c r="P13" s="270" t="s">
        <v>730</v>
      </c>
      <c r="Q13" s="333" t="s">
        <v>175</v>
      </c>
      <c r="R13" s="230" t="str">
        <f>VLOOKUP($Q13,[6]BASE!$A:$D,2,FALSE)</f>
        <v>noms AUTOMATIQUE</v>
      </c>
      <c r="S13" s="230" t="str">
        <f>VLOOKUP($Q13,[6]BASE!$A:$D,3,FALSE)</f>
        <v>Automatique</v>
      </c>
      <c r="T13" s="229" t="s">
        <v>740</v>
      </c>
      <c r="U13" s="316">
        <f>U12</f>
        <v>2</v>
      </c>
      <c r="V13" s="315" t="str">
        <f>VLOOKUP($Q13,[6]BASE!$A:$D,4,FALSE)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f t="shared" si="0"/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 t="e">
        <f>VLOOKUP(C14,'Points-2015'!D:E,2,FALSE)</f>
        <v>#N/A</v>
      </c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f t="shared" si="0"/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 t="e">
        <f>VLOOKUP(C15,'Points-2015'!D:E,2,FALSE)</f>
        <v>#N/A</v>
      </c>
      <c r="Q15" s="331"/>
      <c r="R15" s="331"/>
      <c r="S15" s="331"/>
      <c r="X15" s="330"/>
    </row>
    <row r="16" spans="1:27" s="170" customFormat="1" ht="24" hidden="1" customHeight="1">
      <c r="A16" s="169">
        <f t="shared" si="0"/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 t="e">
        <f>VLOOKUP(C16,'Points-2015'!D:E,2,FALSE)</f>
        <v>#N/A</v>
      </c>
      <c r="Q16" s="331"/>
      <c r="R16" s="331"/>
      <c r="S16" s="331"/>
      <c r="X16" s="330"/>
    </row>
    <row r="17" spans="1:27" s="170" customFormat="1" ht="24" hidden="1" customHeight="1" thickBot="1">
      <c r="A17" s="169">
        <f t="shared" si="0"/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 t="e">
        <f>VLOOKUP(C17,'Points-2015'!D:E,2,FALSE)</f>
        <v>#N/A</v>
      </c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f t="shared" si="0"/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 t="e">
        <f>VLOOKUP(C18,'Points-2015'!D:E,2,FALSE)</f>
        <v>#N/A</v>
      </c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f t="shared" si="0"/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 t="e">
        <f>VLOOKUP(C19,'Points-2015'!D:E,2,FALSE)</f>
        <v>#N/A</v>
      </c>
      <c r="O19" s="169">
        <v>1</v>
      </c>
      <c r="P19" s="276"/>
      <c r="Q19" s="329">
        <v>6907739</v>
      </c>
      <c r="R19" s="250" t="str">
        <f>VLOOKUP($Q19,[6]BASE!$A:$D,2,FALSE)</f>
        <v>MURON Alain</v>
      </c>
      <c r="S19" s="250" t="str">
        <f>VLOOKUP($Q19,[6]BASE!$A:$D,3,FALSE)</f>
        <v>ATSCAF</v>
      </c>
      <c r="T19" s="249" t="s">
        <v>740</v>
      </c>
      <c r="U19" s="328">
        <f>U20</f>
        <v>2</v>
      </c>
      <c r="V19" s="327" t="str">
        <f>VLOOKUP($Q19,[6]BASE!$A:$D,4,FALSE)</f>
        <v>M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f t="shared" si="0"/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 t="e">
        <f>VLOOKUP(C20,'Points-2015'!D:E,2,FALSE)</f>
        <v>#N/A</v>
      </c>
      <c r="O20" s="169">
        <v>1</v>
      </c>
      <c r="P20" s="273" t="s">
        <v>730</v>
      </c>
      <c r="Q20" s="323">
        <v>6900182</v>
      </c>
      <c r="R20" s="240" t="str">
        <f>VLOOKUP($Q20,[6]BASE!$A:$D,2,FALSE)</f>
        <v>DUMOULIN Alain</v>
      </c>
      <c r="S20" s="240" t="str">
        <f>VLOOKUP($Q20,[6]BASE!$A:$D,3,FALSE)</f>
        <v>ATSCAF</v>
      </c>
      <c r="T20" s="239" t="s">
        <v>740</v>
      </c>
      <c r="U20" s="322">
        <v>2</v>
      </c>
      <c r="V20" s="321" t="str">
        <f>VLOOKUP($Q20,[6]BASE!$A:$D,4,FALSE)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f t="shared" si="0"/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 t="e">
        <f>VLOOKUP(C21,'Points-2015'!D:E,2,FALSE)</f>
        <v>#N/A</v>
      </c>
      <c r="O21" s="169">
        <v>1</v>
      </c>
      <c r="P21" s="270"/>
      <c r="Q21" s="333" t="s">
        <v>175</v>
      </c>
      <c r="R21" s="230" t="str">
        <f>VLOOKUP($Q21,[6]BASE!$A:$D,2,FALSE)</f>
        <v>noms AUTOMATIQUE</v>
      </c>
      <c r="S21" s="230" t="str">
        <f>VLOOKUP($Q21,[6]BASE!$A:$D,3,FALSE)</f>
        <v>Automatique</v>
      </c>
      <c r="T21" s="229" t="s">
        <v>740</v>
      </c>
      <c r="U21" s="316">
        <f>U20</f>
        <v>2</v>
      </c>
      <c r="V21" s="315" t="str">
        <f>VLOOKUP($Q21,[6]BASE!$A:$D,4,FALSE)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f t="shared" si="0"/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 t="e">
        <f>VLOOKUP(C22,'Points-2015'!D:E,2,FALSE)</f>
        <v>#N/A</v>
      </c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f t="shared" si="0"/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 t="e">
        <f>VLOOKUP(C23,'Points-2015'!D:E,2,FALSE)</f>
        <v>#N/A</v>
      </c>
      <c r="Q23" s="331"/>
      <c r="R23" s="331"/>
      <c r="S23" s="331"/>
      <c r="X23" s="330"/>
    </row>
    <row r="24" spans="1:27" s="170" customFormat="1" ht="24" hidden="1" customHeight="1">
      <c r="A24" s="169">
        <f t="shared" si="0"/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 t="e">
        <f>VLOOKUP(C24,'Points-2015'!D:E,2,FALSE)</f>
        <v>#N/A</v>
      </c>
      <c r="Q24" s="331"/>
      <c r="R24" s="331"/>
      <c r="S24" s="331"/>
      <c r="X24" s="330"/>
    </row>
    <row r="25" spans="1:27" s="170" customFormat="1" ht="24" hidden="1" customHeight="1" thickBot="1">
      <c r="A25" s="169">
        <f t="shared" si="0"/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 t="e">
        <f>VLOOKUP(C25,'Points-2015'!D:E,2,FALSE)</f>
        <v>#N/A</v>
      </c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f t="shared" si="0"/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 t="e">
        <f>VLOOKUP(C26,'Points-2015'!D:E,2,FALSE)</f>
        <v>#N/A</v>
      </c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f t="shared" si="0"/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 t="e">
        <f>VLOOKUP(C27,'Points-2015'!D:E,2,FALSE)</f>
        <v>#N/A</v>
      </c>
      <c r="O27" s="169">
        <v>1</v>
      </c>
      <c r="P27" s="276" t="s">
        <v>728</v>
      </c>
      <c r="Q27" s="329">
        <v>6907739</v>
      </c>
      <c r="R27" s="250" t="str">
        <f>VLOOKUP($Q27,[6]BASE!$A:$D,2,FALSE)</f>
        <v>MURON Alain</v>
      </c>
      <c r="S27" s="250" t="str">
        <f>VLOOKUP($Q27,[6]BASE!$A:$D,3,FALSE)</f>
        <v>ATSCAF</v>
      </c>
      <c r="T27" s="249" t="s">
        <v>740</v>
      </c>
      <c r="U27" s="328">
        <f>U28</f>
        <v>2</v>
      </c>
      <c r="V27" s="327" t="str">
        <f>VLOOKUP($Q27,[6]BASE!$A:$D,4,FALSE)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f t="shared" si="0"/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 t="e">
        <f>VLOOKUP(C28,'Points-2015'!D:E,2,FALSE)</f>
        <v>#N/A</v>
      </c>
      <c r="O28" s="169">
        <v>1</v>
      </c>
      <c r="P28" s="273" t="s">
        <v>728</v>
      </c>
      <c r="Q28" s="323">
        <v>6900182</v>
      </c>
      <c r="R28" s="240" t="str">
        <f>VLOOKUP($Q28,[6]BASE!$A:$D,2,FALSE)</f>
        <v>DUMOULIN Alain</v>
      </c>
      <c r="S28" s="240" t="str">
        <f>VLOOKUP($Q28,[6]BASE!$A:$D,3,FALSE)</f>
        <v>ATSCAF</v>
      </c>
      <c r="T28" s="239" t="s">
        <v>740</v>
      </c>
      <c r="U28" s="322">
        <v>2</v>
      </c>
      <c r="V28" s="321" t="str">
        <f>VLOOKUP($Q28,[6]BASE!$A:$D,4,FALSE)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f t="shared" si="0"/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 t="e">
        <f>VLOOKUP(C29,'Points-2015'!D:E,2,FALSE)</f>
        <v>#N/A</v>
      </c>
      <c r="O29" s="169">
        <v>1</v>
      </c>
      <c r="P29" s="270" t="s">
        <v>728</v>
      </c>
      <c r="Q29" s="317">
        <v>6906680</v>
      </c>
      <c r="R29" s="230" t="str">
        <f>VLOOKUP($Q29,[6]BASE!$A:$D,2,FALSE)</f>
        <v>MURON Michèle</v>
      </c>
      <c r="S29" s="230" t="str">
        <f>VLOOKUP($Q29,[6]BASE!$A:$D,3,FALSE)</f>
        <v>ATSCAF</v>
      </c>
      <c r="T29" s="229" t="s">
        <v>740</v>
      </c>
      <c r="U29" s="316">
        <f>U28</f>
        <v>2</v>
      </c>
      <c r="V29" s="315" t="str">
        <f>VLOOKUP($Q29,[6]BASE!$A:$D,4,FALSE)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f t="shared" si="0"/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 t="e">
        <f>VLOOKUP(C30,'Points-2015'!D:E,2,FALSE)</f>
        <v>#N/A</v>
      </c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f t="shared" si="0"/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 t="e">
        <f>VLOOKUP(C31,'Points-2015'!D:E,2,FALSE)</f>
        <v>#N/A</v>
      </c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f t="shared" si="0"/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 t="e">
        <f>VLOOKUP(C32,'Points-2015'!D:E,2,FALSE)</f>
        <v>#N/A</v>
      </c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f t="shared" si="0"/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 t="e">
        <f>VLOOKUP(C33,'Points-2015'!D:E,2,FALSE)</f>
        <v>#N/A</v>
      </c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f t="shared" si="0"/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 t="e">
        <f>VLOOKUP(C34,'Points-2015'!D:E,2,FALSE)</f>
        <v>#N/A</v>
      </c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f t="shared" si="0"/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 t="e">
        <f>VLOOKUP(C35,'Points-2015'!D:E,2,FALSE)</f>
        <v>#N/A</v>
      </c>
      <c r="O35" s="169">
        <v>1</v>
      </c>
      <c r="P35" s="276" t="s">
        <v>728</v>
      </c>
      <c r="Q35" s="329">
        <v>6903133</v>
      </c>
      <c r="R35" s="250" t="str">
        <f>VLOOKUP($Q35,[6]BASE!$A:$D,2,FALSE)</f>
        <v>HANSI Gilles</v>
      </c>
      <c r="S35" s="250" t="str">
        <f>VLOOKUP($Q35,[6]BASE!$A:$D,3,FALSE)</f>
        <v>S A L</v>
      </c>
      <c r="T35" s="249" t="s">
        <v>740</v>
      </c>
      <c r="U35" s="328">
        <f>U36</f>
        <v>2</v>
      </c>
      <c r="V35" s="327" t="str">
        <f>VLOOKUP($Q35,[6]BASE!$A:$D,4,FALSE)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f t="shared" si="0"/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 t="e">
        <f>VLOOKUP(C36,'Points-2015'!D:E,2,FALSE)</f>
        <v>#N/A</v>
      </c>
      <c r="O36" s="169">
        <v>1</v>
      </c>
      <c r="P36" s="273" t="s">
        <v>728</v>
      </c>
      <c r="Q36" s="323">
        <v>6900182</v>
      </c>
      <c r="R36" s="240" t="str">
        <f>VLOOKUP($Q36,[6]BASE!$A:$D,2,FALSE)</f>
        <v>DUMOULIN Alain</v>
      </c>
      <c r="S36" s="240" t="str">
        <f>VLOOKUP($Q36,[6]BASE!$A:$D,3,FALSE)</f>
        <v>ATSCAF</v>
      </c>
      <c r="T36" s="239" t="s">
        <v>740</v>
      </c>
      <c r="U36" s="322">
        <v>2</v>
      </c>
      <c r="V36" s="321" t="str">
        <f>VLOOKUP($Q36,[6]BASE!$A:$D,4,FALSE)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f t="shared" si="0"/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 t="e">
        <f>VLOOKUP(C37,'Points-2015'!D:E,2,FALSE)</f>
        <v>#N/A</v>
      </c>
      <c r="O37" s="169">
        <v>1</v>
      </c>
      <c r="P37" s="270" t="s">
        <v>728</v>
      </c>
      <c r="Q37" s="317">
        <v>6906680</v>
      </c>
      <c r="R37" s="230" t="str">
        <f>VLOOKUP($Q37,[6]BASE!$A:$D,2,FALSE)</f>
        <v>MURON Michèle</v>
      </c>
      <c r="S37" s="230" t="str">
        <f>VLOOKUP($Q37,[6]BASE!$A:$D,3,FALSE)</f>
        <v>ATSCAF</v>
      </c>
      <c r="T37" s="229" t="s">
        <v>740</v>
      </c>
      <c r="U37" s="316">
        <f>U36</f>
        <v>2</v>
      </c>
      <c r="V37" s="315" t="str">
        <f>VLOOKUP($Q37,[6]BASE!$A:$D,4,FALSE)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f t="shared" si="0"/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 t="e">
        <f>VLOOKUP(C38,'Points-2015'!D:E,2,FALSE)</f>
        <v>#N/A</v>
      </c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f t="shared" si="0"/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 t="e">
        <f>VLOOKUP(C39,'Points-2015'!D:E,2,FALSE)</f>
        <v>#N/A</v>
      </c>
      <c r="O39" s="171"/>
      <c r="P39" s="171"/>
      <c r="Q39" s="171"/>
      <c r="R39" s="172"/>
      <c r="T39" s="171"/>
    </row>
    <row r="40" spans="1:27" s="170" customFormat="1" ht="24" hidden="1" customHeight="1">
      <c r="A40" s="169">
        <f t="shared" si="0"/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 t="e">
        <f>VLOOKUP(C40,'Points-2015'!D:E,2,FALSE)</f>
        <v>#N/A</v>
      </c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f t="shared" si="0"/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 t="e">
        <f>VLOOKUP(C41,'Points-2015'!D:E,2,FALSE)</f>
        <v>#N/A</v>
      </c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f t="shared" si="0"/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 t="e">
        <f>VLOOKUP(C42,'Points-2015'!D:E,2,FALSE)</f>
        <v>#N/A</v>
      </c>
      <c r="O42" s="171"/>
      <c r="P42" s="171"/>
      <c r="Q42" s="171"/>
      <c r="R42" s="172"/>
      <c r="T42" s="171"/>
    </row>
    <row r="43" spans="1:27" s="170" customFormat="1" ht="24" hidden="1" customHeight="1">
      <c r="A43" s="169">
        <f t="shared" ref="A43:A74" si="1">A39+1</f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 t="e">
        <f>VLOOKUP(C43,'Points-2015'!D:E,2,FALSE)</f>
        <v>#N/A</v>
      </c>
      <c r="O43" s="171"/>
      <c r="P43" s="171"/>
      <c r="Q43" s="171"/>
      <c r="R43" s="172"/>
      <c r="T43" s="171"/>
    </row>
    <row r="44" spans="1:27" s="170" customFormat="1" ht="24" hidden="1" customHeight="1">
      <c r="A44" s="169">
        <f t="shared" si="1"/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 t="e">
        <f>VLOOKUP(C44,'Points-2015'!D:E,2,FALSE)</f>
        <v>#N/A</v>
      </c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f t="shared" si="1"/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 t="e">
        <f>VLOOKUP(C45,'Points-2015'!D:E,2,FALSE)</f>
        <v>#N/A</v>
      </c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f t="shared" si="1"/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 t="e">
        <f>VLOOKUP(C46,'Points-2015'!D:E,2,FALSE)</f>
        <v>#N/A</v>
      </c>
      <c r="O46" s="171"/>
      <c r="P46" s="171"/>
      <c r="Q46" s="171"/>
      <c r="R46" s="172"/>
      <c r="T46" s="171"/>
    </row>
    <row r="47" spans="1:27" s="170" customFormat="1" ht="24" hidden="1" customHeight="1">
      <c r="A47" s="169">
        <f t="shared" si="1"/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 t="e">
        <f>VLOOKUP(C47,'Points-2015'!D:E,2,FALSE)</f>
        <v>#N/A</v>
      </c>
      <c r="O47" s="171"/>
      <c r="P47" s="171"/>
      <c r="Q47" s="171"/>
      <c r="R47" s="172"/>
      <c r="T47" s="171"/>
    </row>
    <row r="48" spans="1:27" s="170" customFormat="1" ht="24" hidden="1" customHeight="1">
      <c r="A48" s="169">
        <f t="shared" si="1"/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 t="e">
        <f>VLOOKUP(C48,'Points-2015'!D:E,2,FALSE)</f>
        <v>#N/A</v>
      </c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f t="shared" si="1"/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 t="e">
        <f>VLOOKUP(C49,'Points-2015'!D:E,2,FALSE)</f>
        <v>#N/A</v>
      </c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f t="shared" si="1"/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 t="e">
        <f>VLOOKUP(C50,'Points-2015'!D:E,2,FALSE)</f>
        <v>#N/A</v>
      </c>
      <c r="O50" s="171"/>
      <c r="P50" s="171"/>
      <c r="Q50" s="171"/>
      <c r="R50" s="172"/>
      <c r="T50" s="171"/>
    </row>
    <row r="51" spans="1:20" s="170" customFormat="1" ht="24" hidden="1" customHeight="1">
      <c r="A51" s="169">
        <f t="shared" si="1"/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 t="e">
        <f>VLOOKUP(C51,'Points-2015'!D:E,2,FALSE)</f>
        <v>#N/A</v>
      </c>
      <c r="O51" s="171"/>
      <c r="P51" s="171"/>
      <c r="Q51" s="171"/>
      <c r="R51" s="172"/>
      <c r="T51" s="171"/>
    </row>
    <row r="52" spans="1:20" s="170" customFormat="1" ht="24" hidden="1" customHeight="1">
      <c r="A52" s="169">
        <f t="shared" si="1"/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 t="e">
        <f>VLOOKUP(C52,'Points-2015'!D:E,2,FALSE)</f>
        <v>#N/A</v>
      </c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f t="shared" si="1"/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 t="e">
        <f>VLOOKUP(C53,'Points-2015'!D:E,2,FALSE)</f>
        <v>#N/A</v>
      </c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f t="shared" si="1"/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 t="e">
        <f>VLOOKUP(C54,'Points-2015'!D:E,2,FALSE)</f>
        <v>#N/A</v>
      </c>
      <c r="O54" s="171"/>
      <c r="P54" s="171"/>
      <c r="Q54" s="171"/>
      <c r="R54" s="172"/>
      <c r="T54" s="171"/>
    </row>
    <row r="55" spans="1:20" s="170" customFormat="1" ht="24" hidden="1" customHeight="1">
      <c r="A55" s="169">
        <f t="shared" si="1"/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 t="e">
        <f>VLOOKUP(C55,'Points-2015'!D:E,2,FALSE)</f>
        <v>#N/A</v>
      </c>
      <c r="O55" s="171"/>
      <c r="P55" s="171"/>
      <c r="Q55" s="171"/>
      <c r="R55" s="172"/>
      <c r="T55" s="171"/>
    </row>
    <row r="56" spans="1:20" s="170" customFormat="1" ht="24" hidden="1" customHeight="1">
      <c r="A56" s="169">
        <f t="shared" si="1"/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 t="e">
        <f>VLOOKUP(C56,'Points-2015'!D:E,2,FALSE)</f>
        <v>#N/A</v>
      </c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f t="shared" si="1"/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 t="e">
        <f>VLOOKUP(C57,'Points-2015'!D:E,2,FALSE)</f>
        <v>#N/A</v>
      </c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f t="shared" si="1"/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 t="e">
        <f>VLOOKUP(C58,'Points-2015'!D:E,2,FALSE)</f>
        <v>#N/A</v>
      </c>
      <c r="O58" s="171"/>
      <c r="P58" s="171"/>
      <c r="Q58" s="171"/>
      <c r="R58" s="172"/>
      <c r="T58" s="171"/>
    </row>
    <row r="59" spans="1:20" s="170" customFormat="1" ht="24" hidden="1" customHeight="1">
      <c r="A59" s="169">
        <f t="shared" si="1"/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 t="e">
        <f>VLOOKUP(C59,'Points-2015'!D:E,2,FALSE)</f>
        <v>#N/A</v>
      </c>
      <c r="O59" s="171"/>
      <c r="P59" s="171"/>
      <c r="Q59" s="171"/>
      <c r="R59" s="172"/>
      <c r="T59" s="171"/>
    </row>
    <row r="60" spans="1:20" s="170" customFormat="1" ht="24" hidden="1" customHeight="1">
      <c r="A60" s="169">
        <f t="shared" si="1"/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 t="e">
        <f>VLOOKUP(C60,'Points-2015'!D:E,2,FALSE)</f>
        <v>#N/A</v>
      </c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f t="shared" si="1"/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 t="e">
        <f>VLOOKUP(C61,'Points-2015'!D:E,2,FALSE)</f>
        <v>#N/A</v>
      </c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f t="shared" si="1"/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 t="e">
        <f>VLOOKUP(C62,'Points-2015'!D:E,2,FALSE)</f>
        <v>#N/A</v>
      </c>
      <c r="O62" s="171"/>
      <c r="P62" s="171"/>
      <c r="Q62" s="171"/>
      <c r="R62" s="172"/>
      <c r="T62" s="171"/>
    </row>
    <row r="63" spans="1:20" s="170" customFormat="1" ht="24" hidden="1" customHeight="1">
      <c r="A63" s="169">
        <f t="shared" si="1"/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 t="e">
        <f>VLOOKUP(C63,'Points-2015'!D:E,2,FALSE)</f>
        <v>#N/A</v>
      </c>
      <c r="O63" s="171"/>
      <c r="P63" s="171"/>
      <c r="Q63" s="171"/>
      <c r="R63" s="172"/>
      <c r="T63" s="171"/>
    </row>
    <row r="64" spans="1:20" s="170" customFormat="1" ht="24" hidden="1" customHeight="1">
      <c r="A64" s="169">
        <f t="shared" si="1"/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 t="e">
        <f>VLOOKUP(C64,'Points-2015'!D:E,2,FALSE)</f>
        <v>#N/A</v>
      </c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f t="shared" si="1"/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 t="e">
        <f>VLOOKUP(C65,'Points-2015'!D:E,2,FALSE)</f>
        <v>#N/A</v>
      </c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f t="shared" si="1"/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 t="e">
        <f>VLOOKUP(C66,'Points-2015'!D:E,2,FALSE)</f>
        <v>#N/A</v>
      </c>
      <c r="O66" s="171"/>
      <c r="P66" s="171"/>
      <c r="Q66" s="171"/>
      <c r="R66" s="172"/>
      <c r="T66" s="171"/>
    </row>
    <row r="67" spans="1:20" s="170" customFormat="1" ht="24" hidden="1" customHeight="1">
      <c r="A67" s="169">
        <f t="shared" si="1"/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 t="e">
        <f>VLOOKUP(C67,'Points-2015'!D:E,2,FALSE)</f>
        <v>#N/A</v>
      </c>
      <c r="O67" s="171"/>
      <c r="P67" s="171"/>
      <c r="Q67" s="171"/>
      <c r="R67" s="172"/>
      <c r="T67" s="171"/>
    </row>
    <row r="68" spans="1:20" s="170" customFormat="1" ht="24" hidden="1" customHeight="1">
      <c r="A68" s="169">
        <f t="shared" si="1"/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 t="e">
        <f>VLOOKUP(C68,'Points-2015'!D:E,2,FALSE)</f>
        <v>#N/A</v>
      </c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f t="shared" si="1"/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 t="e">
        <f>VLOOKUP(C69,'Points-2015'!D:E,2,FALSE)</f>
        <v>#N/A</v>
      </c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f t="shared" si="1"/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 t="e">
        <f>VLOOKUP(C70,'Points-2015'!D:E,2,FALSE)</f>
        <v>#N/A</v>
      </c>
      <c r="O70" s="171"/>
      <c r="P70" s="171"/>
      <c r="Q70" s="171"/>
      <c r="R70" s="172"/>
      <c r="T70" s="171"/>
    </row>
    <row r="71" spans="1:20" s="170" customFormat="1" ht="24" hidden="1" customHeight="1">
      <c r="A71" s="169">
        <f t="shared" si="1"/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 t="e">
        <f>VLOOKUP(C71,'Points-2015'!D:E,2,FALSE)</f>
        <v>#N/A</v>
      </c>
      <c r="O71" s="171"/>
      <c r="P71" s="171"/>
      <c r="Q71" s="171"/>
      <c r="R71" s="172"/>
      <c r="T71" s="171"/>
    </row>
    <row r="72" spans="1:20" s="170" customFormat="1" ht="24" hidden="1" customHeight="1">
      <c r="A72" s="169">
        <f t="shared" si="1"/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 t="e">
        <f>VLOOKUP(C72,'Points-2015'!D:E,2,FALSE)</f>
        <v>#N/A</v>
      </c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f t="shared" si="1"/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 t="e">
        <f>VLOOKUP(C73,'Points-2015'!D:E,2,FALSE)</f>
        <v>#N/A</v>
      </c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f t="shared" si="1"/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 t="e">
        <f>VLOOKUP(C74,'Points-2015'!D:E,2,FALSE)</f>
        <v>#N/A</v>
      </c>
      <c r="O74" s="171"/>
      <c r="P74" s="171"/>
      <c r="Q74" s="171"/>
      <c r="R74" s="172"/>
      <c r="T74" s="171"/>
    </row>
    <row r="75" spans="1:20" s="170" customFormat="1" ht="24" hidden="1" customHeight="1">
      <c r="A75" s="169">
        <f t="shared" ref="A75:A106" si="2">A71+1</f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 t="e">
        <f>VLOOKUP(C75,'Points-2015'!D:E,2,FALSE)</f>
        <v>#N/A</v>
      </c>
      <c r="O75" s="171"/>
      <c r="P75" s="171"/>
      <c r="Q75" s="171"/>
      <c r="R75" s="172"/>
      <c r="T75" s="171"/>
    </row>
    <row r="76" spans="1:20" s="170" customFormat="1" ht="24" hidden="1" customHeight="1">
      <c r="A76" s="169">
        <f t="shared" si="2"/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 t="e">
        <f>VLOOKUP(C76,'Points-2015'!D:E,2,FALSE)</f>
        <v>#N/A</v>
      </c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f t="shared" si="2"/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 t="e">
        <f>VLOOKUP(C77,'Points-2015'!D:E,2,FALSE)</f>
        <v>#N/A</v>
      </c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f t="shared" si="2"/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 t="e">
        <f>VLOOKUP(C78,'Points-2015'!D:E,2,FALSE)</f>
        <v>#N/A</v>
      </c>
      <c r="O78" s="171"/>
      <c r="P78" s="171"/>
      <c r="Q78" s="171"/>
      <c r="R78" s="172"/>
      <c r="T78" s="171"/>
    </row>
    <row r="79" spans="1:20" s="170" customFormat="1" ht="24" hidden="1" customHeight="1">
      <c r="A79" s="169">
        <f t="shared" si="2"/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 t="e">
        <f>VLOOKUP(C79,'Points-2015'!D:E,2,FALSE)</f>
        <v>#N/A</v>
      </c>
      <c r="O79" s="171"/>
      <c r="P79" s="171"/>
      <c r="Q79" s="171"/>
      <c r="R79" s="172"/>
      <c r="T79" s="171"/>
    </row>
    <row r="80" spans="1:20" s="170" customFormat="1" ht="24" hidden="1" customHeight="1">
      <c r="A80" s="169">
        <f t="shared" si="2"/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 t="e">
        <f>VLOOKUP(C80,'Points-2015'!D:E,2,FALSE)</f>
        <v>#N/A</v>
      </c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f t="shared" si="2"/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 t="e">
        <f>VLOOKUP(C81,'Points-2015'!D:E,2,FALSE)</f>
        <v>#N/A</v>
      </c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f t="shared" si="2"/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 t="e">
        <f>VLOOKUP(C82,'Points-2015'!D:E,2,FALSE)</f>
        <v>#N/A</v>
      </c>
      <c r="O82" s="171"/>
      <c r="P82" s="171"/>
      <c r="Q82" s="171"/>
      <c r="R82" s="172"/>
      <c r="T82" s="171"/>
    </row>
    <row r="83" spans="1:20" s="170" customFormat="1" ht="24" hidden="1" customHeight="1">
      <c r="A83" s="169">
        <f t="shared" si="2"/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 t="e">
        <f>VLOOKUP(C83,'Points-2015'!D:E,2,FALSE)</f>
        <v>#N/A</v>
      </c>
      <c r="O83" s="171"/>
      <c r="P83" s="171"/>
      <c r="Q83" s="171"/>
      <c r="R83" s="172"/>
      <c r="T83" s="171"/>
    </row>
    <row r="84" spans="1:20" s="170" customFormat="1" ht="24" hidden="1" customHeight="1">
      <c r="A84" s="169">
        <f t="shared" si="2"/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 t="e">
        <f>VLOOKUP(C84,'Points-2015'!D:E,2,FALSE)</f>
        <v>#N/A</v>
      </c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f t="shared" si="2"/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 t="e">
        <f>VLOOKUP(C85,'Points-2015'!D:E,2,FALSE)</f>
        <v>#N/A</v>
      </c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f t="shared" si="2"/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 t="e">
        <f>VLOOKUP(C86,'Points-2015'!D:E,2,FALSE)</f>
        <v>#N/A</v>
      </c>
      <c r="O86" s="171"/>
      <c r="P86" s="171"/>
      <c r="Q86" s="171"/>
      <c r="R86" s="172"/>
      <c r="T86" s="171"/>
    </row>
    <row r="87" spans="1:20" s="170" customFormat="1" ht="24" hidden="1" customHeight="1">
      <c r="A87" s="169">
        <f t="shared" si="2"/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 t="e">
        <f>VLOOKUP(C87,'Points-2015'!D:E,2,FALSE)</f>
        <v>#N/A</v>
      </c>
      <c r="O87" s="171"/>
      <c r="P87" s="171"/>
      <c r="Q87" s="171"/>
      <c r="R87" s="172"/>
      <c r="T87" s="171"/>
    </row>
    <row r="88" spans="1:20" s="170" customFormat="1" ht="24" hidden="1" customHeight="1">
      <c r="A88" s="169">
        <f t="shared" si="2"/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 t="e">
        <f>VLOOKUP(C88,'Points-2015'!D:E,2,FALSE)</f>
        <v>#N/A</v>
      </c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f t="shared" si="2"/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 t="e">
        <f>VLOOKUP(C89,'Points-2015'!D:E,2,FALSE)</f>
        <v>#N/A</v>
      </c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f t="shared" si="2"/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 t="e">
        <f>VLOOKUP(C90,'Points-2015'!D:E,2,FALSE)</f>
        <v>#N/A</v>
      </c>
      <c r="O90" s="171"/>
      <c r="P90" s="171"/>
      <c r="Q90" s="171"/>
      <c r="R90" s="172"/>
      <c r="T90" s="171"/>
    </row>
    <row r="91" spans="1:20" s="170" customFormat="1" ht="24" hidden="1" customHeight="1">
      <c r="A91" s="169">
        <f t="shared" si="2"/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 t="e">
        <f>VLOOKUP(C91,'Points-2015'!D:E,2,FALSE)</f>
        <v>#N/A</v>
      </c>
      <c r="O91" s="171"/>
      <c r="P91" s="171"/>
      <c r="Q91" s="171"/>
      <c r="R91" s="172"/>
      <c r="T91" s="171"/>
    </row>
    <row r="92" spans="1:20" s="170" customFormat="1" ht="24" hidden="1" customHeight="1">
      <c r="A92" s="169">
        <f t="shared" si="2"/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 t="e">
        <f>VLOOKUP(C92,'Points-2015'!D:E,2,FALSE)</f>
        <v>#N/A</v>
      </c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f t="shared" si="2"/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 t="e">
        <f>VLOOKUP(C93,'Points-2015'!D:E,2,FALSE)</f>
        <v>#N/A</v>
      </c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f t="shared" si="2"/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 t="e">
        <f>VLOOKUP(C94,'Points-2015'!D:E,2,FALSE)</f>
        <v>#N/A</v>
      </c>
      <c r="O94" s="171"/>
      <c r="P94" s="171"/>
      <c r="Q94" s="171"/>
      <c r="R94" s="172"/>
      <c r="T94" s="171"/>
    </row>
    <row r="95" spans="1:20" s="170" customFormat="1" ht="24" hidden="1" customHeight="1">
      <c r="A95" s="169">
        <f t="shared" si="2"/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 t="e">
        <f>VLOOKUP(C95,'Points-2015'!D:E,2,FALSE)</f>
        <v>#N/A</v>
      </c>
      <c r="O95" s="171"/>
      <c r="P95" s="171"/>
      <c r="Q95" s="171"/>
      <c r="R95" s="172"/>
      <c r="T95" s="171"/>
    </row>
    <row r="96" spans="1:20" s="170" customFormat="1" ht="24" hidden="1" customHeight="1">
      <c r="A96" s="169">
        <f t="shared" si="2"/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 t="e">
        <f>VLOOKUP(C96,'Points-2015'!D:E,2,FALSE)</f>
        <v>#N/A</v>
      </c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f t="shared" si="2"/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 t="e">
        <f>VLOOKUP(C97,'Points-2015'!D:E,2,FALSE)</f>
        <v>#N/A</v>
      </c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f t="shared" si="2"/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 t="e">
        <f>VLOOKUP(C98,'Points-2015'!D:E,2,FALSE)</f>
        <v>#N/A</v>
      </c>
      <c r="O98" s="171"/>
      <c r="P98" s="171"/>
      <c r="Q98" s="171"/>
      <c r="R98" s="172"/>
      <c r="T98" s="171"/>
    </row>
    <row r="99" spans="1:20" s="170" customFormat="1" ht="24" hidden="1" customHeight="1">
      <c r="A99" s="169">
        <f t="shared" si="2"/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 t="e">
        <f>VLOOKUP(C99,'Points-2015'!D:E,2,FALSE)</f>
        <v>#N/A</v>
      </c>
      <c r="O99" s="171"/>
      <c r="P99" s="171"/>
      <c r="Q99" s="171"/>
      <c r="R99" s="172"/>
      <c r="T99" s="171"/>
    </row>
    <row r="100" spans="1:20" s="170" customFormat="1" ht="24" hidden="1" customHeight="1">
      <c r="A100" s="169">
        <f t="shared" si="2"/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 t="e">
        <f>VLOOKUP(C100,'Points-2015'!D:E,2,FALSE)</f>
        <v>#N/A</v>
      </c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f t="shared" si="2"/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 t="e">
        <f>VLOOKUP(C101,'Points-2015'!D:E,2,FALSE)</f>
        <v>#N/A</v>
      </c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f t="shared" si="2"/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 t="e">
        <f>VLOOKUP(C102,'Points-2015'!D:E,2,FALSE)</f>
        <v>#N/A</v>
      </c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f t="shared" si="2"/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 t="e">
        <f>VLOOKUP(C103,'Points-2015'!D:E,2,FALSE)</f>
        <v>#N/A</v>
      </c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f t="shared" si="2"/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 t="e">
        <f>VLOOKUP(C104,'Points-2015'!D:E,2,FALSE)</f>
        <v>#N/A</v>
      </c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f t="shared" si="2"/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 t="e">
        <f>VLOOKUP(C105,'Points-2015'!D:E,2,FALSE)</f>
        <v>#N/A</v>
      </c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f t="shared" si="2"/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 t="e">
        <f>VLOOKUP(C106,'Points-2015'!D:E,2,FALSE)</f>
        <v>#N/A</v>
      </c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f t="shared" ref="A107:A134" si="3">A103+1</f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 t="e">
        <f>VLOOKUP(C107,'Points-2015'!D:E,2,FALSE)</f>
        <v>#N/A</v>
      </c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f t="shared" si="3"/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 t="e">
        <f>VLOOKUP(C108,'Points-2015'!D:E,2,FALSE)</f>
        <v>#N/A</v>
      </c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f t="shared" si="3"/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 t="e">
        <f>VLOOKUP(C109,'Points-2015'!D:E,2,FALSE)</f>
        <v>#N/A</v>
      </c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f t="shared" si="3"/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 t="e">
        <f>VLOOKUP(C110,'Points-2015'!D:E,2,FALSE)</f>
        <v>#N/A</v>
      </c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f t="shared" si="3"/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 t="e">
        <f>VLOOKUP(C111,'Points-2015'!D:E,2,FALSE)</f>
        <v>#N/A</v>
      </c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f t="shared" si="3"/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 t="e">
        <f>VLOOKUP(C112,'Points-2015'!D:E,2,FALSE)</f>
        <v>#N/A</v>
      </c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f t="shared" si="3"/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 t="e">
        <f>VLOOKUP(C113,'Points-2015'!D:E,2,FALSE)</f>
        <v>#N/A</v>
      </c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f t="shared" si="3"/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 t="e">
        <f>VLOOKUP(C114,'Points-2015'!D:E,2,FALSE)</f>
        <v>#N/A</v>
      </c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f t="shared" si="3"/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 t="e">
        <f>VLOOKUP(C115,'Points-2015'!D:E,2,FALSE)</f>
        <v>#N/A</v>
      </c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f t="shared" si="3"/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 t="e">
        <f>VLOOKUP(C116,'Points-2015'!D:E,2,FALSE)</f>
        <v>#N/A</v>
      </c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f t="shared" si="3"/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 t="e">
        <f>VLOOKUP(C117,'Points-2015'!D:E,2,FALSE)</f>
        <v>#N/A</v>
      </c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f t="shared" si="3"/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 t="e">
        <f>VLOOKUP(C118,'Points-2015'!D:E,2,FALSE)</f>
        <v>#N/A</v>
      </c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f t="shared" si="3"/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 t="e">
        <f>VLOOKUP(C119,'Points-2015'!D:E,2,FALSE)</f>
        <v>#N/A</v>
      </c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f t="shared" si="3"/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 t="e">
        <f>VLOOKUP(C120,'Points-2015'!D:E,2,FALSE)</f>
        <v>#N/A</v>
      </c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f t="shared" si="3"/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 t="e">
        <f>VLOOKUP(C121,'Points-2015'!D:E,2,FALSE)</f>
        <v>#N/A</v>
      </c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f t="shared" si="3"/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 t="e">
        <f>VLOOKUP(C122,'Points-2015'!D:E,2,FALSE)</f>
        <v>#N/A</v>
      </c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f t="shared" si="3"/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 t="e">
        <f>VLOOKUP(C123,'Points-2015'!D:E,2,FALSE)</f>
        <v>#N/A</v>
      </c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f t="shared" si="3"/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 t="e">
        <f>VLOOKUP(C124,'Points-2015'!D:E,2,FALSE)</f>
        <v>#N/A</v>
      </c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f t="shared" si="3"/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 t="e">
        <f>VLOOKUP(C125,'Points-2015'!D:E,2,FALSE)</f>
        <v>#N/A</v>
      </c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f t="shared" si="3"/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 t="e">
        <f>VLOOKUP(C126,'Points-2015'!D:E,2,FALSE)</f>
        <v>#N/A</v>
      </c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f t="shared" si="3"/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 t="e">
        <f>VLOOKUP(C127,'Points-2015'!D:E,2,FALSE)</f>
        <v>#N/A</v>
      </c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f t="shared" si="3"/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 t="e">
        <f>VLOOKUP(C128,'Points-2015'!D:E,2,FALSE)</f>
        <v>#N/A</v>
      </c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f t="shared" si="3"/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 t="e">
        <f>VLOOKUP(C129,'Points-2015'!D:E,2,FALSE)</f>
        <v>#N/A</v>
      </c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f t="shared" si="3"/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 t="e">
        <f>VLOOKUP(C130,'Points-2015'!D:E,2,FALSE)</f>
        <v>#N/A</v>
      </c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f t="shared" si="3"/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 t="e">
        <f>VLOOKUP(C131,'Points-2015'!D:E,2,FALSE)</f>
        <v>#N/A</v>
      </c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f t="shared" si="3"/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 t="e">
        <f>VLOOKUP(C132,'Points-2015'!D:E,2,FALSE)</f>
        <v>#N/A</v>
      </c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f t="shared" si="3"/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 t="e">
        <f>VLOOKUP(C133,'Points-2015'!D:E,2,FALSE)</f>
        <v>#N/A</v>
      </c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f t="shared" si="3"/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 t="e">
        <f>VLOOKUP(C134,'Points-2015'!D:E,2,FALSE)</f>
        <v>#N/A</v>
      </c>
      <c r="O134" s="171"/>
      <c r="P134" s="171"/>
      <c r="Q134" s="171"/>
      <c r="R134" s="172"/>
      <c r="T134" s="171"/>
    </row>
    <row r="135" spans="1:20" s="170" customFormat="1" ht="24" hidden="1" customHeight="1">
      <c r="A135" s="169">
        <v>1</v>
      </c>
      <c r="B135" s="276" t="s">
        <v>728</v>
      </c>
      <c r="C135" s="251">
        <v>6907646</v>
      </c>
      <c r="D135" s="250" t="s">
        <v>142</v>
      </c>
      <c r="E135" s="250" t="s">
        <v>0</v>
      </c>
      <c r="F135" s="249" t="s">
        <v>740</v>
      </c>
      <c r="G135" s="309">
        <v>2</v>
      </c>
      <c r="H135" s="247" t="s">
        <v>179</v>
      </c>
      <c r="I135" s="275"/>
      <c r="J135" s="245"/>
      <c r="K135" s="274"/>
      <c r="L135" s="274"/>
      <c r="M135" s="243"/>
      <c r="N135" s="171" t="str">
        <f>VLOOKUP(C135,'Points-2015'!D:E,2,FALSE)</f>
        <v>ALSTOM</v>
      </c>
      <c r="O135" s="171"/>
      <c r="P135" s="171"/>
      <c r="Q135" s="171"/>
      <c r="R135" s="172"/>
      <c r="T135" s="171"/>
    </row>
    <row r="136" spans="1:20" s="170" customFormat="1" ht="24" hidden="1" customHeight="1">
      <c r="A136" s="169">
        <v>1</v>
      </c>
      <c r="B136" s="273" t="s">
        <v>728</v>
      </c>
      <c r="C136" s="241">
        <v>6902027</v>
      </c>
      <c r="D136" s="240" t="s">
        <v>86</v>
      </c>
      <c r="E136" s="240" t="s">
        <v>0</v>
      </c>
      <c r="F136" s="239" t="s">
        <v>740</v>
      </c>
      <c r="G136" s="309">
        <v>2</v>
      </c>
      <c r="H136" s="237" t="s">
        <v>179</v>
      </c>
      <c r="I136" s="272"/>
      <c r="J136" s="235"/>
      <c r="K136" s="271"/>
      <c r="L136" s="271"/>
      <c r="M136" s="233"/>
      <c r="N136" s="171" t="str">
        <f>VLOOKUP(C136,'Points-2015'!D:E,2,FALSE)</f>
        <v>ALSTOM</v>
      </c>
      <c r="O136" s="171"/>
      <c r="P136" s="171"/>
      <c r="Q136" s="171"/>
      <c r="R136" s="172"/>
      <c r="T136" s="171"/>
    </row>
    <row r="137" spans="1:20" s="170" customFormat="1" ht="24" hidden="1" customHeight="1" thickBot="1">
      <c r="A137" s="169">
        <v>1</v>
      </c>
      <c r="B137" s="270" t="s">
        <v>728</v>
      </c>
      <c r="C137" s="231">
        <v>6900710</v>
      </c>
      <c r="D137" s="230" t="s">
        <v>41</v>
      </c>
      <c r="E137" s="230" t="s">
        <v>0</v>
      </c>
      <c r="F137" s="229" t="s">
        <v>740</v>
      </c>
      <c r="G137" s="309">
        <v>2</v>
      </c>
      <c r="H137" s="227" t="s">
        <v>179</v>
      </c>
      <c r="I137" s="269"/>
      <c r="J137" s="225"/>
      <c r="K137" s="268"/>
      <c r="L137" s="268"/>
      <c r="M137" s="223"/>
      <c r="N137" s="171" t="str">
        <f>VLOOKUP(C137,'Points-2015'!D:E,2,FALSE)</f>
        <v>ALSTOM</v>
      </c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 t="e">
        <f>VLOOKUP(C138,'Points-2015'!D:E,2,FALSE)</f>
        <v>#N/A</v>
      </c>
      <c r="O138" s="171"/>
      <c r="P138" s="171"/>
      <c r="Q138" s="171"/>
      <c r="R138" s="172"/>
      <c r="T138" s="171"/>
    </row>
    <row r="139" spans="1:20" s="170" customFormat="1" ht="24" customHeight="1" thickBot="1">
      <c r="A139" s="169">
        <f t="shared" ref="A139:A170" si="4">A135+1</f>
        <v>2</v>
      </c>
      <c r="B139" s="262" t="s">
        <v>728</v>
      </c>
      <c r="C139" s="211">
        <v>6919954</v>
      </c>
      <c r="D139" s="210" t="s">
        <v>254</v>
      </c>
      <c r="E139" s="210" t="s">
        <v>0</v>
      </c>
      <c r="F139" s="209" t="s">
        <v>740</v>
      </c>
      <c r="G139" s="309">
        <v>2</v>
      </c>
      <c r="H139" s="207" t="s">
        <v>8</v>
      </c>
      <c r="I139" s="261"/>
      <c r="J139" s="205"/>
      <c r="K139" s="260"/>
      <c r="L139" s="260"/>
      <c r="M139" s="203"/>
      <c r="N139" s="171" t="str">
        <f>VLOOKUP(C139,'Points-2015'!D:E,2,FALSE)</f>
        <v>ALSTOM</v>
      </c>
      <c r="O139" s="171"/>
      <c r="P139" s="171"/>
      <c r="Q139" s="171"/>
      <c r="R139" s="172"/>
      <c r="T139" s="171"/>
    </row>
    <row r="140" spans="1:20" s="170" customFormat="1" ht="24" customHeight="1" thickBot="1">
      <c r="A140" s="169">
        <f t="shared" si="4"/>
        <v>2</v>
      </c>
      <c r="B140" s="259" t="s">
        <v>728</v>
      </c>
      <c r="C140" s="201">
        <v>6919953</v>
      </c>
      <c r="D140" s="200" t="s">
        <v>253</v>
      </c>
      <c r="E140" s="200" t="s">
        <v>0</v>
      </c>
      <c r="F140" s="199" t="s">
        <v>740</v>
      </c>
      <c r="G140" s="309">
        <v>2</v>
      </c>
      <c r="H140" s="197" t="s">
        <v>179</v>
      </c>
      <c r="I140" s="258"/>
      <c r="J140" s="195"/>
      <c r="K140" s="257"/>
      <c r="L140" s="260" t="s">
        <v>747</v>
      </c>
      <c r="M140" s="193"/>
      <c r="N140" s="171" t="str">
        <f>VLOOKUP(C140,'Points-2015'!D:E,2,FALSE)</f>
        <v>ALSTOM</v>
      </c>
      <c r="O140" s="171"/>
      <c r="P140" s="171"/>
      <c r="Q140" s="171"/>
      <c r="R140" s="172"/>
      <c r="T140" s="171"/>
    </row>
    <row r="141" spans="1:20" s="170" customFormat="1" ht="24" customHeight="1" thickBot="1">
      <c r="A141" s="169">
        <f t="shared" si="4"/>
        <v>2</v>
      </c>
      <c r="B141" s="278" t="s">
        <v>728</v>
      </c>
      <c r="C141" s="191">
        <v>6918499</v>
      </c>
      <c r="D141" s="190" t="s">
        <v>150</v>
      </c>
      <c r="E141" s="190" t="s">
        <v>0</v>
      </c>
      <c r="F141" s="189" t="s">
        <v>740</v>
      </c>
      <c r="G141" s="309">
        <v>2</v>
      </c>
      <c r="H141" s="187" t="s">
        <v>179</v>
      </c>
      <c r="I141" s="256"/>
      <c r="J141" s="185"/>
      <c r="K141" s="255"/>
      <c r="L141" s="260" t="s">
        <v>747</v>
      </c>
      <c r="M141" s="183"/>
      <c r="N141" s="171" t="str">
        <f>VLOOKUP(C141,'Points-2015'!D:E,2,FALSE)</f>
        <v>ALSTOM</v>
      </c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f t="shared" si="4"/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 t="e">
        <f>VLOOKUP(C142,'Points-2015'!D:E,2,FALSE)</f>
        <v>#N/A</v>
      </c>
      <c r="O142" s="171"/>
      <c r="P142" s="171"/>
      <c r="Q142" s="171"/>
      <c r="R142" s="172"/>
      <c r="T142" s="171"/>
    </row>
    <row r="143" spans="1:20" s="170" customFormat="1" ht="24" hidden="1" customHeight="1">
      <c r="A143" s="169">
        <f t="shared" si="4"/>
        <v>3</v>
      </c>
      <c r="B143" s="276" t="s">
        <v>728</v>
      </c>
      <c r="C143" s="251">
        <v>6917996</v>
      </c>
      <c r="D143" s="250" t="s">
        <v>80</v>
      </c>
      <c r="E143" s="250" t="s">
        <v>0</v>
      </c>
      <c r="F143" s="249" t="s">
        <v>740</v>
      </c>
      <c r="G143" s="309">
        <v>2</v>
      </c>
      <c r="H143" s="247" t="s">
        <v>179</v>
      </c>
      <c r="I143" s="275"/>
      <c r="J143" s="245"/>
      <c r="K143" s="274"/>
      <c r="L143" s="274"/>
      <c r="M143" s="243"/>
      <c r="N143" s="171" t="str">
        <f>VLOOKUP(C143,'Points-2015'!D:E,2,FALSE)</f>
        <v>ALSTOM</v>
      </c>
      <c r="O143" s="171"/>
      <c r="P143" s="171"/>
      <c r="Q143" s="171"/>
      <c r="R143" s="172"/>
      <c r="T143" s="171"/>
    </row>
    <row r="144" spans="1:20" s="170" customFormat="1" ht="24" hidden="1" customHeight="1">
      <c r="A144" s="169">
        <f t="shared" si="4"/>
        <v>3</v>
      </c>
      <c r="B144" s="273" t="s">
        <v>728</v>
      </c>
      <c r="C144" s="241">
        <v>6912129</v>
      </c>
      <c r="D144" s="240" t="s">
        <v>232</v>
      </c>
      <c r="E144" s="240" t="s">
        <v>0</v>
      </c>
      <c r="F144" s="239" t="s">
        <v>740</v>
      </c>
      <c r="G144" s="309">
        <v>2</v>
      </c>
      <c r="H144" s="237" t="s">
        <v>179</v>
      </c>
      <c r="I144" s="272"/>
      <c r="J144" s="235"/>
      <c r="K144" s="271"/>
      <c r="L144" s="271"/>
      <c r="M144" s="233"/>
      <c r="N144" s="171" t="str">
        <f>VLOOKUP(C144,'Points-2015'!D:E,2,FALSE)</f>
        <v>ALSTOM</v>
      </c>
      <c r="O144" s="171"/>
      <c r="P144" s="171"/>
      <c r="Q144" s="171"/>
      <c r="R144" s="172"/>
      <c r="T144" s="171"/>
    </row>
    <row r="145" spans="1:20" s="170" customFormat="1" ht="24" hidden="1" customHeight="1" thickBot="1">
      <c r="A145" s="169">
        <f t="shared" si="4"/>
        <v>3</v>
      </c>
      <c r="B145" s="270" t="s">
        <v>728</v>
      </c>
      <c r="C145" s="231">
        <v>6923503</v>
      </c>
      <c r="D145" s="230" t="s">
        <v>281</v>
      </c>
      <c r="E145" s="230" t="s">
        <v>0</v>
      </c>
      <c r="F145" s="229" t="s">
        <v>740</v>
      </c>
      <c r="G145" s="309">
        <v>2</v>
      </c>
      <c r="H145" s="227" t="s">
        <v>179</v>
      </c>
      <c r="I145" s="269"/>
      <c r="J145" s="225"/>
      <c r="K145" s="268"/>
      <c r="L145" s="268"/>
      <c r="M145" s="223"/>
      <c r="N145" s="171" t="str">
        <f>VLOOKUP(C145,'Points-2015'!D:E,2,FALSE)</f>
        <v>ALSTOM</v>
      </c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f t="shared" si="4"/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 t="e">
        <f>VLOOKUP(C146,'Points-2015'!D:E,2,FALSE)</f>
        <v>#N/A</v>
      </c>
      <c r="O146" s="171"/>
      <c r="P146" s="171"/>
      <c r="Q146" s="171"/>
      <c r="R146" s="172"/>
      <c r="T146" s="171"/>
    </row>
    <row r="147" spans="1:20" s="170" customFormat="1" ht="24" hidden="1" customHeight="1">
      <c r="A147" s="169">
        <f t="shared" si="4"/>
        <v>4</v>
      </c>
      <c r="B147" s="262" t="s">
        <v>728</v>
      </c>
      <c r="C147" s="211">
        <v>6914560</v>
      </c>
      <c r="D147" s="210" t="s">
        <v>131</v>
      </c>
      <c r="E147" s="210" t="s">
        <v>2</v>
      </c>
      <c r="F147" s="209" t="s">
        <v>740</v>
      </c>
      <c r="G147" s="309">
        <v>2</v>
      </c>
      <c r="H147" s="207" t="s">
        <v>179</v>
      </c>
      <c r="I147" s="261"/>
      <c r="J147" s="205"/>
      <c r="K147" s="260"/>
      <c r="L147" s="260"/>
      <c r="M147" s="203"/>
      <c r="N147" s="171" t="str">
        <f>VLOOKUP(C147,'Points-2015'!D:E,2,FALSE)</f>
        <v>ASCSP</v>
      </c>
      <c r="O147" s="171"/>
      <c r="P147" s="171"/>
      <c r="Q147" s="171"/>
      <c r="R147" s="172"/>
      <c r="T147" s="171"/>
    </row>
    <row r="148" spans="1:20" s="170" customFormat="1" ht="24" hidden="1" customHeight="1">
      <c r="A148" s="169">
        <f t="shared" si="4"/>
        <v>4</v>
      </c>
      <c r="B148" s="259" t="s">
        <v>728</v>
      </c>
      <c r="C148" s="201">
        <v>6923165</v>
      </c>
      <c r="D148" s="200" t="s">
        <v>377</v>
      </c>
      <c r="E148" s="200" t="s">
        <v>2</v>
      </c>
      <c r="F148" s="199" t="s">
        <v>740</v>
      </c>
      <c r="G148" s="309">
        <v>2</v>
      </c>
      <c r="H148" s="197" t="s">
        <v>179</v>
      </c>
      <c r="I148" s="258"/>
      <c r="J148" s="195"/>
      <c r="K148" s="257"/>
      <c r="L148" s="257"/>
      <c r="M148" s="193"/>
      <c r="N148" s="171" t="str">
        <f>VLOOKUP(C148,'Points-2015'!D:E,2,FALSE)</f>
        <v>ASCSP</v>
      </c>
      <c r="O148" s="171"/>
      <c r="P148" s="171"/>
      <c r="Q148" s="171"/>
      <c r="R148" s="172"/>
      <c r="T148" s="171"/>
    </row>
    <row r="149" spans="1:20" s="170" customFormat="1" ht="24" hidden="1" customHeight="1" thickBot="1">
      <c r="A149" s="169">
        <f t="shared" si="4"/>
        <v>4</v>
      </c>
      <c r="B149" s="278" t="s">
        <v>728</v>
      </c>
      <c r="C149" s="191">
        <v>6910654</v>
      </c>
      <c r="D149" s="190" t="s">
        <v>162</v>
      </c>
      <c r="E149" s="190" t="s">
        <v>2</v>
      </c>
      <c r="F149" s="189" t="s">
        <v>740</v>
      </c>
      <c r="G149" s="309">
        <v>2</v>
      </c>
      <c r="H149" s="187" t="s">
        <v>179</v>
      </c>
      <c r="I149" s="256"/>
      <c r="J149" s="185"/>
      <c r="K149" s="255"/>
      <c r="L149" s="255"/>
      <c r="M149" s="183"/>
      <c r="N149" s="171" t="str">
        <f>VLOOKUP(C149,'Points-2015'!D:E,2,FALSE)</f>
        <v>ASCSP</v>
      </c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f t="shared" si="4"/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 t="e">
        <f>VLOOKUP(C150,'Points-2015'!D:E,2,FALSE)</f>
        <v>#N/A</v>
      </c>
      <c r="O150" s="171"/>
      <c r="P150" s="171"/>
      <c r="Q150" s="171"/>
      <c r="R150" s="172"/>
      <c r="T150" s="171"/>
    </row>
    <row r="151" spans="1:20" s="170" customFormat="1" ht="24" hidden="1" customHeight="1">
      <c r="A151" s="169">
        <f t="shared" si="4"/>
        <v>5</v>
      </c>
      <c r="B151" s="276" t="s">
        <v>728</v>
      </c>
      <c r="C151" s="251">
        <v>8308065</v>
      </c>
      <c r="D151" s="250" t="s">
        <v>63</v>
      </c>
      <c r="E151" s="250" t="s">
        <v>3</v>
      </c>
      <c r="F151" s="249" t="s">
        <v>740</v>
      </c>
      <c r="G151" s="309">
        <v>2</v>
      </c>
      <c r="H151" s="247" t="s">
        <v>179</v>
      </c>
      <c r="I151" s="275"/>
      <c r="J151" s="245"/>
      <c r="K151" s="274"/>
      <c r="L151" s="274"/>
      <c r="M151" s="243"/>
      <c r="N151" s="171" t="str">
        <f>VLOOKUP(C151,'Points-2015'!D:E,2,FALSE)</f>
        <v>ASPTT</v>
      </c>
      <c r="O151" s="171"/>
      <c r="P151" s="171"/>
      <c r="Q151" s="171"/>
      <c r="R151" s="172"/>
      <c r="T151" s="171"/>
    </row>
    <row r="152" spans="1:20" s="170" customFormat="1" ht="24" hidden="1" customHeight="1">
      <c r="A152" s="169">
        <f t="shared" si="4"/>
        <v>5</v>
      </c>
      <c r="B152" s="273" t="s">
        <v>728</v>
      </c>
      <c r="C152" s="241">
        <v>6921325</v>
      </c>
      <c r="D152" s="240" t="s">
        <v>79</v>
      </c>
      <c r="E152" s="240" t="s">
        <v>3</v>
      </c>
      <c r="F152" s="239" t="s">
        <v>740</v>
      </c>
      <c r="G152" s="309">
        <v>2</v>
      </c>
      <c r="H152" s="237" t="s">
        <v>179</v>
      </c>
      <c r="I152" s="272"/>
      <c r="J152" s="235"/>
      <c r="K152" s="271"/>
      <c r="L152" s="271"/>
      <c r="M152" s="233"/>
      <c r="N152" s="171" t="str">
        <f>VLOOKUP(C152,'Points-2015'!D:E,2,FALSE)</f>
        <v>ASPTT</v>
      </c>
      <c r="O152" s="171"/>
      <c r="P152" s="171"/>
      <c r="Q152" s="171"/>
      <c r="R152" s="172"/>
      <c r="T152" s="171"/>
    </row>
    <row r="153" spans="1:20" s="170" customFormat="1" ht="24" hidden="1" customHeight="1" thickBot="1">
      <c r="A153" s="169">
        <f t="shared" si="4"/>
        <v>5</v>
      </c>
      <c r="B153" s="270" t="s">
        <v>728</v>
      </c>
      <c r="C153" s="231">
        <v>6924618</v>
      </c>
      <c r="D153" s="230" t="s">
        <v>707</v>
      </c>
      <c r="E153" s="230" t="s">
        <v>3</v>
      </c>
      <c r="F153" s="229" t="s">
        <v>740</v>
      </c>
      <c r="G153" s="309">
        <v>2</v>
      </c>
      <c r="H153" s="227" t="s">
        <v>179</v>
      </c>
      <c r="I153" s="269"/>
      <c r="J153" s="225"/>
      <c r="K153" s="268"/>
      <c r="L153" s="268"/>
      <c r="M153" s="223"/>
      <c r="N153" s="171" t="str">
        <f>VLOOKUP(C153,'Points-2015'!D:E,2,FALSE)</f>
        <v>ASPTT</v>
      </c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f t="shared" si="4"/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/>
      <c r="M154" s="213"/>
      <c r="N154" s="171" t="e">
        <f>VLOOKUP(C154,'Points-2015'!D:E,2,FALSE)</f>
        <v>#N/A</v>
      </c>
      <c r="O154" s="171"/>
      <c r="P154" s="171"/>
      <c r="Q154" s="171"/>
      <c r="R154" s="172"/>
      <c r="T154" s="171"/>
    </row>
    <row r="155" spans="1:20" s="170" customFormat="1" ht="24" customHeight="1" thickBot="1">
      <c r="A155" s="169">
        <f t="shared" si="4"/>
        <v>6</v>
      </c>
      <c r="B155" s="262" t="s">
        <v>728</v>
      </c>
      <c r="C155" s="211">
        <v>6923494</v>
      </c>
      <c r="D155" s="210" t="s">
        <v>280</v>
      </c>
      <c r="E155" s="210" t="s">
        <v>1</v>
      </c>
      <c r="F155" s="209" t="s">
        <v>740</v>
      </c>
      <c r="G155" s="309">
        <v>2</v>
      </c>
      <c r="H155" s="207" t="s">
        <v>8</v>
      </c>
      <c r="I155" s="261"/>
      <c r="J155" s="205"/>
      <c r="K155" s="260"/>
      <c r="L155" s="260"/>
      <c r="M155" s="203"/>
      <c r="N155" s="171" t="str">
        <f>VLOOKUP(C155,'Points-2015'!D:E,2,FALSE)</f>
        <v>ATSCAF</v>
      </c>
      <c r="O155" s="171"/>
      <c r="P155" s="171"/>
      <c r="Q155" s="171"/>
      <c r="R155" s="172"/>
      <c r="T155" s="171"/>
    </row>
    <row r="156" spans="1:20" s="170" customFormat="1" ht="24" customHeight="1" thickBot="1">
      <c r="A156" s="169">
        <f t="shared" si="4"/>
        <v>6</v>
      </c>
      <c r="B156" s="259" t="s">
        <v>728</v>
      </c>
      <c r="C156" s="201">
        <v>6919166</v>
      </c>
      <c r="D156" s="200" t="s">
        <v>249</v>
      </c>
      <c r="E156" s="200" t="s">
        <v>1</v>
      </c>
      <c r="F156" s="199" t="s">
        <v>740</v>
      </c>
      <c r="G156" s="309">
        <v>2</v>
      </c>
      <c r="H156" s="197" t="s">
        <v>179</v>
      </c>
      <c r="I156" s="258"/>
      <c r="J156" s="195"/>
      <c r="K156" s="257"/>
      <c r="L156" s="260" t="s">
        <v>747</v>
      </c>
      <c r="M156" s="193"/>
      <c r="N156" s="171" t="str">
        <f>VLOOKUP(C156,'Points-2015'!D:E,2,FALSE)</f>
        <v>ATSCAF</v>
      </c>
      <c r="O156" s="171"/>
      <c r="P156" s="171"/>
      <c r="Q156" s="171"/>
      <c r="R156" s="172"/>
      <c r="T156" s="171"/>
    </row>
    <row r="157" spans="1:20" s="170" customFormat="1" ht="24" customHeight="1" thickBot="1">
      <c r="A157" s="169">
        <f t="shared" si="4"/>
        <v>6</v>
      </c>
      <c r="B157" s="278" t="s">
        <v>728</v>
      </c>
      <c r="C157" s="191">
        <v>6917605</v>
      </c>
      <c r="D157" s="190" t="s">
        <v>242</v>
      </c>
      <c r="E157" s="190" t="s">
        <v>1</v>
      </c>
      <c r="F157" s="189" t="s">
        <v>740</v>
      </c>
      <c r="G157" s="309">
        <v>2</v>
      </c>
      <c r="H157" s="187" t="s">
        <v>179</v>
      </c>
      <c r="I157" s="256"/>
      <c r="J157" s="185"/>
      <c r="K157" s="255"/>
      <c r="L157" s="260" t="s">
        <v>747</v>
      </c>
      <c r="M157" s="183"/>
      <c r="N157" s="171" t="str">
        <f>VLOOKUP(C157,'Points-2015'!D:E,2,FALSE)</f>
        <v>ATSCAF</v>
      </c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f t="shared" si="4"/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/>
      <c r="M158" s="213"/>
      <c r="N158" s="171" t="e">
        <f>VLOOKUP(C158,'Points-2015'!D:E,2,FALSE)</f>
        <v>#N/A</v>
      </c>
      <c r="O158" s="171"/>
      <c r="P158" s="171"/>
      <c r="Q158" s="171"/>
      <c r="R158" s="172"/>
      <c r="T158" s="171"/>
    </row>
    <row r="159" spans="1:20" s="170" customFormat="1" ht="24" hidden="1" customHeight="1">
      <c r="A159" s="169">
        <f t="shared" si="4"/>
        <v>7</v>
      </c>
      <c r="B159" s="276" t="s">
        <v>728</v>
      </c>
      <c r="C159" s="251">
        <v>6901220</v>
      </c>
      <c r="D159" s="250" t="s">
        <v>200</v>
      </c>
      <c r="E159" s="250" t="s">
        <v>350</v>
      </c>
      <c r="F159" s="249" t="s">
        <v>740</v>
      </c>
      <c r="G159" s="309">
        <v>2</v>
      </c>
      <c r="H159" s="247" t="s">
        <v>179</v>
      </c>
      <c r="I159" s="275"/>
      <c r="J159" s="245"/>
      <c r="K159" s="274"/>
      <c r="L159" s="274"/>
      <c r="M159" s="243"/>
      <c r="N159" s="171" t="str">
        <f>VLOOKUP(C159,'Points-2015'!D:E,2,FALSE)</f>
        <v>S A L</v>
      </c>
      <c r="O159" s="171"/>
      <c r="P159" s="171"/>
      <c r="Q159" s="171"/>
      <c r="R159" s="172"/>
      <c r="T159" s="171"/>
    </row>
    <row r="160" spans="1:20" s="170" customFormat="1" ht="24" hidden="1" customHeight="1">
      <c r="A160" s="169">
        <f t="shared" si="4"/>
        <v>7</v>
      </c>
      <c r="B160" s="273" t="s">
        <v>728</v>
      </c>
      <c r="C160" s="241">
        <v>6919646</v>
      </c>
      <c r="D160" s="240" t="s">
        <v>59</v>
      </c>
      <c r="E160" s="240" t="s">
        <v>350</v>
      </c>
      <c r="F160" s="239" t="s">
        <v>740</v>
      </c>
      <c r="G160" s="309">
        <v>2</v>
      </c>
      <c r="H160" s="237" t="s">
        <v>179</v>
      </c>
      <c r="I160" s="272"/>
      <c r="J160" s="235"/>
      <c r="K160" s="271"/>
      <c r="L160" s="271"/>
      <c r="M160" s="233"/>
      <c r="N160" s="171" t="str">
        <f>VLOOKUP(C160,'Points-2015'!D:E,2,FALSE)</f>
        <v>S A L</v>
      </c>
      <c r="O160" s="171"/>
      <c r="P160" s="171"/>
      <c r="Q160" s="171"/>
      <c r="R160" s="172"/>
      <c r="T160" s="171"/>
    </row>
    <row r="161" spans="1:20" s="170" customFormat="1" ht="24" hidden="1" customHeight="1" thickBot="1">
      <c r="A161" s="169">
        <f t="shared" si="4"/>
        <v>7</v>
      </c>
      <c r="B161" s="270" t="s">
        <v>728</v>
      </c>
      <c r="C161" s="231">
        <v>6925155</v>
      </c>
      <c r="D161" s="230" t="s">
        <v>130</v>
      </c>
      <c r="E161" s="230" t="s">
        <v>350</v>
      </c>
      <c r="F161" s="229" t="s">
        <v>740</v>
      </c>
      <c r="G161" s="309">
        <v>2</v>
      </c>
      <c r="H161" s="227" t="s">
        <v>179</v>
      </c>
      <c r="I161" s="269"/>
      <c r="J161" s="225"/>
      <c r="K161" s="268"/>
      <c r="L161" s="268"/>
      <c r="M161" s="223"/>
      <c r="N161" s="171" t="str">
        <f>VLOOKUP(C161,'Points-2015'!D:E,2,FALSE)</f>
        <v>S A L</v>
      </c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f t="shared" si="4"/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/>
      <c r="M162" s="213"/>
      <c r="N162" s="171" t="e">
        <f>VLOOKUP(C162,'Points-2015'!D:E,2,FALSE)</f>
        <v>#N/A</v>
      </c>
      <c r="O162" s="171"/>
      <c r="P162" s="171"/>
      <c r="Q162" s="171"/>
      <c r="R162" s="172"/>
      <c r="T162" s="171"/>
    </row>
    <row r="163" spans="1:20" s="170" customFormat="1" ht="24" hidden="1" customHeight="1">
      <c r="A163" s="169">
        <f t="shared" si="4"/>
        <v>8</v>
      </c>
      <c r="B163" s="262" t="s">
        <v>728</v>
      </c>
      <c r="C163" s="211">
        <v>6925216</v>
      </c>
      <c r="D163" s="210" t="s">
        <v>474</v>
      </c>
      <c r="E163" s="210" t="s">
        <v>350</v>
      </c>
      <c r="F163" s="209" t="s">
        <v>740</v>
      </c>
      <c r="G163" s="309">
        <v>2</v>
      </c>
      <c r="H163" s="207" t="s">
        <v>179</v>
      </c>
      <c r="I163" s="261"/>
      <c r="J163" s="205"/>
      <c r="K163" s="260"/>
      <c r="L163" s="260"/>
      <c r="M163" s="203"/>
      <c r="N163" s="171" t="str">
        <f>VLOOKUP(C163,'Points-2015'!D:E,2,FALSE)</f>
        <v>S A L</v>
      </c>
      <c r="O163" s="171"/>
      <c r="P163" s="171"/>
      <c r="Q163" s="171"/>
      <c r="R163" s="172"/>
      <c r="T163" s="171"/>
    </row>
    <row r="164" spans="1:20" s="170" customFormat="1" ht="24" hidden="1" customHeight="1">
      <c r="A164" s="169">
        <f t="shared" si="4"/>
        <v>8</v>
      </c>
      <c r="B164" s="259" t="s">
        <v>728</v>
      </c>
      <c r="C164" s="201">
        <v>6924981</v>
      </c>
      <c r="D164" s="200" t="s">
        <v>476</v>
      </c>
      <c r="E164" s="200" t="s">
        <v>350</v>
      </c>
      <c r="F164" s="199" t="s">
        <v>740</v>
      </c>
      <c r="G164" s="309">
        <v>2</v>
      </c>
      <c r="H164" s="197" t="s">
        <v>179</v>
      </c>
      <c r="I164" s="258"/>
      <c r="J164" s="195"/>
      <c r="K164" s="257"/>
      <c r="L164" s="257"/>
      <c r="M164" s="193"/>
      <c r="N164" s="171" t="str">
        <f>VLOOKUP(C164,'Points-2015'!D:E,2,FALSE)</f>
        <v>S A L</v>
      </c>
      <c r="O164" s="171"/>
      <c r="P164" s="171"/>
      <c r="Q164" s="171"/>
      <c r="R164" s="172"/>
      <c r="T164" s="171"/>
    </row>
    <row r="165" spans="1:20" s="170" customFormat="1" ht="24" hidden="1" customHeight="1" thickBot="1">
      <c r="A165" s="169">
        <f t="shared" si="4"/>
        <v>8</v>
      </c>
      <c r="B165" s="278" t="s">
        <v>728</v>
      </c>
      <c r="C165" s="191">
        <v>6905637</v>
      </c>
      <c r="D165" s="190" t="s">
        <v>219</v>
      </c>
      <c r="E165" s="190" t="s">
        <v>350</v>
      </c>
      <c r="F165" s="189" t="s">
        <v>740</v>
      </c>
      <c r="G165" s="309">
        <v>2</v>
      </c>
      <c r="H165" s="187" t="s">
        <v>179</v>
      </c>
      <c r="I165" s="256"/>
      <c r="J165" s="185"/>
      <c r="K165" s="255"/>
      <c r="L165" s="255"/>
      <c r="M165" s="183"/>
      <c r="N165" s="171" t="str">
        <f>VLOOKUP(C165,'Points-2015'!D:E,2,FALSE)</f>
        <v>S A L</v>
      </c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f t="shared" si="4"/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/>
      <c r="M166" s="213"/>
      <c r="N166" s="171" t="e">
        <f>VLOOKUP(C166,'Points-2015'!D:E,2,FALSE)</f>
        <v>#N/A</v>
      </c>
      <c r="O166" s="171"/>
      <c r="P166" s="171"/>
      <c r="Q166" s="171"/>
      <c r="R166" s="172"/>
      <c r="T166" s="171"/>
    </row>
    <row r="167" spans="1:20" s="170" customFormat="1" ht="24" hidden="1" customHeight="1">
      <c r="A167" s="169">
        <f t="shared" si="4"/>
        <v>9</v>
      </c>
      <c r="B167" s="276" t="s">
        <v>728</v>
      </c>
      <c r="C167" s="251">
        <v>3825314</v>
      </c>
      <c r="D167" s="250" t="s">
        <v>184</v>
      </c>
      <c r="E167" s="250" t="s">
        <v>554</v>
      </c>
      <c r="F167" s="249" t="s">
        <v>740</v>
      </c>
      <c r="G167" s="309">
        <v>2</v>
      </c>
      <c r="H167" s="247" t="s">
        <v>179</v>
      </c>
      <c r="I167" s="275"/>
      <c r="J167" s="245"/>
      <c r="K167" s="274"/>
      <c r="L167" s="274"/>
      <c r="M167" s="243"/>
      <c r="N167" s="171" t="str">
        <f>VLOOKUP(C167,'Points-2015'!D:E,2,FALSE)</f>
        <v>TROLLSPORT</v>
      </c>
      <c r="O167" s="171"/>
      <c r="P167" s="171"/>
      <c r="Q167" s="171"/>
      <c r="R167" s="172"/>
      <c r="T167" s="171"/>
    </row>
    <row r="168" spans="1:20" s="170" customFormat="1" ht="24" hidden="1" customHeight="1">
      <c r="A168" s="169">
        <f t="shared" si="4"/>
        <v>9</v>
      </c>
      <c r="B168" s="273" t="s">
        <v>728</v>
      </c>
      <c r="C168" s="241">
        <v>6921525</v>
      </c>
      <c r="D168" s="240" t="s">
        <v>607</v>
      </c>
      <c r="E168" s="240" t="s">
        <v>554</v>
      </c>
      <c r="F168" s="239" t="s">
        <v>740</v>
      </c>
      <c r="G168" s="309">
        <v>2</v>
      </c>
      <c r="H168" s="237" t="s">
        <v>179</v>
      </c>
      <c r="I168" s="272"/>
      <c r="J168" s="235"/>
      <c r="K168" s="271"/>
      <c r="L168" s="271"/>
      <c r="M168" s="233"/>
      <c r="N168" s="171" t="str">
        <f>VLOOKUP(C168,'Points-2015'!D:E,2,FALSE)</f>
        <v>TROLLSPORT</v>
      </c>
      <c r="O168" s="171"/>
      <c r="P168" s="171"/>
      <c r="Q168" s="171"/>
      <c r="R168" s="172"/>
      <c r="T168" s="171"/>
    </row>
    <row r="169" spans="1:20" s="170" customFormat="1" ht="24" hidden="1" customHeight="1" thickBot="1">
      <c r="A169" s="169">
        <f t="shared" si="4"/>
        <v>9</v>
      </c>
      <c r="B169" s="270" t="s">
        <v>728</v>
      </c>
      <c r="C169" s="231">
        <v>6924827</v>
      </c>
      <c r="D169" s="230" t="s">
        <v>164</v>
      </c>
      <c r="E169" s="230" t="s">
        <v>554</v>
      </c>
      <c r="F169" s="229" t="s">
        <v>740</v>
      </c>
      <c r="G169" s="309">
        <v>2</v>
      </c>
      <c r="H169" s="227" t="s">
        <v>179</v>
      </c>
      <c r="I169" s="269"/>
      <c r="J169" s="225"/>
      <c r="K169" s="268"/>
      <c r="L169" s="268"/>
      <c r="M169" s="223"/>
      <c r="N169" s="171" t="str">
        <f>VLOOKUP(C169,'Points-2015'!D:E,2,FALSE)</f>
        <v>TROLLSPORT</v>
      </c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f t="shared" si="4"/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/>
      <c r="M170" s="213"/>
      <c r="N170" s="171" t="e">
        <f>VLOOKUP(C170,'Points-2015'!D:E,2,FALSE)</f>
        <v>#N/A</v>
      </c>
      <c r="O170" s="171"/>
      <c r="P170" s="171"/>
      <c r="Q170" s="171"/>
      <c r="R170" s="172"/>
      <c r="T170" s="171"/>
    </row>
    <row r="171" spans="1:20" s="170" customFormat="1" ht="24" hidden="1" customHeight="1">
      <c r="A171" s="169">
        <f t="shared" ref="A171:A198" si="5">A167+1</f>
        <v>10</v>
      </c>
      <c r="B171" s="262" t="s">
        <v>728</v>
      </c>
      <c r="C171" s="211" t="s">
        <v>175</v>
      </c>
      <c r="D171" s="210" t="s">
        <v>176</v>
      </c>
      <c r="E171" s="210" t="s">
        <v>177</v>
      </c>
      <c r="F171" s="209" t="s">
        <v>740</v>
      </c>
      <c r="G171" s="208">
        <v>2</v>
      </c>
      <c r="H171" s="207" t="s">
        <v>178</v>
      </c>
      <c r="I171" s="261"/>
      <c r="J171" s="205"/>
      <c r="K171" s="260"/>
      <c r="L171" s="260"/>
      <c r="M171" s="203"/>
      <c r="N171" s="171" t="e">
        <f>VLOOKUP(C171,'Points-2015'!D:E,2,FALSE)</f>
        <v>#N/A</v>
      </c>
      <c r="O171" s="171"/>
      <c r="P171" s="171"/>
      <c r="Q171" s="171"/>
      <c r="R171" s="172"/>
      <c r="T171" s="171"/>
    </row>
    <row r="172" spans="1:20" s="170" customFormat="1" ht="24" hidden="1" customHeight="1">
      <c r="A172" s="169">
        <f t="shared" si="5"/>
        <v>10</v>
      </c>
      <c r="B172" s="259" t="s">
        <v>728</v>
      </c>
      <c r="C172" s="201" t="s">
        <v>175</v>
      </c>
      <c r="D172" s="200" t="s">
        <v>176</v>
      </c>
      <c r="E172" s="200" t="s">
        <v>177</v>
      </c>
      <c r="F172" s="199" t="s">
        <v>740</v>
      </c>
      <c r="G172" s="198">
        <v>2</v>
      </c>
      <c r="H172" s="197" t="s">
        <v>178</v>
      </c>
      <c r="I172" s="258"/>
      <c r="J172" s="195"/>
      <c r="K172" s="257"/>
      <c r="L172" s="257"/>
      <c r="M172" s="193"/>
      <c r="N172" s="171" t="e">
        <f>VLOOKUP(C172,'Points-2015'!D:E,2,FALSE)</f>
        <v>#N/A</v>
      </c>
      <c r="O172" s="171"/>
      <c r="P172" s="171"/>
      <c r="Q172" s="171"/>
      <c r="R172" s="172"/>
      <c r="T172" s="171"/>
    </row>
    <row r="173" spans="1:20" s="170" customFormat="1" ht="24" hidden="1" customHeight="1" thickBot="1">
      <c r="A173" s="169">
        <f t="shared" si="5"/>
        <v>10</v>
      </c>
      <c r="B173" s="278" t="s">
        <v>728</v>
      </c>
      <c r="C173" s="191" t="s">
        <v>175</v>
      </c>
      <c r="D173" s="190" t="s">
        <v>176</v>
      </c>
      <c r="E173" s="190" t="s">
        <v>177</v>
      </c>
      <c r="F173" s="189" t="s">
        <v>740</v>
      </c>
      <c r="G173" s="188">
        <v>2</v>
      </c>
      <c r="H173" s="187" t="s">
        <v>178</v>
      </c>
      <c r="I173" s="256"/>
      <c r="J173" s="185"/>
      <c r="K173" s="255"/>
      <c r="L173" s="255"/>
      <c r="M173" s="183"/>
      <c r="N173" s="171" t="e">
        <f>VLOOKUP(C173,'Points-2015'!D:E,2,FALSE)</f>
        <v>#N/A</v>
      </c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f t="shared" si="5"/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/>
      <c r="M174" s="213"/>
      <c r="N174" s="171" t="e">
        <f>VLOOKUP(C174,'Points-2015'!D:E,2,FALSE)</f>
        <v>#N/A</v>
      </c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f t="shared" si="5"/>
        <v>11</v>
      </c>
      <c r="B175" s="276" t="s">
        <v>728</v>
      </c>
      <c r="C175" s="251" t="s">
        <v>175</v>
      </c>
      <c r="D175" s="250" t="s">
        <v>176</v>
      </c>
      <c r="E175" s="250" t="s">
        <v>177</v>
      </c>
      <c r="F175" s="249" t="s">
        <v>740</v>
      </c>
      <c r="G175" s="248">
        <v>2</v>
      </c>
      <c r="H175" s="247" t="s">
        <v>178</v>
      </c>
      <c r="I175" s="275"/>
      <c r="J175" s="245"/>
      <c r="K175" s="274"/>
      <c r="L175" s="274"/>
      <c r="M175" s="243"/>
      <c r="N175" s="171" t="e">
        <f>VLOOKUP(C175,'Points-2015'!D:E,2,FALSE)</f>
        <v>#N/A</v>
      </c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f t="shared" si="5"/>
        <v>11</v>
      </c>
      <c r="B176" s="273" t="s">
        <v>728</v>
      </c>
      <c r="C176" s="241" t="s">
        <v>175</v>
      </c>
      <c r="D176" s="240" t="s">
        <v>176</v>
      </c>
      <c r="E176" s="240" t="s">
        <v>177</v>
      </c>
      <c r="F176" s="239" t="s">
        <v>740</v>
      </c>
      <c r="G176" s="238">
        <v>2</v>
      </c>
      <c r="H176" s="237" t="s">
        <v>178</v>
      </c>
      <c r="I176" s="272"/>
      <c r="J176" s="235"/>
      <c r="K176" s="271"/>
      <c r="L176" s="271"/>
      <c r="M176" s="233"/>
      <c r="N176" s="171" t="e">
        <f>VLOOKUP(C176,'Points-2015'!D:E,2,FALSE)</f>
        <v>#N/A</v>
      </c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f t="shared" si="5"/>
        <v>11</v>
      </c>
      <c r="B177" s="270" t="s">
        <v>728</v>
      </c>
      <c r="C177" s="231" t="s">
        <v>175</v>
      </c>
      <c r="D177" s="230" t="s">
        <v>176</v>
      </c>
      <c r="E177" s="230" t="s">
        <v>177</v>
      </c>
      <c r="F177" s="229" t="s">
        <v>740</v>
      </c>
      <c r="G177" s="228">
        <v>2</v>
      </c>
      <c r="H177" s="227" t="s">
        <v>178</v>
      </c>
      <c r="I177" s="269"/>
      <c r="J177" s="225"/>
      <c r="K177" s="268"/>
      <c r="L177" s="268"/>
      <c r="M177" s="223"/>
      <c r="N177" s="171" t="e">
        <f>VLOOKUP(C177,'Points-2015'!D:E,2,FALSE)</f>
        <v>#N/A</v>
      </c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f t="shared" si="5"/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/>
      <c r="M178" s="213"/>
      <c r="N178" s="171" t="e">
        <f>VLOOKUP(C178,'Points-2015'!D:E,2,FALSE)</f>
        <v>#N/A</v>
      </c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f t="shared" si="5"/>
        <v>12</v>
      </c>
      <c r="B179" s="262" t="s">
        <v>728</v>
      </c>
      <c r="C179" s="211" t="s">
        <v>175</v>
      </c>
      <c r="D179" s="210" t="s">
        <v>176</v>
      </c>
      <c r="E179" s="210" t="s">
        <v>177</v>
      </c>
      <c r="F179" s="209" t="s">
        <v>740</v>
      </c>
      <c r="G179" s="208">
        <v>2</v>
      </c>
      <c r="H179" s="207" t="s">
        <v>178</v>
      </c>
      <c r="I179" s="261"/>
      <c r="J179" s="205"/>
      <c r="K179" s="260"/>
      <c r="L179" s="260"/>
      <c r="M179" s="203"/>
      <c r="N179" s="171" t="e">
        <f>VLOOKUP(C179,'Points-2015'!D:E,2,FALSE)</f>
        <v>#N/A</v>
      </c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f t="shared" si="5"/>
        <v>12</v>
      </c>
      <c r="B180" s="259" t="s">
        <v>728</v>
      </c>
      <c r="C180" s="201" t="s">
        <v>175</v>
      </c>
      <c r="D180" s="200" t="s">
        <v>176</v>
      </c>
      <c r="E180" s="200" t="s">
        <v>177</v>
      </c>
      <c r="F180" s="199" t="s">
        <v>740</v>
      </c>
      <c r="G180" s="198">
        <v>2</v>
      </c>
      <c r="H180" s="197" t="s">
        <v>178</v>
      </c>
      <c r="I180" s="258"/>
      <c r="J180" s="195"/>
      <c r="K180" s="257"/>
      <c r="L180" s="257"/>
      <c r="M180" s="193"/>
      <c r="N180" s="171" t="e">
        <f>VLOOKUP(C180,'Points-2015'!D:E,2,FALSE)</f>
        <v>#N/A</v>
      </c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f t="shared" si="5"/>
        <v>12</v>
      </c>
      <c r="B181" s="278" t="s">
        <v>728</v>
      </c>
      <c r="C181" s="191" t="s">
        <v>175</v>
      </c>
      <c r="D181" s="190" t="s">
        <v>176</v>
      </c>
      <c r="E181" s="190" t="s">
        <v>177</v>
      </c>
      <c r="F181" s="189" t="s">
        <v>740</v>
      </c>
      <c r="G181" s="188">
        <v>2</v>
      </c>
      <c r="H181" s="187" t="s">
        <v>178</v>
      </c>
      <c r="I181" s="256"/>
      <c r="J181" s="185"/>
      <c r="K181" s="255"/>
      <c r="L181" s="255"/>
      <c r="M181" s="183"/>
      <c r="N181" s="171" t="e">
        <f>VLOOKUP(C181,'Points-2015'!D:E,2,FALSE)</f>
        <v>#N/A</v>
      </c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f t="shared" si="5"/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/>
      <c r="M182" s="213"/>
      <c r="N182" s="171" t="e">
        <f>VLOOKUP(C182,'Points-2015'!D:E,2,FALSE)</f>
        <v>#N/A</v>
      </c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f t="shared" si="5"/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2</v>
      </c>
      <c r="H183" s="247" t="s">
        <v>178</v>
      </c>
      <c r="I183" s="275"/>
      <c r="J183" s="245"/>
      <c r="K183" s="274"/>
      <c r="L183" s="274"/>
      <c r="M183" s="243"/>
      <c r="N183" s="171" t="e">
        <f>VLOOKUP(C183,'Points-2015'!D:E,2,FALSE)</f>
        <v>#N/A</v>
      </c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f t="shared" si="5"/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2</v>
      </c>
      <c r="H184" s="237" t="s">
        <v>178</v>
      </c>
      <c r="I184" s="272"/>
      <c r="J184" s="235"/>
      <c r="K184" s="271"/>
      <c r="L184" s="271"/>
      <c r="M184" s="233"/>
      <c r="N184" s="171" t="e">
        <f>VLOOKUP(C184,'Points-2015'!D:E,2,FALSE)</f>
        <v>#N/A</v>
      </c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f t="shared" si="5"/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2</v>
      </c>
      <c r="H185" s="227" t="s">
        <v>178</v>
      </c>
      <c r="I185" s="269"/>
      <c r="J185" s="225"/>
      <c r="K185" s="268"/>
      <c r="L185" s="268"/>
      <c r="M185" s="223"/>
      <c r="N185" s="171" t="e">
        <f>VLOOKUP(C185,'Points-2015'!D:E,2,FALSE)</f>
        <v>#N/A</v>
      </c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f t="shared" si="5"/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/>
      <c r="M186" s="213"/>
      <c r="N186" s="171" t="e">
        <f>VLOOKUP(C186,'Points-2015'!D:E,2,FALSE)</f>
        <v>#N/A</v>
      </c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f t="shared" si="5"/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2</v>
      </c>
      <c r="H187" s="207" t="s">
        <v>178</v>
      </c>
      <c r="I187" s="261"/>
      <c r="J187" s="205"/>
      <c r="K187" s="260"/>
      <c r="L187" s="260"/>
      <c r="M187" s="203"/>
      <c r="N187" s="171" t="e">
        <f>VLOOKUP(C187,'Points-2015'!D:E,2,FALSE)</f>
        <v>#N/A</v>
      </c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f t="shared" si="5"/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2</v>
      </c>
      <c r="H188" s="197" t="s">
        <v>178</v>
      </c>
      <c r="I188" s="258"/>
      <c r="J188" s="195"/>
      <c r="K188" s="257"/>
      <c r="L188" s="257"/>
      <c r="M188" s="193"/>
      <c r="N188" s="171" t="e">
        <f>VLOOKUP(C188,'Points-2015'!D:E,2,FALSE)</f>
        <v>#N/A</v>
      </c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f t="shared" si="5"/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2</v>
      </c>
      <c r="H189" s="187" t="s">
        <v>178</v>
      </c>
      <c r="I189" s="256"/>
      <c r="J189" s="185"/>
      <c r="K189" s="255"/>
      <c r="L189" s="255"/>
      <c r="M189" s="183"/>
      <c r="N189" s="171" t="e">
        <f>VLOOKUP(C189,'Points-2015'!D:E,2,FALSE)</f>
        <v>#N/A</v>
      </c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f t="shared" si="5"/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/>
      <c r="M190" s="213"/>
      <c r="N190" s="171" t="e">
        <f>VLOOKUP(C190,'Points-2015'!D:E,2,FALSE)</f>
        <v>#N/A</v>
      </c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f t="shared" si="5"/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2</v>
      </c>
      <c r="H191" s="247" t="s">
        <v>178</v>
      </c>
      <c r="I191" s="275"/>
      <c r="J191" s="245"/>
      <c r="K191" s="274"/>
      <c r="L191" s="274"/>
      <c r="M191" s="243"/>
      <c r="N191" s="171" t="e">
        <f>VLOOKUP(C191,'Points-2015'!D:E,2,FALSE)</f>
        <v>#N/A</v>
      </c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f t="shared" si="5"/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2</v>
      </c>
      <c r="H192" s="237" t="s">
        <v>178</v>
      </c>
      <c r="I192" s="272"/>
      <c r="J192" s="235"/>
      <c r="K192" s="271"/>
      <c r="L192" s="271"/>
      <c r="M192" s="233"/>
      <c r="N192" s="171" t="e">
        <f>VLOOKUP(C192,'Points-2015'!D:E,2,FALSE)</f>
        <v>#N/A</v>
      </c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f t="shared" si="5"/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2</v>
      </c>
      <c r="H193" s="227" t="s">
        <v>178</v>
      </c>
      <c r="I193" s="269"/>
      <c r="J193" s="225"/>
      <c r="K193" s="268"/>
      <c r="L193" s="268"/>
      <c r="M193" s="223"/>
      <c r="N193" s="171" t="e">
        <f>VLOOKUP(C193,'Points-2015'!D:E,2,FALSE)</f>
        <v>#N/A</v>
      </c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f t="shared" si="5"/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/>
      <c r="M194" s="213"/>
      <c r="N194" s="171" t="e">
        <f>VLOOKUP(C194,'Points-2015'!D:E,2,FALSE)</f>
        <v>#N/A</v>
      </c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f t="shared" si="5"/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2</v>
      </c>
      <c r="H195" s="207" t="s">
        <v>178</v>
      </c>
      <c r="I195" s="261"/>
      <c r="J195" s="205"/>
      <c r="K195" s="260"/>
      <c r="L195" s="260"/>
      <c r="M195" s="203"/>
      <c r="N195" s="171" t="e">
        <f>VLOOKUP(C195,'Points-2015'!D:E,2,FALSE)</f>
        <v>#N/A</v>
      </c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f t="shared" si="5"/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2</v>
      </c>
      <c r="H196" s="197" t="s">
        <v>178</v>
      </c>
      <c r="I196" s="258"/>
      <c r="J196" s="195"/>
      <c r="K196" s="257"/>
      <c r="L196" s="257"/>
      <c r="M196" s="193"/>
      <c r="N196" s="171" t="e">
        <f>VLOOKUP(C196,'Points-2015'!D:E,2,FALSE)</f>
        <v>#N/A</v>
      </c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f t="shared" si="5"/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2</v>
      </c>
      <c r="H197" s="187" t="s">
        <v>178</v>
      </c>
      <c r="I197" s="256"/>
      <c r="J197" s="185"/>
      <c r="K197" s="255"/>
      <c r="L197" s="255"/>
      <c r="M197" s="183"/>
      <c r="N197" s="171" t="e">
        <f>VLOOKUP(C197,'Points-2015'!D:E,2,FALSE)</f>
        <v>#N/A</v>
      </c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f t="shared" si="5"/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/>
      <c r="M198" s="213"/>
      <c r="N198" s="171" t="e">
        <f>VLOOKUP(C198,'Points-2015'!D:E,2,FALSE)</f>
        <v>#N/A</v>
      </c>
      <c r="O198" s="171"/>
      <c r="P198" s="171"/>
      <c r="Q198" s="171"/>
      <c r="R198" s="172"/>
      <c r="T198" s="171"/>
    </row>
    <row r="199" spans="1:20" s="170" customFormat="1" ht="24" hidden="1" customHeight="1">
      <c r="A199" s="169">
        <v>1</v>
      </c>
      <c r="B199" s="276"/>
      <c r="C199" s="251">
        <v>6919181</v>
      </c>
      <c r="D199" s="250" t="s">
        <v>51</v>
      </c>
      <c r="E199" s="250" t="s">
        <v>350</v>
      </c>
      <c r="F199" s="249" t="s">
        <v>740</v>
      </c>
      <c r="G199" s="309">
        <v>4</v>
      </c>
      <c r="H199" s="247" t="s">
        <v>179</v>
      </c>
      <c r="I199" s="275"/>
      <c r="J199" s="245" t="s">
        <v>792</v>
      </c>
      <c r="K199" s="274"/>
      <c r="L199" s="274"/>
      <c r="M199" s="243"/>
      <c r="N199" s="171" t="str">
        <f>VLOOKUP(C199,'Points-2015'!D:E,2,FALSE)</f>
        <v>S A L</v>
      </c>
      <c r="O199" s="171"/>
      <c r="P199" s="171"/>
      <c r="Q199" s="171"/>
      <c r="R199" s="172"/>
      <c r="T199" s="171"/>
    </row>
    <row r="200" spans="1:20" s="170" customFormat="1" ht="24" hidden="1" customHeight="1">
      <c r="A200" s="169">
        <v>1</v>
      </c>
      <c r="B200" s="273" t="s">
        <v>744</v>
      </c>
      <c r="C200" s="241">
        <v>6902205</v>
      </c>
      <c r="D200" s="240" t="s">
        <v>82</v>
      </c>
      <c r="E200" s="240" t="s">
        <v>350</v>
      </c>
      <c r="F200" s="239" t="s">
        <v>740</v>
      </c>
      <c r="G200" s="309">
        <v>4</v>
      </c>
      <c r="H200" s="237" t="s">
        <v>179</v>
      </c>
      <c r="I200" s="272"/>
      <c r="J200" s="235" t="s">
        <v>792</v>
      </c>
      <c r="K200" s="271"/>
      <c r="L200" s="271"/>
      <c r="M200" s="233"/>
      <c r="N200" s="171" t="str">
        <f>VLOOKUP(C200,'Points-2015'!D:E,2,FALSE)</f>
        <v>S A L</v>
      </c>
      <c r="O200" s="171"/>
      <c r="P200" s="171"/>
      <c r="Q200" s="171"/>
      <c r="R200" s="172"/>
      <c r="T200" s="171"/>
    </row>
    <row r="201" spans="1:20" s="170" customFormat="1" ht="24" hidden="1" customHeight="1" thickBot="1">
      <c r="A201" s="169">
        <v>1</v>
      </c>
      <c r="B201" s="270"/>
      <c r="C201" s="231">
        <v>6915309</v>
      </c>
      <c r="D201" s="230" t="s">
        <v>240</v>
      </c>
      <c r="E201" s="230" t="s">
        <v>350</v>
      </c>
      <c r="F201" s="229" t="s">
        <v>740</v>
      </c>
      <c r="G201" s="309">
        <v>4</v>
      </c>
      <c r="H201" s="227" t="s">
        <v>179</v>
      </c>
      <c r="I201" s="269"/>
      <c r="J201" s="225" t="s">
        <v>792</v>
      </c>
      <c r="K201" s="268"/>
      <c r="L201" s="268"/>
      <c r="M201" s="223"/>
      <c r="N201" s="171" t="str">
        <f>VLOOKUP(C201,'Points-2015'!D:E,2,FALSE)</f>
        <v>S A L</v>
      </c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/>
      <c r="M202" s="213"/>
      <c r="N202" s="171" t="e">
        <f>VLOOKUP(C202,'Points-2015'!D:E,2,FALSE)</f>
        <v>#N/A</v>
      </c>
      <c r="O202" s="171"/>
      <c r="P202" s="171"/>
      <c r="Q202" s="171"/>
      <c r="R202" s="172"/>
      <c r="T202" s="171"/>
    </row>
    <row r="203" spans="1:20" s="170" customFormat="1" ht="24" hidden="1" customHeight="1">
      <c r="A203" s="169">
        <f t="shared" ref="A203:A230" si="6">A199+1</f>
        <v>2</v>
      </c>
      <c r="B203" s="262"/>
      <c r="C203" s="211" t="s">
        <v>175</v>
      </c>
      <c r="D203" s="210" t="s">
        <v>176</v>
      </c>
      <c r="E203" s="210" t="s">
        <v>177</v>
      </c>
      <c r="F203" s="209" t="s">
        <v>740</v>
      </c>
      <c r="G203" s="208">
        <v>4</v>
      </c>
      <c r="H203" s="207" t="s">
        <v>178</v>
      </c>
      <c r="I203" s="261"/>
      <c r="J203" s="205"/>
      <c r="K203" s="260"/>
      <c r="L203" s="260"/>
      <c r="M203" s="203"/>
      <c r="N203" s="171" t="e">
        <f>VLOOKUP(C203,'Points-2015'!D:E,2,FALSE)</f>
        <v>#N/A</v>
      </c>
      <c r="O203" s="171"/>
      <c r="P203" s="171"/>
      <c r="Q203" s="171"/>
      <c r="R203" s="172"/>
      <c r="T203" s="171"/>
    </row>
    <row r="204" spans="1:20" s="170" customFormat="1" ht="24" hidden="1" customHeight="1">
      <c r="A204" s="169">
        <f t="shared" si="6"/>
        <v>2</v>
      </c>
      <c r="B204" s="259" t="s">
        <v>726</v>
      </c>
      <c r="C204" s="201" t="s">
        <v>175</v>
      </c>
      <c r="D204" s="200" t="s">
        <v>176</v>
      </c>
      <c r="E204" s="200" t="s">
        <v>177</v>
      </c>
      <c r="F204" s="199" t="s">
        <v>740</v>
      </c>
      <c r="G204" s="198">
        <v>4</v>
      </c>
      <c r="H204" s="197" t="s">
        <v>178</v>
      </c>
      <c r="I204" s="258"/>
      <c r="J204" s="195"/>
      <c r="K204" s="257"/>
      <c r="L204" s="257"/>
      <c r="M204" s="193"/>
      <c r="N204" s="171" t="e">
        <f>VLOOKUP(C204,'Points-2015'!D:E,2,FALSE)</f>
        <v>#N/A</v>
      </c>
      <c r="O204" s="171"/>
      <c r="P204" s="171"/>
      <c r="Q204" s="171"/>
      <c r="R204" s="172"/>
      <c r="T204" s="171"/>
    </row>
    <row r="205" spans="1:20" s="170" customFormat="1" ht="24" hidden="1" customHeight="1" thickBot="1">
      <c r="A205" s="169">
        <f t="shared" si="6"/>
        <v>2</v>
      </c>
      <c r="B205" s="270"/>
      <c r="C205" s="191" t="s">
        <v>175</v>
      </c>
      <c r="D205" s="190" t="s">
        <v>176</v>
      </c>
      <c r="E205" s="190" t="s">
        <v>177</v>
      </c>
      <c r="F205" s="189" t="s">
        <v>740</v>
      </c>
      <c r="G205" s="188">
        <v>4</v>
      </c>
      <c r="H205" s="187" t="s">
        <v>178</v>
      </c>
      <c r="I205" s="256"/>
      <c r="J205" s="185"/>
      <c r="K205" s="255"/>
      <c r="L205" s="255"/>
      <c r="M205" s="183"/>
      <c r="N205" s="171" t="e">
        <f>VLOOKUP(C205,'Points-2015'!D:E,2,FALSE)</f>
        <v>#N/A</v>
      </c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f t="shared" si="6"/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/>
      <c r="M206" s="213"/>
      <c r="N206" s="171" t="e">
        <f>VLOOKUP(C206,'Points-2015'!D:E,2,FALSE)</f>
        <v>#N/A</v>
      </c>
      <c r="O206" s="171"/>
      <c r="P206" s="171"/>
      <c r="Q206" s="171"/>
      <c r="R206" s="172"/>
      <c r="T206" s="171"/>
    </row>
    <row r="207" spans="1:20" s="170" customFormat="1" ht="24" hidden="1" customHeight="1">
      <c r="A207" s="169">
        <f t="shared" si="6"/>
        <v>3</v>
      </c>
      <c r="B207" s="276"/>
      <c r="C207" s="251" t="s">
        <v>175</v>
      </c>
      <c r="D207" s="250" t="s">
        <v>176</v>
      </c>
      <c r="E207" s="250" t="s">
        <v>177</v>
      </c>
      <c r="F207" s="249" t="s">
        <v>740</v>
      </c>
      <c r="G207" s="248">
        <v>4</v>
      </c>
      <c r="H207" s="247" t="s">
        <v>178</v>
      </c>
      <c r="I207" s="275"/>
      <c r="J207" s="245"/>
      <c r="K207" s="274"/>
      <c r="L207" s="274"/>
      <c r="M207" s="243"/>
      <c r="N207" s="171" t="e">
        <f>VLOOKUP(C207,'Points-2015'!D:E,2,FALSE)</f>
        <v>#N/A</v>
      </c>
      <c r="O207" s="171"/>
      <c r="P207" s="171"/>
      <c r="Q207" s="171"/>
      <c r="R207" s="172"/>
      <c r="T207" s="171"/>
    </row>
    <row r="208" spans="1:20" s="170" customFormat="1" ht="24" hidden="1" customHeight="1">
      <c r="A208" s="169">
        <f t="shared" si="6"/>
        <v>3</v>
      </c>
      <c r="B208" s="273" t="s">
        <v>726</v>
      </c>
      <c r="C208" s="241" t="s">
        <v>175</v>
      </c>
      <c r="D208" s="240" t="s">
        <v>176</v>
      </c>
      <c r="E208" s="240" t="s">
        <v>177</v>
      </c>
      <c r="F208" s="239" t="s">
        <v>740</v>
      </c>
      <c r="G208" s="238">
        <v>4</v>
      </c>
      <c r="H208" s="237" t="s">
        <v>178</v>
      </c>
      <c r="I208" s="272"/>
      <c r="J208" s="235"/>
      <c r="K208" s="271"/>
      <c r="L208" s="271"/>
      <c r="M208" s="233"/>
      <c r="N208" s="171" t="e">
        <f>VLOOKUP(C208,'Points-2015'!D:E,2,FALSE)</f>
        <v>#N/A</v>
      </c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f t="shared" si="6"/>
        <v>3</v>
      </c>
      <c r="B209" s="270"/>
      <c r="C209" s="231" t="s">
        <v>175</v>
      </c>
      <c r="D209" s="230" t="s">
        <v>176</v>
      </c>
      <c r="E209" s="230" t="s">
        <v>177</v>
      </c>
      <c r="F209" s="229" t="s">
        <v>740</v>
      </c>
      <c r="G209" s="228">
        <v>4</v>
      </c>
      <c r="H209" s="227" t="s">
        <v>178</v>
      </c>
      <c r="I209" s="269"/>
      <c r="J209" s="225"/>
      <c r="K209" s="268"/>
      <c r="L209" s="268"/>
      <c r="M209" s="223"/>
      <c r="N209" s="171" t="e">
        <f>VLOOKUP(C209,'Points-2015'!D:E,2,FALSE)</f>
        <v>#N/A</v>
      </c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f t="shared" si="6"/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/>
      <c r="M210" s="213"/>
      <c r="N210" s="171" t="e">
        <f>VLOOKUP(C210,'Points-2015'!D:E,2,FALSE)</f>
        <v>#N/A</v>
      </c>
      <c r="O210" s="171"/>
      <c r="P210" s="171"/>
      <c r="Q210" s="171"/>
      <c r="R210" s="172"/>
      <c r="T210" s="171"/>
    </row>
    <row r="211" spans="1:20" s="170" customFormat="1" ht="24" hidden="1" customHeight="1">
      <c r="A211" s="169">
        <f t="shared" si="6"/>
        <v>4</v>
      </c>
      <c r="B211" s="262"/>
      <c r="C211" s="211" t="s">
        <v>175</v>
      </c>
      <c r="D211" s="210" t="s">
        <v>176</v>
      </c>
      <c r="E211" s="210" t="s">
        <v>177</v>
      </c>
      <c r="F211" s="209" t="s">
        <v>740</v>
      </c>
      <c r="G211" s="208">
        <v>4</v>
      </c>
      <c r="H211" s="207" t="s">
        <v>178</v>
      </c>
      <c r="I211" s="261"/>
      <c r="J211" s="205"/>
      <c r="K211" s="260"/>
      <c r="L211" s="260"/>
      <c r="M211" s="203"/>
      <c r="N211" s="171" t="e">
        <f>VLOOKUP(C211,'Points-2015'!D:E,2,FALSE)</f>
        <v>#N/A</v>
      </c>
      <c r="O211" s="171"/>
      <c r="P211" s="171"/>
      <c r="Q211" s="171"/>
      <c r="R211" s="172"/>
      <c r="T211" s="171"/>
    </row>
    <row r="212" spans="1:20" s="170" customFormat="1" ht="24" hidden="1" customHeight="1">
      <c r="A212" s="169">
        <f t="shared" si="6"/>
        <v>4</v>
      </c>
      <c r="B212" s="259" t="s">
        <v>726</v>
      </c>
      <c r="C212" s="201" t="s">
        <v>175</v>
      </c>
      <c r="D212" s="200" t="s">
        <v>176</v>
      </c>
      <c r="E212" s="200" t="s">
        <v>177</v>
      </c>
      <c r="F212" s="199" t="s">
        <v>740</v>
      </c>
      <c r="G212" s="198">
        <v>4</v>
      </c>
      <c r="H212" s="197" t="s">
        <v>178</v>
      </c>
      <c r="I212" s="258"/>
      <c r="J212" s="195"/>
      <c r="K212" s="257"/>
      <c r="L212" s="257"/>
      <c r="M212" s="193"/>
      <c r="N212" s="171" t="e">
        <f>VLOOKUP(C212,'Points-2015'!D:E,2,FALSE)</f>
        <v>#N/A</v>
      </c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f t="shared" si="6"/>
        <v>4</v>
      </c>
      <c r="B213" s="278"/>
      <c r="C213" s="191" t="s">
        <v>175</v>
      </c>
      <c r="D213" s="190" t="s">
        <v>176</v>
      </c>
      <c r="E213" s="190" t="s">
        <v>177</v>
      </c>
      <c r="F213" s="189" t="s">
        <v>740</v>
      </c>
      <c r="G213" s="188">
        <v>4</v>
      </c>
      <c r="H213" s="187" t="s">
        <v>178</v>
      </c>
      <c r="I213" s="256"/>
      <c r="J213" s="185"/>
      <c r="K213" s="255"/>
      <c r="L213" s="255"/>
      <c r="M213" s="183"/>
      <c r="N213" s="171" t="e">
        <f>VLOOKUP(C213,'Points-2015'!D:E,2,FALSE)</f>
        <v>#N/A</v>
      </c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f t="shared" si="6"/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/>
      <c r="M214" s="213"/>
      <c r="N214" s="171" t="e">
        <f>VLOOKUP(C214,'Points-2015'!D:E,2,FALSE)</f>
        <v>#N/A</v>
      </c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f t="shared" si="6"/>
        <v>5</v>
      </c>
      <c r="B215" s="276"/>
      <c r="C215" s="251" t="s">
        <v>175</v>
      </c>
      <c r="D215" s="250" t="s">
        <v>176</v>
      </c>
      <c r="E215" s="250" t="s">
        <v>177</v>
      </c>
      <c r="F215" s="249" t="s">
        <v>740</v>
      </c>
      <c r="G215" s="248">
        <v>4</v>
      </c>
      <c r="H215" s="247" t="s">
        <v>178</v>
      </c>
      <c r="I215" s="275"/>
      <c r="J215" s="245"/>
      <c r="K215" s="274"/>
      <c r="L215" s="274"/>
      <c r="M215" s="243"/>
      <c r="N215" s="171" t="e">
        <f>VLOOKUP(C215,'Points-2015'!D:E,2,FALSE)</f>
        <v>#N/A</v>
      </c>
      <c r="O215" s="171"/>
      <c r="P215" s="171"/>
      <c r="Q215" s="171"/>
      <c r="R215" s="172"/>
      <c r="T215" s="171"/>
    </row>
    <row r="216" spans="1:20" s="170" customFormat="1" ht="24" hidden="1" customHeight="1">
      <c r="A216" s="169">
        <f t="shared" si="6"/>
        <v>5</v>
      </c>
      <c r="B216" s="273" t="s">
        <v>726</v>
      </c>
      <c r="C216" s="241" t="s">
        <v>175</v>
      </c>
      <c r="D216" s="240" t="s">
        <v>176</v>
      </c>
      <c r="E216" s="240" t="s">
        <v>177</v>
      </c>
      <c r="F216" s="239" t="s">
        <v>740</v>
      </c>
      <c r="G216" s="238">
        <v>4</v>
      </c>
      <c r="H216" s="237" t="s">
        <v>178</v>
      </c>
      <c r="I216" s="272"/>
      <c r="J216" s="235"/>
      <c r="K216" s="271"/>
      <c r="L216" s="271"/>
      <c r="M216" s="233"/>
      <c r="N216" s="171" t="e">
        <f>VLOOKUP(C216,'Points-2015'!D:E,2,FALSE)</f>
        <v>#N/A</v>
      </c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f t="shared" si="6"/>
        <v>5</v>
      </c>
      <c r="B217" s="270"/>
      <c r="C217" s="231" t="s">
        <v>175</v>
      </c>
      <c r="D217" s="230" t="s">
        <v>176</v>
      </c>
      <c r="E217" s="230" t="s">
        <v>177</v>
      </c>
      <c r="F217" s="229" t="s">
        <v>740</v>
      </c>
      <c r="G217" s="228">
        <v>4</v>
      </c>
      <c r="H217" s="227" t="s">
        <v>178</v>
      </c>
      <c r="I217" s="269"/>
      <c r="J217" s="225"/>
      <c r="K217" s="268"/>
      <c r="L217" s="268"/>
      <c r="M217" s="223"/>
      <c r="N217" s="171" t="e">
        <f>VLOOKUP(C217,'Points-2015'!D:E,2,FALSE)</f>
        <v>#N/A</v>
      </c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f t="shared" si="6"/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/>
      <c r="M218" s="213"/>
      <c r="N218" s="171" t="e">
        <f>VLOOKUP(C218,'Points-2015'!D:E,2,FALSE)</f>
        <v>#N/A</v>
      </c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f t="shared" si="6"/>
        <v>6</v>
      </c>
      <c r="B219" s="262"/>
      <c r="C219" s="211" t="s">
        <v>175</v>
      </c>
      <c r="D219" s="210" t="s">
        <v>176</v>
      </c>
      <c r="E219" s="210" t="s">
        <v>177</v>
      </c>
      <c r="F219" s="209" t="s">
        <v>740</v>
      </c>
      <c r="G219" s="208">
        <v>4</v>
      </c>
      <c r="H219" s="207" t="s">
        <v>178</v>
      </c>
      <c r="I219" s="261"/>
      <c r="J219" s="205"/>
      <c r="K219" s="260"/>
      <c r="L219" s="260"/>
      <c r="M219" s="203"/>
      <c r="N219" s="171" t="e">
        <f>VLOOKUP(C219,'Points-2015'!D:E,2,FALSE)</f>
        <v>#N/A</v>
      </c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f t="shared" si="6"/>
        <v>6</v>
      </c>
      <c r="B220" s="259" t="s">
        <v>726</v>
      </c>
      <c r="C220" s="201" t="s">
        <v>175</v>
      </c>
      <c r="D220" s="200" t="s">
        <v>176</v>
      </c>
      <c r="E220" s="200" t="s">
        <v>177</v>
      </c>
      <c r="F220" s="199" t="s">
        <v>740</v>
      </c>
      <c r="G220" s="198">
        <v>4</v>
      </c>
      <c r="H220" s="197" t="s">
        <v>178</v>
      </c>
      <c r="I220" s="258"/>
      <c r="J220" s="195"/>
      <c r="K220" s="257"/>
      <c r="L220" s="257"/>
      <c r="M220" s="193"/>
      <c r="N220" s="171" t="e">
        <f>VLOOKUP(C220,'Points-2015'!D:E,2,FALSE)</f>
        <v>#N/A</v>
      </c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f t="shared" si="6"/>
        <v>6</v>
      </c>
      <c r="B221" s="278"/>
      <c r="C221" s="191" t="s">
        <v>175</v>
      </c>
      <c r="D221" s="190" t="s">
        <v>176</v>
      </c>
      <c r="E221" s="190" t="s">
        <v>177</v>
      </c>
      <c r="F221" s="189" t="s">
        <v>740</v>
      </c>
      <c r="G221" s="188">
        <v>4</v>
      </c>
      <c r="H221" s="187" t="s">
        <v>178</v>
      </c>
      <c r="I221" s="256"/>
      <c r="J221" s="185"/>
      <c r="K221" s="255"/>
      <c r="L221" s="255"/>
      <c r="M221" s="183"/>
      <c r="N221" s="171" t="e">
        <f>VLOOKUP(C221,'Points-2015'!D:E,2,FALSE)</f>
        <v>#N/A</v>
      </c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f t="shared" si="6"/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/>
      <c r="M222" s="213"/>
      <c r="N222" s="171" t="e">
        <f>VLOOKUP(C222,'Points-2015'!D:E,2,FALSE)</f>
        <v>#N/A</v>
      </c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f t="shared" si="6"/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4</v>
      </c>
      <c r="H223" s="247" t="s">
        <v>178</v>
      </c>
      <c r="I223" s="275"/>
      <c r="J223" s="245"/>
      <c r="K223" s="274"/>
      <c r="L223" s="274"/>
      <c r="M223" s="243"/>
      <c r="N223" s="171" t="e">
        <f>VLOOKUP(C223,'Points-2015'!D:E,2,FALSE)</f>
        <v>#N/A</v>
      </c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f t="shared" si="6"/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4</v>
      </c>
      <c r="H224" s="237" t="s">
        <v>178</v>
      </c>
      <c r="I224" s="272"/>
      <c r="J224" s="235"/>
      <c r="K224" s="271"/>
      <c r="L224" s="271"/>
      <c r="M224" s="233"/>
      <c r="N224" s="171" t="e">
        <f>VLOOKUP(C224,'Points-2015'!D:E,2,FALSE)</f>
        <v>#N/A</v>
      </c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f t="shared" si="6"/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4</v>
      </c>
      <c r="H225" s="227" t="s">
        <v>178</v>
      </c>
      <c r="I225" s="269"/>
      <c r="J225" s="225"/>
      <c r="K225" s="268"/>
      <c r="L225" s="268"/>
      <c r="M225" s="223"/>
      <c r="N225" s="171" t="e">
        <f>VLOOKUP(C225,'Points-2015'!D:E,2,FALSE)</f>
        <v>#N/A</v>
      </c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f t="shared" si="6"/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/>
      <c r="M226" s="213"/>
      <c r="N226" s="171" t="e">
        <f>VLOOKUP(C226,'Points-2015'!D:E,2,FALSE)</f>
        <v>#N/A</v>
      </c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f t="shared" si="6"/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4</v>
      </c>
      <c r="H227" s="207" t="s">
        <v>178</v>
      </c>
      <c r="I227" s="261"/>
      <c r="J227" s="205"/>
      <c r="K227" s="260"/>
      <c r="L227" s="260"/>
      <c r="M227" s="203"/>
      <c r="N227" s="171" t="e">
        <f>VLOOKUP(C227,'Points-2015'!D:E,2,FALSE)</f>
        <v>#N/A</v>
      </c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f t="shared" si="6"/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4</v>
      </c>
      <c r="H228" s="197" t="s">
        <v>178</v>
      </c>
      <c r="I228" s="258"/>
      <c r="J228" s="195"/>
      <c r="K228" s="257"/>
      <c r="L228" s="257"/>
      <c r="M228" s="193"/>
      <c r="N228" s="171" t="e">
        <f>VLOOKUP(C228,'Points-2015'!D:E,2,FALSE)</f>
        <v>#N/A</v>
      </c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f t="shared" si="6"/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4</v>
      </c>
      <c r="H229" s="187" t="s">
        <v>178</v>
      </c>
      <c r="I229" s="256"/>
      <c r="J229" s="185"/>
      <c r="K229" s="255"/>
      <c r="L229" s="255"/>
      <c r="M229" s="183"/>
      <c r="N229" s="171" t="e">
        <f>VLOOKUP(C229,'Points-2015'!D:E,2,FALSE)</f>
        <v>#N/A</v>
      </c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f t="shared" si="6"/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/>
      <c r="M230" s="213"/>
      <c r="N230" s="171" t="e">
        <f>VLOOKUP(C230,'Points-2015'!D:E,2,FALSE)</f>
        <v>#N/A</v>
      </c>
      <c r="O230" s="171"/>
      <c r="P230" s="171"/>
      <c r="Q230" s="171"/>
      <c r="R230" s="172"/>
      <c r="T230" s="171"/>
    </row>
    <row r="231" spans="1:20" s="170" customFormat="1" ht="24" hidden="1" customHeight="1">
      <c r="A231" s="169">
        <v>1</v>
      </c>
      <c r="B231" s="276"/>
      <c r="C231" s="251">
        <v>6924426</v>
      </c>
      <c r="D231" s="250" t="s">
        <v>40</v>
      </c>
      <c r="E231" s="250" t="s">
        <v>1</v>
      </c>
      <c r="F231" s="249" t="s">
        <v>740</v>
      </c>
      <c r="G231" s="309">
        <v>4</v>
      </c>
      <c r="H231" s="247" t="s">
        <v>179</v>
      </c>
      <c r="I231" s="275"/>
      <c r="J231" s="245"/>
      <c r="K231" s="274"/>
      <c r="L231" s="274"/>
      <c r="M231" s="243"/>
      <c r="N231" s="171" t="str">
        <f>VLOOKUP(C231,'Points-2015'!D:E,2,FALSE)</f>
        <v>ATSCAF</v>
      </c>
      <c r="O231" s="171"/>
      <c r="P231" s="171"/>
      <c r="Q231" s="171"/>
      <c r="R231" s="172"/>
      <c r="T231" s="171"/>
    </row>
    <row r="232" spans="1:20" s="170" customFormat="1" ht="24" hidden="1" customHeight="1">
      <c r="A232" s="169">
        <v>1</v>
      </c>
      <c r="B232" s="273" t="s">
        <v>725</v>
      </c>
      <c r="C232" s="241">
        <v>6915352</v>
      </c>
      <c r="D232" s="240" t="s">
        <v>46</v>
      </c>
      <c r="E232" s="240" t="s">
        <v>1</v>
      </c>
      <c r="F232" s="239" t="s">
        <v>740</v>
      </c>
      <c r="G232" s="309">
        <v>4</v>
      </c>
      <c r="H232" s="237" t="s">
        <v>179</v>
      </c>
      <c r="I232" s="272"/>
      <c r="J232" s="235"/>
      <c r="K232" s="271"/>
      <c r="L232" s="271"/>
      <c r="M232" s="233"/>
      <c r="N232" s="171" t="str">
        <f>VLOOKUP(C232,'Points-2015'!D:E,2,FALSE)</f>
        <v>ATSCAF</v>
      </c>
      <c r="O232" s="171"/>
      <c r="P232" s="171"/>
      <c r="Q232" s="171"/>
      <c r="R232" s="172"/>
      <c r="T232" s="171"/>
    </row>
    <row r="233" spans="1:20" s="170" customFormat="1" ht="24" hidden="1" customHeight="1" thickBot="1">
      <c r="A233" s="169">
        <v>1</v>
      </c>
      <c r="B233" s="270"/>
      <c r="C233" s="231">
        <v>6901394</v>
      </c>
      <c r="D233" s="230" t="s">
        <v>101</v>
      </c>
      <c r="E233" s="230" t="s">
        <v>1</v>
      </c>
      <c r="F233" s="229" t="s">
        <v>740</v>
      </c>
      <c r="G233" s="309">
        <v>4</v>
      </c>
      <c r="H233" s="227" t="s">
        <v>179</v>
      </c>
      <c r="I233" s="269"/>
      <c r="J233" s="225"/>
      <c r="K233" s="268"/>
      <c r="L233" s="268"/>
      <c r="M233" s="223"/>
      <c r="N233" s="171" t="str">
        <f>VLOOKUP(C233,'Points-2015'!D:E,2,FALSE)</f>
        <v>ATSCAF</v>
      </c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/>
      <c r="M234" s="213"/>
      <c r="N234" s="171" t="e">
        <f>VLOOKUP(C234,'Points-2015'!D:E,2,FALSE)</f>
        <v>#N/A</v>
      </c>
      <c r="O234" s="171"/>
      <c r="P234" s="171"/>
      <c r="Q234" s="171"/>
      <c r="R234" s="172"/>
      <c r="T234" s="171"/>
    </row>
    <row r="235" spans="1:20" s="170" customFormat="1" ht="24" hidden="1" customHeight="1">
      <c r="A235" s="169">
        <f t="shared" ref="A235:A246" si="7">A231+1</f>
        <v>2</v>
      </c>
      <c r="B235" s="262"/>
      <c r="C235" s="211">
        <v>6901103</v>
      </c>
      <c r="D235" s="210" t="s">
        <v>191</v>
      </c>
      <c r="E235" s="210" t="s">
        <v>5</v>
      </c>
      <c r="F235" s="209" t="s">
        <v>740</v>
      </c>
      <c r="G235" s="309">
        <v>6</v>
      </c>
      <c r="H235" s="207" t="s">
        <v>179</v>
      </c>
      <c r="I235" s="261"/>
      <c r="J235" s="205" t="s">
        <v>793</v>
      </c>
      <c r="K235" s="260"/>
      <c r="L235" s="260"/>
      <c r="M235" s="203"/>
      <c r="N235" s="171" t="str">
        <f>VLOOKUP(C235,'Points-2015'!D:E,2,FALSE)</f>
        <v>CASCOL</v>
      </c>
      <c r="O235" s="171"/>
      <c r="P235" s="171"/>
      <c r="Q235" s="171"/>
      <c r="R235" s="172"/>
      <c r="T235" s="171"/>
    </row>
    <row r="236" spans="1:20" s="170" customFormat="1" ht="24" hidden="1" customHeight="1">
      <c r="A236" s="169">
        <f t="shared" si="7"/>
        <v>2</v>
      </c>
      <c r="B236" s="259" t="s">
        <v>725</v>
      </c>
      <c r="C236" s="201">
        <v>6901617</v>
      </c>
      <c r="D236" s="200" t="s">
        <v>75</v>
      </c>
      <c r="E236" s="200" t="s">
        <v>5</v>
      </c>
      <c r="F236" s="199" t="s">
        <v>740</v>
      </c>
      <c r="G236" s="309">
        <v>6</v>
      </c>
      <c r="H236" s="197" t="s">
        <v>179</v>
      </c>
      <c r="I236" s="258"/>
      <c r="J236" s="195" t="s">
        <v>793</v>
      </c>
      <c r="K236" s="257"/>
      <c r="L236" s="257"/>
      <c r="M236" s="193"/>
      <c r="N236" s="171" t="str">
        <f>VLOOKUP(C236,'Points-2015'!D:E,2,FALSE)</f>
        <v>CASCOL</v>
      </c>
      <c r="O236" s="171"/>
      <c r="P236" s="171"/>
      <c r="Q236" s="171"/>
      <c r="R236" s="172"/>
      <c r="T236" s="171"/>
    </row>
    <row r="237" spans="1:20" s="170" customFormat="1" ht="24" hidden="1" customHeight="1" thickBot="1">
      <c r="A237" s="169">
        <f t="shared" si="7"/>
        <v>2</v>
      </c>
      <c r="B237" s="278"/>
      <c r="C237" s="191">
        <v>6914956</v>
      </c>
      <c r="D237" s="190" t="s">
        <v>143</v>
      </c>
      <c r="E237" s="190" t="s">
        <v>5</v>
      </c>
      <c r="F237" s="189" t="s">
        <v>740</v>
      </c>
      <c r="G237" s="309">
        <v>6</v>
      </c>
      <c r="H237" s="187" t="s">
        <v>179</v>
      </c>
      <c r="I237" s="256"/>
      <c r="J237" s="185" t="s">
        <v>793</v>
      </c>
      <c r="K237" s="255"/>
      <c r="L237" s="255"/>
      <c r="M237" s="183"/>
      <c r="N237" s="171" t="str">
        <f>VLOOKUP(C237,'Points-2015'!D:E,2,FALSE)</f>
        <v>CASCOL</v>
      </c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f t="shared" si="7"/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/>
      <c r="M238" s="213"/>
      <c r="N238" s="171" t="e">
        <f>VLOOKUP(C238,'Points-2015'!D:E,2,FALSE)</f>
        <v>#N/A</v>
      </c>
      <c r="O238" s="171"/>
      <c r="P238" s="171"/>
      <c r="Q238" s="171"/>
      <c r="R238" s="172"/>
      <c r="T238" s="171"/>
    </row>
    <row r="239" spans="1:20" s="170" customFormat="1" ht="24" hidden="1" customHeight="1">
      <c r="A239" s="169">
        <f t="shared" si="7"/>
        <v>3</v>
      </c>
      <c r="B239" s="276"/>
      <c r="C239" s="251">
        <v>6915606</v>
      </c>
      <c r="D239" s="250" t="s">
        <v>92</v>
      </c>
      <c r="E239" s="250" t="s">
        <v>350</v>
      </c>
      <c r="F239" s="249" t="s">
        <v>740</v>
      </c>
      <c r="G239" s="309">
        <v>4</v>
      </c>
      <c r="H239" s="247" t="s">
        <v>179</v>
      </c>
      <c r="I239" s="275"/>
      <c r="J239" s="245"/>
      <c r="K239" s="274"/>
      <c r="L239" s="274"/>
      <c r="M239" s="243"/>
      <c r="N239" s="171" t="str">
        <f>VLOOKUP(C239,'Points-2015'!D:E,2,FALSE)</f>
        <v>S A L</v>
      </c>
      <c r="O239" s="171"/>
      <c r="P239" s="171"/>
      <c r="Q239" s="171"/>
      <c r="R239" s="172"/>
      <c r="T239" s="171"/>
    </row>
    <row r="240" spans="1:20" s="170" customFormat="1" ht="24" hidden="1" customHeight="1">
      <c r="A240" s="169">
        <f t="shared" si="7"/>
        <v>3</v>
      </c>
      <c r="B240" s="273" t="s">
        <v>725</v>
      </c>
      <c r="C240" s="241">
        <v>6922450</v>
      </c>
      <c r="D240" s="240" t="s">
        <v>163</v>
      </c>
      <c r="E240" s="240" t="s">
        <v>350</v>
      </c>
      <c r="F240" s="239" t="s">
        <v>740</v>
      </c>
      <c r="G240" s="309">
        <v>4</v>
      </c>
      <c r="H240" s="237" t="s">
        <v>179</v>
      </c>
      <c r="I240" s="272"/>
      <c r="J240" s="235"/>
      <c r="K240" s="271"/>
      <c r="L240" s="271"/>
      <c r="M240" s="233"/>
      <c r="N240" s="171" t="str">
        <f>VLOOKUP(C240,'Points-2015'!D:E,2,FALSE)</f>
        <v>S A L</v>
      </c>
      <c r="O240" s="171"/>
      <c r="P240" s="171"/>
      <c r="Q240" s="171"/>
      <c r="R240" s="172"/>
      <c r="T240" s="171"/>
    </row>
    <row r="241" spans="1:20" s="170" customFormat="1" ht="24" hidden="1" customHeight="1" thickBot="1">
      <c r="A241" s="169">
        <f t="shared" si="7"/>
        <v>3</v>
      </c>
      <c r="B241" s="270"/>
      <c r="C241" s="231">
        <v>6913454</v>
      </c>
      <c r="D241" s="230" t="s">
        <v>25</v>
      </c>
      <c r="E241" s="230" t="s">
        <v>350</v>
      </c>
      <c r="F241" s="229" t="s">
        <v>740</v>
      </c>
      <c r="G241" s="309">
        <v>4</v>
      </c>
      <c r="H241" s="227" t="s">
        <v>179</v>
      </c>
      <c r="I241" s="269"/>
      <c r="J241" s="225"/>
      <c r="K241" s="268"/>
      <c r="L241" s="268"/>
      <c r="M241" s="223"/>
      <c r="N241" s="171" t="str">
        <f>VLOOKUP(C241,'Points-2015'!D:E,2,FALSE)</f>
        <v>S A L</v>
      </c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f t="shared" si="7"/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/>
      <c r="M242" s="213"/>
      <c r="N242" s="171" t="e">
        <f>VLOOKUP(C242,'Points-2015'!D:E,2,FALSE)</f>
        <v>#N/A</v>
      </c>
      <c r="O242" s="171"/>
      <c r="P242" s="171"/>
      <c r="Q242" s="171"/>
      <c r="R242" s="172"/>
      <c r="T242" s="171"/>
    </row>
    <row r="243" spans="1:20" s="170" customFormat="1" ht="24" hidden="1" customHeight="1">
      <c r="A243" s="169">
        <f t="shared" si="7"/>
        <v>4</v>
      </c>
      <c r="B243" s="262"/>
      <c r="C243" s="211">
        <v>6919371</v>
      </c>
      <c r="D243" s="210" t="s">
        <v>58</v>
      </c>
      <c r="E243" s="210" t="s">
        <v>554</v>
      </c>
      <c r="F243" s="209" t="s">
        <v>740</v>
      </c>
      <c r="G243" s="309">
        <v>4</v>
      </c>
      <c r="H243" s="207" t="s">
        <v>179</v>
      </c>
      <c r="I243" s="261"/>
      <c r="J243" s="205"/>
      <c r="K243" s="260"/>
      <c r="L243" s="260"/>
      <c r="M243" s="203"/>
      <c r="N243" s="171" t="str">
        <f>VLOOKUP(C243,'Points-2015'!D:E,2,FALSE)</f>
        <v>TROLLSPORT</v>
      </c>
      <c r="O243" s="171"/>
      <c r="P243" s="171"/>
      <c r="Q243" s="171"/>
      <c r="R243" s="172"/>
      <c r="T243" s="171"/>
    </row>
    <row r="244" spans="1:20" s="170" customFormat="1" ht="24" hidden="1" customHeight="1">
      <c r="A244" s="169">
        <f t="shared" si="7"/>
        <v>4</v>
      </c>
      <c r="B244" s="259" t="s">
        <v>725</v>
      </c>
      <c r="C244" s="201">
        <v>6921762</v>
      </c>
      <c r="D244" s="200" t="s">
        <v>24</v>
      </c>
      <c r="E244" s="200" t="s">
        <v>554</v>
      </c>
      <c r="F244" s="199" t="s">
        <v>740</v>
      </c>
      <c r="G244" s="309">
        <v>4</v>
      </c>
      <c r="H244" s="197" t="s">
        <v>179</v>
      </c>
      <c r="I244" s="258"/>
      <c r="J244" s="195"/>
      <c r="K244" s="257"/>
      <c r="L244" s="257"/>
      <c r="M244" s="193"/>
      <c r="N244" s="171" t="str">
        <f>VLOOKUP(C244,'Points-2015'!D:E,2,FALSE)</f>
        <v>TROLLSPORT</v>
      </c>
      <c r="O244" s="171"/>
      <c r="P244" s="171"/>
      <c r="Q244" s="171"/>
      <c r="R244" s="172"/>
      <c r="T244" s="171"/>
    </row>
    <row r="245" spans="1:20" s="170" customFormat="1" ht="24" hidden="1" customHeight="1" thickBot="1">
      <c r="A245" s="169">
        <f t="shared" si="7"/>
        <v>4</v>
      </c>
      <c r="B245" s="278"/>
      <c r="C245" s="191">
        <v>6920244</v>
      </c>
      <c r="D245" s="190" t="s">
        <v>256</v>
      </c>
      <c r="E245" s="190" t="s">
        <v>554</v>
      </c>
      <c r="F245" s="189" t="s">
        <v>740</v>
      </c>
      <c r="G245" s="309">
        <v>4</v>
      </c>
      <c r="H245" s="187" t="s">
        <v>179</v>
      </c>
      <c r="I245" s="256"/>
      <c r="J245" s="185"/>
      <c r="K245" s="255"/>
      <c r="L245" s="255"/>
      <c r="M245" s="183"/>
      <c r="N245" s="171" t="str">
        <f>VLOOKUP(C245,'Points-2015'!D:E,2,FALSE)</f>
        <v>TROLLSPORT</v>
      </c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f t="shared" si="7"/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/>
      <c r="M246" s="213"/>
      <c r="N246" s="171" t="e">
        <f>VLOOKUP(C246,'Points-2015'!D:E,2,FALSE)</f>
        <v>#N/A</v>
      </c>
      <c r="O246" s="171"/>
      <c r="P246" s="171"/>
      <c r="Q246" s="171"/>
      <c r="R246" s="172"/>
      <c r="T246" s="171"/>
    </row>
    <row r="247" spans="1:20" s="170" customFormat="1" ht="24" customHeight="1" thickBot="1">
      <c r="A247" s="169">
        <v>1</v>
      </c>
      <c r="B247" s="276"/>
      <c r="C247" s="251">
        <v>6901424</v>
      </c>
      <c r="D247" s="250" t="s">
        <v>138</v>
      </c>
      <c r="E247" s="250" t="s">
        <v>350</v>
      </c>
      <c r="F247" s="249" t="s">
        <v>740</v>
      </c>
      <c r="G247" s="309">
        <v>6</v>
      </c>
      <c r="H247" s="247" t="s">
        <v>8</v>
      </c>
      <c r="I247" s="275"/>
      <c r="J247" s="245"/>
      <c r="K247" s="274"/>
      <c r="L247" s="260"/>
      <c r="M247" s="243"/>
      <c r="N247" s="171" t="str">
        <f>VLOOKUP(C247,'Points-2015'!D:E,2,FALSE)</f>
        <v>S A L</v>
      </c>
      <c r="O247" s="171"/>
      <c r="P247" s="171"/>
      <c r="Q247" s="171"/>
      <c r="R247" s="172"/>
      <c r="T247" s="171"/>
    </row>
    <row r="248" spans="1:20" s="170" customFormat="1" ht="24" customHeight="1" thickBot="1">
      <c r="A248" s="169">
        <v>1</v>
      </c>
      <c r="B248" s="273" t="s">
        <v>723</v>
      </c>
      <c r="C248" s="241">
        <v>6917755</v>
      </c>
      <c r="D248" s="240" t="s">
        <v>154</v>
      </c>
      <c r="E248" s="240" t="s">
        <v>350</v>
      </c>
      <c r="F248" s="239" t="s">
        <v>740</v>
      </c>
      <c r="G248" s="309">
        <v>6</v>
      </c>
      <c r="H248" s="237" t="s">
        <v>179</v>
      </c>
      <c r="I248" s="272"/>
      <c r="J248" s="235"/>
      <c r="K248" s="271"/>
      <c r="L248" s="260" t="s">
        <v>747</v>
      </c>
      <c r="M248" s="233"/>
      <c r="N248" s="171" t="str">
        <f>VLOOKUP(C248,'Points-2015'!D:E,2,FALSE)</f>
        <v>S A L</v>
      </c>
      <c r="O248" s="171"/>
      <c r="P248" s="171"/>
      <c r="Q248" s="171"/>
      <c r="R248" s="172"/>
      <c r="T248" s="171"/>
    </row>
    <row r="249" spans="1:20" s="170" customFormat="1" ht="24" customHeight="1" thickBot="1">
      <c r="A249" s="169">
        <v>1</v>
      </c>
      <c r="B249" s="270"/>
      <c r="C249" s="231">
        <v>3802304</v>
      </c>
      <c r="D249" s="230" t="s">
        <v>73</v>
      </c>
      <c r="E249" s="230" t="s">
        <v>350</v>
      </c>
      <c r="F249" s="229" t="s">
        <v>740</v>
      </c>
      <c r="G249" s="309">
        <v>6</v>
      </c>
      <c r="H249" s="227" t="s">
        <v>179</v>
      </c>
      <c r="I249" s="269"/>
      <c r="J249" s="225"/>
      <c r="K249" s="268"/>
      <c r="L249" s="260" t="s">
        <v>747</v>
      </c>
      <c r="M249" s="223"/>
      <c r="N249" s="171" t="str">
        <f>VLOOKUP(C249,'Points-2015'!D:E,2,FALSE)</f>
        <v>S A L</v>
      </c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f>A246+1</f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/>
      <c r="M250" s="213"/>
      <c r="N250" s="171" t="e">
        <f>VLOOKUP(C250,'Points-2015'!D:E,2,FALSE)</f>
        <v>#N/A</v>
      </c>
      <c r="O250" s="171"/>
      <c r="P250" s="171"/>
      <c r="Q250" s="171"/>
      <c r="R250" s="172"/>
      <c r="T250" s="171"/>
    </row>
    <row r="251" spans="1:20" s="170" customFormat="1" ht="24" hidden="1" customHeight="1">
      <c r="A251" s="169">
        <f>A247+1</f>
        <v>2</v>
      </c>
      <c r="B251" s="262"/>
      <c r="C251" s="211">
        <v>6920243</v>
      </c>
      <c r="D251" s="210" t="s">
        <v>87</v>
      </c>
      <c r="E251" s="210" t="s">
        <v>554</v>
      </c>
      <c r="F251" s="209" t="s">
        <v>740</v>
      </c>
      <c r="G251" s="309">
        <v>6</v>
      </c>
      <c r="H251" s="207" t="s">
        <v>179</v>
      </c>
      <c r="I251" s="261"/>
      <c r="J251" s="205"/>
      <c r="K251" s="260"/>
      <c r="L251" s="260"/>
      <c r="M251" s="203"/>
      <c r="N251" s="171" t="str">
        <f>VLOOKUP(C251,'Points-2015'!D:E,2,FALSE)</f>
        <v>TROLLSPORT</v>
      </c>
      <c r="O251" s="171"/>
      <c r="P251" s="171"/>
      <c r="Q251" s="171"/>
      <c r="R251" s="172"/>
      <c r="T251" s="171"/>
    </row>
    <row r="252" spans="1:20" s="170" customFormat="1" ht="24" hidden="1" customHeight="1">
      <c r="A252" s="169">
        <f>A248+1</f>
        <v>2</v>
      </c>
      <c r="B252" s="259" t="s">
        <v>723</v>
      </c>
      <c r="C252" s="201">
        <v>6922896</v>
      </c>
      <c r="D252" s="200" t="s">
        <v>145</v>
      </c>
      <c r="E252" s="200" t="s">
        <v>554</v>
      </c>
      <c r="F252" s="199" t="s">
        <v>740</v>
      </c>
      <c r="G252" s="309">
        <v>6</v>
      </c>
      <c r="H252" s="197" t="s">
        <v>179</v>
      </c>
      <c r="I252" s="258"/>
      <c r="J252" s="195"/>
      <c r="K252" s="257"/>
      <c r="L252" s="257"/>
      <c r="M252" s="193"/>
      <c r="N252" s="171" t="str">
        <f>VLOOKUP(C252,'Points-2015'!D:E,2,FALSE)</f>
        <v>TROLLSPORT</v>
      </c>
      <c r="O252" s="171"/>
      <c r="P252" s="171"/>
      <c r="Q252" s="171"/>
      <c r="R252" s="172"/>
      <c r="T252" s="171"/>
    </row>
    <row r="253" spans="1:20" s="170" customFormat="1" ht="24" hidden="1" customHeight="1" thickBot="1">
      <c r="A253" s="169">
        <f>A249+1</f>
        <v>2</v>
      </c>
      <c r="B253" s="192"/>
      <c r="C253" s="191">
        <v>6913757</v>
      </c>
      <c r="D253" s="190" t="s">
        <v>44</v>
      </c>
      <c r="E253" s="190" t="s">
        <v>554</v>
      </c>
      <c r="F253" s="189" t="s">
        <v>740</v>
      </c>
      <c r="G253" s="309">
        <v>6</v>
      </c>
      <c r="H253" s="187" t="s">
        <v>179</v>
      </c>
      <c r="I253" s="256"/>
      <c r="J253" s="185"/>
      <c r="K253" s="255"/>
      <c r="L253" s="255"/>
      <c r="M253" s="183"/>
      <c r="N253" s="171" t="str">
        <f>VLOOKUP(C253,'Points-2015'!D:E,2,FALSE)</f>
        <v>TROLLSPORT</v>
      </c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f>A250+1</f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/>
      <c r="M254" s="213"/>
      <c r="N254" s="171" t="e">
        <f>VLOOKUP(C254,'Points-2015'!D:E,2,FALSE)</f>
        <v>#N/A</v>
      </c>
      <c r="O254" s="171"/>
      <c r="P254" s="171"/>
      <c r="Q254" s="171"/>
      <c r="R254" s="172"/>
      <c r="T254" s="171"/>
    </row>
    <row r="255" spans="1:20" s="170" customFormat="1" ht="24" hidden="1" customHeight="1">
      <c r="A255" s="169">
        <v>1</v>
      </c>
      <c r="B255" s="252"/>
      <c r="C255" s="251">
        <v>6922983</v>
      </c>
      <c r="D255" s="250" t="s">
        <v>60</v>
      </c>
      <c r="E255" s="250" t="s">
        <v>554</v>
      </c>
      <c r="F255" s="249" t="s">
        <v>740</v>
      </c>
      <c r="G255" s="309">
        <v>9</v>
      </c>
      <c r="H255" s="247" t="s">
        <v>179</v>
      </c>
      <c r="I255" s="246" t="s">
        <v>8</v>
      </c>
      <c r="J255" s="245"/>
      <c r="K255" s="244"/>
      <c r="L255" s="244"/>
      <c r="M255" s="243" t="s">
        <v>809</v>
      </c>
      <c r="N255" s="171" t="str">
        <f>VLOOKUP(C255,'Points-2015'!D:E,2,FALSE)</f>
        <v>TROLLSPORT</v>
      </c>
      <c r="O255" s="171"/>
      <c r="P255" s="171"/>
      <c r="Q255" s="171"/>
      <c r="R255" s="172"/>
      <c r="T255" s="171"/>
    </row>
    <row r="256" spans="1:20" s="170" customFormat="1" ht="24" hidden="1" customHeight="1">
      <c r="A256" s="169">
        <v>1</v>
      </c>
      <c r="B256" s="242" t="s">
        <v>722</v>
      </c>
      <c r="C256" s="241">
        <v>6906470</v>
      </c>
      <c r="D256" s="240" t="s">
        <v>612</v>
      </c>
      <c r="E256" s="240" t="s">
        <v>554</v>
      </c>
      <c r="F256" s="239" t="s">
        <v>740</v>
      </c>
      <c r="G256" s="309">
        <v>9</v>
      </c>
      <c r="H256" s="237" t="s">
        <v>179</v>
      </c>
      <c r="I256" s="236" t="s">
        <v>8</v>
      </c>
      <c r="J256" s="235"/>
      <c r="K256" s="234"/>
      <c r="L256" s="234"/>
      <c r="M256" s="233" t="s">
        <v>808</v>
      </c>
      <c r="N256" s="171" t="str">
        <f>VLOOKUP(C256,'Points-2015'!D:E,2,FALSE)</f>
        <v>TROLLSPORT</v>
      </c>
      <c r="O256" s="171"/>
      <c r="P256" s="171"/>
      <c r="Q256" s="171"/>
      <c r="R256" s="172"/>
      <c r="T256" s="171"/>
    </row>
    <row r="257" spans="1:20" s="170" customFormat="1" ht="24" hidden="1" customHeight="1" thickBot="1">
      <c r="A257" s="169">
        <v>1</v>
      </c>
      <c r="B257" s="232"/>
      <c r="C257" s="231">
        <v>6925759</v>
      </c>
      <c r="D257" s="230" t="s">
        <v>614</v>
      </c>
      <c r="E257" s="230" t="s">
        <v>554</v>
      </c>
      <c r="F257" s="229" t="s">
        <v>740</v>
      </c>
      <c r="G257" s="309">
        <v>9</v>
      </c>
      <c r="H257" s="227" t="s">
        <v>179</v>
      </c>
      <c r="I257" s="226" t="s">
        <v>8</v>
      </c>
      <c r="J257" s="225"/>
      <c r="K257" s="224"/>
      <c r="L257" s="224"/>
      <c r="M257" s="223" t="s">
        <v>810</v>
      </c>
      <c r="N257" s="171" t="str">
        <f>VLOOKUP(C257,'Points-2015'!D:E,2,FALSE)</f>
        <v>TROLLSPORT</v>
      </c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/>
      <c r="M258" s="213"/>
      <c r="N258" s="171" t="e">
        <f>VLOOKUP(C258,'Points-2015'!D:E,2,FALSE)</f>
        <v>#N/A</v>
      </c>
      <c r="O258" s="171"/>
      <c r="P258" s="171"/>
      <c r="Q258" s="171"/>
      <c r="R258" s="172"/>
      <c r="T258" s="171"/>
    </row>
    <row r="259" spans="1:20" s="170" customFormat="1" ht="24" hidden="1" customHeight="1">
      <c r="A259" s="169">
        <v>1</v>
      </c>
      <c r="B259" s="212"/>
      <c r="C259" s="211">
        <v>6926019</v>
      </c>
      <c r="D259" s="210" t="s">
        <v>340</v>
      </c>
      <c r="E259" s="210" t="s">
        <v>554</v>
      </c>
      <c r="F259" s="209" t="s">
        <v>740</v>
      </c>
      <c r="G259" s="309">
        <v>9</v>
      </c>
      <c r="H259" s="207" t="s">
        <v>179</v>
      </c>
      <c r="I259" s="206" t="s">
        <v>719</v>
      </c>
      <c r="J259" s="205"/>
      <c r="K259" s="204"/>
      <c r="L259" s="204"/>
      <c r="M259" s="203" t="s">
        <v>809</v>
      </c>
      <c r="N259" s="171" t="str">
        <f>VLOOKUP(C259,'Points-2015'!D:E,2,FALSE)</f>
        <v>TROLLSPORT</v>
      </c>
      <c r="O259" s="171"/>
      <c r="P259" s="171"/>
      <c r="Q259" s="171"/>
      <c r="R259" s="172"/>
      <c r="T259" s="171"/>
    </row>
    <row r="260" spans="1:20" s="170" customFormat="1" ht="24" hidden="1" customHeight="1">
      <c r="A260" s="169">
        <v>1</v>
      </c>
      <c r="B260" s="202" t="s">
        <v>721</v>
      </c>
      <c r="C260" s="201">
        <v>6901799</v>
      </c>
      <c r="D260" s="200" t="s">
        <v>68</v>
      </c>
      <c r="E260" s="200" t="s">
        <v>554</v>
      </c>
      <c r="F260" s="199" t="s">
        <v>740</v>
      </c>
      <c r="G260" s="309">
        <v>9</v>
      </c>
      <c r="H260" s="197" t="s">
        <v>179</v>
      </c>
      <c r="I260" s="196" t="s">
        <v>719</v>
      </c>
      <c r="J260" s="195"/>
      <c r="K260" s="194"/>
      <c r="L260" s="194"/>
      <c r="M260" s="193" t="s">
        <v>808</v>
      </c>
      <c r="N260" s="171" t="str">
        <f>VLOOKUP(C260,'Points-2015'!D:E,2,FALSE)</f>
        <v>TROLLSPORT</v>
      </c>
      <c r="O260" s="171"/>
      <c r="P260" s="171"/>
      <c r="Q260" s="171"/>
      <c r="R260" s="172"/>
      <c r="T260" s="171"/>
    </row>
    <row r="261" spans="1:20" s="170" customFormat="1" ht="24" hidden="1" customHeight="1" thickBot="1">
      <c r="A261" s="169">
        <v>1</v>
      </c>
      <c r="B261" s="192"/>
      <c r="C261" s="191">
        <v>6901974</v>
      </c>
      <c r="D261" s="190" t="s">
        <v>213</v>
      </c>
      <c r="E261" s="190" t="s">
        <v>554</v>
      </c>
      <c r="F261" s="189" t="s">
        <v>740</v>
      </c>
      <c r="G261" s="309">
        <v>9</v>
      </c>
      <c r="H261" s="187" t="s">
        <v>179</v>
      </c>
      <c r="I261" s="186" t="s">
        <v>719</v>
      </c>
      <c r="J261" s="185"/>
      <c r="K261" s="184"/>
      <c r="L261" s="184"/>
      <c r="M261" s="183" t="s">
        <v>807</v>
      </c>
      <c r="N261" s="171" t="str">
        <f>VLOOKUP(C261,'Points-2015'!D:E,2,FALSE)</f>
        <v>TROLLSPORT</v>
      </c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f>A258+1</f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/>
      <c r="M262" s="173"/>
      <c r="N262" s="171" t="e">
        <f>VLOOKUP(C262,'Points-2015'!D:E,2,FALSE)</f>
        <v>#N/A</v>
      </c>
      <c r="O262" s="171"/>
      <c r="P262" s="171"/>
      <c r="Q262" s="171"/>
      <c r="R262" s="172"/>
      <c r="T262" s="171"/>
    </row>
    <row r="263" spans="1:20" ht="16.5" hidden="1" thickBot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/>
      <c r="N263" s="171" t="e">
        <f>VLOOKUP(C263,'Points-2015'!D:E,2,FALSE)</f>
        <v>#N/A</v>
      </c>
    </row>
    <row r="264" spans="1:20" ht="16.5" hidden="1" thickBot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/>
      <c r="N264" s="171" t="e">
        <f>VLOOKUP(C264,'Points-2015'!D:E,2,FALSE)</f>
        <v>#N/A</v>
      </c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/>
      <c r="M265" s="298"/>
      <c r="N265" s="171" t="e">
        <f>VLOOKUP(C265,'Points-2015'!D:E,2,FALSE)</f>
        <v>#N/A</v>
      </c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732</v>
      </c>
      <c r="M266" s="289" t="s">
        <v>731</v>
      </c>
      <c r="N266" s="171" t="str">
        <f>VLOOKUP(C266,'Points-2015'!D:E,2,FALSE)</f>
        <v>Club</v>
      </c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/>
      <c r="M267" s="243"/>
      <c r="N267" s="171" t="e">
        <f>VLOOKUP(C267,'Points-2015'!D:E,2,FALSE)</f>
        <v>#N/A</v>
      </c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/>
      <c r="M268" s="233"/>
      <c r="N268" s="171" t="e">
        <f>VLOOKUP(C268,'Points-2015'!D:E,2,FALSE)</f>
        <v>#N/A</v>
      </c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/>
      <c r="M269" s="223"/>
      <c r="N269" s="171" t="e">
        <f>VLOOKUP(C269,'Points-2015'!D:E,2,FALSE)</f>
        <v>#N/A</v>
      </c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/>
      <c r="M270" s="213"/>
      <c r="N270" s="171" t="e">
        <f>VLOOKUP(C270,'Points-2015'!D:E,2,FALSE)</f>
        <v>#N/A</v>
      </c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f t="shared" ref="A271:A302" si="8">A267+1</f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/>
      <c r="M271" s="203"/>
      <c r="N271" s="171" t="e">
        <f>VLOOKUP(C271,'Points-2015'!D:E,2,FALSE)</f>
        <v>#N/A</v>
      </c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f t="shared" si="8"/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/>
      <c r="M272" s="193"/>
      <c r="N272" s="171" t="e">
        <f>VLOOKUP(C272,'Points-2015'!D:E,2,FALSE)</f>
        <v>#N/A</v>
      </c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f t="shared" si="8"/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/>
      <c r="M273" s="183"/>
      <c r="N273" s="171" t="e">
        <f>VLOOKUP(C273,'Points-2015'!D:E,2,FALSE)</f>
        <v>#N/A</v>
      </c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f t="shared" si="8"/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/>
      <c r="M274" s="213"/>
      <c r="N274" s="171" t="e">
        <f>VLOOKUP(C274,'Points-2015'!D:E,2,FALSE)</f>
        <v>#N/A</v>
      </c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f t="shared" si="8"/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/>
      <c r="M275" s="243"/>
      <c r="N275" s="171" t="e">
        <f>VLOOKUP(C275,'Points-2015'!D:E,2,FALSE)</f>
        <v>#N/A</v>
      </c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f t="shared" si="8"/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/>
      <c r="M276" s="233"/>
      <c r="N276" s="171" t="e">
        <f>VLOOKUP(C276,'Points-2015'!D:E,2,FALSE)</f>
        <v>#N/A</v>
      </c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f t="shared" si="8"/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/>
      <c r="M277" s="223"/>
      <c r="N277" s="171" t="e">
        <f>VLOOKUP(C277,'Points-2015'!D:E,2,FALSE)</f>
        <v>#N/A</v>
      </c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f t="shared" si="8"/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/>
      <c r="M278" s="213"/>
      <c r="N278" s="171" t="e">
        <f>VLOOKUP(C278,'Points-2015'!D:E,2,FALSE)</f>
        <v>#N/A</v>
      </c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f t="shared" si="8"/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/>
      <c r="M279" s="203"/>
      <c r="N279" s="171" t="e">
        <f>VLOOKUP(C279,'Points-2015'!D:E,2,FALSE)</f>
        <v>#N/A</v>
      </c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f t="shared" si="8"/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/>
      <c r="M280" s="193"/>
      <c r="N280" s="171" t="e">
        <f>VLOOKUP(C280,'Points-2015'!D:E,2,FALSE)</f>
        <v>#N/A</v>
      </c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f t="shared" si="8"/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/>
      <c r="M281" s="183"/>
      <c r="N281" s="171" t="e">
        <f>VLOOKUP(C281,'Points-2015'!D:E,2,FALSE)</f>
        <v>#N/A</v>
      </c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f t="shared" si="8"/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/>
      <c r="M282" s="213"/>
      <c r="N282" s="171" t="e">
        <f>VLOOKUP(C282,'Points-2015'!D:E,2,FALSE)</f>
        <v>#N/A</v>
      </c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f t="shared" si="8"/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/>
      <c r="M283" s="243"/>
      <c r="N283" s="171" t="e">
        <f>VLOOKUP(C283,'Points-2015'!D:E,2,FALSE)</f>
        <v>#N/A</v>
      </c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f t="shared" si="8"/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/>
      <c r="M284" s="233"/>
      <c r="N284" s="171" t="e">
        <f>VLOOKUP(C284,'Points-2015'!D:E,2,FALSE)</f>
        <v>#N/A</v>
      </c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f t="shared" si="8"/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/>
      <c r="M285" s="223"/>
      <c r="N285" s="171" t="e">
        <f>VLOOKUP(C285,'Points-2015'!D:E,2,FALSE)</f>
        <v>#N/A</v>
      </c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f t="shared" si="8"/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/>
      <c r="M286" s="213"/>
      <c r="N286" s="171" t="e">
        <f>VLOOKUP(C286,'Points-2015'!D:E,2,FALSE)</f>
        <v>#N/A</v>
      </c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f t="shared" si="8"/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/>
      <c r="M287" s="203"/>
      <c r="N287" s="171" t="e">
        <f>VLOOKUP(C287,'Points-2015'!D:E,2,FALSE)</f>
        <v>#N/A</v>
      </c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f t="shared" si="8"/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/>
      <c r="M288" s="193"/>
      <c r="N288" s="171" t="e">
        <f>VLOOKUP(C288,'Points-2015'!D:E,2,FALSE)</f>
        <v>#N/A</v>
      </c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f t="shared" si="8"/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/>
      <c r="M289" s="183"/>
      <c r="N289" s="171" t="e">
        <f>VLOOKUP(C289,'Points-2015'!D:E,2,FALSE)</f>
        <v>#N/A</v>
      </c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f t="shared" si="8"/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/>
      <c r="M290" s="213"/>
      <c r="N290" s="171" t="e">
        <f>VLOOKUP(C290,'Points-2015'!D:E,2,FALSE)</f>
        <v>#N/A</v>
      </c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f t="shared" si="8"/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/>
      <c r="M291" s="243"/>
      <c r="N291" s="171" t="e">
        <f>VLOOKUP(C291,'Points-2015'!D:E,2,FALSE)</f>
        <v>#N/A</v>
      </c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f t="shared" si="8"/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/>
      <c r="M292" s="233"/>
      <c r="N292" s="171" t="e">
        <f>VLOOKUP(C292,'Points-2015'!D:E,2,FALSE)</f>
        <v>#N/A</v>
      </c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f t="shared" si="8"/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/>
      <c r="M293" s="223"/>
      <c r="N293" s="171" t="e">
        <f>VLOOKUP(C293,'Points-2015'!D:E,2,FALSE)</f>
        <v>#N/A</v>
      </c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f t="shared" si="8"/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/>
      <c r="M294" s="213"/>
      <c r="N294" s="171" t="e">
        <f>VLOOKUP(C294,'Points-2015'!D:E,2,FALSE)</f>
        <v>#N/A</v>
      </c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f t="shared" si="8"/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/>
      <c r="M295" s="203"/>
      <c r="N295" s="171" t="e">
        <f>VLOOKUP(C295,'Points-2015'!D:E,2,FALSE)</f>
        <v>#N/A</v>
      </c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f t="shared" si="8"/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/>
      <c r="M296" s="193"/>
      <c r="N296" s="171" t="e">
        <f>VLOOKUP(C296,'Points-2015'!D:E,2,FALSE)</f>
        <v>#N/A</v>
      </c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f t="shared" si="8"/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/>
      <c r="M297" s="183"/>
      <c r="N297" s="171" t="e">
        <f>VLOOKUP(C297,'Points-2015'!D:E,2,FALSE)</f>
        <v>#N/A</v>
      </c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f t="shared" si="8"/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/>
      <c r="M298" s="213"/>
      <c r="N298" s="171" t="e">
        <f>VLOOKUP(C298,'Points-2015'!D:E,2,FALSE)</f>
        <v>#N/A</v>
      </c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f t="shared" si="8"/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/>
      <c r="M299" s="243"/>
      <c r="N299" s="171" t="e">
        <f>VLOOKUP(C299,'Points-2015'!D:E,2,FALSE)</f>
        <v>#N/A</v>
      </c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f t="shared" si="8"/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/>
      <c r="M300" s="233"/>
      <c r="N300" s="171" t="e">
        <f>VLOOKUP(C300,'Points-2015'!D:E,2,FALSE)</f>
        <v>#N/A</v>
      </c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f t="shared" si="8"/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/>
      <c r="M301" s="223"/>
      <c r="N301" s="171" t="e">
        <f>VLOOKUP(C301,'Points-2015'!D:E,2,FALSE)</f>
        <v>#N/A</v>
      </c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f t="shared" si="8"/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/>
      <c r="M302" s="213"/>
      <c r="N302" s="171" t="e">
        <f>VLOOKUP(C302,'Points-2015'!D:E,2,FALSE)</f>
        <v>#N/A</v>
      </c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f t="shared" ref="A303:A334" si="9">A299+1</f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/>
      <c r="M303" s="203"/>
      <c r="N303" s="171" t="e">
        <f>VLOOKUP(C303,'Points-2015'!D:E,2,FALSE)</f>
        <v>#N/A</v>
      </c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f t="shared" si="9"/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/>
      <c r="M304" s="193"/>
      <c r="N304" s="171" t="e">
        <f>VLOOKUP(C304,'Points-2015'!D:E,2,FALSE)</f>
        <v>#N/A</v>
      </c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f t="shared" si="9"/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/>
      <c r="M305" s="183"/>
      <c r="N305" s="171" t="e">
        <f>VLOOKUP(C305,'Points-2015'!D:E,2,FALSE)</f>
        <v>#N/A</v>
      </c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f t="shared" si="9"/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/>
      <c r="M306" s="213"/>
      <c r="N306" s="171" t="e">
        <f>VLOOKUP(C306,'Points-2015'!D:E,2,FALSE)</f>
        <v>#N/A</v>
      </c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f t="shared" si="9"/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/>
      <c r="M307" s="243"/>
      <c r="N307" s="171" t="e">
        <f>VLOOKUP(C307,'Points-2015'!D:E,2,FALSE)</f>
        <v>#N/A</v>
      </c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f t="shared" si="9"/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/>
      <c r="M308" s="233"/>
      <c r="N308" s="171" t="e">
        <f>VLOOKUP(C308,'Points-2015'!D:E,2,FALSE)</f>
        <v>#N/A</v>
      </c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f t="shared" si="9"/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/>
      <c r="M309" s="223"/>
      <c r="N309" s="171" t="e">
        <f>VLOOKUP(C309,'Points-2015'!D:E,2,FALSE)</f>
        <v>#N/A</v>
      </c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f t="shared" si="9"/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/>
      <c r="M310" s="213"/>
      <c r="N310" s="171" t="e">
        <f>VLOOKUP(C310,'Points-2015'!D:E,2,FALSE)</f>
        <v>#N/A</v>
      </c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f t="shared" si="9"/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/>
      <c r="M311" s="203"/>
      <c r="N311" s="171" t="e">
        <f>VLOOKUP(C311,'Points-2015'!D:E,2,FALSE)</f>
        <v>#N/A</v>
      </c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f t="shared" si="9"/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/>
      <c r="M312" s="193"/>
      <c r="N312" s="171" t="e">
        <f>VLOOKUP(C312,'Points-2015'!D:E,2,FALSE)</f>
        <v>#N/A</v>
      </c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f t="shared" si="9"/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/>
      <c r="M313" s="183"/>
      <c r="N313" s="171" t="e">
        <f>VLOOKUP(C313,'Points-2015'!D:E,2,FALSE)</f>
        <v>#N/A</v>
      </c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f t="shared" si="9"/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/>
      <c r="M314" s="213"/>
      <c r="N314" s="171" t="e">
        <f>VLOOKUP(C314,'Points-2015'!D:E,2,FALSE)</f>
        <v>#N/A</v>
      </c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f t="shared" si="9"/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/>
      <c r="M315" s="243"/>
      <c r="N315" s="171" t="e">
        <f>VLOOKUP(C315,'Points-2015'!D:E,2,FALSE)</f>
        <v>#N/A</v>
      </c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f t="shared" si="9"/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/>
      <c r="M316" s="233"/>
      <c r="N316" s="171" t="e">
        <f>VLOOKUP(C316,'Points-2015'!D:E,2,FALSE)</f>
        <v>#N/A</v>
      </c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f t="shared" si="9"/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/>
      <c r="M317" s="223"/>
      <c r="N317" s="171" t="e">
        <f>VLOOKUP(C317,'Points-2015'!D:E,2,FALSE)</f>
        <v>#N/A</v>
      </c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f t="shared" si="9"/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/>
      <c r="M318" s="213"/>
      <c r="N318" s="171" t="e">
        <f>VLOOKUP(C318,'Points-2015'!D:E,2,FALSE)</f>
        <v>#N/A</v>
      </c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f t="shared" si="9"/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/>
      <c r="M319" s="203"/>
      <c r="N319" s="171" t="e">
        <f>VLOOKUP(C319,'Points-2015'!D:E,2,FALSE)</f>
        <v>#N/A</v>
      </c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f t="shared" si="9"/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/>
      <c r="M320" s="193"/>
      <c r="N320" s="171" t="e">
        <f>VLOOKUP(C320,'Points-2015'!D:E,2,FALSE)</f>
        <v>#N/A</v>
      </c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f t="shared" si="9"/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/>
      <c r="M321" s="183"/>
      <c r="N321" s="171" t="e">
        <f>VLOOKUP(C321,'Points-2015'!D:E,2,FALSE)</f>
        <v>#N/A</v>
      </c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f t="shared" si="9"/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/>
      <c r="M322" s="213"/>
      <c r="N322" s="171" t="e">
        <f>VLOOKUP(C322,'Points-2015'!D:E,2,FALSE)</f>
        <v>#N/A</v>
      </c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f t="shared" si="9"/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/>
      <c r="M323" s="243"/>
      <c r="N323" s="171" t="e">
        <f>VLOOKUP(C323,'Points-2015'!D:E,2,FALSE)</f>
        <v>#N/A</v>
      </c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f t="shared" si="9"/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/>
      <c r="M324" s="233"/>
      <c r="N324" s="171" t="e">
        <f>VLOOKUP(C324,'Points-2015'!D:E,2,FALSE)</f>
        <v>#N/A</v>
      </c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f t="shared" si="9"/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/>
      <c r="M325" s="223"/>
      <c r="N325" s="171" t="e">
        <f>VLOOKUP(C325,'Points-2015'!D:E,2,FALSE)</f>
        <v>#N/A</v>
      </c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f t="shared" si="9"/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/>
      <c r="M326" s="213"/>
      <c r="N326" s="171" t="e">
        <f>VLOOKUP(C326,'Points-2015'!D:E,2,FALSE)</f>
        <v>#N/A</v>
      </c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f t="shared" si="9"/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/>
      <c r="M327" s="203"/>
      <c r="N327" s="171" t="e">
        <f>VLOOKUP(C327,'Points-2015'!D:E,2,FALSE)</f>
        <v>#N/A</v>
      </c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f t="shared" si="9"/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/>
      <c r="M328" s="193"/>
      <c r="N328" s="171" t="e">
        <f>VLOOKUP(C328,'Points-2015'!D:E,2,FALSE)</f>
        <v>#N/A</v>
      </c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f t="shared" si="9"/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/>
      <c r="M329" s="183"/>
      <c r="N329" s="171" t="e">
        <f>VLOOKUP(C329,'Points-2015'!D:E,2,FALSE)</f>
        <v>#N/A</v>
      </c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f t="shared" si="9"/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/>
      <c r="M330" s="213"/>
      <c r="N330" s="171" t="e">
        <f>VLOOKUP(C330,'Points-2015'!D:E,2,FALSE)</f>
        <v>#N/A</v>
      </c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f t="shared" si="9"/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/>
      <c r="M331" s="243"/>
      <c r="N331" s="171" t="e">
        <f>VLOOKUP(C331,'Points-2015'!D:E,2,FALSE)</f>
        <v>#N/A</v>
      </c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f t="shared" si="9"/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/>
      <c r="M332" s="233"/>
      <c r="N332" s="171" t="e">
        <f>VLOOKUP(C332,'Points-2015'!D:E,2,FALSE)</f>
        <v>#N/A</v>
      </c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f t="shared" si="9"/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/>
      <c r="M333" s="223"/>
      <c r="N333" s="171" t="e">
        <f>VLOOKUP(C333,'Points-2015'!D:E,2,FALSE)</f>
        <v>#N/A</v>
      </c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f t="shared" si="9"/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/>
      <c r="M334" s="213"/>
      <c r="N334" s="171" t="e">
        <f>VLOOKUP(C334,'Points-2015'!D:E,2,FALSE)</f>
        <v>#N/A</v>
      </c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f t="shared" ref="A335:A366" si="10">A331+1</f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/>
      <c r="M335" s="203"/>
      <c r="N335" s="171" t="e">
        <f>VLOOKUP(C335,'Points-2015'!D:E,2,FALSE)</f>
        <v>#N/A</v>
      </c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f t="shared" si="10"/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/>
      <c r="M336" s="193"/>
      <c r="N336" s="171" t="e">
        <f>VLOOKUP(C336,'Points-2015'!D:E,2,FALSE)</f>
        <v>#N/A</v>
      </c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f t="shared" si="10"/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/>
      <c r="M337" s="183"/>
      <c r="N337" s="171" t="e">
        <f>VLOOKUP(C337,'Points-2015'!D:E,2,FALSE)</f>
        <v>#N/A</v>
      </c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f t="shared" si="10"/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/>
      <c r="M338" s="213"/>
      <c r="N338" s="171" t="e">
        <f>VLOOKUP(C338,'Points-2015'!D:E,2,FALSE)</f>
        <v>#N/A</v>
      </c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f t="shared" si="10"/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/>
      <c r="M339" s="243"/>
      <c r="N339" s="171" t="e">
        <f>VLOOKUP(C339,'Points-2015'!D:E,2,FALSE)</f>
        <v>#N/A</v>
      </c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f t="shared" si="10"/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/>
      <c r="M340" s="233"/>
      <c r="N340" s="171" t="e">
        <f>VLOOKUP(C340,'Points-2015'!D:E,2,FALSE)</f>
        <v>#N/A</v>
      </c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f t="shared" si="10"/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/>
      <c r="M341" s="223"/>
      <c r="N341" s="171" t="e">
        <f>VLOOKUP(C341,'Points-2015'!D:E,2,FALSE)</f>
        <v>#N/A</v>
      </c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f t="shared" si="10"/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/>
      <c r="M342" s="213"/>
      <c r="N342" s="171" t="e">
        <f>VLOOKUP(C342,'Points-2015'!D:E,2,FALSE)</f>
        <v>#N/A</v>
      </c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f t="shared" si="10"/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/>
      <c r="M343" s="203"/>
      <c r="N343" s="171" t="e">
        <f>VLOOKUP(C343,'Points-2015'!D:E,2,FALSE)</f>
        <v>#N/A</v>
      </c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f t="shared" si="10"/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/>
      <c r="M344" s="193"/>
      <c r="N344" s="171" t="e">
        <f>VLOOKUP(C344,'Points-2015'!D:E,2,FALSE)</f>
        <v>#N/A</v>
      </c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f t="shared" si="10"/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/>
      <c r="M345" s="183"/>
      <c r="N345" s="171" t="e">
        <f>VLOOKUP(C345,'Points-2015'!D:E,2,FALSE)</f>
        <v>#N/A</v>
      </c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f t="shared" si="10"/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/>
      <c r="M346" s="213"/>
      <c r="N346" s="171" t="e">
        <f>VLOOKUP(C346,'Points-2015'!D:E,2,FALSE)</f>
        <v>#N/A</v>
      </c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f t="shared" si="10"/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/>
      <c r="M347" s="243"/>
      <c r="N347" s="171" t="e">
        <f>VLOOKUP(C347,'Points-2015'!D:E,2,FALSE)</f>
        <v>#N/A</v>
      </c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f t="shared" si="10"/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/>
      <c r="M348" s="233"/>
      <c r="N348" s="171" t="e">
        <f>VLOOKUP(C348,'Points-2015'!D:E,2,FALSE)</f>
        <v>#N/A</v>
      </c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f t="shared" si="10"/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/>
      <c r="M349" s="223"/>
      <c r="N349" s="171" t="e">
        <f>VLOOKUP(C349,'Points-2015'!D:E,2,FALSE)</f>
        <v>#N/A</v>
      </c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f t="shared" si="10"/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/>
      <c r="M350" s="213"/>
      <c r="N350" s="171" t="e">
        <f>VLOOKUP(C350,'Points-2015'!D:E,2,FALSE)</f>
        <v>#N/A</v>
      </c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f t="shared" si="10"/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/>
      <c r="M351" s="203"/>
      <c r="N351" s="171" t="e">
        <f>VLOOKUP(C351,'Points-2015'!D:E,2,FALSE)</f>
        <v>#N/A</v>
      </c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f t="shared" si="10"/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/>
      <c r="M352" s="193"/>
      <c r="N352" s="171" t="e">
        <f>VLOOKUP(C352,'Points-2015'!D:E,2,FALSE)</f>
        <v>#N/A</v>
      </c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f t="shared" si="10"/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/>
      <c r="M353" s="183"/>
      <c r="N353" s="171" t="e">
        <f>VLOOKUP(C353,'Points-2015'!D:E,2,FALSE)</f>
        <v>#N/A</v>
      </c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f t="shared" si="10"/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/>
      <c r="M354" s="213"/>
      <c r="N354" s="171" t="e">
        <f>VLOOKUP(C354,'Points-2015'!D:E,2,FALSE)</f>
        <v>#N/A</v>
      </c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f t="shared" si="10"/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/>
      <c r="M355" s="243"/>
      <c r="N355" s="171" t="e">
        <f>VLOOKUP(C355,'Points-2015'!D:E,2,FALSE)</f>
        <v>#N/A</v>
      </c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f t="shared" si="10"/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/>
      <c r="M356" s="233"/>
      <c r="N356" s="171" t="e">
        <f>VLOOKUP(C356,'Points-2015'!D:E,2,FALSE)</f>
        <v>#N/A</v>
      </c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f t="shared" si="10"/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/>
      <c r="M357" s="223"/>
      <c r="N357" s="171" t="e">
        <f>VLOOKUP(C357,'Points-2015'!D:E,2,FALSE)</f>
        <v>#N/A</v>
      </c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f t="shared" si="10"/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/>
      <c r="M358" s="213"/>
      <c r="N358" s="171" t="e">
        <f>VLOOKUP(C358,'Points-2015'!D:E,2,FALSE)</f>
        <v>#N/A</v>
      </c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f t="shared" si="10"/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/>
      <c r="M359" s="203"/>
      <c r="N359" s="171" t="e">
        <f>VLOOKUP(C359,'Points-2015'!D:E,2,FALSE)</f>
        <v>#N/A</v>
      </c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f t="shared" si="10"/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/>
      <c r="M360" s="193"/>
      <c r="N360" s="171" t="e">
        <f>VLOOKUP(C360,'Points-2015'!D:E,2,FALSE)</f>
        <v>#N/A</v>
      </c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f t="shared" si="10"/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/>
      <c r="M361" s="183"/>
      <c r="N361" s="171" t="e">
        <f>VLOOKUP(C361,'Points-2015'!D:E,2,FALSE)</f>
        <v>#N/A</v>
      </c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f t="shared" si="10"/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/>
      <c r="M362" s="213"/>
      <c r="N362" s="171" t="e">
        <f>VLOOKUP(C362,'Points-2015'!D:E,2,FALSE)</f>
        <v>#N/A</v>
      </c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f t="shared" si="10"/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/>
      <c r="M363" s="243"/>
      <c r="N363" s="171" t="e">
        <f>VLOOKUP(C363,'Points-2015'!D:E,2,FALSE)</f>
        <v>#N/A</v>
      </c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f t="shared" si="10"/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/>
      <c r="M364" s="233"/>
      <c r="N364" s="171" t="e">
        <f>VLOOKUP(C364,'Points-2015'!D:E,2,FALSE)</f>
        <v>#N/A</v>
      </c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f t="shared" si="10"/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/>
      <c r="M365" s="223"/>
      <c r="N365" s="171" t="e">
        <f>VLOOKUP(C365,'Points-2015'!D:E,2,FALSE)</f>
        <v>#N/A</v>
      </c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f t="shared" si="10"/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/>
      <c r="M366" s="213"/>
      <c r="N366" s="171" t="e">
        <f>VLOOKUP(C366,'Points-2015'!D:E,2,FALSE)</f>
        <v>#N/A</v>
      </c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f t="shared" ref="A367:A394" si="11">A363+1</f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/>
      <c r="M367" s="203"/>
      <c r="N367" s="171" t="e">
        <f>VLOOKUP(C367,'Points-2015'!D:E,2,FALSE)</f>
        <v>#N/A</v>
      </c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f t="shared" si="11"/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/>
      <c r="M368" s="193"/>
      <c r="N368" s="171" t="e">
        <f>VLOOKUP(C368,'Points-2015'!D:E,2,FALSE)</f>
        <v>#N/A</v>
      </c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f t="shared" si="11"/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/>
      <c r="M369" s="183"/>
      <c r="N369" s="171" t="e">
        <f>VLOOKUP(C369,'Points-2015'!D:E,2,FALSE)</f>
        <v>#N/A</v>
      </c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f t="shared" si="11"/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/>
      <c r="M370" s="213"/>
      <c r="N370" s="171" t="e">
        <f>VLOOKUP(C370,'Points-2015'!D:E,2,FALSE)</f>
        <v>#N/A</v>
      </c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f t="shared" si="11"/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/>
      <c r="M371" s="243"/>
      <c r="N371" s="171" t="e">
        <f>VLOOKUP(C371,'Points-2015'!D:E,2,FALSE)</f>
        <v>#N/A</v>
      </c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f t="shared" si="11"/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/>
      <c r="M372" s="233"/>
      <c r="N372" s="171" t="e">
        <f>VLOOKUP(C372,'Points-2015'!D:E,2,FALSE)</f>
        <v>#N/A</v>
      </c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f t="shared" si="11"/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/>
      <c r="M373" s="223"/>
      <c r="N373" s="171" t="e">
        <f>VLOOKUP(C373,'Points-2015'!D:E,2,FALSE)</f>
        <v>#N/A</v>
      </c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f t="shared" si="11"/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/>
      <c r="M374" s="213"/>
      <c r="N374" s="171" t="e">
        <f>VLOOKUP(C374,'Points-2015'!D:E,2,FALSE)</f>
        <v>#N/A</v>
      </c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f t="shared" si="11"/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/>
      <c r="M375" s="203"/>
      <c r="N375" s="171" t="e">
        <f>VLOOKUP(C375,'Points-2015'!D:E,2,FALSE)</f>
        <v>#N/A</v>
      </c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f t="shared" si="11"/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/>
      <c r="M376" s="193"/>
      <c r="N376" s="171" t="e">
        <f>VLOOKUP(C376,'Points-2015'!D:E,2,FALSE)</f>
        <v>#N/A</v>
      </c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f t="shared" si="11"/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/>
      <c r="M377" s="183"/>
      <c r="N377" s="171" t="e">
        <f>VLOOKUP(C377,'Points-2015'!D:E,2,FALSE)</f>
        <v>#N/A</v>
      </c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f t="shared" si="11"/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/>
      <c r="M378" s="213"/>
      <c r="N378" s="171" t="e">
        <f>VLOOKUP(C378,'Points-2015'!D:E,2,FALSE)</f>
        <v>#N/A</v>
      </c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f t="shared" si="11"/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/>
      <c r="M379" s="243"/>
      <c r="N379" s="171" t="e">
        <f>VLOOKUP(C379,'Points-2015'!D:E,2,FALSE)</f>
        <v>#N/A</v>
      </c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f t="shared" si="11"/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/>
      <c r="M380" s="233"/>
      <c r="N380" s="171" t="e">
        <f>VLOOKUP(C380,'Points-2015'!D:E,2,FALSE)</f>
        <v>#N/A</v>
      </c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f t="shared" si="11"/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/>
      <c r="M381" s="223"/>
      <c r="N381" s="171" t="e">
        <f>VLOOKUP(C381,'Points-2015'!D:E,2,FALSE)</f>
        <v>#N/A</v>
      </c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f t="shared" si="11"/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/>
      <c r="M382" s="213"/>
      <c r="N382" s="171" t="e">
        <f>VLOOKUP(C382,'Points-2015'!D:E,2,FALSE)</f>
        <v>#N/A</v>
      </c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f t="shared" si="11"/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/>
      <c r="M383" s="203"/>
      <c r="N383" s="171" t="e">
        <f>VLOOKUP(C383,'Points-2015'!D:E,2,FALSE)</f>
        <v>#N/A</v>
      </c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f t="shared" si="11"/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/>
      <c r="M384" s="193"/>
      <c r="N384" s="171" t="e">
        <f>VLOOKUP(C384,'Points-2015'!D:E,2,FALSE)</f>
        <v>#N/A</v>
      </c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f t="shared" si="11"/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/>
      <c r="M385" s="183"/>
      <c r="N385" s="171" t="e">
        <f>VLOOKUP(C385,'Points-2015'!D:E,2,FALSE)</f>
        <v>#N/A</v>
      </c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f t="shared" si="11"/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/>
      <c r="M386" s="213"/>
      <c r="N386" s="171" t="e">
        <f>VLOOKUP(C386,'Points-2015'!D:E,2,FALSE)</f>
        <v>#N/A</v>
      </c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f t="shared" si="11"/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/>
      <c r="M387" s="243"/>
      <c r="N387" s="171" t="e">
        <f>VLOOKUP(C387,'Points-2015'!D:E,2,FALSE)</f>
        <v>#N/A</v>
      </c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f t="shared" si="11"/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/>
      <c r="M388" s="233"/>
      <c r="N388" s="171" t="e">
        <f>VLOOKUP(C388,'Points-2015'!D:E,2,FALSE)</f>
        <v>#N/A</v>
      </c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f t="shared" si="11"/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/>
      <c r="M389" s="223"/>
      <c r="N389" s="171" t="e">
        <f>VLOOKUP(C389,'Points-2015'!D:E,2,FALSE)</f>
        <v>#N/A</v>
      </c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f t="shared" si="11"/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/>
      <c r="M390" s="213"/>
      <c r="N390" s="171" t="e">
        <f>VLOOKUP(C390,'Points-2015'!D:E,2,FALSE)</f>
        <v>#N/A</v>
      </c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f t="shared" si="11"/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/>
      <c r="M391" s="203"/>
      <c r="N391" s="171" t="e">
        <f>VLOOKUP(C391,'Points-2015'!D:E,2,FALSE)</f>
        <v>#N/A</v>
      </c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f t="shared" si="11"/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/>
      <c r="M392" s="193"/>
      <c r="N392" s="171" t="e">
        <f>VLOOKUP(C392,'Points-2015'!D:E,2,FALSE)</f>
        <v>#N/A</v>
      </c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f t="shared" si="11"/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/>
      <c r="M393" s="183"/>
      <c r="N393" s="171" t="e">
        <f>VLOOKUP(C393,'Points-2015'!D:E,2,FALSE)</f>
        <v>#N/A</v>
      </c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f t="shared" si="11"/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/>
      <c r="M394" s="213"/>
      <c r="N394" s="171" t="e">
        <f>VLOOKUP(C394,'Points-2015'!D:E,2,FALSE)</f>
        <v>#N/A</v>
      </c>
      <c r="O394" s="171"/>
      <c r="P394" s="171"/>
      <c r="Q394" s="171"/>
      <c r="R394" s="172"/>
      <c r="T394" s="171"/>
    </row>
    <row r="395" spans="1:20" s="170" customFormat="1" ht="24" customHeight="1" thickBot="1">
      <c r="A395" s="169">
        <v>1</v>
      </c>
      <c r="B395" s="276" t="s">
        <v>728</v>
      </c>
      <c r="C395" s="251">
        <v>6901926</v>
      </c>
      <c r="D395" s="250" t="s">
        <v>122</v>
      </c>
      <c r="E395" s="250" t="s">
        <v>0</v>
      </c>
      <c r="F395" s="249" t="s">
        <v>720</v>
      </c>
      <c r="G395" s="248">
        <v>1</v>
      </c>
      <c r="H395" s="247" t="s">
        <v>8</v>
      </c>
      <c r="I395" s="275"/>
      <c r="J395" s="245"/>
      <c r="K395" s="274"/>
      <c r="L395" s="260"/>
      <c r="M395" s="243"/>
      <c r="N395" s="171" t="str">
        <f>VLOOKUP(C395,'Points-2015'!D:E,2,FALSE)</f>
        <v>ALSTOM</v>
      </c>
      <c r="O395" s="171"/>
      <c r="P395" s="171"/>
      <c r="Q395" s="171"/>
      <c r="R395" s="172"/>
      <c r="T395" s="171"/>
    </row>
    <row r="396" spans="1:20" s="170" customFormat="1" ht="24" customHeight="1" thickBot="1">
      <c r="A396" s="169">
        <v>1</v>
      </c>
      <c r="B396" s="273" t="s">
        <v>728</v>
      </c>
      <c r="C396" s="241">
        <v>6901930</v>
      </c>
      <c r="D396" s="240" t="s">
        <v>132</v>
      </c>
      <c r="E396" s="240" t="s">
        <v>0</v>
      </c>
      <c r="F396" s="239" t="s">
        <v>720</v>
      </c>
      <c r="G396" s="238">
        <v>1</v>
      </c>
      <c r="H396" s="237" t="s">
        <v>179</v>
      </c>
      <c r="I396" s="272"/>
      <c r="J396" s="235"/>
      <c r="K396" s="271"/>
      <c r="L396" s="260" t="s">
        <v>747</v>
      </c>
      <c r="M396" s="233"/>
      <c r="N396" s="171" t="str">
        <f>VLOOKUP(C396,'Points-2015'!D:E,2,FALSE)</f>
        <v>ALSTOM</v>
      </c>
      <c r="O396" s="171"/>
      <c r="P396" s="171"/>
      <c r="Q396" s="171"/>
      <c r="R396" s="172"/>
      <c r="T396" s="171"/>
    </row>
    <row r="397" spans="1:20" s="170" customFormat="1" ht="24" customHeight="1" thickBot="1">
      <c r="A397" s="169">
        <v>1</v>
      </c>
      <c r="B397" s="270" t="s">
        <v>728</v>
      </c>
      <c r="C397" s="231">
        <v>6904949</v>
      </c>
      <c r="D397" s="230" t="s">
        <v>217</v>
      </c>
      <c r="E397" s="230" t="s">
        <v>0</v>
      </c>
      <c r="F397" s="229" t="s">
        <v>720</v>
      </c>
      <c r="G397" s="228">
        <v>1</v>
      </c>
      <c r="H397" s="227" t="s">
        <v>179</v>
      </c>
      <c r="I397" s="269"/>
      <c r="J397" s="225"/>
      <c r="K397" s="268"/>
      <c r="L397" s="260" t="s">
        <v>747</v>
      </c>
      <c r="M397" s="223"/>
      <c r="N397" s="171" t="str">
        <f>VLOOKUP(C397,'Points-2015'!D:E,2,FALSE)</f>
        <v>ALSTOM</v>
      </c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/>
      <c r="M398" s="213"/>
      <c r="N398" s="171" t="e">
        <f>VLOOKUP(C398,'Points-2015'!D:E,2,FALSE)</f>
        <v>#N/A</v>
      </c>
      <c r="O398" s="171"/>
      <c r="P398" s="171"/>
      <c r="Q398" s="171"/>
      <c r="R398" s="172"/>
      <c r="T398" s="171"/>
    </row>
    <row r="399" spans="1:20" s="170" customFormat="1" ht="24" customHeight="1" thickBot="1">
      <c r="A399" s="169">
        <f t="shared" ref="A399:A430" si="12">A395+1</f>
        <v>2</v>
      </c>
      <c r="B399" s="262" t="s">
        <v>728</v>
      </c>
      <c r="C399" s="211">
        <v>6922848</v>
      </c>
      <c r="D399" s="210" t="s">
        <v>33</v>
      </c>
      <c r="E399" s="210" t="s">
        <v>0</v>
      </c>
      <c r="F399" s="209" t="s">
        <v>720</v>
      </c>
      <c r="G399" s="208">
        <v>1</v>
      </c>
      <c r="H399" s="207" t="s">
        <v>8</v>
      </c>
      <c r="I399" s="261"/>
      <c r="J399" s="205"/>
      <c r="K399" s="260"/>
      <c r="L399" s="260"/>
      <c r="M399" s="203"/>
      <c r="N399" s="171" t="str">
        <f>VLOOKUP(C399,'Points-2015'!D:E,2,FALSE)</f>
        <v>ALSTOM</v>
      </c>
      <c r="O399" s="171"/>
      <c r="P399" s="171"/>
      <c r="Q399" s="171"/>
      <c r="R399" s="172"/>
      <c r="T399" s="171"/>
    </row>
    <row r="400" spans="1:20" s="170" customFormat="1" ht="24" customHeight="1" thickBot="1">
      <c r="A400" s="169">
        <f t="shared" si="12"/>
        <v>2</v>
      </c>
      <c r="B400" s="259" t="s">
        <v>728</v>
      </c>
      <c r="C400" s="201">
        <v>6918501</v>
      </c>
      <c r="D400" s="200" t="s">
        <v>67</v>
      </c>
      <c r="E400" s="200" t="s">
        <v>0</v>
      </c>
      <c r="F400" s="199" t="s">
        <v>720</v>
      </c>
      <c r="G400" s="198">
        <v>1</v>
      </c>
      <c r="H400" s="197" t="s">
        <v>179</v>
      </c>
      <c r="I400" s="258"/>
      <c r="J400" s="195"/>
      <c r="K400" s="257"/>
      <c r="L400" s="260" t="s">
        <v>747</v>
      </c>
      <c r="M400" s="193"/>
      <c r="N400" s="171" t="str">
        <f>VLOOKUP(C400,'Points-2015'!D:E,2,FALSE)</f>
        <v>ALSTOM</v>
      </c>
      <c r="O400" s="171"/>
      <c r="P400" s="171"/>
      <c r="Q400" s="171"/>
      <c r="R400" s="172"/>
      <c r="T400" s="171"/>
    </row>
    <row r="401" spans="1:20" s="170" customFormat="1" ht="24" customHeight="1" thickBot="1">
      <c r="A401" s="169">
        <f t="shared" si="12"/>
        <v>2</v>
      </c>
      <c r="B401" s="278" t="s">
        <v>728</v>
      </c>
      <c r="C401" s="191">
        <v>6901946</v>
      </c>
      <c r="D401" s="190" t="s">
        <v>53</v>
      </c>
      <c r="E401" s="190" t="s">
        <v>0</v>
      </c>
      <c r="F401" s="189" t="s">
        <v>720</v>
      </c>
      <c r="G401" s="188">
        <v>1</v>
      </c>
      <c r="H401" s="187" t="s">
        <v>179</v>
      </c>
      <c r="I401" s="256"/>
      <c r="J401" s="185"/>
      <c r="K401" s="255"/>
      <c r="L401" s="260" t="s">
        <v>747</v>
      </c>
      <c r="M401" s="183"/>
      <c r="N401" s="171" t="str">
        <f>VLOOKUP(C401,'Points-2015'!D:E,2,FALSE)</f>
        <v>ALSTOM</v>
      </c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f t="shared" si="12"/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/>
      <c r="M402" s="213"/>
      <c r="N402" s="171" t="e">
        <f>VLOOKUP(C402,'Points-2015'!D:E,2,FALSE)</f>
        <v>#N/A</v>
      </c>
      <c r="O402" s="171"/>
      <c r="P402" s="171"/>
      <c r="Q402" s="171"/>
      <c r="R402" s="172"/>
      <c r="T402" s="171"/>
    </row>
    <row r="403" spans="1:20" s="170" customFormat="1" ht="24" customHeight="1" thickBot="1">
      <c r="A403" s="169">
        <f t="shared" si="12"/>
        <v>3</v>
      </c>
      <c r="B403" s="276" t="s">
        <v>728</v>
      </c>
      <c r="C403" s="251">
        <v>6901891</v>
      </c>
      <c r="D403" s="250" t="s">
        <v>32</v>
      </c>
      <c r="E403" s="250" t="s">
        <v>0</v>
      </c>
      <c r="F403" s="249" t="s">
        <v>720</v>
      </c>
      <c r="G403" s="248">
        <v>1</v>
      </c>
      <c r="H403" s="247" t="s">
        <v>8</v>
      </c>
      <c r="I403" s="275"/>
      <c r="J403" s="245"/>
      <c r="K403" s="274"/>
      <c r="L403" s="260"/>
      <c r="M403" s="243"/>
      <c r="N403" s="171" t="str">
        <f>VLOOKUP(C403,'Points-2015'!D:E,2,FALSE)</f>
        <v>ALSTOM</v>
      </c>
      <c r="O403" s="171"/>
      <c r="P403" s="171"/>
      <c r="Q403" s="171"/>
      <c r="R403" s="172"/>
      <c r="T403" s="171"/>
    </row>
    <row r="404" spans="1:20" s="170" customFormat="1" ht="24" customHeight="1" thickBot="1">
      <c r="A404" s="169">
        <f t="shared" si="12"/>
        <v>3</v>
      </c>
      <c r="B404" s="273" t="s">
        <v>728</v>
      </c>
      <c r="C404" s="241">
        <v>6901893</v>
      </c>
      <c r="D404" s="240" t="s">
        <v>66</v>
      </c>
      <c r="E404" s="240" t="s">
        <v>0</v>
      </c>
      <c r="F404" s="239" t="s">
        <v>720</v>
      </c>
      <c r="G404" s="238">
        <v>1</v>
      </c>
      <c r="H404" s="237" t="s">
        <v>179</v>
      </c>
      <c r="I404" s="272"/>
      <c r="J404" s="235"/>
      <c r="K404" s="271"/>
      <c r="L404" s="260" t="s">
        <v>747</v>
      </c>
      <c r="M404" s="233"/>
      <c r="N404" s="171" t="str">
        <f>VLOOKUP(C404,'Points-2015'!D:E,2,FALSE)</f>
        <v>ALSTOM</v>
      </c>
      <c r="O404" s="171"/>
      <c r="P404" s="171"/>
      <c r="Q404" s="171"/>
      <c r="R404" s="172"/>
      <c r="T404" s="171"/>
    </row>
    <row r="405" spans="1:20" s="170" customFormat="1" ht="24" customHeight="1" thickBot="1">
      <c r="A405" s="169">
        <f t="shared" si="12"/>
        <v>3</v>
      </c>
      <c r="B405" s="270" t="s">
        <v>728</v>
      </c>
      <c r="C405" s="231">
        <v>6904952</v>
      </c>
      <c r="D405" s="230" t="s">
        <v>647</v>
      </c>
      <c r="E405" s="230" t="s">
        <v>0</v>
      </c>
      <c r="F405" s="229" t="s">
        <v>720</v>
      </c>
      <c r="G405" s="228">
        <v>1</v>
      </c>
      <c r="H405" s="227" t="s">
        <v>179</v>
      </c>
      <c r="I405" s="269"/>
      <c r="J405" s="225"/>
      <c r="K405" s="268"/>
      <c r="L405" s="260" t="s">
        <v>747</v>
      </c>
      <c r="M405" s="223"/>
      <c r="N405" s="171" t="str">
        <f>VLOOKUP(C405,'Points-2015'!D:E,2,FALSE)</f>
        <v>ALSTOM</v>
      </c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f t="shared" si="12"/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/>
      <c r="M406" s="213"/>
      <c r="N406" s="171" t="e">
        <f>VLOOKUP(C406,'Points-2015'!D:E,2,FALSE)</f>
        <v>#N/A</v>
      </c>
      <c r="O406" s="171"/>
      <c r="P406" s="171"/>
      <c r="Q406" s="171"/>
      <c r="R406" s="172"/>
      <c r="T406" s="171"/>
    </row>
    <row r="407" spans="1:20" s="170" customFormat="1" ht="24" hidden="1" customHeight="1">
      <c r="A407" s="169">
        <f t="shared" si="12"/>
        <v>4</v>
      </c>
      <c r="B407" s="262" t="s">
        <v>728</v>
      </c>
      <c r="C407" s="211">
        <v>6921793</v>
      </c>
      <c r="D407" s="210" t="s">
        <v>266</v>
      </c>
      <c r="E407" s="210" t="s">
        <v>2</v>
      </c>
      <c r="F407" s="209" t="s">
        <v>720</v>
      </c>
      <c r="G407" s="208">
        <v>1</v>
      </c>
      <c r="H407" s="207" t="s">
        <v>179</v>
      </c>
      <c r="I407" s="261"/>
      <c r="J407" s="205"/>
      <c r="K407" s="260"/>
      <c r="L407" s="260"/>
      <c r="M407" s="203"/>
      <c r="N407" s="171" t="str">
        <f>VLOOKUP(C407,'Points-2015'!D:E,2,FALSE)</f>
        <v>ASCSP</v>
      </c>
      <c r="O407" s="171"/>
      <c r="P407" s="171"/>
      <c r="Q407" s="171"/>
      <c r="R407" s="172"/>
      <c r="T407" s="171"/>
    </row>
    <row r="408" spans="1:20" s="170" customFormat="1" ht="24" hidden="1" customHeight="1">
      <c r="A408" s="169">
        <f t="shared" si="12"/>
        <v>4</v>
      </c>
      <c r="B408" s="259" t="s">
        <v>728</v>
      </c>
      <c r="C408" s="201">
        <v>6901672</v>
      </c>
      <c r="D408" s="200" t="s">
        <v>322</v>
      </c>
      <c r="E408" s="200" t="s">
        <v>2</v>
      </c>
      <c r="F408" s="199" t="s">
        <v>720</v>
      </c>
      <c r="G408" s="198">
        <v>1</v>
      </c>
      <c r="H408" s="197" t="s">
        <v>179</v>
      </c>
      <c r="I408" s="258"/>
      <c r="J408" s="195"/>
      <c r="K408" s="257"/>
      <c r="L408" s="257"/>
      <c r="M408" s="193"/>
      <c r="N408" s="171" t="str">
        <f>VLOOKUP(C408,'Points-2015'!D:E,2,FALSE)</f>
        <v>ASCSP</v>
      </c>
      <c r="O408" s="171"/>
      <c r="P408" s="171"/>
      <c r="Q408" s="171"/>
      <c r="R408" s="172"/>
      <c r="T408" s="171"/>
    </row>
    <row r="409" spans="1:20" s="170" customFormat="1" ht="24" hidden="1" customHeight="1" thickBot="1">
      <c r="A409" s="169">
        <f t="shared" si="12"/>
        <v>4</v>
      </c>
      <c r="B409" s="278" t="s">
        <v>728</v>
      </c>
      <c r="C409" s="191">
        <v>6914947</v>
      </c>
      <c r="D409" s="190" t="s">
        <v>152</v>
      </c>
      <c r="E409" s="190" t="s">
        <v>2</v>
      </c>
      <c r="F409" s="189" t="s">
        <v>720</v>
      </c>
      <c r="G409" s="188">
        <v>1</v>
      </c>
      <c r="H409" s="187" t="s">
        <v>179</v>
      </c>
      <c r="I409" s="256"/>
      <c r="J409" s="185"/>
      <c r="K409" s="255"/>
      <c r="L409" s="255"/>
      <c r="M409" s="183"/>
      <c r="N409" s="171" t="str">
        <f>VLOOKUP(C409,'Points-2015'!D:E,2,FALSE)</f>
        <v>ASCSP</v>
      </c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f t="shared" si="12"/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/>
      <c r="M410" s="213"/>
      <c r="N410" s="171" t="e">
        <f>VLOOKUP(C410,'Points-2015'!D:E,2,FALSE)</f>
        <v>#N/A</v>
      </c>
      <c r="O410" s="171"/>
      <c r="P410" s="171"/>
      <c r="Q410" s="171"/>
      <c r="R410" s="172"/>
      <c r="T410" s="171"/>
    </row>
    <row r="411" spans="1:20" s="170" customFormat="1" ht="24" hidden="1" customHeight="1">
      <c r="A411" s="169">
        <f t="shared" si="12"/>
        <v>5</v>
      </c>
      <c r="B411" s="276" t="s">
        <v>728</v>
      </c>
      <c r="C411" s="251">
        <v>6901167</v>
      </c>
      <c r="D411" s="250" t="s">
        <v>197</v>
      </c>
      <c r="E411" s="250" t="s">
        <v>5</v>
      </c>
      <c r="F411" s="249" t="s">
        <v>720</v>
      </c>
      <c r="G411" s="248">
        <v>1</v>
      </c>
      <c r="H411" s="247" t="s">
        <v>179</v>
      </c>
      <c r="I411" s="275"/>
      <c r="J411" s="245"/>
      <c r="K411" s="274"/>
      <c r="L411" s="274"/>
      <c r="M411" s="243"/>
      <c r="N411" s="171" t="str">
        <f>VLOOKUP(C411,'Points-2015'!D:E,2,FALSE)</f>
        <v>CASCOL</v>
      </c>
      <c r="O411" s="171"/>
      <c r="P411" s="171"/>
      <c r="Q411" s="171"/>
      <c r="R411" s="172"/>
      <c r="T411" s="171"/>
    </row>
    <row r="412" spans="1:20" s="170" customFormat="1" ht="24" hidden="1" customHeight="1">
      <c r="A412" s="169">
        <f t="shared" si="12"/>
        <v>5</v>
      </c>
      <c r="B412" s="273" t="s">
        <v>728</v>
      </c>
      <c r="C412" s="241">
        <v>6908332</v>
      </c>
      <c r="D412" s="240" t="s">
        <v>224</v>
      </c>
      <c r="E412" s="240" t="s">
        <v>5</v>
      </c>
      <c r="F412" s="239" t="s">
        <v>720</v>
      </c>
      <c r="G412" s="238">
        <v>1</v>
      </c>
      <c r="H412" s="237" t="s">
        <v>179</v>
      </c>
      <c r="I412" s="272"/>
      <c r="J412" s="235"/>
      <c r="K412" s="271"/>
      <c r="L412" s="271"/>
      <c r="M412" s="233"/>
      <c r="N412" s="171" t="str">
        <f>VLOOKUP(C412,'Points-2015'!D:E,2,FALSE)</f>
        <v>CASCOL</v>
      </c>
      <c r="O412" s="171"/>
      <c r="P412" s="171"/>
      <c r="Q412" s="171"/>
      <c r="R412" s="172"/>
      <c r="T412" s="171"/>
    </row>
    <row r="413" spans="1:20" s="170" customFormat="1" ht="24" hidden="1" customHeight="1" thickBot="1">
      <c r="A413" s="169">
        <f t="shared" si="12"/>
        <v>5</v>
      </c>
      <c r="B413" s="270" t="s">
        <v>728</v>
      </c>
      <c r="C413" s="231">
        <v>6901106</v>
      </c>
      <c r="D413" s="230" t="s">
        <v>36</v>
      </c>
      <c r="E413" s="230" t="s">
        <v>5</v>
      </c>
      <c r="F413" s="229" t="s">
        <v>720</v>
      </c>
      <c r="G413" s="228">
        <v>1</v>
      </c>
      <c r="H413" s="227" t="s">
        <v>179</v>
      </c>
      <c r="I413" s="269"/>
      <c r="J413" s="225"/>
      <c r="K413" s="268"/>
      <c r="L413" s="268"/>
      <c r="M413" s="223"/>
      <c r="N413" s="171" t="str">
        <f>VLOOKUP(C413,'Points-2015'!D:E,2,FALSE)</f>
        <v>CASCOL</v>
      </c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f t="shared" si="12"/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/>
      <c r="M414" s="213"/>
      <c r="N414" s="171" t="e">
        <f>VLOOKUP(C414,'Points-2015'!D:E,2,FALSE)</f>
        <v>#N/A</v>
      </c>
      <c r="O414" s="171"/>
      <c r="P414" s="171"/>
      <c r="Q414" s="171"/>
      <c r="R414" s="172"/>
      <c r="T414" s="171"/>
    </row>
    <row r="415" spans="1:20" s="170" customFormat="1" ht="24" hidden="1" customHeight="1">
      <c r="A415" s="169">
        <f t="shared" si="12"/>
        <v>6</v>
      </c>
      <c r="B415" s="262" t="s">
        <v>728</v>
      </c>
      <c r="C415" s="211">
        <v>6925654</v>
      </c>
      <c r="D415" s="210" t="s">
        <v>306</v>
      </c>
      <c r="E415" s="210" t="s">
        <v>5</v>
      </c>
      <c r="F415" s="209" t="s">
        <v>720</v>
      </c>
      <c r="G415" s="208">
        <v>1</v>
      </c>
      <c r="H415" s="207" t="s">
        <v>179</v>
      </c>
      <c r="I415" s="261"/>
      <c r="J415" s="205"/>
      <c r="K415" s="260"/>
      <c r="L415" s="260"/>
      <c r="M415" s="203"/>
      <c r="N415" s="171" t="str">
        <f>VLOOKUP(C415,'Points-2015'!D:E,2,FALSE)</f>
        <v>CASCOL</v>
      </c>
      <c r="O415" s="171"/>
      <c r="P415" s="171"/>
      <c r="Q415" s="171"/>
      <c r="R415" s="172"/>
      <c r="T415" s="171"/>
    </row>
    <row r="416" spans="1:20" s="170" customFormat="1" ht="24" hidden="1" customHeight="1">
      <c r="A416" s="169">
        <f t="shared" si="12"/>
        <v>6</v>
      </c>
      <c r="B416" s="259" t="s">
        <v>728</v>
      </c>
      <c r="C416" s="201">
        <v>6918831</v>
      </c>
      <c r="D416" s="200" t="s">
        <v>248</v>
      </c>
      <c r="E416" s="200" t="s">
        <v>5</v>
      </c>
      <c r="F416" s="199" t="s">
        <v>720</v>
      </c>
      <c r="G416" s="198">
        <v>1</v>
      </c>
      <c r="H416" s="197" t="s">
        <v>179</v>
      </c>
      <c r="I416" s="258"/>
      <c r="J416" s="195"/>
      <c r="K416" s="257"/>
      <c r="L416" s="257"/>
      <c r="M416" s="193"/>
      <c r="N416" s="171" t="str">
        <f>VLOOKUP(C416,'Points-2015'!D:E,2,FALSE)</f>
        <v>CASCOL</v>
      </c>
      <c r="O416" s="171"/>
      <c r="P416" s="171"/>
      <c r="Q416" s="171"/>
      <c r="R416" s="172"/>
      <c r="T416" s="171"/>
    </row>
    <row r="417" spans="1:20" s="170" customFormat="1" ht="24" hidden="1" customHeight="1" thickBot="1">
      <c r="A417" s="169">
        <f t="shared" si="12"/>
        <v>6</v>
      </c>
      <c r="B417" s="278" t="s">
        <v>728</v>
      </c>
      <c r="C417" s="191">
        <v>6921729</v>
      </c>
      <c r="D417" s="190" t="s">
        <v>529</v>
      </c>
      <c r="E417" s="190" t="s">
        <v>5</v>
      </c>
      <c r="F417" s="189" t="s">
        <v>720</v>
      </c>
      <c r="G417" s="188">
        <v>1</v>
      </c>
      <c r="H417" s="187" t="s">
        <v>179</v>
      </c>
      <c r="I417" s="256"/>
      <c r="J417" s="185"/>
      <c r="K417" s="255"/>
      <c r="L417" s="255"/>
      <c r="M417" s="183"/>
      <c r="N417" s="171" t="str">
        <f>VLOOKUP(C417,'Points-2015'!D:E,2,FALSE)</f>
        <v>CASCOL</v>
      </c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f t="shared" si="12"/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/>
      <c r="M418" s="213"/>
      <c r="N418" s="171" t="e">
        <f>VLOOKUP(C418,'Points-2015'!D:E,2,FALSE)</f>
        <v>#N/A</v>
      </c>
      <c r="O418" s="171"/>
      <c r="P418" s="171"/>
      <c r="Q418" s="171"/>
      <c r="R418" s="172"/>
      <c r="T418" s="171"/>
    </row>
    <row r="419" spans="1:20" s="170" customFormat="1" ht="24" hidden="1" customHeight="1">
      <c r="A419" s="169">
        <f t="shared" si="12"/>
        <v>7</v>
      </c>
      <c r="B419" s="276" t="s">
        <v>728</v>
      </c>
      <c r="C419" s="251">
        <v>6903159</v>
      </c>
      <c r="D419" s="250" t="s">
        <v>37</v>
      </c>
      <c r="E419" s="250" t="s">
        <v>350</v>
      </c>
      <c r="F419" s="249" t="s">
        <v>720</v>
      </c>
      <c r="G419" s="248">
        <v>1</v>
      </c>
      <c r="H419" s="247" t="s">
        <v>179</v>
      </c>
      <c r="I419" s="275"/>
      <c r="J419" s="245"/>
      <c r="K419" s="274"/>
      <c r="L419" s="274"/>
      <c r="M419" s="243"/>
      <c r="N419" s="171" t="str">
        <f>VLOOKUP(C419,'Points-2015'!D:E,2,FALSE)</f>
        <v>S A L</v>
      </c>
      <c r="O419" s="171"/>
      <c r="P419" s="171"/>
      <c r="Q419" s="171"/>
      <c r="R419" s="172"/>
      <c r="T419" s="171"/>
    </row>
    <row r="420" spans="1:20" s="170" customFormat="1" ht="24" hidden="1" customHeight="1">
      <c r="A420" s="169">
        <f t="shared" si="12"/>
        <v>7</v>
      </c>
      <c r="B420" s="273" t="s">
        <v>728</v>
      </c>
      <c r="C420" s="241">
        <v>6925199</v>
      </c>
      <c r="D420" s="240" t="s">
        <v>71</v>
      </c>
      <c r="E420" s="240" t="s">
        <v>350</v>
      </c>
      <c r="F420" s="239" t="s">
        <v>720</v>
      </c>
      <c r="G420" s="238">
        <v>1</v>
      </c>
      <c r="H420" s="237" t="s">
        <v>179</v>
      </c>
      <c r="I420" s="272"/>
      <c r="J420" s="235"/>
      <c r="K420" s="271"/>
      <c r="L420" s="271"/>
      <c r="M420" s="233"/>
      <c r="N420" s="171" t="str">
        <f>VLOOKUP(C420,'Points-2015'!D:E,2,FALSE)</f>
        <v>S A L</v>
      </c>
      <c r="O420" s="171"/>
      <c r="P420" s="171"/>
      <c r="Q420" s="171"/>
      <c r="R420" s="172"/>
      <c r="T420" s="171"/>
    </row>
    <row r="421" spans="1:20" s="170" customFormat="1" ht="24" hidden="1" customHeight="1" thickBot="1">
      <c r="A421" s="169">
        <f t="shared" si="12"/>
        <v>7</v>
      </c>
      <c r="B421" s="270" t="s">
        <v>728</v>
      </c>
      <c r="C421" s="231">
        <v>6925624</v>
      </c>
      <c r="D421" s="230" t="s">
        <v>304</v>
      </c>
      <c r="E421" s="230" t="s">
        <v>350</v>
      </c>
      <c r="F421" s="229" t="s">
        <v>720</v>
      </c>
      <c r="G421" s="228">
        <v>1</v>
      </c>
      <c r="H421" s="227" t="s">
        <v>179</v>
      </c>
      <c r="I421" s="269"/>
      <c r="J421" s="225"/>
      <c r="K421" s="268"/>
      <c r="L421" s="268"/>
      <c r="M421" s="223"/>
      <c r="N421" s="171" t="str">
        <f>VLOOKUP(C421,'Points-2015'!D:E,2,FALSE)</f>
        <v>S A L</v>
      </c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f t="shared" si="12"/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/>
      <c r="M422" s="213"/>
      <c r="N422" s="171" t="e">
        <f>VLOOKUP(C422,'Points-2015'!D:E,2,FALSE)</f>
        <v>#N/A</v>
      </c>
      <c r="O422" s="171"/>
      <c r="P422" s="171"/>
      <c r="Q422" s="171"/>
      <c r="R422" s="172"/>
      <c r="T422" s="171"/>
    </row>
    <row r="423" spans="1:20" s="170" customFormat="1" ht="24" hidden="1" customHeight="1">
      <c r="A423" s="169">
        <f t="shared" si="12"/>
        <v>8</v>
      </c>
      <c r="B423" s="262" t="s">
        <v>728</v>
      </c>
      <c r="C423" s="211">
        <v>6924535</v>
      </c>
      <c r="D423" s="210" t="s">
        <v>84</v>
      </c>
      <c r="E423" s="210" t="s">
        <v>554</v>
      </c>
      <c r="F423" s="209" t="s">
        <v>720</v>
      </c>
      <c r="G423" s="208">
        <v>1</v>
      </c>
      <c r="H423" s="207" t="s">
        <v>179</v>
      </c>
      <c r="I423" s="261"/>
      <c r="J423" s="205"/>
      <c r="K423" s="260"/>
      <c r="L423" s="260"/>
      <c r="M423" s="203"/>
      <c r="N423" s="171" t="str">
        <f>VLOOKUP(C423,'Points-2015'!D:E,2,FALSE)</f>
        <v>TROLLSPORT</v>
      </c>
      <c r="O423" s="171"/>
      <c r="P423" s="171"/>
      <c r="Q423" s="171"/>
      <c r="R423" s="172"/>
      <c r="T423" s="171"/>
    </row>
    <row r="424" spans="1:20" s="170" customFormat="1" ht="24" hidden="1" customHeight="1">
      <c r="A424" s="169">
        <f t="shared" si="12"/>
        <v>8</v>
      </c>
      <c r="B424" s="259" t="s">
        <v>728</v>
      </c>
      <c r="C424" s="201">
        <v>6925542</v>
      </c>
      <c r="D424" s="200" t="s">
        <v>300</v>
      </c>
      <c r="E424" s="200" t="s">
        <v>554</v>
      </c>
      <c r="F424" s="199" t="s">
        <v>720</v>
      </c>
      <c r="G424" s="198">
        <v>1</v>
      </c>
      <c r="H424" s="197" t="s">
        <v>179</v>
      </c>
      <c r="I424" s="258"/>
      <c r="J424" s="195"/>
      <c r="K424" s="257"/>
      <c r="L424" s="257"/>
      <c r="M424" s="193"/>
      <c r="N424" s="171" t="str">
        <f>VLOOKUP(C424,'Points-2015'!D:E,2,FALSE)</f>
        <v>TROLLSPORT</v>
      </c>
      <c r="O424" s="171"/>
      <c r="P424" s="171"/>
      <c r="Q424" s="171"/>
      <c r="R424" s="172"/>
      <c r="T424" s="171"/>
    </row>
    <row r="425" spans="1:20" s="170" customFormat="1" ht="24" hidden="1" customHeight="1" thickBot="1">
      <c r="A425" s="169">
        <f t="shared" si="12"/>
        <v>8</v>
      </c>
      <c r="B425" s="278" t="s">
        <v>728</v>
      </c>
      <c r="C425" s="191">
        <v>6901983</v>
      </c>
      <c r="D425" s="190" t="s">
        <v>128</v>
      </c>
      <c r="E425" s="190" t="s">
        <v>554</v>
      </c>
      <c r="F425" s="189" t="s">
        <v>720</v>
      </c>
      <c r="G425" s="188">
        <v>1</v>
      </c>
      <c r="H425" s="187" t="s">
        <v>179</v>
      </c>
      <c r="I425" s="256"/>
      <c r="J425" s="185"/>
      <c r="K425" s="255"/>
      <c r="L425" s="255"/>
      <c r="M425" s="183"/>
      <c r="N425" s="171" t="str">
        <f>VLOOKUP(C425,'Points-2015'!D:E,2,FALSE)</f>
        <v>TROLLSPORT</v>
      </c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f t="shared" si="12"/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/>
      <c r="M426" s="213"/>
      <c r="N426" s="171" t="e">
        <f>VLOOKUP(C426,'Points-2015'!D:E,2,FALSE)</f>
        <v>#N/A</v>
      </c>
      <c r="O426" s="171"/>
      <c r="P426" s="171"/>
      <c r="Q426" s="171"/>
      <c r="R426" s="172"/>
      <c r="T426" s="171"/>
    </row>
    <row r="427" spans="1:20" s="170" customFormat="1" ht="24" hidden="1" customHeight="1">
      <c r="A427" s="169">
        <f t="shared" si="12"/>
        <v>9</v>
      </c>
      <c r="B427" s="276" t="s">
        <v>728</v>
      </c>
      <c r="C427" s="251">
        <v>6926452</v>
      </c>
      <c r="D427" s="250" t="s">
        <v>800</v>
      </c>
      <c r="E427" s="250" t="s">
        <v>554</v>
      </c>
      <c r="F427" s="249" t="s">
        <v>720</v>
      </c>
      <c r="G427" s="248">
        <v>1</v>
      </c>
      <c r="H427" s="247" t="s">
        <v>179</v>
      </c>
      <c r="I427" s="275"/>
      <c r="J427" s="245"/>
      <c r="K427" s="274"/>
      <c r="L427" s="274"/>
      <c r="M427" s="243"/>
      <c r="N427" s="171" t="str">
        <f>VLOOKUP(C427,'Points-2015'!D:E,2,FALSE)</f>
        <v>TROLLSPORT</v>
      </c>
      <c r="O427" s="171"/>
      <c r="P427" s="171"/>
      <c r="Q427" s="171"/>
      <c r="R427" s="172"/>
      <c r="T427" s="171"/>
    </row>
    <row r="428" spans="1:20" s="170" customFormat="1" ht="24" hidden="1" customHeight="1">
      <c r="A428" s="169">
        <f t="shared" si="12"/>
        <v>9</v>
      </c>
      <c r="B428" s="273" t="s">
        <v>728</v>
      </c>
      <c r="C428" s="241">
        <v>6917994</v>
      </c>
      <c r="D428" s="240" t="s">
        <v>244</v>
      </c>
      <c r="E428" s="240" t="s">
        <v>554</v>
      </c>
      <c r="F428" s="239" t="s">
        <v>720</v>
      </c>
      <c r="G428" s="238">
        <v>1</v>
      </c>
      <c r="H428" s="237" t="s">
        <v>179</v>
      </c>
      <c r="I428" s="272"/>
      <c r="J428" s="235"/>
      <c r="K428" s="271"/>
      <c r="L428" s="271"/>
      <c r="M428" s="233"/>
      <c r="N428" s="171" t="str">
        <f>VLOOKUP(C428,'Points-2015'!D:E,2,FALSE)</f>
        <v>TROLLSPORT</v>
      </c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f t="shared" si="12"/>
        <v>9</v>
      </c>
      <c r="B429" s="270" t="s">
        <v>728</v>
      </c>
      <c r="C429" s="231">
        <v>6914199</v>
      </c>
      <c r="D429" s="230" t="s">
        <v>330</v>
      </c>
      <c r="E429" s="230" t="s">
        <v>554</v>
      </c>
      <c r="F429" s="229" t="s">
        <v>720</v>
      </c>
      <c r="G429" s="228">
        <v>1</v>
      </c>
      <c r="H429" s="227" t="s">
        <v>179</v>
      </c>
      <c r="I429" s="269"/>
      <c r="J429" s="225"/>
      <c r="K429" s="268"/>
      <c r="L429" s="268"/>
      <c r="M429" s="223"/>
      <c r="N429" s="171" t="str">
        <f>VLOOKUP(C429,'Points-2015'!D:E,2,FALSE)</f>
        <v>TROLLSPORT</v>
      </c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f t="shared" si="12"/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/>
      <c r="M430" s="213"/>
      <c r="N430" s="171" t="e">
        <f>VLOOKUP(C430,'Points-2015'!D:E,2,FALSE)</f>
        <v>#N/A</v>
      </c>
      <c r="O430" s="171"/>
      <c r="P430" s="171"/>
      <c r="Q430" s="171"/>
      <c r="R430" s="172"/>
      <c r="T430" s="171"/>
    </row>
    <row r="431" spans="1:20" s="170" customFormat="1" ht="24" hidden="1" customHeight="1">
      <c r="A431" s="169">
        <f t="shared" ref="A431:A458" si="13">A427+1</f>
        <v>10</v>
      </c>
      <c r="B431" s="262" t="s">
        <v>728</v>
      </c>
      <c r="C431" s="211" t="s">
        <v>175</v>
      </c>
      <c r="D431" s="210" t="s">
        <v>176</v>
      </c>
      <c r="E431" s="210" t="s">
        <v>177</v>
      </c>
      <c r="F431" s="209" t="s">
        <v>720</v>
      </c>
      <c r="G431" s="208"/>
      <c r="H431" s="207" t="s">
        <v>178</v>
      </c>
      <c r="I431" s="261"/>
      <c r="J431" s="205"/>
      <c r="K431" s="260"/>
      <c r="L431" s="260"/>
      <c r="M431" s="203"/>
      <c r="N431" s="171" t="e">
        <f>VLOOKUP(C431,'Points-2015'!D:E,2,FALSE)</f>
        <v>#N/A</v>
      </c>
      <c r="O431" s="171"/>
      <c r="P431" s="171"/>
      <c r="Q431" s="171"/>
      <c r="R431" s="172"/>
      <c r="T431" s="171"/>
    </row>
    <row r="432" spans="1:20" s="170" customFormat="1" ht="24" hidden="1" customHeight="1">
      <c r="A432" s="169">
        <f t="shared" si="13"/>
        <v>10</v>
      </c>
      <c r="B432" s="259" t="s">
        <v>728</v>
      </c>
      <c r="C432" s="201" t="s">
        <v>175</v>
      </c>
      <c r="D432" s="200" t="s">
        <v>176</v>
      </c>
      <c r="E432" s="200" t="s">
        <v>177</v>
      </c>
      <c r="F432" s="199" t="s">
        <v>720</v>
      </c>
      <c r="G432" s="198"/>
      <c r="H432" s="197" t="s">
        <v>178</v>
      </c>
      <c r="I432" s="258"/>
      <c r="J432" s="195"/>
      <c r="K432" s="257"/>
      <c r="L432" s="257"/>
      <c r="M432" s="193"/>
      <c r="N432" s="171" t="e">
        <f>VLOOKUP(C432,'Points-2015'!D:E,2,FALSE)</f>
        <v>#N/A</v>
      </c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f t="shared" si="13"/>
        <v>10</v>
      </c>
      <c r="B433" s="278" t="s">
        <v>728</v>
      </c>
      <c r="C433" s="191" t="s">
        <v>175</v>
      </c>
      <c r="D433" s="190" t="s">
        <v>176</v>
      </c>
      <c r="E433" s="190" t="s">
        <v>177</v>
      </c>
      <c r="F433" s="189" t="s">
        <v>720</v>
      </c>
      <c r="G433" s="188"/>
      <c r="H433" s="187" t="s">
        <v>178</v>
      </c>
      <c r="I433" s="256"/>
      <c r="J433" s="185"/>
      <c r="K433" s="255"/>
      <c r="L433" s="255"/>
      <c r="M433" s="183"/>
      <c r="N433" s="171" t="e">
        <f>VLOOKUP(C433,'Points-2015'!D:E,2,FALSE)</f>
        <v>#N/A</v>
      </c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f t="shared" si="13"/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/>
      <c r="M434" s="213"/>
      <c r="N434" s="171" t="e">
        <f>VLOOKUP(C434,'Points-2015'!D:E,2,FALSE)</f>
        <v>#N/A</v>
      </c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f t="shared" si="13"/>
        <v>11</v>
      </c>
      <c r="B435" s="276" t="s">
        <v>728</v>
      </c>
      <c r="C435" s="251" t="s">
        <v>175</v>
      </c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/>
      <c r="M435" s="243"/>
      <c r="N435" s="171" t="e">
        <f>VLOOKUP(C435,'Points-2015'!D:E,2,FALSE)</f>
        <v>#N/A</v>
      </c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f t="shared" si="13"/>
        <v>11</v>
      </c>
      <c r="B436" s="273" t="s">
        <v>728</v>
      </c>
      <c r="C436" s="241" t="s">
        <v>175</v>
      </c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/>
      <c r="M436" s="233"/>
      <c r="N436" s="171" t="e">
        <f>VLOOKUP(C436,'Points-2015'!D:E,2,FALSE)</f>
        <v>#N/A</v>
      </c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f t="shared" si="13"/>
        <v>11</v>
      </c>
      <c r="B437" s="270" t="s">
        <v>728</v>
      </c>
      <c r="C437" s="231" t="s">
        <v>175</v>
      </c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/>
      <c r="M437" s="223"/>
      <c r="N437" s="171" t="e">
        <f>VLOOKUP(C437,'Points-2015'!D:E,2,FALSE)</f>
        <v>#N/A</v>
      </c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f t="shared" si="13"/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/>
      <c r="M438" s="213"/>
      <c r="N438" s="171" t="e">
        <f>VLOOKUP(C438,'Points-2015'!D:E,2,FALSE)</f>
        <v>#N/A</v>
      </c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f t="shared" si="13"/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/>
      <c r="M439" s="203"/>
      <c r="N439" s="171" t="e">
        <f>VLOOKUP(C439,'Points-2015'!D:E,2,FALSE)</f>
        <v>#N/A</v>
      </c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f t="shared" si="13"/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/>
      <c r="M440" s="193"/>
      <c r="N440" s="171" t="e">
        <f>VLOOKUP(C440,'Points-2015'!D:E,2,FALSE)</f>
        <v>#N/A</v>
      </c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f t="shared" si="13"/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/>
      <c r="M441" s="183"/>
      <c r="N441" s="171" t="e">
        <f>VLOOKUP(C441,'Points-2015'!D:E,2,FALSE)</f>
        <v>#N/A</v>
      </c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f t="shared" si="13"/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/>
      <c r="M442" s="213"/>
      <c r="N442" s="171" t="e">
        <f>VLOOKUP(C442,'Points-2015'!D:E,2,FALSE)</f>
        <v>#N/A</v>
      </c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f t="shared" si="13"/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/>
      <c r="M443" s="243"/>
      <c r="N443" s="171" t="e">
        <f>VLOOKUP(C443,'Points-2015'!D:E,2,FALSE)</f>
        <v>#N/A</v>
      </c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f t="shared" si="13"/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/>
      <c r="M444" s="233"/>
      <c r="N444" s="171" t="e">
        <f>VLOOKUP(C444,'Points-2015'!D:E,2,FALSE)</f>
        <v>#N/A</v>
      </c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f t="shared" si="13"/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/>
      <c r="M445" s="223"/>
      <c r="N445" s="171" t="e">
        <f>VLOOKUP(C445,'Points-2015'!D:E,2,FALSE)</f>
        <v>#N/A</v>
      </c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f t="shared" si="13"/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/>
      <c r="M446" s="213"/>
      <c r="N446" s="171" t="e">
        <f>VLOOKUP(C446,'Points-2015'!D:E,2,FALSE)</f>
        <v>#N/A</v>
      </c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f t="shared" si="13"/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/>
      <c r="M447" s="203"/>
      <c r="N447" s="171" t="e">
        <f>VLOOKUP(C447,'Points-2015'!D:E,2,FALSE)</f>
        <v>#N/A</v>
      </c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f t="shared" si="13"/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/>
      <c r="M448" s="193"/>
      <c r="N448" s="171" t="e">
        <f>VLOOKUP(C448,'Points-2015'!D:E,2,FALSE)</f>
        <v>#N/A</v>
      </c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f t="shared" si="13"/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/>
      <c r="M449" s="183"/>
      <c r="N449" s="171" t="e">
        <f>VLOOKUP(C449,'Points-2015'!D:E,2,FALSE)</f>
        <v>#N/A</v>
      </c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f t="shared" si="13"/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/>
      <c r="M450" s="213"/>
      <c r="N450" s="171" t="e">
        <f>VLOOKUP(C450,'Points-2015'!D:E,2,FALSE)</f>
        <v>#N/A</v>
      </c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f t="shared" si="13"/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/>
      <c r="M451" s="243"/>
      <c r="N451" s="171" t="e">
        <f>VLOOKUP(C451,'Points-2015'!D:E,2,FALSE)</f>
        <v>#N/A</v>
      </c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f t="shared" si="13"/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/>
      <c r="M452" s="233"/>
      <c r="N452" s="171" t="e">
        <f>VLOOKUP(C452,'Points-2015'!D:E,2,FALSE)</f>
        <v>#N/A</v>
      </c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f t="shared" si="13"/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/>
      <c r="M453" s="223"/>
      <c r="N453" s="171" t="e">
        <f>VLOOKUP(C453,'Points-2015'!D:E,2,FALSE)</f>
        <v>#N/A</v>
      </c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f t="shared" si="13"/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/>
      <c r="M454" s="213"/>
      <c r="N454" s="171" t="e">
        <f>VLOOKUP(C454,'Points-2015'!D:E,2,FALSE)</f>
        <v>#N/A</v>
      </c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f t="shared" si="13"/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/>
      <c r="M455" s="203"/>
      <c r="N455" s="171" t="e">
        <f>VLOOKUP(C455,'Points-2015'!D:E,2,FALSE)</f>
        <v>#N/A</v>
      </c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f t="shared" si="13"/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/>
      <c r="M456" s="193"/>
      <c r="N456" s="171" t="e">
        <f>VLOOKUP(C456,'Points-2015'!D:E,2,FALSE)</f>
        <v>#N/A</v>
      </c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f t="shared" si="13"/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/>
      <c r="M457" s="183"/>
      <c r="N457" s="171" t="e">
        <f>VLOOKUP(C457,'Points-2015'!D:E,2,FALSE)</f>
        <v>#N/A</v>
      </c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f t="shared" si="13"/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/>
      <c r="M458" s="213"/>
      <c r="N458" s="171" t="e">
        <f>VLOOKUP(C458,'Points-2015'!D:E,2,FALSE)</f>
        <v>#N/A</v>
      </c>
      <c r="O458" s="171"/>
      <c r="P458" s="171"/>
      <c r="Q458" s="171"/>
      <c r="R458" s="172"/>
      <c r="T458" s="171"/>
    </row>
    <row r="459" spans="1:20" s="170" customFormat="1" ht="24" customHeight="1" thickBot="1">
      <c r="A459" s="169">
        <v>1</v>
      </c>
      <c r="B459" s="276"/>
      <c r="C459" s="251">
        <v>6924432</v>
      </c>
      <c r="D459" s="250" t="s">
        <v>30</v>
      </c>
      <c r="E459" s="250" t="s">
        <v>350</v>
      </c>
      <c r="F459" s="249" t="s">
        <v>720</v>
      </c>
      <c r="G459" s="248">
        <v>2</v>
      </c>
      <c r="H459" s="247" t="s">
        <v>8</v>
      </c>
      <c r="I459" s="275"/>
      <c r="J459" s="245" t="s">
        <v>792</v>
      </c>
      <c r="K459" s="274"/>
      <c r="L459" s="260"/>
      <c r="M459" s="243"/>
      <c r="N459" s="171" t="str">
        <f>VLOOKUP(C459,'Points-2015'!D:E,2,FALSE)</f>
        <v>S A L</v>
      </c>
      <c r="O459" s="171"/>
      <c r="P459" s="171"/>
      <c r="Q459" s="171"/>
      <c r="R459" s="172"/>
      <c r="T459" s="171"/>
    </row>
    <row r="460" spans="1:20" s="170" customFormat="1" ht="24" customHeight="1" thickBot="1">
      <c r="A460" s="169">
        <v>1</v>
      </c>
      <c r="B460" s="273" t="s">
        <v>726</v>
      </c>
      <c r="C460" s="241">
        <v>6921860</v>
      </c>
      <c r="D460" s="240" t="s">
        <v>100</v>
      </c>
      <c r="E460" s="240" t="s">
        <v>350</v>
      </c>
      <c r="F460" s="239" t="s">
        <v>720</v>
      </c>
      <c r="G460" s="238">
        <v>2</v>
      </c>
      <c r="H460" s="237" t="s">
        <v>179</v>
      </c>
      <c r="I460" s="272"/>
      <c r="J460" s="235" t="s">
        <v>792</v>
      </c>
      <c r="K460" s="271"/>
      <c r="L460" s="260" t="s">
        <v>747</v>
      </c>
      <c r="M460" s="233"/>
      <c r="N460" s="171" t="str">
        <f>VLOOKUP(C460,'Points-2015'!D:E,2,FALSE)</f>
        <v>S A L</v>
      </c>
      <c r="O460" s="171"/>
      <c r="P460" s="171"/>
      <c r="Q460" s="171"/>
      <c r="R460" s="172"/>
      <c r="T460" s="171"/>
    </row>
    <row r="461" spans="1:20" s="170" customFormat="1" ht="24" customHeight="1" thickBot="1">
      <c r="A461" s="169">
        <v>1</v>
      </c>
      <c r="B461" s="270"/>
      <c r="C461" s="231">
        <v>6908870</v>
      </c>
      <c r="D461" s="230" t="s">
        <v>228</v>
      </c>
      <c r="E461" s="230" t="s">
        <v>350</v>
      </c>
      <c r="F461" s="229" t="s">
        <v>720</v>
      </c>
      <c r="G461" s="228">
        <v>2</v>
      </c>
      <c r="H461" s="227" t="s">
        <v>179</v>
      </c>
      <c r="I461" s="269"/>
      <c r="J461" s="225" t="s">
        <v>792</v>
      </c>
      <c r="K461" s="268"/>
      <c r="L461" s="260" t="s">
        <v>747</v>
      </c>
      <c r="M461" s="223"/>
      <c r="N461" s="171" t="str">
        <f>VLOOKUP(C461,'Points-2015'!D:E,2,FALSE)</f>
        <v>S A L</v>
      </c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/>
      <c r="M462" s="213"/>
      <c r="N462" s="171" t="e">
        <f>VLOOKUP(C462,'Points-2015'!D:E,2,FALSE)</f>
        <v>#N/A</v>
      </c>
      <c r="O462" s="171"/>
      <c r="P462" s="171"/>
      <c r="Q462" s="171"/>
      <c r="R462" s="172"/>
      <c r="T462" s="171"/>
    </row>
    <row r="463" spans="1:20" s="170" customFormat="1" ht="24" hidden="1" customHeight="1">
      <c r="A463" s="169">
        <f t="shared" ref="A463:A490" si="14">A459+1</f>
        <v>2</v>
      </c>
      <c r="B463" s="262"/>
      <c r="C463" s="211" t="s">
        <v>175</v>
      </c>
      <c r="D463" s="210" t="s">
        <v>176</v>
      </c>
      <c r="E463" s="210" t="s">
        <v>177</v>
      </c>
      <c r="F463" s="209" t="s">
        <v>720</v>
      </c>
      <c r="G463" s="208"/>
      <c r="H463" s="207" t="s">
        <v>178</v>
      </c>
      <c r="I463" s="261"/>
      <c r="J463" s="205"/>
      <c r="K463" s="260"/>
      <c r="L463" s="260"/>
      <c r="M463" s="203"/>
      <c r="N463" s="171" t="e">
        <f>VLOOKUP(C463,'Points-2015'!D:E,2,FALSE)</f>
        <v>#N/A</v>
      </c>
      <c r="O463" s="171"/>
      <c r="P463" s="171"/>
      <c r="Q463" s="171"/>
      <c r="R463" s="172"/>
      <c r="T463" s="171"/>
    </row>
    <row r="464" spans="1:20" s="170" customFormat="1" ht="24" hidden="1" customHeight="1">
      <c r="A464" s="169">
        <f t="shared" si="14"/>
        <v>2</v>
      </c>
      <c r="B464" s="259" t="s">
        <v>726</v>
      </c>
      <c r="C464" s="201" t="s">
        <v>175</v>
      </c>
      <c r="D464" s="200" t="s">
        <v>176</v>
      </c>
      <c r="E464" s="200" t="s">
        <v>177</v>
      </c>
      <c r="F464" s="199" t="s">
        <v>720</v>
      </c>
      <c r="G464" s="198"/>
      <c r="H464" s="197" t="s">
        <v>178</v>
      </c>
      <c r="I464" s="258"/>
      <c r="J464" s="195"/>
      <c r="K464" s="257"/>
      <c r="L464" s="257"/>
      <c r="M464" s="193"/>
      <c r="N464" s="171" t="e">
        <f>VLOOKUP(C464,'Points-2015'!D:E,2,FALSE)</f>
        <v>#N/A</v>
      </c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f t="shared" si="14"/>
        <v>2</v>
      </c>
      <c r="B465" s="278"/>
      <c r="C465" s="191" t="s">
        <v>175</v>
      </c>
      <c r="D465" s="190" t="s">
        <v>176</v>
      </c>
      <c r="E465" s="190" t="s">
        <v>177</v>
      </c>
      <c r="F465" s="189" t="s">
        <v>720</v>
      </c>
      <c r="G465" s="188"/>
      <c r="H465" s="187" t="s">
        <v>178</v>
      </c>
      <c r="I465" s="256"/>
      <c r="J465" s="185"/>
      <c r="K465" s="255"/>
      <c r="L465" s="255"/>
      <c r="M465" s="183"/>
      <c r="N465" s="171" t="e">
        <f>VLOOKUP(C465,'Points-2015'!D:E,2,FALSE)</f>
        <v>#N/A</v>
      </c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f t="shared" si="14"/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/>
      <c r="M466" s="213"/>
      <c r="N466" s="171" t="e">
        <f>VLOOKUP(C466,'Points-2015'!D:E,2,FALSE)</f>
        <v>#N/A</v>
      </c>
      <c r="O466" s="171"/>
      <c r="P466" s="171"/>
      <c r="Q466" s="171"/>
      <c r="R466" s="172"/>
      <c r="T466" s="171"/>
    </row>
    <row r="467" spans="1:20" s="170" customFormat="1" ht="24" hidden="1" customHeight="1">
      <c r="A467" s="169">
        <f t="shared" si="14"/>
        <v>3</v>
      </c>
      <c r="B467" s="276"/>
      <c r="C467" s="251" t="s">
        <v>175</v>
      </c>
      <c r="D467" s="250" t="s">
        <v>176</v>
      </c>
      <c r="E467" s="250" t="s">
        <v>177</v>
      </c>
      <c r="F467" s="249" t="s">
        <v>720</v>
      </c>
      <c r="G467" s="248"/>
      <c r="H467" s="247" t="s">
        <v>178</v>
      </c>
      <c r="I467" s="275"/>
      <c r="J467" s="245"/>
      <c r="K467" s="274"/>
      <c r="L467" s="274"/>
      <c r="M467" s="243"/>
      <c r="N467" s="171" t="e">
        <f>VLOOKUP(C467,'Points-2015'!D:E,2,FALSE)</f>
        <v>#N/A</v>
      </c>
      <c r="O467" s="171"/>
      <c r="P467" s="171"/>
      <c r="Q467" s="171"/>
      <c r="R467" s="172"/>
      <c r="T467" s="171"/>
    </row>
    <row r="468" spans="1:20" s="170" customFormat="1" ht="24" hidden="1" customHeight="1">
      <c r="A468" s="169">
        <f t="shared" si="14"/>
        <v>3</v>
      </c>
      <c r="B468" s="273" t="s">
        <v>726</v>
      </c>
      <c r="C468" s="241" t="s">
        <v>175</v>
      </c>
      <c r="D468" s="240" t="s">
        <v>176</v>
      </c>
      <c r="E468" s="240" t="s">
        <v>177</v>
      </c>
      <c r="F468" s="239" t="s">
        <v>720</v>
      </c>
      <c r="G468" s="238"/>
      <c r="H468" s="237" t="s">
        <v>178</v>
      </c>
      <c r="I468" s="272"/>
      <c r="J468" s="235"/>
      <c r="K468" s="271"/>
      <c r="L468" s="271"/>
      <c r="M468" s="233"/>
      <c r="N468" s="171" t="e">
        <f>VLOOKUP(C468,'Points-2015'!D:E,2,FALSE)</f>
        <v>#N/A</v>
      </c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f t="shared" si="14"/>
        <v>3</v>
      </c>
      <c r="B469" s="270"/>
      <c r="C469" s="231" t="s">
        <v>175</v>
      </c>
      <c r="D469" s="230" t="s">
        <v>176</v>
      </c>
      <c r="E469" s="230" t="s">
        <v>177</v>
      </c>
      <c r="F469" s="229" t="s">
        <v>720</v>
      </c>
      <c r="G469" s="228"/>
      <c r="H469" s="227" t="s">
        <v>178</v>
      </c>
      <c r="I469" s="269"/>
      <c r="J469" s="225"/>
      <c r="K469" s="268"/>
      <c r="L469" s="268"/>
      <c r="M469" s="223"/>
      <c r="N469" s="171" t="e">
        <f>VLOOKUP(C469,'Points-2015'!D:E,2,FALSE)</f>
        <v>#N/A</v>
      </c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f t="shared" si="14"/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/>
      <c r="M470" s="213"/>
      <c r="N470" s="171" t="e">
        <f>VLOOKUP(C470,'Points-2015'!D:E,2,FALSE)</f>
        <v>#N/A</v>
      </c>
      <c r="O470" s="171"/>
      <c r="P470" s="171"/>
      <c r="Q470" s="171"/>
      <c r="R470" s="172"/>
      <c r="T470" s="171"/>
    </row>
    <row r="471" spans="1:20" s="170" customFormat="1" ht="24" hidden="1" customHeight="1">
      <c r="A471" s="169">
        <f t="shared" si="14"/>
        <v>4</v>
      </c>
      <c r="B471" s="262"/>
      <c r="C471" s="211" t="s">
        <v>175</v>
      </c>
      <c r="D471" s="210" t="s">
        <v>176</v>
      </c>
      <c r="E471" s="210" t="s">
        <v>177</v>
      </c>
      <c r="F471" s="209" t="s">
        <v>720</v>
      </c>
      <c r="G471" s="208"/>
      <c r="H471" s="207" t="s">
        <v>178</v>
      </c>
      <c r="I471" s="261"/>
      <c r="J471" s="205"/>
      <c r="K471" s="260"/>
      <c r="L471" s="260"/>
      <c r="M471" s="203"/>
      <c r="N471" s="171" t="e">
        <f>VLOOKUP(C471,'Points-2015'!D:E,2,FALSE)</f>
        <v>#N/A</v>
      </c>
      <c r="O471" s="171"/>
      <c r="P471" s="171"/>
      <c r="Q471" s="171"/>
      <c r="R471" s="172"/>
      <c r="T471" s="171"/>
    </row>
    <row r="472" spans="1:20" s="170" customFormat="1" ht="24" hidden="1" customHeight="1">
      <c r="A472" s="169">
        <f t="shared" si="14"/>
        <v>4</v>
      </c>
      <c r="B472" s="259" t="s">
        <v>726</v>
      </c>
      <c r="C472" s="201" t="s">
        <v>175</v>
      </c>
      <c r="D472" s="200" t="s">
        <v>176</v>
      </c>
      <c r="E472" s="200" t="s">
        <v>177</v>
      </c>
      <c r="F472" s="199" t="s">
        <v>720</v>
      </c>
      <c r="G472" s="198"/>
      <c r="H472" s="197" t="s">
        <v>178</v>
      </c>
      <c r="I472" s="258"/>
      <c r="J472" s="195"/>
      <c r="K472" s="257"/>
      <c r="L472" s="257"/>
      <c r="M472" s="193"/>
      <c r="N472" s="171" t="e">
        <f>VLOOKUP(C472,'Points-2015'!D:E,2,FALSE)</f>
        <v>#N/A</v>
      </c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f t="shared" si="14"/>
        <v>4</v>
      </c>
      <c r="B473" s="278"/>
      <c r="C473" s="191" t="s">
        <v>175</v>
      </c>
      <c r="D473" s="190" t="s">
        <v>176</v>
      </c>
      <c r="E473" s="190" t="s">
        <v>177</v>
      </c>
      <c r="F473" s="189" t="s">
        <v>720</v>
      </c>
      <c r="G473" s="188"/>
      <c r="H473" s="187" t="s">
        <v>178</v>
      </c>
      <c r="I473" s="256"/>
      <c r="J473" s="185"/>
      <c r="K473" s="255"/>
      <c r="L473" s="255"/>
      <c r="M473" s="183"/>
      <c r="N473" s="171" t="e">
        <f>VLOOKUP(C473,'Points-2015'!D:E,2,FALSE)</f>
        <v>#N/A</v>
      </c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f t="shared" si="14"/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/>
      <c r="M474" s="213"/>
      <c r="N474" s="171" t="e">
        <f>VLOOKUP(C474,'Points-2015'!D:E,2,FALSE)</f>
        <v>#N/A</v>
      </c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f t="shared" si="14"/>
        <v>5</v>
      </c>
      <c r="B475" s="276"/>
      <c r="C475" s="251" t="s">
        <v>175</v>
      </c>
      <c r="D475" s="250" t="s">
        <v>176</v>
      </c>
      <c r="E475" s="250" t="s">
        <v>177</v>
      </c>
      <c r="F475" s="249" t="s">
        <v>720</v>
      </c>
      <c r="G475" s="248"/>
      <c r="H475" s="247" t="s">
        <v>178</v>
      </c>
      <c r="I475" s="275"/>
      <c r="J475" s="245"/>
      <c r="K475" s="274"/>
      <c r="L475" s="274"/>
      <c r="M475" s="243"/>
      <c r="N475" s="171" t="e">
        <f>VLOOKUP(C475,'Points-2015'!D:E,2,FALSE)</f>
        <v>#N/A</v>
      </c>
      <c r="O475" s="171"/>
      <c r="P475" s="171"/>
      <c r="Q475" s="171"/>
      <c r="R475" s="172"/>
      <c r="T475" s="171"/>
    </row>
    <row r="476" spans="1:20" s="170" customFormat="1" ht="24" hidden="1" customHeight="1">
      <c r="A476" s="169">
        <f t="shared" si="14"/>
        <v>5</v>
      </c>
      <c r="B476" s="273" t="s">
        <v>726</v>
      </c>
      <c r="C476" s="241" t="s">
        <v>175</v>
      </c>
      <c r="D476" s="240" t="s">
        <v>176</v>
      </c>
      <c r="E476" s="240" t="s">
        <v>177</v>
      </c>
      <c r="F476" s="239" t="s">
        <v>720</v>
      </c>
      <c r="G476" s="238"/>
      <c r="H476" s="237" t="s">
        <v>178</v>
      </c>
      <c r="I476" s="272"/>
      <c r="J476" s="235"/>
      <c r="K476" s="271"/>
      <c r="L476" s="271"/>
      <c r="M476" s="233"/>
      <c r="N476" s="171" t="e">
        <f>VLOOKUP(C476,'Points-2015'!D:E,2,FALSE)</f>
        <v>#N/A</v>
      </c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f t="shared" si="14"/>
        <v>5</v>
      </c>
      <c r="B477" s="270"/>
      <c r="C477" s="231" t="s">
        <v>175</v>
      </c>
      <c r="D477" s="230" t="s">
        <v>176</v>
      </c>
      <c r="E477" s="230" t="s">
        <v>177</v>
      </c>
      <c r="F477" s="229" t="s">
        <v>720</v>
      </c>
      <c r="G477" s="228"/>
      <c r="H477" s="227" t="s">
        <v>178</v>
      </c>
      <c r="I477" s="269"/>
      <c r="J477" s="225"/>
      <c r="K477" s="268"/>
      <c r="L477" s="268"/>
      <c r="M477" s="223"/>
      <c r="N477" s="171" t="e">
        <f>VLOOKUP(C477,'Points-2015'!D:E,2,FALSE)</f>
        <v>#N/A</v>
      </c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f t="shared" si="14"/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/>
      <c r="M478" s="213"/>
      <c r="N478" s="171" t="e">
        <f>VLOOKUP(C478,'Points-2015'!D:E,2,FALSE)</f>
        <v>#N/A</v>
      </c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f t="shared" si="14"/>
        <v>6</v>
      </c>
      <c r="B479" s="262"/>
      <c r="C479" s="211" t="s">
        <v>175</v>
      </c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/>
      <c r="M479" s="203"/>
      <c r="N479" s="171" t="e">
        <f>VLOOKUP(C479,'Points-2015'!D:E,2,FALSE)</f>
        <v>#N/A</v>
      </c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f t="shared" si="14"/>
        <v>6</v>
      </c>
      <c r="B480" s="259" t="s">
        <v>726</v>
      </c>
      <c r="C480" s="201" t="s">
        <v>175</v>
      </c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/>
      <c r="M480" s="193"/>
      <c r="N480" s="171" t="e">
        <f>VLOOKUP(C480,'Points-2015'!D:E,2,FALSE)</f>
        <v>#N/A</v>
      </c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f t="shared" si="14"/>
        <v>6</v>
      </c>
      <c r="B481" s="278"/>
      <c r="C481" s="191" t="s">
        <v>175</v>
      </c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/>
      <c r="M481" s="183"/>
      <c r="N481" s="171" t="e">
        <f>VLOOKUP(C481,'Points-2015'!D:E,2,FALSE)</f>
        <v>#N/A</v>
      </c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f t="shared" si="14"/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/>
      <c r="M482" s="213"/>
      <c r="N482" s="171" t="e">
        <f>VLOOKUP(C482,'Points-2015'!D:E,2,FALSE)</f>
        <v>#N/A</v>
      </c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f t="shared" si="14"/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/>
      <c r="M483" s="243"/>
      <c r="N483" s="171" t="e">
        <f>VLOOKUP(C483,'Points-2015'!D:E,2,FALSE)</f>
        <v>#N/A</v>
      </c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f t="shared" si="14"/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/>
      <c r="M484" s="233"/>
      <c r="N484" s="171" t="e">
        <f>VLOOKUP(C484,'Points-2015'!D:E,2,FALSE)</f>
        <v>#N/A</v>
      </c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f t="shared" si="14"/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/>
      <c r="M485" s="223"/>
      <c r="N485" s="171" t="e">
        <f>VLOOKUP(C485,'Points-2015'!D:E,2,FALSE)</f>
        <v>#N/A</v>
      </c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f t="shared" si="14"/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/>
      <c r="M486" s="213"/>
      <c r="N486" s="171" t="e">
        <f>VLOOKUP(C486,'Points-2015'!D:E,2,FALSE)</f>
        <v>#N/A</v>
      </c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f t="shared" si="14"/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/>
      <c r="M487" s="203"/>
      <c r="N487" s="171" t="e">
        <f>VLOOKUP(C487,'Points-2015'!D:E,2,FALSE)</f>
        <v>#N/A</v>
      </c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f t="shared" si="14"/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/>
      <c r="M488" s="193"/>
      <c r="N488" s="171" t="e">
        <f>VLOOKUP(C488,'Points-2015'!D:E,2,FALSE)</f>
        <v>#N/A</v>
      </c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f t="shared" si="14"/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/>
      <c r="M489" s="183"/>
      <c r="N489" s="171" t="e">
        <f>VLOOKUP(C489,'Points-2015'!D:E,2,FALSE)</f>
        <v>#N/A</v>
      </c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f t="shared" si="14"/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/>
      <c r="M490" s="213"/>
      <c r="N490" s="171" t="e">
        <f>VLOOKUP(C490,'Points-2015'!D:E,2,FALSE)</f>
        <v>#N/A</v>
      </c>
      <c r="O490" s="171"/>
      <c r="P490" s="171"/>
      <c r="Q490" s="171"/>
      <c r="R490" s="172"/>
      <c r="T490" s="171"/>
    </row>
    <row r="491" spans="1:20" s="170" customFormat="1" ht="24" hidden="1" customHeight="1">
      <c r="A491" s="169">
        <v>1</v>
      </c>
      <c r="B491" s="276"/>
      <c r="C491" s="251">
        <v>6901432</v>
      </c>
      <c r="D491" s="250" t="s">
        <v>323</v>
      </c>
      <c r="E491" s="250" t="s">
        <v>2</v>
      </c>
      <c r="F491" s="249" t="s">
        <v>720</v>
      </c>
      <c r="G491" s="248">
        <v>2</v>
      </c>
      <c r="H491" s="247" t="s">
        <v>179</v>
      </c>
      <c r="I491" s="275"/>
      <c r="J491" s="245"/>
      <c r="K491" s="274"/>
      <c r="L491" s="274"/>
      <c r="M491" s="243"/>
      <c r="N491" s="171" t="str">
        <f>VLOOKUP(C491,'Points-2015'!D:E,2,FALSE)</f>
        <v>ASCSP</v>
      </c>
      <c r="O491" s="171"/>
      <c r="P491" s="171"/>
      <c r="Q491" s="171"/>
      <c r="R491" s="172"/>
      <c r="T491" s="171"/>
    </row>
    <row r="492" spans="1:20" s="170" customFormat="1" ht="24" hidden="1" customHeight="1">
      <c r="A492" s="169">
        <v>1</v>
      </c>
      <c r="B492" s="273" t="s">
        <v>725</v>
      </c>
      <c r="C492" s="241">
        <v>6925913</v>
      </c>
      <c r="D492" s="240" t="s">
        <v>324</v>
      </c>
      <c r="E492" s="240" t="s">
        <v>2</v>
      </c>
      <c r="F492" s="239" t="s">
        <v>720</v>
      </c>
      <c r="G492" s="238">
        <v>2</v>
      </c>
      <c r="H492" s="237" t="s">
        <v>179</v>
      </c>
      <c r="I492" s="272"/>
      <c r="J492" s="235"/>
      <c r="K492" s="271"/>
      <c r="L492" s="271"/>
      <c r="M492" s="233"/>
      <c r="N492" s="171" t="str">
        <f>VLOOKUP(C492,'Points-2015'!D:E,2,FALSE)</f>
        <v>ASCSP</v>
      </c>
      <c r="O492" s="171"/>
      <c r="P492" s="171"/>
      <c r="Q492" s="171"/>
      <c r="R492" s="172"/>
      <c r="T492" s="171"/>
    </row>
    <row r="493" spans="1:20" s="170" customFormat="1" ht="24" hidden="1" customHeight="1" thickBot="1">
      <c r="A493" s="169">
        <v>1</v>
      </c>
      <c r="B493" s="270"/>
      <c r="C493" s="231">
        <v>6922563</v>
      </c>
      <c r="D493" s="230" t="s">
        <v>806</v>
      </c>
      <c r="E493" s="230" t="s">
        <v>2</v>
      </c>
      <c r="F493" s="229" t="s">
        <v>720</v>
      </c>
      <c r="G493" s="228">
        <v>2</v>
      </c>
      <c r="H493" s="227" t="s">
        <v>179</v>
      </c>
      <c r="I493" s="269"/>
      <c r="J493" s="225"/>
      <c r="K493" s="268"/>
      <c r="L493" s="268"/>
      <c r="M493" s="223"/>
      <c r="N493" s="171" t="str">
        <f>VLOOKUP(C493,'Points-2015'!D:E,2,FALSE)</f>
        <v>ASCSP</v>
      </c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/>
      <c r="M494" s="213"/>
      <c r="N494" s="171" t="e">
        <f>VLOOKUP(C494,'Points-2015'!D:E,2,FALSE)</f>
        <v>#N/A</v>
      </c>
      <c r="O494" s="171"/>
      <c r="P494" s="171"/>
      <c r="Q494" s="171"/>
      <c r="R494" s="172"/>
      <c r="T494" s="171"/>
    </row>
    <row r="495" spans="1:20" s="170" customFormat="1" ht="24" hidden="1" customHeight="1">
      <c r="A495" s="169">
        <f t="shared" ref="A495:A506" si="15">A491+1</f>
        <v>2</v>
      </c>
      <c r="B495" s="262"/>
      <c r="C495" s="211">
        <v>6920532</v>
      </c>
      <c r="D495" s="210" t="s">
        <v>47</v>
      </c>
      <c r="E495" s="210" t="s">
        <v>3</v>
      </c>
      <c r="F495" s="209" t="s">
        <v>720</v>
      </c>
      <c r="G495" s="208">
        <v>2</v>
      </c>
      <c r="H495" s="207" t="s">
        <v>179</v>
      </c>
      <c r="I495" s="261"/>
      <c r="J495" s="205"/>
      <c r="K495" s="260"/>
      <c r="L495" s="260"/>
      <c r="M495" s="203"/>
      <c r="N495" s="171" t="str">
        <f>VLOOKUP(C495,'Points-2015'!D:E,2,FALSE)</f>
        <v>ASPTT</v>
      </c>
      <c r="O495" s="171"/>
      <c r="P495" s="171"/>
      <c r="Q495" s="171"/>
      <c r="R495" s="172"/>
      <c r="T495" s="171"/>
    </row>
    <row r="496" spans="1:20" s="170" customFormat="1" ht="24" hidden="1" customHeight="1">
      <c r="A496" s="169">
        <f t="shared" si="15"/>
        <v>2</v>
      </c>
      <c r="B496" s="259" t="s">
        <v>725</v>
      </c>
      <c r="C496" s="201">
        <v>6901410</v>
      </c>
      <c r="D496" s="200" t="s">
        <v>29</v>
      </c>
      <c r="E496" s="200" t="s">
        <v>3</v>
      </c>
      <c r="F496" s="199" t="s">
        <v>720</v>
      </c>
      <c r="G496" s="198">
        <v>2</v>
      </c>
      <c r="H496" s="197" t="s">
        <v>179</v>
      </c>
      <c r="I496" s="258"/>
      <c r="J496" s="195"/>
      <c r="K496" s="257"/>
      <c r="L496" s="257"/>
      <c r="M496" s="193"/>
      <c r="N496" s="171" t="str">
        <f>VLOOKUP(C496,'Points-2015'!D:E,2,FALSE)</f>
        <v>ASPTT</v>
      </c>
      <c r="O496" s="171"/>
      <c r="P496" s="171"/>
      <c r="Q496" s="171"/>
      <c r="R496" s="172"/>
      <c r="T496" s="171"/>
    </row>
    <row r="497" spans="1:20" s="170" customFormat="1" ht="24" hidden="1" customHeight="1" thickBot="1">
      <c r="A497" s="169">
        <f t="shared" si="15"/>
        <v>2</v>
      </c>
      <c r="B497" s="278"/>
      <c r="C497" s="191">
        <v>6916699</v>
      </c>
      <c r="D497" s="190" t="s">
        <v>77</v>
      </c>
      <c r="E497" s="190" t="s">
        <v>3</v>
      </c>
      <c r="F497" s="189" t="s">
        <v>720</v>
      </c>
      <c r="G497" s="188">
        <v>2</v>
      </c>
      <c r="H497" s="187" t="s">
        <v>179</v>
      </c>
      <c r="I497" s="256"/>
      <c r="J497" s="185"/>
      <c r="K497" s="255"/>
      <c r="L497" s="255"/>
      <c r="M497" s="183"/>
      <c r="N497" s="171" t="str">
        <f>VLOOKUP(C497,'Points-2015'!D:E,2,FALSE)</f>
        <v>ASPTT</v>
      </c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f t="shared" si="15"/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/>
      <c r="M498" s="213"/>
      <c r="N498" s="171" t="e">
        <f>VLOOKUP(C498,'Points-2015'!D:E,2,FALSE)</f>
        <v>#N/A</v>
      </c>
      <c r="O498" s="171"/>
      <c r="P498" s="171"/>
      <c r="Q498" s="171"/>
      <c r="R498" s="172"/>
      <c r="T498" s="171"/>
    </row>
    <row r="499" spans="1:20" s="170" customFormat="1" ht="24" hidden="1" customHeight="1">
      <c r="A499" s="169">
        <f t="shared" si="15"/>
        <v>3</v>
      </c>
      <c r="B499" s="276"/>
      <c r="C499" s="251">
        <v>4304466</v>
      </c>
      <c r="D499" s="250" t="s">
        <v>337</v>
      </c>
      <c r="E499" s="250" t="s">
        <v>5</v>
      </c>
      <c r="F499" s="249" t="s">
        <v>720</v>
      </c>
      <c r="G499" s="248">
        <v>3</v>
      </c>
      <c r="H499" s="247" t="s">
        <v>179</v>
      </c>
      <c r="I499" s="275"/>
      <c r="J499" s="245" t="s">
        <v>793</v>
      </c>
      <c r="K499" s="274"/>
      <c r="L499" s="274"/>
      <c r="M499" s="243"/>
      <c r="N499" s="171" t="str">
        <f>VLOOKUP(C499,'Points-2015'!D:E,2,FALSE)</f>
        <v>CASCOL</v>
      </c>
      <c r="O499" s="171"/>
      <c r="P499" s="171"/>
      <c r="Q499" s="171"/>
      <c r="R499" s="172"/>
      <c r="T499" s="171"/>
    </row>
    <row r="500" spans="1:20" s="170" customFormat="1" ht="24" hidden="1" customHeight="1">
      <c r="A500" s="169">
        <f t="shared" si="15"/>
        <v>3</v>
      </c>
      <c r="B500" s="273" t="s">
        <v>725</v>
      </c>
      <c r="C500" s="241">
        <v>6901715</v>
      </c>
      <c r="D500" s="240" t="s">
        <v>207</v>
      </c>
      <c r="E500" s="240" t="s">
        <v>5</v>
      </c>
      <c r="F500" s="239" t="s">
        <v>720</v>
      </c>
      <c r="G500" s="238">
        <v>3</v>
      </c>
      <c r="H500" s="237" t="s">
        <v>179</v>
      </c>
      <c r="I500" s="272"/>
      <c r="J500" s="235" t="s">
        <v>793</v>
      </c>
      <c r="K500" s="271"/>
      <c r="L500" s="271"/>
      <c r="M500" s="233"/>
      <c r="N500" s="171" t="str">
        <f>VLOOKUP(C500,'Points-2015'!D:E,2,FALSE)</f>
        <v>CASCOL</v>
      </c>
      <c r="O500" s="171"/>
      <c r="P500" s="171"/>
      <c r="Q500" s="171"/>
      <c r="R500" s="172"/>
      <c r="T500" s="171"/>
    </row>
    <row r="501" spans="1:20" s="170" customFormat="1" ht="24" hidden="1" customHeight="1" thickBot="1">
      <c r="A501" s="169">
        <f t="shared" si="15"/>
        <v>3</v>
      </c>
      <c r="B501" s="270"/>
      <c r="C501" s="231">
        <v>6924893</v>
      </c>
      <c r="D501" s="230" t="s">
        <v>338</v>
      </c>
      <c r="E501" s="230" t="s">
        <v>5</v>
      </c>
      <c r="F501" s="229" t="s">
        <v>720</v>
      </c>
      <c r="G501" s="228">
        <v>3</v>
      </c>
      <c r="H501" s="227" t="s">
        <v>179</v>
      </c>
      <c r="I501" s="269"/>
      <c r="J501" s="225" t="s">
        <v>793</v>
      </c>
      <c r="K501" s="268"/>
      <c r="L501" s="268"/>
      <c r="M501" s="223"/>
      <c r="N501" s="171" t="str">
        <f>VLOOKUP(C501,'Points-2015'!D:E,2,FALSE)</f>
        <v>CASCOL</v>
      </c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f t="shared" si="15"/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/>
      <c r="M502" s="213"/>
      <c r="N502" s="171" t="e">
        <f>VLOOKUP(C502,'Points-2015'!D:E,2,FALSE)</f>
        <v>#N/A</v>
      </c>
      <c r="O502" s="171"/>
      <c r="P502" s="171"/>
      <c r="Q502" s="171"/>
      <c r="R502" s="172"/>
      <c r="T502" s="171"/>
    </row>
    <row r="503" spans="1:20" s="170" customFormat="1" ht="24" hidden="1" customHeight="1">
      <c r="A503" s="169">
        <f t="shared" si="15"/>
        <v>4</v>
      </c>
      <c r="B503" s="262"/>
      <c r="C503" s="211">
        <v>6925255</v>
      </c>
      <c r="D503" s="210" t="s">
        <v>88</v>
      </c>
      <c r="E503" s="210" t="s">
        <v>554</v>
      </c>
      <c r="F503" s="209" t="s">
        <v>720</v>
      </c>
      <c r="G503" s="208">
        <v>2</v>
      </c>
      <c r="H503" s="207" t="s">
        <v>179</v>
      </c>
      <c r="I503" s="261"/>
      <c r="J503" s="205"/>
      <c r="K503" s="260"/>
      <c r="L503" s="260"/>
      <c r="M503" s="203"/>
      <c r="N503" s="171" t="str">
        <f>VLOOKUP(C503,'Points-2015'!D:E,2,FALSE)</f>
        <v>TROLLSPORT</v>
      </c>
      <c r="O503" s="171"/>
      <c r="P503" s="171"/>
      <c r="Q503" s="171"/>
      <c r="R503" s="172"/>
      <c r="T503" s="171"/>
    </row>
    <row r="504" spans="1:20" s="170" customFormat="1" ht="24" hidden="1" customHeight="1">
      <c r="A504" s="169">
        <f t="shared" si="15"/>
        <v>4</v>
      </c>
      <c r="B504" s="259" t="s">
        <v>725</v>
      </c>
      <c r="C504" s="201">
        <v>6921863</v>
      </c>
      <c r="D504" s="200" t="s">
        <v>591</v>
      </c>
      <c r="E504" s="200" t="s">
        <v>554</v>
      </c>
      <c r="F504" s="199" t="s">
        <v>720</v>
      </c>
      <c r="G504" s="198">
        <v>2</v>
      </c>
      <c r="H504" s="197" t="s">
        <v>179</v>
      </c>
      <c r="I504" s="258"/>
      <c r="J504" s="195"/>
      <c r="K504" s="257"/>
      <c r="L504" s="257"/>
      <c r="M504" s="193"/>
      <c r="N504" s="171" t="str">
        <f>VLOOKUP(C504,'Points-2015'!D:E,2,FALSE)</f>
        <v>TROLLSPORT</v>
      </c>
      <c r="O504" s="171"/>
      <c r="P504" s="171"/>
      <c r="Q504" s="171"/>
      <c r="R504" s="172"/>
      <c r="T504" s="171"/>
    </row>
    <row r="505" spans="1:20" s="170" customFormat="1" ht="24" hidden="1" customHeight="1" thickBot="1">
      <c r="A505" s="169">
        <f t="shared" si="15"/>
        <v>4</v>
      </c>
      <c r="B505" s="278"/>
      <c r="C505" s="191">
        <v>6925448</v>
      </c>
      <c r="D505" s="190" t="s">
        <v>149</v>
      </c>
      <c r="E505" s="190" t="s">
        <v>554</v>
      </c>
      <c r="F505" s="189" t="s">
        <v>720</v>
      </c>
      <c r="G505" s="188">
        <v>2</v>
      </c>
      <c r="H505" s="187" t="s">
        <v>179</v>
      </c>
      <c r="I505" s="256"/>
      <c r="J505" s="185"/>
      <c r="K505" s="255"/>
      <c r="L505" s="255"/>
      <c r="M505" s="183"/>
      <c r="N505" s="171" t="str">
        <f>VLOOKUP(C505,'Points-2015'!D:E,2,FALSE)</f>
        <v>TROLLSPORT</v>
      </c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f t="shared" si="15"/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 t="e">
        <f>VLOOKUP(C506,'Points-2015'!D:E,2,FALSE)</f>
        <v>#N/A</v>
      </c>
      <c r="O506" s="171"/>
      <c r="P506" s="171"/>
      <c r="Q506" s="171"/>
      <c r="R506" s="172"/>
      <c r="T506" s="171"/>
    </row>
    <row r="507" spans="1:20" s="170" customFormat="1" ht="24" hidden="1" customHeight="1">
      <c r="A507" s="169">
        <v>1</v>
      </c>
      <c r="B507" s="276"/>
      <c r="C507" s="251">
        <v>6924538</v>
      </c>
      <c r="D507" s="250" t="s">
        <v>31</v>
      </c>
      <c r="E507" s="250" t="s">
        <v>1</v>
      </c>
      <c r="F507" s="249" t="s">
        <v>720</v>
      </c>
      <c r="G507" s="248">
        <v>3</v>
      </c>
      <c r="H507" s="247" t="s">
        <v>179</v>
      </c>
      <c r="I507" s="275"/>
      <c r="J507" s="245"/>
      <c r="K507" s="274"/>
      <c r="L507" s="274"/>
      <c r="M507" s="243"/>
      <c r="N507" s="171" t="str">
        <f>VLOOKUP(C507,'Points-2015'!D:E,2,FALSE)</f>
        <v>ATSCAF</v>
      </c>
      <c r="O507" s="171"/>
      <c r="P507" s="171"/>
      <c r="Q507" s="171"/>
      <c r="R507" s="172"/>
      <c r="T507" s="171"/>
    </row>
    <row r="508" spans="1:20" s="170" customFormat="1" ht="24" hidden="1" customHeight="1">
      <c r="A508" s="169">
        <v>1</v>
      </c>
      <c r="B508" s="273" t="s">
        <v>723</v>
      </c>
      <c r="C508" s="241">
        <v>6918443</v>
      </c>
      <c r="D508" s="240" t="s">
        <v>65</v>
      </c>
      <c r="E508" s="240" t="s">
        <v>1</v>
      </c>
      <c r="F508" s="239" t="s">
        <v>720</v>
      </c>
      <c r="G508" s="238">
        <v>3</v>
      </c>
      <c r="H508" s="237" t="s">
        <v>179</v>
      </c>
      <c r="I508" s="272"/>
      <c r="J508" s="235"/>
      <c r="K508" s="271"/>
      <c r="L508" s="271"/>
      <c r="M508" s="233"/>
      <c r="N508" s="171" t="str">
        <f>VLOOKUP(C508,'Points-2015'!D:E,2,FALSE)</f>
        <v>ATSCAF</v>
      </c>
      <c r="O508" s="171"/>
      <c r="P508" s="171"/>
      <c r="Q508" s="171"/>
      <c r="R508" s="172"/>
      <c r="T508" s="171"/>
    </row>
    <row r="509" spans="1:20" s="170" customFormat="1" ht="24" hidden="1" customHeight="1" thickBot="1">
      <c r="A509" s="169">
        <v>1</v>
      </c>
      <c r="B509" s="270"/>
      <c r="C509" s="231">
        <v>6921537</v>
      </c>
      <c r="D509" s="230" t="s">
        <v>52</v>
      </c>
      <c r="E509" s="230" t="s">
        <v>1</v>
      </c>
      <c r="F509" s="229" t="s">
        <v>720</v>
      </c>
      <c r="G509" s="228">
        <v>3</v>
      </c>
      <c r="H509" s="227" t="s">
        <v>179</v>
      </c>
      <c r="I509" s="269"/>
      <c r="J509" s="225"/>
      <c r="K509" s="268"/>
      <c r="L509" s="268"/>
      <c r="M509" s="223"/>
      <c r="N509" s="171" t="str">
        <f>VLOOKUP(C509,'Points-2015'!D:E,2,FALSE)</f>
        <v>ATSCAF</v>
      </c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f>A506+1</f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 t="e">
        <f>VLOOKUP(C510,'Points-2015'!D:E,2,FALSE)</f>
        <v>#N/A</v>
      </c>
      <c r="O510" s="171"/>
      <c r="P510" s="171"/>
      <c r="Q510" s="171"/>
      <c r="R510" s="172"/>
      <c r="T510" s="171"/>
    </row>
    <row r="511" spans="1:20" s="170" customFormat="1" ht="24" hidden="1" customHeight="1">
      <c r="A511" s="169">
        <f>A507+1</f>
        <v>2</v>
      </c>
      <c r="B511" s="262"/>
      <c r="C511" s="211">
        <v>6925064</v>
      </c>
      <c r="D511" s="210" t="s">
        <v>160</v>
      </c>
      <c r="E511" s="210" t="s">
        <v>350</v>
      </c>
      <c r="F511" s="209" t="s">
        <v>720</v>
      </c>
      <c r="G511" s="208">
        <v>3</v>
      </c>
      <c r="H511" s="207" t="s">
        <v>179</v>
      </c>
      <c r="I511" s="261"/>
      <c r="J511" s="205"/>
      <c r="K511" s="260"/>
      <c r="L511" s="260"/>
      <c r="M511" s="203"/>
      <c r="N511" s="171" t="str">
        <f>VLOOKUP(C511,'Points-2015'!D:E,2,FALSE)</f>
        <v>S A L</v>
      </c>
      <c r="O511" s="171"/>
      <c r="P511" s="171"/>
      <c r="Q511" s="171"/>
      <c r="R511" s="172"/>
      <c r="T511" s="171"/>
    </row>
    <row r="512" spans="1:20" s="170" customFormat="1" ht="24" hidden="1" customHeight="1">
      <c r="A512" s="169">
        <f>A508+1</f>
        <v>2</v>
      </c>
      <c r="B512" s="259" t="s">
        <v>723</v>
      </c>
      <c r="C512" s="201">
        <v>6924944</v>
      </c>
      <c r="D512" s="200" t="s">
        <v>113</v>
      </c>
      <c r="E512" s="200" t="s">
        <v>350</v>
      </c>
      <c r="F512" s="199" t="s">
        <v>720</v>
      </c>
      <c r="G512" s="198">
        <v>3</v>
      </c>
      <c r="H512" s="197" t="s">
        <v>179</v>
      </c>
      <c r="I512" s="258"/>
      <c r="J512" s="195"/>
      <c r="K512" s="257"/>
      <c r="L512" s="257"/>
      <c r="M512" s="193"/>
      <c r="N512" s="171" t="str">
        <f>VLOOKUP(C512,'Points-2015'!D:E,2,FALSE)</f>
        <v>S A L</v>
      </c>
      <c r="O512" s="171"/>
      <c r="P512" s="171"/>
      <c r="Q512" s="171"/>
      <c r="R512" s="172"/>
      <c r="T512" s="171"/>
    </row>
    <row r="513" spans="1:20" s="170" customFormat="1" ht="24" hidden="1" customHeight="1" thickBot="1">
      <c r="A513" s="169">
        <f>A509+1</f>
        <v>2</v>
      </c>
      <c r="B513" s="192"/>
      <c r="C513" s="191">
        <v>705151</v>
      </c>
      <c r="D513" s="190" t="s">
        <v>419</v>
      </c>
      <c r="E513" s="190" t="s">
        <v>350</v>
      </c>
      <c r="F513" s="189" t="s">
        <v>720</v>
      </c>
      <c r="G513" s="188">
        <v>3</v>
      </c>
      <c r="H513" s="187" t="s">
        <v>179</v>
      </c>
      <c r="I513" s="256"/>
      <c r="J513" s="185"/>
      <c r="K513" s="255"/>
      <c r="L513" s="255"/>
      <c r="M513" s="183"/>
      <c r="N513" s="171" t="str">
        <f>VLOOKUP(C513,'Points-2015'!D:E,2,FALSE)</f>
        <v>S A L</v>
      </c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f>A510+1</f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 t="e">
        <f>VLOOKUP(C514,'Points-2015'!D:E,2,FALSE)</f>
        <v>#N/A</v>
      </c>
      <c r="O514" s="171"/>
      <c r="P514" s="171"/>
      <c r="Q514" s="171"/>
      <c r="R514" s="172"/>
      <c r="T514" s="171"/>
    </row>
    <row r="515" spans="1:20" s="170" customFormat="1" ht="24" hidden="1" customHeight="1">
      <c r="A515" s="169">
        <v>1</v>
      </c>
      <c r="B515" s="252"/>
      <c r="C515" s="251">
        <v>6920156</v>
      </c>
      <c r="D515" s="250" t="s">
        <v>794</v>
      </c>
      <c r="E515" s="250" t="s">
        <v>350</v>
      </c>
      <c r="F515" s="249" t="s">
        <v>720</v>
      </c>
      <c r="G515" s="248">
        <v>4</v>
      </c>
      <c r="H515" s="247" t="s">
        <v>179</v>
      </c>
      <c r="I515" s="246" t="s">
        <v>8</v>
      </c>
      <c r="J515" s="245"/>
      <c r="K515" s="244"/>
      <c r="L515" s="244"/>
      <c r="M515" s="243"/>
      <c r="N515" s="171" t="str">
        <f>VLOOKUP(C515,'Points-2015'!D:E,2,FALSE)</f>
        <v>S A L</v>
      </c>
      <c r="O515" s="171"/>
      <c r="P515" s="171"/>
      <c r="Q515" s="171"/>
      <c r="R515" s="172"/>
      <c r="T515" s="171"/>
    </row>
    <row r="516" spans="1:20" s="170" customFormat="1" ht="24" hidden="1" customHeight="1">
      <c r="A516" s="169">
        <v>1</v>
      </c>
      <c r="B516" s="242" t="s">
        <v>722</v>
      </c>
      <c r="C516" s="241">
        <v>6914765</v>
      </c>
      <c r="D516" s="240" t="s">
        <v>137</v>
      </c>
      <c r="E516" s="240" t="s">
        <v>350</v>
      </c>
      <c r="F516" s="239" t="s">
        <v>720</v>
      </c>
      <c r="G516" s="238">
        <v>4</v>
      </c>
      <c r="H516" s="237" t="s">
        <v>179</v>
      </c>
      <c r="I516" s="236" t="s">
        <v>8</v>
      </c>
      <c r="J516" s="235"/>
      <c r="K516" s="234"/>
      <c r="L516" s="234"/>
      <c r="M516" s="233"/>
      <c r="N516" s="171" t="str">
        <f>VLOOKUP(C516,'Points-2015'!D:E,2,FALSE)</f>
        <v>S A L</v>
      </c>
      <c r="O516" s="171"/>
      <c r="P516" s="171"/>
      <c r="Q516" s="171"/>
      <c r="R516" s="172"/>
      <c r="T516" s="171"/>
    </row>
    <row r="517" spans="1:20" s="170" customFormat="1" ht="24" hidden="1" customHeight="1" thickBot="1">
      <c r="A517" s="169">
        <v>1</v>
      </c>
      <c r="B517" s="232"/>
      <c r="C517" s="231">
        <v>6924629</v>
      </c>
      <c r="D517" s="230" t="s">
        <v>133</v>
      </c>
      <c r="E517" s="230" t="s">
        <v>350</v>
      </c>
      <c r="F517" s="229" t="s">
        <v>720</v>
      </c>
      <c r="G517" s="228">
        <v>4</v>
      </c>
      <c r="H517" s="227" t="s">
        <v>179</v>
      </c>
      <c r="I517" s="226" t="s">
        <v>8</v>
      </c>
      <c r="J517" s="225"/>
      <c r="K517" s="224"/>
      <c r="L517" s="224"/>
      <c r="M517" s="223"/>
      <c r="N517" s="171" t="str">
        <f>VLOOKUP(C517,'Points-2015'!D:E,2,FALSE)</f>
        <v>S A L</v>
      </c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 t="e">
        <f>VLOOKUP(C518,'Points-2015'!D:E,2,FALSE)</f>
        <v>#N/A</v>
      </c>
      <c r="O518" s="171"/>
      <c r="P518" s="171"/>
      <c r="Q518" s="171"/>
      <c r="R518" s="172"/>
      <c r="T518" s="171"/>
    </row>
    <row r="519" spans="1:20" s="170" customFormat="1" ht="24" hidden="1" customHeight="1">
      <c r="A519" s="169">
        <v>1</v>
      </c>
      <c r="B519" s="212"/>
      <c r="C519" s="211">
        <v>6923754</v>
      </c>
      <c r="D519" s="210" t="s">
        <v>139</v>
      </c>
      <c r="E519" s="210" t="s">
        <v>350</v>
      </c>
      <c r="F519" s="209" t="s">
        <v>720</v>
      </c>
      <c r="G519" s="208">
        <v>5</v>
      </c>
      <c r="H519" s="207" t="s">
        <v>179</v>
      </c>
      <c r="I519" s="206" t="s">
        <v>719</v>
      </c>
      <c r="J519" s="205"/>
      <c r="K519" s="204"/>
      <c r="L519" s="204"/>
      <c r="M519" s="203"/>
      <c r="N519" s="171" t="str">
        <f>VLOOKUP(C519,'Points-2015'!D:E,2,FALSE)</f>
        <v>S A L</v>
      </c>
      <c r="O519" s="171"/>
      <c r="P519" s="171"/>
      <c r="Q519" s="171"/>
      <c r="R519" s="172"/>
      <c r="T519" s="171"/>
    </row>
    <row r="520" spans="1:20" s="170" customFormat="1" ht="24" hidden="1" customHeight="1">
      <c r="A520" s="169">
        <v>1</v>
      </c>
      <c r="B520" s="202" t="s">
        <v>721</v>
      </c>
      <c r="C520" s="201">
        <v>6918036</v>
      </c>
      <c r="D520" s="200" t="s">
        <v>64</v>
      </c>
      <c r="E520" s="200" t="s">
        <v>350</v>
      </c>
      <c r="F520" s="199" t="s">
        <v>720</v>
      </c>
      <c r="G520" s="198">
        <v>5</v>
      </c>
      <c r="H520" s="197" t="s">
        <v>179</v>
      </c>
      <c r="I520" s="196" t="s">
        <v>719</v>
      </c>
      <c r="J520" s="195"/>
      <c r="K520" s="194"/>
      <c r="L520" s="194"/>
      <c r="M520" s="193"/>
      <c r="N520" s="171" t="str">
        <f>VLOOKUP(C520,'Points-2015'!D:E,2,FALSE)</f>
        <v>S A L</v>
      </c>
      <c r="O520" s="171"/>
      <c r="P520" s="171"/>
      <c r="Q520" s="171"/>
      <c r="R520" s="172"/>
      <c r="T520" s="171"/>
    </row>
    <row r="521" spans="1:20" s="170" customFormat="1" ht="24" hidden="1" customHeight="1" thickBot="1">
      <c r="A521" s="169">
        <v>1</v>
      </c>
      <c r="B521" s="192"/>
      <c r="C521" s="191">
        <v>6924102</v>
      </c>
      <c r="D521" s="190" t="s">
        <v>140</v>
      </c>
      <c r="E521" s="190" t="s">
        <v>350</v>
      </c>
      <c r="F521" s="189" t="s">
        <v>720</v>
      </c>
      <c r="G521" s="188">
        <v>5</v>
      </c>
      <c r="H521" s="187" t="s">
        <v>179</v>
      </c>
      <c r="I521" s="186" t="s">
        <v>719</v>
      </c>
      <c r="J521" s="185"/>
      <c r="K521" s="184"/>
      <c r="L521" s="184"/>
      <c r="M521" s="183"/>
      <c r="N521" s="171" t="str">
        <f>VLOOKUP(C521,'Points-2015'!D:E,2,FALSE)</f>
        <v>S A L</v>
      </c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f>A518+1</f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filters>
        <filter val="3802304"/>
        <filter val="3825314"/>
        <filter val="4304466"/>
        <filter val="6900710"/>
        <filter val="6901103"/>
        <filter val="6901106"/>
        <filter val="6901167"/>
        <filter val="6901220"/>
        <filter val="6901394"/>
        <filter val="6901410"/>
        <filter val="6901424"/>
        <filter val="6901432"/>
        <filter val="6901617"/>
        <filter val="6901672"/>
        <filter val="6901715"/>
        <filter val="6901799"/>
        <filter val="6901891"/>
        <filter val="6901893"/>
        <filter val="6901926"/>
        <filter val="6901930"/>
        <filter val="6901946"/>
        <filter val="6901974"/>
        <filter val="6901983"/>
        <filter val="6902027"/>
        <filter val="6902205"/>
        <filter val="6903159"/>
        <filter val="6904949"/>
        <filter val="6904952"/>
        <filter val="6905637"/>
        <filter val="6906470"/>
        <filter val="6907646"/>
        <filter val="6908332"/>
        <filter val="6908870"/>
        <filter val="6910654"/>
        <filter val="6912129"/>
        <filter val="6913454"/>
        <filter val="6913757"/>
        <filter val="6914199"/>
        <filter val="6914560"/>
        <filter val="6914765"/>
        <filter val="6914947"/>
        <filter val="6914956"/>
        <filter val="6915309"/>
        <filter val="6915352"/>
        <filter val="6915606"/>
        <filter val="6916699"/>
        <filter val="6917605"/>
        <filter val="6917755"/>
        <filter val="6917994"/>
        <filter val="6917996"/>
        <filter val="6918036"/>
        <filter val="6918443"/>
        <filter val="6918499"/>
        <filter val="6918501"/>
        <filter val="6918831"/>
        <filter val="6919166"/>
        <filter val="6919181"/>
        <filter val="6919371"/>
        <filter val="6919646"/>
        <filter val="6919953"/>
        <filter val="6919954"/>
        <filter val="6920156"/>
        <filter val="6920243"/>
        <filter val="6920244"/>
        <filter val="6920532"/>
        <filter val="6921325"/>
        <filter val="6921525"/>
        <filter val="6921537"/>
        <filter val="6921729"/>
        <filter val="6921762"/>
        <filter val="6921793"/>
        <filter val="6921860"/>
        <filter val="6921863"/>
        <filter val="6922450"/>
        <filter val="6922563"/>
        <filter val="6922848"/>
        <filter val="6922896"/>
        <filter val="6922983"/>
        <filter val="6923165"/>
        <filter val="6923494"/>
        <filter val="6923503"/>
        <filter val="6923754"/>
        <filter val="6924102"/>
        <filter val="6924426"/>
        <filter val="6924432"/>
        <filter val="6924535"/>
        <filter val="6924538"/>
        <filter val="6924618"/>
        <filter val="6924629"/>
        <filter val="6924827"/>
        <filter val="6924893"/>
        <filter val="6924944"/>
        <filter val="6924981"/>
        <filter val="6925064"/>
        <filter val="6925155"/>
        <filter val="6925199"/>
        <filter val="6925216"/>
        <filter val="6925255"/>
        <filter val="6925448"/>
        <filter val="6925542"/>
        <filter val="6925624"/>
        <filter val="6925654"/>
        <filter val="6925759"/>
        <filter val="6925913"/>
        <filter val="6926019"/>
        <filter val="6926452"/>
        <filter val="705151"/>
        <filter val="8308065"/>
      </filters>
    </filterColumn>
    <filterColumn colId="9"/>
    <filterColumn colId="10">
      <customFilters>
        <customFilter operator="notEqual" val=" "/>
      </customFilters>
    </filterColumn>
    <filterColumn colId="12"/>
  </autoFilter>
  <conditionalFormatting sqref="C521">
    <cfRule type="cellIs" priority="3" operator="notEqual">
      <formula>"""- -"""</formula>
    </cfRule>
  </conditionalFormatting>
  <conditionalFormatting sqref="C7:C265 C267:C522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7" priority="1" operator="equal">
      <formula>"F"</formula>
    </cfRule>
  </conditionalFormatting>
  <printOptions gridLines="1"/>
  <pageMargins left="0.23622047244094491" right="0.23622047244094491" top="0.62992125984251968" bottom="0.47244094488188981" header="0.51181102362204722" footer="0.51181102362204722"/>
  <pageSetup paperSize="9" scale="71" firstPageNumber="9" orientation="landscape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6155" r:id="rId3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AA522"/>
  <sheetViews>
    <sheetView zoomScale="95" zoomScaleNormal="9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N232" sqref="N232"/>
    </sheetView>
  </sheetViews>
  <sheetFormatPr baseColWidth="10" defaultRowHeight="12.75"/>
  <cols>
    <col min="1" max="1" width="3.140625" style="169" bestFit="1" customWidth="1"/>
    <col min="2" max="2" width="12.28515625" style="168" customWidth="1"/>
    <col min="3" max="3" width="16.28515625" style="168" customWidth="1"/>
    <col min="4" max="4" width="36.140625" style="168" customWidth="1"/>
    <col min="5" max="5" width="20.7109375" style="168" customWidth="1"/>
    <col min="6" max="6" width="4.5703125" style="168" bestFit="1" customWidth="1"/>
    <col min="7" max="7" width="9.140625" style="169" customWidth="1"/>
    <col min="8" max="12" width="5.7109375" style="168" customWidth="1"/>
    <col min="13" max="13" width="16.85546875" style="168" customWidth="1"/>
    <col min="14" max="14" width="11.42578125" style="168"/>
    <col min="15" max="15" width="8" style="168" customWidth="1"/>
    <col min="16" max="16" width="11.140625" style="168" customWidth="1"/>
    <col min="17" max="17" width="10" style="168" customWidth="1"/>
    <col min="18" max="18" width="24.5703125" style="169" customWidth="1"/>
    <col min="19" max="19" width="15.140625" style="168" customWidth="1"/>
    <col min="20" max="20" width="4.7109375" style="168" customWidth="1"/>
    <col min="21" max="21" width="11.42578125" style="168"/>
    <col min="22" max="22" width="6.140625" style="168" customWidth="1"/>
    <col min="23" max="26" width="5.7109375" style="168" customWidth="1"/>
    <col min="27" max="27" width="16.42578125" style="168" customWidth="1"/>
    <col min="28" max="16384" width="11.42578125" style="168"/>
  </cols>
  <sheetData>
    <row r="1" spans="1:27" ht="31.5" thickBot="1">
      <c r="A1" s="169" t="s">
        <v>738</v>
      </c>
      <c r="B1" s="393" t="s">
        <v>773</v>
      </c>
      <c r="C1" s="381"/>
      <c r="D1" s="381"/>
      <c r="G1" s="388" t="s">
        <v>772</v>
      </c>
      <c r="H1" s="381"/>
      <c r="I1" s="381"/>
      <c r="J1" s="381"/>
      <c r="K1" s="381"/>
      <c r="L1" s="381"/>
      <c r="M1" s="381"/>
      <c r="N1" s="381"/>
      <c r="O1" s="392" t="s">
        <v>771</v>
      </c>
      <c r="P1" s="369"/>
      <c r="R1" s="386"/>
      <c r="T1" s="369"/>
    </row>
    <row r="2" spans="1:27" ht="24" thickBot="1">
      <c r="A2" s="169" t="s">
        <v>738</v>
      </c>
      <c r="C2" s="391" t="s">
        <v>770</v>
      </c>
      <c r="D2" s="390">
        <v>42189</v>
      </c>
      <c r="E2" s="389" t="s">
        <v>769</v>
      </c>
      <c r="F2" s="389"/>
      <c r="G2" s="388"/>
      <c r="H2" s="383"/>
      <c r="I2" s="383"/>
      <c r="J2" s="383"/>
      <c r="K2" s="383"/>
      <c r="L2" s="383"/>
      <c r="M2" s="383"/>
      <c r="N2" s="381"/>
      <c r="O2" s="387" t="s">
        <v>768</v>
      </c>
      <c r="P2" s="369"/>
      <c r="R2" s="386"/>
      <c r="T2" s="369"/>
    </row>
    <row r="3" spans="1:27" ht="20.25" thickBot="1">
      <c r="A3" s="169" t="s">
        <v>738</v>
      </c>
      <c r="C3" s="385" t="s">
        <v>767</v>
      </c>
      <c r="D3" s="384" t="s">
        <v>819</v>
      </c>
      <c r="E3" s="383"/>
      <c r="F3" s="383"/>
      <c r="G3" s="383"/>
      <c r="H3" s="382"/>
      <c r="I3" s="382"/>
      <c r="J3" s="382"/>
      <c r="K3" s="382"/>
      <c r="L3" s="382"/>
      <c r="M3" s="382"/>
      <c r="N3" s="381"/>
      <c r="O3" s="377" t="s">
        <v>766</v>
      </c>
      <c r="P3" s="381"/>
      <c r="Q3" s="369"/>
      <c r="R3" s="369"/>
      <c r="T3" s="381"/>
    </row>
    <row r="4" spans="1:27" ht="20.25" thickBot="1">
      <c r="A4" s="169" t="s">
        <v>738</v>
      </c>
      <c r="C4" s="379" t="s">
        <v>765</v>
      </c>
      <c r="D4" s="380" t="s">
        <v>818</v>
      </c>
      <c r="E4" s="379" t="s">
        <v>763</v>
      </c>
      <c r="F4" s="379"/>
      <c r="G4" s="378">
        <v>5</v>
      </c>
      <c r="H4" s="296"/>
      <c r="I4" s="296"/>
      <c r="J4" s="296"/>
      <c r="K4" s="296"/>
      <c r="L4" s="296"/>
      <c r="M4" s="296"/>
      <c r="N4" s="296"/>
      <c r="O4" s="377" t="s">
        <v>762</v>
      </c>
      <c r="P4" s="296"/>
      <c r="T4" s="296"/>
    </row>
    <row r="5" spans="1:27" ht="28.5" thickBot="1">
      <c r="A5" s="169" t="s">
        <v>738</v>
      </c>
      <c r="B5" s="376"/>
      <c r="C5" s="375"/>
      <c r="D5" s="375" t="s">
        <v>761</v>
      </c>
      <c r="E5" s="374"/>
      <c r="F5" s="374"/>
      <c r="G5" s="374"/>
      <c r="H5" s="374"/>
      <c r="I5" s="374"/>
      <c r="J5" s="374"/>
      <c r="K5" s="374"/>
      <c r="L5" s="374"/>
      <c r="M5" s="373"/>
      <c r="N5" s="296"/>
      <c r="O5" s="372" t="s">
        <v>760</v>
      </c>
      <c r="P5" s="296"/>
      <c r="T5" s="296"/>
    </row>
    <row r="6" spans="1:27" ht="28.5" customHeight="1" thickBot="1">
      <c r="A6" s="169" t="s">
        <v>738</v>
      </c>
      <c r="B6" s="371" t="s">
        <v>759</v>
      </c>
      <c r="C6" s="343" t="s">
        <v>736</v>
      </c>
      <c r="D6" s="343" t="s">
        <v>735</v>
      </c>
      <c r="E6" s="343" t="s">
        <v>20</v>
      </c>
      <c r="F6" s="344" t="s">
        <v>734</v>
      </c>
      <c r="G6" s="343" t="s">
        <v>318</v>
      </c>
      <c r="H6" s="343" t="s">
        <v>7</v>
      </c>
      <c r="I6" s="343" t="s">
        <v>319</v>
      </c>
      <c r="J6" s="342" t="s">
        <v>733</v>
      </c>
      <c r="K6" s="341" t="s">
        <v>751</v>
      </c>
      <c r="L6" s="370" t="s">
        <v>732</v>
      </c>
      <c r="M6" s="339" t="s">
        <v>731</v>
      </c>
      <c r="N6" s="369" t="s">
        <v>758</v>
      </c>
      <c r="O6" s="368" t="s">
        <v>757</v>
      </c>
      <c r="P6" s="345"/>
      <c r="Q6" s="171"/>
      <c r="R6" s="172"/>
      <c r="T6" s="171"/>
      <c r="X6" s="367"/>
      <c r="Y6" s="367"/>
    </row>
    <row r="7" spans="1:27" s="170" customFormat="1" ht="24" hidden="1" customHeight="1">
      <c r="A7" s="169">
        <v>1</v>
      </c>
      <c r="B7" s="366" t="s">
        <v>730</v>
      </c>
      <c r="C7" s="357" t="s">
        <v>175</v>
      </c>
      <c r="D7" s="365" t="s">
        <v>176</v>
      </c>
      <c r="E7" s="365" t="s">
        <v>177</v>
      </c>
      <c r="F7" s="364" t="s">
        <v>740</v>
      </c>
      <c r="G7" s="363">
        <v>2</v>
      </c>
      <c r="H7" s="362" t="s">
        <v>178</v>
      </c>
      <c r="I7" s="361"/>
      <c r="J7" s="360"/>
      <c r="K7" s="359"/>
      <c r="L7" s="359"/>
      <c r="M7" s="358"/>
      <c r="N7" s="171" t="e">
        <f>VLOOKUP(C7,'Points-2015'!D:E,2,FALSE)</f>
        <v>#N/A</v>
      </c>
      <c r="O7" s="331" t="s">
        <v>756</v>
      </c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7" s="170" customFormat="1" ht="24" hidden="1" customHeight="1" thickBot="1">
      <c r="A8" s="169">
        <v>1</v>
      </c>
      <c r="B8" s="273" t="s">
        <v>730</v>
      </c>
      <c r="C8" s="357" t="s">
        <v>175</v>
      </c>
      <c r="D8" s="240" t="s">
        <v>176</v>
      </c>
      <c r="E8" s="240" t="s">
        <v>177</v>
      </c>
      <c r="F8" s="239" t="s">
        <v>740</v>
      </c>
      <c r="G8" s="309">
        <v>2</v>
      </c>
      <c r="H8" s="237" t="s">
        <v>178</v>
      </c>
      <c r="I8" s="272"/>
      <c r="J8" s="235"/>
      <c r="K8" s="271"/>
      <c r="L8" s="271"/>
      <c r="M8" s="233"/>
      <c r="N8" s="171" t="e">
        <f>VLOOKUP(C8,'Points-2015'!D:E,2,FALSE)</f>
        <v>#N/A</v>
      </c>
      <c r="O8" s="170" t="s">
        <v>755</v>
      </c>
      <c r="P8" s="331"/>
      <c r="Q8" s="331"/>
      <c r="R8" s="331"/>
      <c r="S8" s="331"/>
      <c r="T8" s="331"/>
      <c r="U8" s="356" t="s">
        <v>754</v>
      </c>
      <c r="V8" s="331"/>
      <c r="W8" s="331"/>
      <c r="X8" s="331"/>
      <c r="Y8" s="331"/>
    </row>
    <row r="9" spans="1:27" s="170" customFormat="1" ht="24" hidden="1" customHeight="1" thickBot="1">
      <c r="A9" s="169">
        <v>1</v>
      </c>
      <c r="B9" s="355" t="s">
        <v>730</v>
      </c>
      <c r="C9" s="354" t="s">
        <v>175</v>
      </c>
      <c r="D9" s="353" t="s">
        <v>176</v>
      </c>
      <c r="E9" s="353" t="s">
        <v>177</v>
      </c>
      <c r="F9" s="352" t="s">
        <v>740</v>
      </c>
      <c r="G9" s="351">
        <v>2</v>
      </c>
      <c r="H9" s="350" t="s">
        <v>178</v>
      </c>
      <c r="I9" s="349"/>
      <c r="J9" s="348"/>
      <c r="K9" s="347"/>
      <c r="L9" s="347"/>
      <c r="M9" s="223"/>
      <c r="N9" s="171" t="e">
        <f>VLOOKUP(C9,'Points-2015'!D:E,2,FALSE)</f>
        <v>#N/A</v>
      </c>
      <c r="O9" s="346" t="s">
        <v>753</v>
      </c>
      <c r="P9" s="345" t="s">
        <v>752</v>
      </c>
      <c r="Q9" s="171"/>
      <c r="R9" s="172"/>
      <c r="S9" s="343" t="s">
        <v>20</v>
      </c>
      <c r="T9" s="344" t="s">
        <v>734</v>
      </c>
      <c r="U9" s="343" t="s">
        <v>318</v>
      </c>
      <c r="V9" s="343" t="s">
        <v>7</v>
      </c>
      <c r="W9" s="343" t="s">
        <v>319</v>
      </c>
      <c r="X9" s="342" t="s">
        <v>733</v>
      </c>
      <c r="Y9" s="341" t="s">
        <v>751</v>
      </c>
      <c r="Z9" s="340" t="s">
        <v>732</v>
      </c>
      <c r="AA9" s="339" t="s">
        <v>731</v>
      </c>
    </row>
    <row r="10" spans="1:27" s="170" customFormat="1" ht="6.75" hidden="1" customHeight="1" thickBot="1">
      <c r="A10" s="182">
        <v>1</v>
      </c>
      <c r="B10" s="267" t="s">
        <v>730</v>
      </c>
      <c r="C10" s="266"/>
      <c r="D10" s="265"/>
      <c r="E10" s="265"/>
      <c r="F10" s="178"/>
      <c r="G10" s="264"/>
      <c r="H10" s="177"/>
      <c r="I10" s="176"/>
      <c r="J10" s="263"/>
      <c r="K10" s="174"/>
      <c r="L10" s="174"/>
      <c r="M10" s="213"/>
      <c r="N10" s="171" t="e">
        <f>VLOOKUP(C10,'Points-2015'!D:E,2,FALSE)</f>
        <v>#N/A</v>
      </c>
      <c r="O10" s="182">
        <v>1</v>
      </c>
      <c r="P10" s="267"/>
      <c r="Q10" s="308"/>
      <c r="R10" s="265"/>
      <c r="S10" s="265"/>
      <c r="T10" s="178"/>
      <c r="U10" s="177"/>
      <c r="V10" s="179"/>
      <c r="W10" s="173"/>
      <c r="X10" s="213"/>
      <c r="Y10" s="213"/>
      <c r="Z10" s="213"/>
      <c r="AA10" s="213"/>
    </row>
    <row r="11" spans="1:27" s="170" customFormat="1" ht="24" hidden="1" customHeight="1">
      <c r="A11" s="169">
        <f t="shared" ref="A11:A42" si="0">A7+1</f>
        <v>2</v>
      </c>
      <c r="B11" s="262" t="s">
        <v>730</v>
      </c>
      <c r="C11" s="211" t="s">
        <v>175</v>
      </c>
      <c r="D11" s="210" t="s">
        <v>176</v>
      </c>
      <c r="E11" s="210" t="s">
        <v>177</v>
      </c>
      <c r="F11" s="209" t="s">
        <v>740</v>
      </c>
      <c r="G11" s="208">
        <v>2</v>
      </c>
      <c r="H11" s="207" t="s">
        <v>178</v>
      </c>
      <c r="I11" s="261"/>
      <c r="J11" s="205"/>
      <c r="K11" s="260"/>
      <c r="L11" s="260"/>
      <c r="M11" s="203"/>
      <c r="N11" s="171" t="e">
        <f>VLOOKUP(C11,'Points-2015'!D:E,2,FALSE)</f>
        <v>#N/A</v>
      </c>
      <c r="O11" s="169">
        <v>1</v>
      </c>
      <c r="P11" s="276" t="s">
        <v>730</v>
      </c>
      <c r="Q11" s="338" t="s">
        <v>175</v>
      </c>
      <c r="R11" s="250" t="str">
        <f>VLOOKUP($Q11,[7]BASE!$A:$D,2,FALSE)</f>
        <v>noms AUTOMATIQUE</v>
      </c>
      <c r="S11" s="250" t="str">
        <f>VLOOKUP($Q11,[7]BASE!$A:$D,3,FALSE)</f>
        <v>Automatique</v>
      </c>
      <c r="T11" s="249" t="s">
        <v>740</v>
      </c>
      <c r="U11" s="328">
        <f>U12</f>
        <v>2</v>
      </c>
      <c r="V11" s="327" t="str">
        <f>VLOOKUP($Q11,[7]BASE!$A:$D,4,FALSE)</f>
        <v>Auto</v>
      </c>
      <c r="W11" s="337"/>
      <c r="X11" s="245"/>
      <c r="Y11" s="243"/>
      <c r="Z11" s="243"/>
      <c r="AA11" s="243"/>
    </row>
    <row r="12" spans="1:27" s="170" customFormat="1" ht="24" hidden="1" customHeight="1">
      <c r="A12" s="169">
        <f t="shared" si="0"/>
        <v>2</v>
      </c>
      <c r="B12" s="259" t="s">
        <v>730</v>
      </c>
      <c r="C12" s="201" t="s">
        <v>175</v>
      </c>
      <c r="D12" s="200" t="s">
        <v>176</v>
      </c>
      <c r="E12" s="200" t="s">
        <v>177</v>
      </c>
      <c r="F12" s="199" t="s">
        <v>740</v>
      </c>
      <c r="G12" s="198">
        <v>2</v>
      </c>
      <c r="H12" s="197" t="s">
        <v>178</v>
      </c>
      <c r="I12" s="258"/>
      <c r="J12" s="195"/>
      <c r="K12" s="257"/>
      <c r="L12" s="257"/>
      <c r="M12" s="193"/>
      <c r="N12" s="171" t="e">
        <f>VLOOKUP(C12,'Points-2015'!D:E,2,FALSE)</f>
        <v>#N/A</v>
      </c>
      <c r="O12" s="169">
        <v>1</v>
      </c>
      <c r="P12" s="273" t="s">
        <v>730</v>
      </c>
      <c r="Q12" s="323">
        <v>6900182</v>
      </c>
      <c r="R12" s="240" t="str">
        <f>VLOOKUP($Q12,[7]BASE!$A:$D,2,FALSE)</f>
        <v>DUMOULIN Alain</v>
      </c>
      <c r="S12" s="240" t="str">
        <f>VLOOKUP($Q12,[7]BASE!$A:$D,3,FALSE)</f>
        <v>ATSCAF</v>
      </c>
      <c r="T12" s="239" t="s">
        <v>740</v>
      </c>
      <c r="U12" s="322">
        <v>2</v>
      </c>
      <c r="V12" s="321" t="str">
        <f>VLOOKUP($Q12,[7]BASE!$A:$D,4,FALSE)</f>
        <v>M</v>
      </c>
      <c r="W12" s="336"/>
      <c r="X12" s="235" t="s">
        <v>746</v>
      </c>
      <c r="Y12" s="233"/>
      <c r="Z12" s="233"/>
      <c r="AA12" s="233"/>
    </row>
    <row r="13" spans="1:27" s="170" customFormat="1" ht="24" hidden="1" customHeight="1" thickBot="1">
      <c r="A13" s="169">
        <f t="shared" si="0"/>
        <v>2</v>
      </c>
      <c r="B13" s="278" t="s">
        <v>730</v>
      </c>
      <c r="C13" s="191" t="s">
        <v>175</v>
      </c>
      <c r="D13" s="190" t="s">
        <v>176</v>
      </c>
      <c r="E13" s="190" t="s">
        <v>177</v>
      </c>
      <c r="F13" s="189" t="s">
        <v>740</v>
      </c>
      <c r="G13" s="188">
        <v>2</v>
      </c>
      <c r="H13" s="187" t="s">
        <v>178</v>
      </c>
      <c r="I13" s="256"/>
      <c r="J13" s="185"/>
      <c r="K13" s="255"/>
      <c r="L13" s="255"/>
      <c r="M13" s="183"/>
      <c r="N13" s="171" t="e">
        <f>VLOOKUP(C13,'Points-2015'!D:E,2,FALSE)</f>
        <v>#N/A</v>
      </c>
      <c r="O13" s="169">
        <v>1</v>
      </c>
      <c r="P13" s="270" t="s">
        <v>730</v>
      </c>
      <c r="Q13" s="333" t="s">
        <v>175</v>
      </c>
      <c r="R13" s="230" t="str">
        <f>VLOOKUP($Q13,[7]BASE!$A:$D,2,FALSE)</f>
        <v>noms AUTOMATIQUE</v>
      </c>
      <c r="S13" s="230" t="str">
        <f>VLOOKUP($Q13,[7]BASE!$A:$D,3,FALSE)</f>
        <v>Automatique</v>
      </c>
      <c r="T13" s="229" t="s">
        <v>740</v>
      </c>
      <c r="U13" s="316">
        <f>U12</f>
        <v>2</v>
      </c>
      <c r="V13" s="315" t="str">
        <f>VLOOKUP($Q13,[7]BASE!$A:$D,4,FALSE)</f>
        <v>Auto</v>
      </c>
      <c r="W13" s="335"/>
      <c r="X13" s="225"/>
      <c r="Y13" s="312"/>
      <c r="Z13" s="312"/>
      <c r="AA13" s="223"/>
    </row>
    <row r="14" spans="1:27" s="170" customFormat="1" ht="6.75" hidden="1" customHeight="1" thickBot="1">
      <c r="A14" s="182">
        <f t="shared" si="0"/>
        <v>2</v>
      </c>
      <c r="B14" s="267" t="s">
        <v>730</v>
      </c>
      <c r="C14" s="266"/>
      <c r="D14" s="265"/>
      <c r="E14" s="265"/>
      <c r="F14" s="178"/>
      <c r="G14" s="264"/>
      <c r="H14" s="177"/>
      <c r="I14" s="176"/>
      <c r="J14" s="263"/>
      <c r="K14" s="174"/>
      <c r="L14" s="174"/>
      <c r="M14" s="213"/>
      <c r="N14" s="171" t="e">
        <f>VLOOKUP(C14,'Points-2015'!D:E,2,FALSE)</f>
        <v>#N/A</v>
      </c>
      <c r="O14" s="182">
        <v>1</v>
      </c>
      <c r="P14" s="267"/>
      <c r="Q14" s="308"/>
      <c r="R14" s="265"/>
      <c r="S14" s="265"/>
      <c r="T14" s="178"/>
      <c r="U14" s="177"/>
      <c r="V14" s="179"/>
      <c r="W14" s="173"/>
      <c r="X14" s="263"/>
      <c r="Y14" s="213"/>
      <c r="Z14" s="213"/>
      <c r="AA14" s="213"/>
    </row>
    <row r="15" spans="1:27" s="170" customFormat="1" ht="24" hidden="1" customHeight="1">
      <c r="A15" s="169">
        <f t="shared" si="0"/>
        <v>3</v>
      </c>
      <c r="B15" s="276" t="s">
        <v>730</v>
      </c>
      <c r="C15" s="251" t="s">
        <v>175</v>
      </c>
      <c r="D15" s="250" t="s">
        <v>176</v>
      </c>
      <c r="E15" s="250" t="s">
        <v>177</v>
      </c>
      <c r="F15" s="249" t="s">
        <v>740</v>
      </c>
      <c r="G15" s="248">
        <v>2</v>
      </c>
      <c r="H15" s="334" t="s">
        <v>178</v>
      </c>
      <c r="I15" s="275"/>
      <c r="J15" s="245"/>
      <c r="K15" s="274"/>
      <c r="L15" s="274"/>
      <c r="M15" s="243"/>
      <c r="N15" s="171" t="e">
        <f>VLOOKUP(C15,'Points-2015'!D:E,2,FALSE)</f>
        <v>#N/A</v>
      </c>
      <c r="Q15" s="331"/>
      <c r="R15" s="331"/>
      <c r="S15" s="331"/>
      <c r="X15" s="330"/>
    </row>
    <row r="16" spans="1:27" s="170" customFormat="1" ht="24" hidden="1" customHeight="1">
      <c r="A16" s="169">
        <f t="shared" si="0"/>
        <v>3</v>
      </c>
      <c r="B16" s="273" t="s">
        <v>730</v>
      </c>
      <c r="C16" s="241" t="s">
        <v>175</v>
      </c>
      <c r="D16" s="240" t="s">
        <v>176</v>
      </c>
      <c r="E16" s="240" t="s">
        <v>177</v>
      </c>
      <c r="F16" s="239" t="s">
        <v>740</v>
      </c>
      <c r="G16" s="238">
        <v>2</v>
      </c>
      <c r="H16" s="237" t="s">
        <v>178</v>
      </c>
      <c r="I16" s="272"/>
      <c r="J16" s="235"/>
      <c r="K16" s="271"/>
      <c r="L16" s="271"/>
      <c r="M16" s="233"/>
      <c r="N16" s="171" t="e">
        <f>VLOOKUP(C16,'Points-2015'!D:E,2,FALSE)</f>
        <v>#N/A</v>
      </c>
      <c r="Q16" s="331"/>
      <c r="R16" s="331"/>
      <c r="S16" s="331"/>
      <c r="X16" s="330"/>
    </row>
    <row r="17" spans="1:27" s="170" customFormat="1" ht="24" hidden="1" customHeight="1" thickBot="1">
      <c r="A17" s="169">
        <f t="shared" si="0"/>
        <v>3</v>
      </c>
      <c r="B17" s="270" t="s">
        <v>730</v>
      </c>
      <c r="C17" s="231" t="s">
        <v>175</v>
      </c>
      <c r="D17" s="230" t="s">
        <v>176</v>
      </c>
      <c r="E17" s="230" t="s">
        <v>177</v>
      </c>
      <c r="F17" s="229" t="s">
        <v>740</v>
      </c>
      <c r="G17" s="228">
        <v>2</v>
      </c>
      <c r="H17" s="227" t="s">
        <v>178</v>
      </c>
      <c r="I17" s="269"/>
      <c r="J17" s="225"/>
      <c r="K17" s="268"/>
      <c r="L17" s="268"/>
      <c r="M17" s="223"/>
      <c r="N17" s="171" t="e">
        <f>VLOOKUP(C17,'Points-2015'!D:E,2,FALSE)</f>
        <v>#N/A</v>
      </c>
      <c r="P17" s="332" t="s">
        <v>750</v>
      </c>
      <c r="Q17" s="331"/>
      <c r="R17" s="331"/>
      <c r="S17" s="331"/>
      <c r="X17" s="330"/>
    </row>
    <row r="18" spans="1:27" s="170" customFormat="1" ht="6.75" hidden="1" customHeight="1" collapsed="1" thickBot="1">
      <c r="A18" s="182">
        <f t="shared" si="0"/>
        <v>3</v>
      </c>
      <c r="B18" s="267" t="s">
        <v>730</v>
      </c>
      <c r="C18" s="266"/>
      <c r="D18" s="265"/>
      <c r="E18" s="265"/>
      <c r="F18" s="178"/>
      <c r="G18" s="264"/>
      <c r="H18" s="177"/>
      <c r="I18" s="176"/>
      <c r="J18" s="263"/>
      <c r="K18" s="174"/>
      <c r="L18" s="174"/>
      <c r="M18" s="213"/>
      <c r="N18" s="171" t="e">
        <f>VLOOKUP(C18,'Points-2015'!D:E,2,FALSE)</f>
        <v>#N/A</v>
      </c>
      <c r="O18" s="182">
        <v>1</v>
      </c>
      <c r="P18" s="267"/>
      <c r="Q18" s="308"/>
      <c r="R18" s="265"/>
      <c r="S18" s="265"/>
      <c r="T18" s="178"/>
      <c r="U18" s="177"/>
      <c r="V18" s="179"/>
      <c r="W18" s="311"/>
      <c r="X18" s="263"/>
      <c r="Y18" s="213"/>
      <c r="Z18" s="213"/>
      <c r="AA18" s="213"/>
    </row>
    <row r="19" spans="1:27" s="170" customFormat="1" ht="24" hidden="1" customHeight="1">
      <c r="A19" s="169">
        <f t="shared" si="0"/>
        <v>4</v>
      </c>
      <c r="B19" s="262" t="s">
        <v>730</v>
      </c>
      <c r="C19" s="211" t="s">
        <v>175</v>
      </c>
      <c r="D19" s="210" t="s">
        <v>176</v>
      </c>
      <c r="E19" s="210" t="s">
        <v>177</v>
      </c>
      <c r="F19" s="209" t="s">
        <v>740</v>
      </c>
      <c r="G19" s="208">
        <v>2</v>
      </c>
      <c r="H19" s="207" t="s">
        <v>178</v>
      </c>
      <c r="I19" s="261"/>
      <c r="J19" s="205"/>
      <c r="K19" s="260"/>
      <c r="L19" s="260"/>
      <c r="M19" s="203"/>
      <c r="N19" s="171" t="e">
        <f>VLOOKUP(C19,'Points-2015'!D:E,2,FALSE)</f>
        <v>#N/A</v>
      </c>
      <c r="O19" s="169">
        <v>1</v>
      </c>
      <c r="P19" s="276"/>
      <c r="Q19" s="329">
        <v>6907739</v>
      </c>
      <c r="R19" s="250" t="str">
        <f>VLOOKUP($Q19,[7]BASE!$A:$D,2,FALSE)</f>
        <v>MURON Alain</v>
      </c>
      <c r="S19" s="250" t="str">
        <f>VLOOKUP($Q19,[7]BASE!$A:$D,3,FALSE)</f>
        <v>ATSCAF</v>
      </c>
      <c r="T19" s="249" t="s">
        <v>740</v>
      </c>
      <c r="U19" s="328">
        <f>U20</f>
        <v>2</v>
      </c>
      <c r="V19" s="327" t="str">
        <f>VLOOKUP($Q19,[7]BASE!$A:$D,4,FALSE)</f>
        <v>M</v>
      </c>
      <c r="W19" s="326"/>
      <c r="X19" s="245"/>
      <c r="Y19" s="243"/>
      <c r="Z19" s="243"/>
      <c r="AA19" s="243"/>
    </row>
    <row r="20" spans="1:27" s="170" customFormat="1" ht="24" hidden="1" customHeight="1">
      <c r="A20" s="169">
        <f t="shared" si="0"/>
        <v>4</v>
      </c>
      <c r="B20" s="259" t="s">
        <v>730</v>
      </c>
      <c r="C20" s="201" t="s">
        <v>175</v>
      </c>
      <c r="D20" s="200" t="s">
        <v>176</v>
      </c>
      <c r="E20" s="200" t="s">
        <v>177</v>
      </c>
      <c r="F20" s="199" t="s">
        <v>740</v>
      </c>
      <c r="G20" s="198">
        <v>2</v>
      </c>
      <c r="H20" s="197" t="s">
        <v>178</v>
      </c>
      <c r="I20" s="258"/>
      <c r="J20" s="195"/>
      <c r="K20" s="257"/>
      <c r="L20" s="257"/>
      <c r="M20" s="193"/>
      <c r="N20" s="171" t="e">
        <f>VLOOKUP(C20,'Points-2015'!D:E,2,FALSE)</f>
        <v>#N/A</v>
      </c>
      <c r="O20" s="169">
        <v>1</v>
      </c>
      <c r="P20" s="273" t="s">
        <v>730</v>
      </c>
      <c r="Q20" s="323">
        <v>6900182</v>
      </c>
      <c r="R20" s="240" t="str">
        <f>VLOOKUP($Q20,[7]BASE!$A:$D,2,FALSE)</f>
        <v>DUMOULIN Alain</v>
      </c>
      <c r="S20" s="240" t="str">
        <f>VLOOKUP($Q20,[7]BASE!$A:$D,3,FALSE)</f>
        <v>ATSCAF</v>
      </c>
      <c r="T20" s="239" t="s">
        <v>740</v>
      </c>
      <c r="U20" s="322">
        <v>2</v>
      </c>
      <c r="V20" s="321" t="str">
        <f>VLOOKUP($Q20,[7]BASE!$A:$D,4,FALSE)</f>
        <v>M</v>
      </c>
      <c r="W20" s="320"/>
      <c r="X20" s="235"/>
      <c r="Y20" s="233"/>
      <c r="Z20" s="233"/>
      <c r="AA20" s="233"/>
    </row>
    <row r="21" spans="1:27" s="170" customFormat="1" ht="24" hidden="1" customHeight="1" thickBot="1">
      <c r="A21" s="169">
        <f t="shared" si="0"/>
        <v>4</v>
      </c>
      <c r="B21" s="278" t="s">
        <v>730</v>
      </c>
      <c r="C21" s="191" t="s">
        <v>175</v>
      </c>
      <c r="D21" s="190" t="s">
        <v>176</v>
      </c>
      <c r="E21" s="190" t="s">
        <v>177</v>
      </c>
      <c r="F21" s="189" t="s">
        <v>740</v>
      </c>
      <c r="G21" s="188">
        <v>2</v>
      </c>
      <c r="H21" s="187" t="s">
        <v>178</v>
      </c>
      <c r="I21" s="256"/>
      <c r="J21" s="185"/>
      <c r="K21" s="255"/>
      <c r="L21" s="255"/>
      <c r="M21" s="183"/>
      <c r="N21" s="171" t="e">
        <f>VLOOKUP(C21,'Points-2015'!D:E,2,FALSE)</f>
        <v>#N/A</v>
      </c>
      <c r="O21" s="169">
        <v>1</v>
      </c>
      <c r="P21" s="270"/>
      <c r="Q21" s="333" t="s">
        <v>175</v>
      </c>
      <c r="R21" s="230" t="str">
        <f>VLOOKUP($Q21,[7]BASE!$A:$D,2,FALSE)</f>
        <v>noms AUTOMATIQUE</v>
      </c>
      <c r="S21" s="230" t="str">
        <f>VLOOKUP($Q21,[7]BASE!$A:$D,3,FALSE)</f>
        <v>Automatique</v>
      </c>
      <c r="T21" s="229" t="s">
        <v>740</v>
      </c>
      <c r="U21" s="316">
        <f>U20</f>
        <v>2</v>
      </c>
      <c r="V21" s="315" t="str">
        <f>VLOOKUP($Q21,[7]BASE!$A:$D,4,FALSE)</f>
        <v>Auto</v>
      </c>
      <c r="W21" s="314"/>
      <c r="X21" s="225"/>
      <c r="Y21" s="312"/>
      <c r="Z21" s="312"/>
      <c r="AA21" s="223"/>
    </row>
    <row r="22" spans="1:27" s="170" customFormat="1" ht="6.75" hidden="1" customHeight="1" thickBot="1">
      <c r="A22" s="182">
        <f t="shared" si="0"/>
        <v>4</v>
      </c>
      <c r="B22" s="267" t="s">
        <v>730</v>
      </c>
      <c r="C22" s="266"/>
      <c r="D22" s="265"/>
      <c r="E22" s="265"/>
      <c r="F22" s="178"/>
      <c r="G22" s="264"/>
      <c r="H22" s="177"/>
      <c r="I22" s="176"/>
      <c r="J22" s="263"/>
      <c r="K22" s="174"/>
      <c r="L22" s="174"/>
      <c r="M22" s="213"/>
      <c r="N22" s="171" t="e">
        <f>VLOOKUP(C22,'Points-2015'!D:E,2,FALSE)</f>
        <v>#N/A</v>
      </c>
      <c r="O22" s="182">
        <f>O14+1</f>
        <v>2</v>
      </c>
      <c r="P22" s="267"/>
      <c r="Q22" s="308"/>
      <c r="R22" s="265"/>
      <c r="S22" s="265"/>
      <c r="T22" s="178"/>
      <c r="U22" s="177"/>
      <c r="V22" s="179"/>
      <c r="W22" s="311"/>
      <c r="X22" s="263"/>
      <c r="Y22" s="213"/>
      <c r="Z22" s="213"/>
      <c r="AA22" s="213"/>
    </row>
    <row r="23" spans="1:27" s="170" customFormat="1" ht="24" hidden="1" customHeight="1">
      <c r="A23" s="169">
        <f t="shared" si="0"/>
        <v>5</v>
      </c>
      <c r="B23" s="276" t="s">
        <v>730</v>
      </c>
      <c r="C23" s="251" t="s">
        <v>175</v>
      </c>
      <c r="D23" s="250" t="s">
        <v>176</v>
      </c>
      <c r="E23" s="250" t="s">
        <v>177</v>
      </c>
      <c r="F23" s="249" t="s">
        <v>740</v>
      </c>
      <c r="G23" s="248">
        <v>2</v>
      </c>
      <c r="H23" s="247" t="s">
        <v>178</v>
      </c>
      <c r="I23" s="275"/>
      <c r="J23" s="245"/>
      <c r="K23" s="274"/>
      <c r="L23" s="274"/>
      <c r="M23" s="243"/>
      <c r="N23" s="171" t="e">
        <f>VLOOKUP(C23,'Points-2015'!D:E,2,FALSE)</f>
        <v>#N/A</v>
      </c>
      <c r="Q23" s="331"/>
      <c r="R23" s="331"/>
      <c r="S23" s="331"/>
      <c r="X23" s="330"/>
    </row>
    <row r="24" spans="1:27" s="170" customFormat="1" ht="24" hidden="1" customHeight="1">
      <c r="A24" s="169">
        <f t="shared" si="0"/>
        <v>5</v>
      </c>
      <c r="B24" s="273" t="s">
        <v>730</v>
      </c>
      <c r="C24" s="241" t="s">
        <v>175</v>
      </c>
      <c r="D24" s="240" t="s">
        <v>176</v>
      </c>
      <c r="E24" s="240" t="s">
        <v>177</v>
      </c>
      <c r="F24" s="239" t="s">
        <v>740</v>
      </c>
      <c r="G24" s="238">
        <v>2</v>
      </c>
      <c r="H24" s="237" t="s">
        <v>178</v>
      </c>
      <c r="I24" s="272"/>
      <c r="J24" s="235"/>
      <c r="K24" s="271"/>
      <c r="L24" s="271"/>
      <c r="M24" s="233"/>
      <c r="N24" s="171" t="e">
        <f>VLOOKUP(C24,'Points-2015'!D:E,2,FALSE)</f>
        <v>#N/A</v>
      </c>
      <c r="Q24" s="331"/>
      <c r="R24" s="331"/>
      <c r="S24" s="331"/>
      <c r="X24" s="330"/>
    </row>
    <row r="25" spans="1:27" s="170" customFormat="1" ht="24" hidden="1" customHeight="1" thickBot="1">
      <c r="A25" s="169">
        <f t="shared" si="0"/>
        <v>5</v>
      </c>
      <c r="B25" s="270" t="s">
        <v>730</v>
      </c>
      <c r="C25" s="231" t="s">
        <v>175</v>
      </c>
      <c r="D25" s="230" t="s">
        <v>176</v>
      </c>
      <c r="E25" s="230" t="s">
        <v>177</v>
      </c>
      <c r="F25" s="229" t="s">
        <v>740</v>
      </c>
      <c r="G25" s="228">
        <v>2</v>
      </c>
      <c r="H25" s="227" t="s">
        <v>178</v>
      </c>
      <c r="I25" s="269"/>
      <c r="J25" s="225"/>
      <c r="K25" s="268"/>
      <c r="L25" s="268"/>
      <c r="M25" s="223"/>
      <c r="N25" s="171" t="e">
        <f>VLOOKUP(C25,'Points-2015'!D:E,2,FALSE)</f>
        <v>#N/A</v>
      </c>
      <c r="P25" s="332" t="s">
        <v>749</v>
      </c>
      <c r="Q25" s="331"/>
      <c r="R25" s="331"/>
      <c r="S25" s="331"/>
      <c r="X25" s="330"/>
    </row>
    <row r="26" spans="1:27" s="170" customFormat="1" ht="6.75" hidden="1" customHeight="1" thickBot="1">
      <c r="A26" s="182">
        <f t="shared" si="0"/>
        <v>5</v>
      </c>
      <c r="B26" s="267" t="s">
        <v>730</v>
      </c>
      <c r="C26" s="266"/>
      <c r="D26" s="265"/>
      <c r="E26" s="265"/>
      <c r="F26" s="178"/>
      <c r="G26" s="264"/>
      <c r="H26" s="177"/>
      <c r="I26" s="176"/>
      <c r="J26" s="263"/>
      <c r="K26" s="174"/>
      <c r="L26" s="174"/>
      <c r="M26" s="213"/>
      <c r="N26" s="171" t="e">
        <f>VLOOKUP(C26,'Points-2015'!D:E,2,FALSE)</f>
        <v>#N/A</v>
      </c>
      <c r="O26" s="182">
        <f>O18+1</f>
        <v>2</v>
      </c>
      <c r="P26" s="267"/>
      <c r="Q26" s="308"/>
      <c r="R26" s="265"/>
      <c r="S26" s="265"/>
      <c r="T26" s="178"/>
      <c r="U26" s="177"/>
      <c r="V26" s="179"/>
      <c r="W26" s="311"/>
      <c r="X26" s="263"/>
      <c r="Y26" s="213"/>
      <c r="Z26" s="213"/>
      <c r="AA26" s="213"/>
    </row>
    <row r="27" spans="1:27" s="170" customFormat="1" ht="24" hidden="1" customHeight="1">
      <c r="A27" s="169">
        <f t="shared" si="0"/>
        <v>6</v>
      </c>
      <c r="B27" s="262" t="s">
        <v>730</v>
      </c>
      <c r="C27" s="211" t="s">
        <v>175</v>
      </c>
      <c r="D27" s="210" t="s">
        <v>176</v>
      </c>
      <c r="E27" s="210" t="s">
        <v>177</v>
      </c>
      <c r="F27" s="209" t="s">
        <v>740</v>
      </c>
      <c r="G27" s="208">
        <v>2</v>
      </c>
      <c r="H27" s="207" t="s">
        <v>178</v>
      </c>
      <c r="I27" s="261"/>
      <c r="J27" s="205"/>
      <c r="K27" s="260"/>
      <c r="L27" s="260"/>
      <c r="M27" s="203"/>
      <c r="N27" s="171" t="e">
        <f>VLOOKUP(C27,'Points-2015'!D:E,2,FALSE)</f>
        <v>#N/A</v>
      </c>
      <c r="O27" s="169">
        <v>1</v>
      </c>
      <c r="P27" s="276" t="s">
        <v>728</v>
      </c>
      <c r="Q27" s="329">
        <v>6907739</v>
      </c>
      <c r="R27" s="250" t="str">
        <f>VLOOKUP($Q27,[7]BASE!$A:$D,2,FALSE)</f>
        <v>MURON Alain</v>
      </c>
      <c r="S27" s="250" t="str">
        <f>VLOOKUP($Q27,[7]BASE!$A:$D,3,FALSE)</f>
        <v>ATSCAF</v>
      </c>
      <c r="T27" s="249" t="s">
        <v>740</v>
      </c>
      <c r="U27" s="328">
        <f>U28</f>
        <v>2</v>
      </c>
      <c r="V27" s="327" t="str">
        <f>VLOOKUP($Q27,[7]BASE!$A:$D,4,FALSE)</f>
        <v>M</v>
      </c>
      <c r="W27" s="326"/>
      <c r="X27" s="245"/>
      <c r="Y27" s="243"/>
      <c r="Z27" s="324" t="s">
        <v>747</v>
      </c>
      <c r="AA27" s="243"/>
    </row>
    <row r="28" spans="1:27" s="170" customFormat="1" ht="24" hidden="1" customHeight="1">
      <c r="A28" s="169">
        <f t="shared" si="0"/>
        <v>6</v>
      </c>
      <c r="B28" s="259" t="s">
        <v>730</v>
      </c>
      <c r="C28" s="201" t="s">
        <v>175</v>
      </c>
      <c r="D28" s="200" t="s">
        <v>176</v>
      </c>
      <c r="E28" s="200" t="s">
        <v>177</v>
      </c>
      <c r="F28" s="199" t="s">
        <v>740</v>
      </c>
      <c r="G28" s="198">
        <v>2</v>
      </c>
      <c r="H28" s="197" t="s">
        <v>178</v>
      </c>
      <c r="I28" s="258"/>
      <c r="J28" s="195"/>
      <c r="K28" s="257"/>
      <c r="L28" s="257"/>
      <c r="M28" s="193"/>
      <c r="N28" s="171" t="e">
        <f>VLOOKUP(C28,'Points-2015'!D:E,2,FALSE)</f>
        <v>#N/A</v>
      </c>
      <c r="O28" s="169">
        <v>1</v>
      </c>
      <c r="P28" s="273" t="s">
        <v>728</v>
      </c>
      <c r="Q28" s="323">
        <v>6900182</v>
      </c>
      <c r="R28" s="240" t="str">
        <f>VLOOKUP($Q28,[7]BASE!$A:$D,2,FALSE)</f>
        <v>DUMOULIN Alain</v>
      </c>
      <c r="S28" s="240" t="str">
        <f>VLOOKUP($Q28,[7]BASE!$A:$D,3,FALSE)</f>
        <v>ATSCAF</v>
      </c>
      <c r="T28" s="239" t="s">
        <v>740</v>
      </c>
      <c r="U28" s="322">
        <v>2</v>
      </c>
      <c r="V28" s="321" t="str">
        <f>VLOOKUP($Q28,[7]BASE!$A:$D,4,FALSE)</f>
        <v>M</v>
      </c>
      <c r="W28" s="320"/>
      <c r="X28" s="235"/>
      <c r="Y28" s="233"/>
      <c r="Z28" s="318" t="s">
        <v>747</v>
      </c>
      <c r="AA28" s="233"/>
    </row>
    <row r="29" spans="1:27" s="170" customFormat="1" ht="24" hidden="1" customHeight="1" thickBot="1">
      <c r="A29" s="169">
        <f t="shared" si="0"/>
        <v>6</v>
      </c>
      <c r="B29" s="278" t="s">
        <v>730</v>
      </c>
      <c r="C29" s="191" t="s">
        <v>175</v>
      </c>
      <c r="D29" s="190" t="s">
        <v>176</v>
      </c>
      <c r="E29" s="190" t="s">
        <v>177</v>
      </c>
      <c r="F29" s="189" t="s">
        <v>740</v>
      </c>
      <c r="G29" s="188">
        <v>2</v>
      </c>
      <c r="H29" s="187" t="s">
        <v>178</v>
      </c>
      <c r="I29" s="256"/>
      <c r="J29" s="185"/>
      <c r="K29" s="255"/>
      <c r="L29" s="255"/>
      <c r="M29" s="183"/>
      <c r="N29" s="171" t="e">
        <f>VLOOKUP(C29,'Points-2015'!D:E,2,FALSE)</f>
        <v>#N/A</v>
      </c>
      <c r="O29" s="169">
        <v>1</v>
      </c>
      <c r="P29" s="270" t="s">
        <v>728</v>
      </c>
      <c r="Q29" s="317">
        <v>6906680</v>
      </c>
      <c r="R29" s="230" t="str">
        <f>VLOOKUP($Q29,[7]BASE!$A:$D,2,FALSE)</f>
        <v>MURON Michèle</v>
      </c>
      <c r="S29" s="230" t="str">
        <f>VLOOKUP($Q29,[7]BASE!$A:$D,3,FALSE)</f>
        <v>ATSCAF</v>
      </c>
      <c r="T29" s="229" t="s">
        <v>740</v>
      </c>
      <c r="U29" s="316">
        <f>U28</f>
        <v>2</v>
      </c>
      <c r="V29" s="315" t="str">
        <f>VLOOKUP($Q29,[7]BASE!$A:$D,4,FALSE)</f>
        <v>F</v>
      </c>
      <c r="W29" s="314"/>
      <c r="X29" s="225"/>
      <c r="Y29" s="312"/>
      <c r="Z29" s="312"/>
      <c r="AA29" s="223"/>
    </row>
    <row r="30" spans="1:27" s="170" customFormat="1" ht="6.75" hidden="1" customHeight="1" thickBot="1">
      <c r="A30" s="182">
        <f t="shared" si="0"/>
        <v>6</v>
      </c>
      <c r="B30" s="267" t="s">
        <v>730</v>
      </c>
      <c r="C30" s="266"/>
      <c r="D30" s="265"/>
      <c r="E30" s="265"/>
      <c r="F30" s="178"/>
      <c r="G30" s="264"/>
      <c r="H30" s="177"/>
      <c r="I30" s="176"/>
      <c r="J30" s="263"/>
      <c r="K30" s="174"/>
      <c r="L30" s="174"/>
      <c r="M30" s="213"/>
      <c r="N30" s="171" t="e">
        <f>VLOOKUP(C30,'Points-2015'!D:E,2,FALSE)</f>
        <v>#N/A</v>
      </c>
      <c r="O30" s="182">
        <f>O26+1</f>
        <v>3</v>
      </c>
      <c r="P30" s="267"/>
      <c r="Q30" s="308"/>
      <c r="R30" s="265"/>
      <c r="S30" s="265"/>
      <c r="T30" s="178"/>
      <c r="U30" s="177"/>
      <c r="V30" s="179"/>
      <c r="W30" s="311"/>
      <c r="X30" s="263"/>
      <c r="Y30" s="213"/>
      <c r="Z30" s="213"/>
      <c r="AA30" s="213"/>
    </row>
    <row r="31" spans="1:27" s="170" customFormat="1" ht="24" hidden="1" customHeight="1">
      <c r="A31" s="169">
        <f t="shared" si="0"/>
        <v>7</v>
      </c>
      <c r="B31" s="276" t="s">
        <v>730</v>
      </c>
      <c r="C31" s="251" t="s">
        <v>175</v>
      </c>
      <c r="D31" s="250" t="s">
        <v>176</v>
      </c>
      <c r="E31" s="250" t="s">
        <v>177</v>
      </c>
      <c r="F31" s="249" t="s">
        <v>740</v>
      </c>
      <c r="G31" s="248">
        <v>2</v>
      </c>
      <c r="H31" s="247" t="s">
        <v>178</v>
      </c>
      <c r="I31" s="275"/>
      <c r="J31" s="245"/>
      <c r="K31" s="274"/>
      <c r="L31" s="274"/>
      <c r="M31" s="243"/>
      <c r="N31" s="171" t="e">
        <f>VLOOKUP(C31,'Points-2015'!D:E,2,FALSE)</f>
        <v>#N/A</v>
      </c>
      <c r="O31" s="171"/>
      <c r="P31" s="171"/>
      <c r="Q31" s="171"/>
      <c r="R31" s="172"/>
      <c r="T31" s="171"/>
      <c r="X31" s="330"/>
    </row>
    <row r="32" spans="1:27" s="170" customFormat="1" ht="24" hidden="1" customHeight="1">
      <c r="A32" s="169">
        <f t="shared" si="0"/>
        <v>7</v>
      </c>
      <c r="B32" s="273" t="s">
        <v>730</v>
      </c>
      <c r="C32" s="241" t="s">
        <v>175</v>
      </c>
      <c r="D32" s="240" t="s">
        <v>176</v>
      </c>
      <c r="E32" s="240" t="s">
        <v>177</v>
      </c>
      <c r="F32" s="239" t="s">
        <v>740</v>
      </c>
      <c r="G32" s="238">
        <v>2</v>
      </c>
      <c r="H32" s="237" t="s">
        <v>178</v>
      </c>
      <c r="I32" s="272"/>
      <c r="J32" s="235"/>
      <c r="K32" s="271"/>
      <c r="L32" s="271"/>
      <c r="M32" s="233"/>
      <c r="N32" s="171" t="e">
        <f>VLOOKUP(C32,'Points-2015'!D:E,2,FALSE)</f>
        <v>#N/A</v>
      </c>
      <c r="O32" s="171"/>
      <c r="P32" s="171"/>
      <c r="Q32" s="171"/>
      <c r="R32" s="172"/>
      <c r="T32" s="171"/>
      <c r="X32" s="330"/>
    </row>
    <row r="33" spans="1:27" s="170" customFormat="1" ht="24" hidden="1" customHeight="1" thickBot="1">
      <c r="A33" s="169">
        <f t="shared" si="0"/>
        <v>7</v>
      </c>
      <c r="B33" s="270" t="s">
        <v>730</v>
      </c>
      <c r="C33" s="231" t="s">
        <v>175</v>
      </c>
      <c r="D33" s="230" t="s">
        <v>176</v>
      </c>
      <c r="E33" s="230" t="s">
        <v>177</v>
      </c>
      <c r="F33" s="229" t="s">
        <v>740</v>
      </c>
      <c r="G33" s="228">
        <v>2</v>
      </c>
      <c r="H33" s="227" t="s">
        <v>178</v>
      </c>
      <c r="I33" s="269"/>
      <c r="J33" s="225"/>
      <c r="K33" s="268"/>
      <c r="L33" s="268"/>
      <c r="M33" s="223"/>
      <c r="N33" s="171" t="e">
        <f>VLOOKUP(C33,'Points-2015'!D:E,2,FALSE)</f>
        <v>#N/A</v>
      </c>
      <c r="P33" s="332" t="s">
        <v>748</v>
      </c>
      <c r="Q33" s="331"/>
      <c r="R33" s="331"/>
      <c r="S33" s="331"/>
      <c r="X33" s="330"/>
    </row>
    <row r="34" spans="1:27" s="170" customFormat="1" ht="6.75" hidden="1" customHeight="1" thickBot="1">
      <c r="A34" s="182">
        <f t="shared" si="0"/>
        <v>7</v>
      </c>
      <c r="B34" s="267" t="s">
        <v>730</v>
      </c>
      <c r="C34" s="266"/>
      <c r="D34" s="265"/>
      <c r="E34" s="265"/>
      <c r="F34" s="178"/>
      <c r="G34" s="264"/>
      <c r="H34" s="177"/>
      <c r="I34" s="176"/>
      <c r="J34" s="263"/>
      <c r="K34" s="174"/>
      <c r="L34" s="174"/>
      <c r="M34" s="213"/>
      <c r="N34" s="171" t="e">
        <f>VLOOKUP(C34,'Points-2015'!D:E,2,FALSE)</f>
        <v>#N/A</v>
      </c>
      <c r="O34" s="182">
        <f>O26+1</f>
        <v>3</v>
      </c>
      <c r="P34" s="267"/>
      <c r="Q34" s="308"/>
      <c r="R34" s="265"/>
      <c r="S34" s="265"/>
      <c r="T34" s="178"/>
      <c r="U34" s="177"/>
      <c r="V34" s="179"/>
      <c r="W34" s="311"/>
      <c r="X34" s="263"/>
      <c r="Y34" s="213"/>
      <c r="Z34" s="213"/>
      <c r="AA34" s="213"/>
    </row>
    <row r="35" spans="1:27" s="170" customFormat="1" ht="24" hidden="1" customHeight="1">
      <c r="A35" s="169">
        <f t="shared" si="0"/>
        <v>8</v>
      </c>
      <c r="B35" s="262" t="s">
        <v>730</v>
      </c>
      <c r="C35" s="211" t="s">
        <v>175</v>
      </c>
      <c r="D35" s="210" t="s">
        <v>176</v>
      </c>
      <c r="E35" s="210" t="s">
        <v>177</v>
      </c>
      <c r="F35" s="209" t="s">
        <v>740</v>
      </c>
      <c r="G35" s="208">
        <v>2</v>
      </c>
      <c r="H35" s="207" t="s">
        <v>178</v>
      </c>
      <c r="I35" s="261"/>
      <c r="J35" s="205"/>
      <c r="K35" s="260"/>
      <c r="L35" s="260"/>
      <c r="M35" s="203"/>
      <c r="N35" s="171" t="e">
        <f>VLOOKUP(C35,'Points-2015'!D:E,2,FALSE)</f>
        <v>#N/A</v>
      </c>
      <c r="O35" s="169">
        <v>1</v>
      </c>
      <c r="P35" s="276" t="s">
        <v>728</v>
      </c>
      <c r="Q35" s="329">
        <v>6903133</v>
      </c>
      <c r="R35" s="250" t="str">
        <f>VLOOKUP($Q35,[7]BASE!$A:$D,2,FALSE)</f>
        <v>HANSI Gilles</v>
      </c>
      <c r="S35" s="250" t="str">
        <f>VLOOKUP($Q35,[7]BASE!$A:$D,3,FALSE)</f>
        <v>S A L</v>
      </c>
      <c r="T35" s="249" t="s">
        <v>740</v>
      </c>
      <c r="U35" s="328">
        <f>U36</f>
        <v>2</v>
      </c>
      <c r="V35" s="327" t="str">
        <f>VLOOKUP($Q35,[7]BASE!$A:$D,4,FALSE)</f>
        <v>M</v>
      </c>
      <c r="W35" s="326"/>
      <c r="X35" s="245" t="s">
        <v>746</v>
      </c>
      <c r="Y35" s="325" t="s">
        <v>745</v>
      </c>
      <c r="Z35" s="324" t="s">
        <v>747</v>
      </c>
      <c r="AA35" s="243"/>
    </row>
    <row r="36" spans="1:27" s="170" customFormat="1" ht="24" hidden="1" customHeight="1">
      <c r="A36" s="169">
        <f t="shared" si="0"/>
        <v>8</v>
      </c>
      <c r="B36" s="259" t="s">
        <v>730</v>
      </c>
      <c r="C36" s="201" t="s">
        <v>175</v>
      </c>
      <c r="D36" s="200" t="s">
        <v>176</v>
      </c>
      <c r="E36" s="200" t="s">
        <v>177</v>
      </c>
      <c r="F36" s="199" t="s">
        <v>740</v>
      </c>
      <c r="G36" s="198">
        <v>2</v>
      </c>
      <c r="H36" s="197" t="s">
        <v>178</v>
      </c>
      <c r="I36" s="258"/>
      <c r="J36" s="195"/>
      <c r="K36" s="257"/>
      <c r="L36" s="257"/>
      <c r="M36" s="193"/>
      <c r="N36" s="171" t="e">
        <f>VLOOKUP(C36,'Points-2015'!D:E,2,FALSE)</f>
        <v>#N/A</v>
      </c>
      <c r="O36" s="169">
        <v>1</v>
      </c>
      <c r="P36" s="273" t="s">
        <v>728</v>
      </c>
      <c r="Q36" s="323">
        <v>6900182</v>
      </c>
      <c r="R36" s="240" t="str">
        <f>VLOOKUP($Q36,[7]BASE!$A:$D,2,FALSE)</f>
        <v>DUMOULIN Alain</v>
      </c>
      <c r="S36" s="240" t="str">
        <f>VLOOKUP($Q36,[7]BASE!$A:$D,3,FALSE)</f>
        <v>ATSCAF</v>
      </c>
      <c r="T36" s="239" t="s">
        <v>740</v>
      </c>
      <c r="U36" s="322">
        <v>2</v>
      </c>
      <c r="V36" s="321" t="str">
        <f>VLOOKUP($Q36,[7]BASE!$A:$D,4,FALSE)</f>
        <v>M</v>
      </c>
      <c r="W36" s="320"/>
      <c r="X36" s="235" t="s">
        <v>746</v>
      </c>
      <c r="Y36" s="319" t="s">
        <v>745</v>
      </c>
      <c r="Z36" s="318" t="s">
        <v>747</v>
      </c>
      <c r="AA36" s="233"/>
    </row>
    <row r="37" spans="1:27" s="170" customFormat="1" ht="24" hidden="1" customHeight="1" thickBot="1">
      <c r="A37" s="169">
        <f t="shared" si="0"/>
        <v>8</v>
      </c>
      <c r="B37" s="278" t="s">
        <v>730</v>
      </c>
      <c r="C37" s="191" t="s">
        <v>175</v>
      </c>
      <c r="D37" s="190" t="s">
        <v>176</v>
      </c>
      <c r="E37" s="190" t="s">
        <v>177</v>
      </c>
      <c r="F37" s="189" t="s">
        <v>740</v>
      </c>
      <c r="G37" s="188">
        <v>2</v>
      </c>
      <c r="H37" s="187" t="s">
        <v>178</v>
      </c>
      <c r="I37" s="256"/>
      <c r="J37" s="185"/>
      <c r="K37" s="255"/>
      <c r="L37" s="255"/>
      <c r="M37" s="183"/>
      <c r="N37" s="171" t="e">
        <f>VLOOKUP(C37,'Points-2015'!D:E,2,FALSE)</f>
        <v>#N/A</v>
      </c>
      <c r="O37" s="169">
        <v>1</v>
      </c>
      <c r="P37" s="270" t="s">
        <v>728</v>
      </c>
      <c r="Q37" s="317">
        <v>6906680</v>
      </c>
      <c r="R37" s="230" t="str">
        <f>VLOOKUP($Q37,[7]BASE!$A:$D,2,FALSE)</f>
        <v>MURON Michèle</v>
      </c>
      <c r="S37" s="230" t="str">
        <f>VLOOKUP($Q37,[7]BASE!$A:$D,3,FALSE)</f>
        <v>ATSCAF</v>
      </c>
      <c r="T37" s="229" t="s">
        <v>740</v>
      </c>
      <c r="U37" s="316">
        <f>U36</f>
        <v>2</v>
      </c>
      <c r="V37" s="315" t="str">
        <f>VLOOKUP($Q37,[7]BASE!$A:$D,4,FALSE)</f>
        <v>F</v>
      </c>
      <c r="W37" s="314"/>
      <c r="X37" s="225" t="s">
        <v>746</v>
      </c>
      <c r="Y37" s="313" t="s">
        <v>745</v>
      </c>
      <c r="Z37" s="312"/>
      <c r="AA37" s="223"/>
    </row>
    <row r="38" spans="1:27" s="170" customFormat="1" ht="6.75" hidden="1" customHeight="1" thickBot="1">
      <c r="A38" s="182">
        <f t="shared" si="0"/>
        <v>8</v>
      </c>
      <c r="B38" s="267" t="s">
        <v>730</v>
      </c>
      <c r="C38" s="266"/>
      <c r="D38" s="265"/>
      <c r="E38" s="265"/>
      <c r="F38" s="178"/>
      <c r="G38" s="264"/>
      <c r="H38" s="177"/>
      <c r="I38" s="176"/>
      <c r="J38" s="263"/>
      <c r="K38" s="174"/>
      <c r="L38" s="174"/>
      <c r="M38" s="213"/>
      <c r="N38" s="171" t="e">
        <f>VLOOKUP(C38,'Points-2015'!D:E,2,FALSE)</f>
        <v>#N/A</v>
      </c>
      <c r="O38" s="182">
        <f>O34+1</f>
        <v>4</v>
      </c>
      <c r="P38" s="267"/>
      <c r="Q38" s="308"/>
      <c r="R38" s="265"/>
      <c r="S38" s="265"/>
      <c r="T38" s="178"/>
      <c r="U38" s="177"/>
      <c r="V38" s="179"/>
      <c r="W38" s="311"/>
      <c r="X38" s="263"/>
      <c r="Y38" s="213"/>
      <c r="Z38" s="213"/>
      <c r="AA38" s="213"/>
    </row>
    <row r="39" spans="1:27" s="170" customFormat="1" ht="24" hidden="1" customHeight="1">
      <c r="A39" s="169">
        <f t="shared" si="0"/>
        <v>9</v>
      </c>
      <c r="B39" s="276" t="s">
        <v>730</v>
      </c>
      <c r="C39" s="251" t="s">
        <v>175</v>
      </c>
      <c r="D39" s="250" t="s">
        <v>176</v>
      </c>
      <c r="E39" s="250" t="s">
        <v>177</v>
      </c>
      <c r="F39" s="249" t="s">
        <v>740</v>
      </c>
      <c r="G39" s="248">
        <v>2</v>
      </c>
      <c r="H39" s="247" t="s">
        <v>178</v>
      </c>
      <c r="I39" s="275"/>
      <c r="J39" s="245"/>
      <c r="K39" s="274"/>
      <c r="L39" s="274"/>
      <c r="M39" s="243"/>
      <c r="N39" s="171" t="e">
        <f>VLOOKUP(C39,'Points-2015'!D:E,2,FALSE)</f>
        <v>#N/A</v>
      </c>
      <c r="O39" s="171"/>
      <c r="P39" s="171"/>
      <c r="Q39" s="171"/>
      <c r="R39" s="172"/>
      <c r="T39" s="171"/>
    </row>
    <row r="40" spans="1:27" s="170" customFormat="1" ht="24" hidden="1" customHeight="1">
      <c r="A40" s="169">
        <f t="shared" si="0"/>
        <v>9</v>
      </c>
      <c r="B40" s="273" t="s">
        <v>730</v>
      </c>
      <c r="C40" s="241" t="s">
        <v>175</v>
      </c>
      <c r="D40" s="240" t="s">
        <v>176</v>
      </c>
      <c r="E40" s="240" t="s">
        <v>177</v>
      </c>
      <c r="F40" s="239" t="s">
        <v>740</v>
      </c>
      <c r="G40" s="238">
        <v>2</v>
      </c>
      <c r="H40" s="237" t="s">
        <v>178</v>
      </c>
      <c r="I40" s="272"/>
      <c r="J40" s="235"/>
      <c r="K40" s="271"/>
      <c r="L40" s="271"/>
      <c r="M40" s="233"/>
      <c r="N40" s="171" t="e">
        <f>VLOOKUP(C40,'Points-2015'!D:E,2,FALSE)</f>
        <v>#N/A</v>
      </c>
      <c r="O40" s="171"/>
      <c r="P40" s="171"/>
      <c r="Q40" s="171"/>
      <c r="R40" s="81"/>
      <c r="S40" s="82"/>
      <c r="T40" s="171"/>
    </row>
    <row r="41" spans="1:27" s="170" customFormat="1" ht="24" hidden="1" customHeight="1" thickBot="1">
      <c r="A41" s="169">
        <f t="shared" si="0"/>
        <v>9</v>
      </c>
      <c r="B41" s="270" t="s">
        <v>730</v>
      </c>
      <c r="C41" s="231" t="s">
        <v>175</v>
      </c>
      <c r="D41" s="230" t="s">
        <v>176</v>
      </c>
      <c r="E41" s="230" t="s">
        <v>177</v>
      </c>
      <c r="F41" s="229" t="s">
        <v>740</v>
      </c>
      <c r="G41" s="228">
        <v>2</v>
      </c>
      <c r="H41" s="227" t="s">
        <v>178</v>
      </c>
      <c r="I41" s="269"/>
      <c r="J41" s="225"/>
      <c r="K41" s="268"/>
      <c r="L41" s="268"/>
      <c r="M41" s="223"/>
      <c r="N41" s="171" t="e">
        <f>VLOOKUP(C41,'Points-2015'!D:E,2,FALSE)</f>
        <v>#N/A</v>
      </c>
      <c r="O41" s="171"/>
      <c r="P41" s="171"/>
      <c r="Q41" s="171"/>
      <c r="R41" s="172"/>
      <c r="T41" s="171"/>
    </row>
    <row r="42" spans="1:27" s="170" customFormat="1" ht="6.75" hidden="1" customHeight="1" thickBot="1">
      <c r="A42" s="182">
        <f t="shared" si="0"/>
        <v>9</v>
      </c>
      <c r="B42" s="267" t="s">
        <v>730</v>
      </c>
      <c r="C42" s="266"/>
      <c r="D42" s="265"/>
      <c r="E42" s="265"/>
      <c r="F42" s="178"/>
      <c r="G42" s="264"/>
      <c r="H42" s="177"/>
      <c r="I42" s="176"/>
      <c r="J42" s="263"/>
      <c r="K42" s="174"/>
      <c r="L42" s="174"/>
      <c r="M42" s="213"/>
      <c r="N42" s="171" t="e">
        <f>VLOOKUP(C42,'Points-2015'!D:E,2,FALSE)</f>
        <v>#N/A</v>
      </c>
      <c r="O42" s="171"/>
      <c r="P42" s="171"/>
      <c r="Q42" s="171"/>
      <c r="R42" s="172"/>
      <c r="T42" s="171"/>
    </row>
    <row r="43" spans="1:27" s="170" customFormat="1" ht="24" hidden="1" customHeight="1">
      <c r="A43" s="169">
        <f t="shared" ref="A43:A74" si="1">A39+1</f>
        <v>10</v>
      </c>
      <c r="B43" s="262" t="s">
        <v>730</v>
      </c>
      <c r="C43" s="211" t="s">
        <v>175</v>
      </c>
      <c r="D43" s="210" t="s">
        <v>176</v>
      </c>
      <c r="E43" s="210" t="s">
        <v>177</v>
      </c>
      <c r="F43" s="209" t="s">
        <v>740</v>
      </c>
      <c r="G43" s="208">
        <v>2</v>
      </c>
      <c r="H43" s="207" t="s">
        <v>178</v>
      </c>
      <c r="I43" s="261"/>
      <c r="J43" s="205"/>
      <c r="K43" s="260"/>
      <c r="L43" s="260"/>
      <c r="M43" s="203"/>
      <c r="N43" s="171" t="e">
        <f>VLOOKUP(C43,'Points-2015'!D:E,2,FALSE)</f>
        <v>#N/A</v>
      </c>
      <c r="O43" s="171"/>
      <c r="P43" s="171"/>
      <c r="Q43" s="171"/>
      <c r="R43" s="172"/>
      <c r="T43" s="171"/>
    </row>
    <row r="44" spans="1:27" s="170" customFormat="1" ht="24" hidden="1" customHeight="1">
      <c r="A44" s="169">
        <f t="shared" si="1"/>
        <v>10</v>
      </c>
      <c r="B44" s="259" t="s">
        <v>730</v>
      </c>
      <c r="C44" s="201" t="s">
        <v>175</v>
      </c>
      <c r="D44" s="200" t="s">
        <v>176</v>
      </c>
      <c r="E44" s="200" t="s">
        <v>177</v>
      </c>
      <c r="F44" s="199" t="s">
        <v>740</v>
      </c>
      <c r="G44" s="198">
        <v>2</v>
      </c>
      <c r="H44" s="197" t="s">
        <v>178</v>
      </c>
      <c r="I44" s="258"/>
      <c r="J44" s="195"/>
      <c r="K44" s="257"/>
      <c r="L44" s="257"/>
      <c r="M44" s="193"/>
      <c r="N44" s="171" t="e">
        <f>VLOOKUP(C44,'Points-2015'!D:E,2,FALSE)</f>
        <v>#N/A</v>
      </c>
      <c r="O44" s="171"/>
      <c r="P44" s="171"/>
      <c r="Q44" s="171"/>
      <c r="R44" s="172"/>
      <c r="T44" s="171"/>
    </row>
    <row r="45" spans="1:27" s="170" customFormat="1" ht="24" hidden="1" customHeight="1" thickBot="1">
      <c r="A45" s="169">
        <f t="shared" si="1"/>
        <v>10</v>
      </c>
      <c r="B45" s="278" t="s">
        <v>730</v>
      </c>
      <c r="C45" s="191" t="s">
        <v>175</v>
      </c>
      <c r="D45" s="190" t="s">
        <v>176</v>
      </c>
      <c r="E45" s="190" t="s">
        <v>177</v>
      </c>
      <c r="F45" s="189" t="s">
        <v>740</v>
      </c>
      <c r="G45" s="188">
        <v>2</v>
      </c>
      <c r="H45" s="187" t="s">
        <v>178</v>
      </c>
      <c r="I45" s="256"/>
      <c r="J45" s="185"/>
      <c r="K45" s="255"/>
      <c r="L45" s="255"/>
      <c r="M45" s="183"/>
      <c r="N45" s="171" t="e">
        <f>VLOOKUP(C45,'Points-2015'!D:E,2,FALSE)</f>
        <v>#N/A</v>
      </c>
      <c r="O45" s="171"/>
      <c r="P45" s="171"/>
      <c r="Q45" s="171"/>
      <c r="R45" s="172"/>
      <c r="T45" s="171"/>
    </row>
    <row r="46" spans="1:27" s="170" customFormat="1" ht="6.75" hidden="1" customHeight="1" thickBot="1">
      <c r="A46" s="182">
        <f t="shared" si="1"/>
        <v>10</v>
      </c>
      <c r="B46" s="267" t="s">
        <v>730</v>
      </c>
      <c r="C46" s="266"/>
      <c r="D46" s="265"/>
      <c r="E46" s="265"/>
      <c r="F46" s="178"/>
      <c r="G46" s="264"/>
      <c r="H46" s="177"/>
      <c r="I46" s="176"/>
      <c r="J46" s="263"/>
      <c r="K46" s="174"/>
      <c r="L46" s="174"/>
      <c r="M46" s="213"/>
      <c r="N46" s="171" t="e">
        <f>VLOOKUP(C46,'Points-2015'!D:E,2,FALSE)</f>
        <v>#N/A</v>
      </c>
      <c r="O46" s="171"/>
      <c r="P46" s="171"/>
      <c r="Q46" s="171"/>
      <c r="R46" s="172"/>
      <c r="T46" s="171"/>
    </row>
    <row r="47" spans="1:27" s="170" customFormat="1" ht="24" hidden="1" customHeight="1">
      <c r="A47" s="169">
        <f t="shared" si="1"/>
        <v>11</v>
      </c>
      <c r="B47" s="276" t="s">
        <v>730</v>
      </c>
      <c r="C47" s="251" t="s">
        <v>175</v>
      </c>
      <c r="D47" s="250" t="s">
        <v>176</v>
      </c>
      <c r="E47" s="250" t="s">
        <v>177</v>
      </c>
      <c r="F47" s="249" t="s">
        <v>740</v>
      </c>
      <c r="G47" s="248">
        <v>2</v>
      </c>
      <c r="H47" s="247" t="s">
        <v>178</v>
      </c>
      <c r="I47" s="275"/>
      <c r="J47" s="245"/>
      <c r="K47" s="274"/>
      <c r="L47" s="274"/>
      <c r="M47" s="243"/>
      <c r="N47" s="171" t="e">
        <f>VLOOKUP(C47,'Points-2015'!D:E,2,FALSE)</f>
        <v>#N/A</v>
      </c>
      <c r="O47" s="171"/>
      <c r="P47" s="171"/>
      <c r="Q47" s="171"/>
      <c r="R47" s="172"/>
      <c r="T47" s="171"/>
    </row>
    <row r="48" spans="1:27" s="170" customFormat="1" ht="24" hidden="1" customHeight="1">
      <c r="A48" s="169">
        <f t="shared" si="1"/>
        <v>11</v>
      </c>
      <c r="B48" s="273" t="s">
        <v>730</v>
      </c>
      <c r="C48" s="241" t="s">
        <v>175</v>
      </c>
      <c r="D48" s="240" t="s">
        <v>176</v>
      </c>
      <c r="E48" s="240" t="s">
        <v>177</v>
      </c>
      <c r="F48" s="239" t="s">
        <v>740</v>
      </c>
      <c r="G48" s="238">
        <v>2</v>
      </c>
      <c r="H48" s="237" t="s">
        <v>178</v>
      </c>
      <c r="I48" s="272"/>
      <c r="J48" s="235"/>
      <c r="K48" s="271"/>
      <c r="L48" s="271"/>
      <c r="M48" s="233"/>
      <c r="N48" s="171" t="e">
        <f>VLOOKUP(C48,'Points-2015'!D:E,2,FALSE)</f>
        <v>#N/A</v>
      </c>
      <c r="O48" s="171"/>
      <c r="P48" s="171"/>
      <c r="Q48" s="171"/>
      <c r="R48" s="172"/>
      <c r="T48" s="171"/>
    </row>
    <row r="49" spans="1:20" s="170" customFormat="1" ht="24" hidden="1" customHeight="1" thickBot="1">
      <c r="A49" s="169">
        <f t="shared" si="1"/>
        <v>11</v>
      </c>
      <c r="B49" s="270" t="s">
        <v>730</v>
      </c>
      <c r="C49" s="231" t="s">
        <v>175</v>
      </c>
      <c r="D49" s="230" t="s">
        <v>176</v>
      </c>
      <c r="E49" s="230" t="s">
        <v>177</v>
      </c>
      <c r="F49" s="229" t="s">
        <v>740</v>
      </c>
      <c r="G49" s="228">
        <v>2</v>
      </c>
      <c r="H49" s="227" t="s">
        <v>178</v>
      </c>
      <c r="I49" s="269"/>
      <c r="J49" s="225"/>
      <c r="K49" s="268"/>
      <c r="L49" s="268"/>
      <c r="M49" s="223"/>
      <c r="N49" s="171" t="e">
        <f>VLOOKUP(C49,'Points-2015'!D:E,2,FALSE)</f>
        <v>#N/A</v>
      </c>
      <c r="O49" s="171"/>
      <c r="P49" s="171"/>
      <c r="Q49" s="171"/>
      <c r="R49" s="172"/>
      <c r="T49" s="171"/>
    </row>
    <row r="50" spans="1:20" s="170" customFormat="1" ht="6.75" hidden="1" customHeight="1" thickBot="1">
      <c r="A50" s="182">
        <f t="shared" si="1"/>
        <v>11</v>
      </c>
      <c r="B50" s="267" t="s">
        <v>730</v>
      </c>
      <c r="C50" s="266"/>
      <c r="D50" s="265"/>
      <c r="E50" s="265"/>
      <c r="F50" s="178"/>
      <c r="G50" s="264"/>
      <c r="H50" s="177"/>
      <c r="I50" s="176"/>
      <c r="J50" s="263"/>
      <c r="K50" s="174"/>
      <c r="L50" s="174"/>
      <c r="M50" s="213"/>
      <c r="N50" s="171" t="e">
        <f>VLOOKUP(C50,'Points-2015'!D:E,2,FALSE)</f>
        <v>#N/A</v>
      </c>
      <c r="O50" s="171"/>
      <c r="P50" s="171"/>
      <c r="Q50" s="171"/>
      <c r="R50" s="172"/>
      <c r="T50" s="171"/>
    </row>
    <row r="51" spans="1:20" s="170" customFormat="1" ht="24" hidden="1" customHeight="1">
      <c r="A51" s="169">
        <f t="shared" si="1"/>
        <v>12</v>
      </c>
      <c r="B51" s="262" t="s">
        <v>730</v>
      </c>
      <c r="C51" s="211" t="s">
        <v>175</v>
      </c>
      <c r="D51" s="210" t="s">
        <v>176</v>
      </c>
      <c r="E51" s="210" t="s">
        <v>177</v>
      </c>
      <c r="F51" s="209" t="s">
        <v>740</v>
      </c>
      <c r="G51" s="208">
        <v>2</v>
      </c>
      <c r="H51" s="207" t="s">
        <v>178</v>
      </c>
      <c r="I51" s="261"/>
      <c r="J51" s="205"/>
      <c r="K51" s="260"/>
      <c r="L51" s="260"/>
      <c r="M51" s="203"/>
      <c r="N51" s="171" t="e">
        <f>VLOOKUP(C51,'Points-2015'!D:E,2,FALSE)</f>
        <v>#N/A</v>
      </c>
      <c r="O51" s="171"/>
      <c r="P51" s="171"/>
      <c r="Q51" s="171"/>
      <c r="R51" s="172"/>
      <c r="T51" s="171"/>
    </row>
    <row r="52" spans="1:20" s="170" customFormat="1" ht="24" hidden="1" customHeight="1">
      <c r="A52" s="169">
        <f t="shared" si="1"/>
        <v>12</v>
      </c>
      <c r="B52" s="259" t="s">
        <v>730</v>
      </c>
      <c r="C52" s="201" t="s">
        <v>175</v>
      </c>
      <c r="D52" s="200" t="s">
        <v>176</v>
      </c>
      <c r="E52" s="200" t="s">
        <v>177</v>
      </c>
      <c r="F52" s="199" t="s">
        <v>740</v>
      </c>
      <c r="G52" s="198">
        <v>2</v>
      </c>
      <c r="H52" s="197" t="s">
        <v>178</v>
      </c>
      <c r="I52" s="258"/>
      <c r="J52" s="195"/>
      <c r="K52" s="257"/>
      <c r="L52" s="257"/>
      <c r="M52" s="193"/>
      <c r="N52" s="171" t="e">
        <f>VLOOKUP(C52,'Points-2015'!D:E,2,FALSE)</f>
        <v>#N/A</v>
      </c>
      <c r="O52" s="171"/>
      <c r="P52" s="171"/>
      <c r="Q52" s="171"/>
      <c r="R52" s="172"/>
      <c r="T52" s="171"/>
    </row>
    <row r="53" spans="1:20" s="170" customFormat="1" ht="24" hidden="1" customHeight="1" thickBot="1">
      <c r="A53" s="169">
        <f t="shared" si="1"/>
        <v>12</v>
      </c>
      <c r="B53" s="278" t="s">
        <v>730</v>
      </c>
      <c r="C53" s="191" t="s">
        <v>175</v>
      </c>
      <c r="D53" s="190" t="s">
        <v>176</v>
      </c>
      <c r="E53" s="190" t="s">
        <v>177</v>
      </c>
      <c r="F53" s="189" t="s">
        <v>740</v>
      </c>
      <c r="G53" s="188">
        <v>2</v>
      </c>
      <c r="H53" s="187" t="s">
        <v>178</v>
      </c>
      <c r="I53" s="256"/>
      <c r="J53" s="185"/>
      <c r="K53" s="255"/>
      <c r="L53" s="255"/>
      <c r="M53" s="183"/>
      <c r="N53" s="171" t="e">
        <f>VLOOKUP(C53,'Points-2015'!D:E,2,FALSE)</f>
        <v>#N/A</v>
      </c>
      <c r="O53" s="171"/>
      <c r="P53" s="171"/>
      <c r="Q53" s="171"/>
      <c r="R53" s="172"/>
      <c r="T53" s="171"/>
    </row>
    <row r="54" spans="1:20" s="170" customFormat="1" ht="6.75" hidden="1" customHeight="1" thickBot="1">
      <c r="A54" s="182">
        <f t="shared" si="1"/>
        <v>12</v>
      </c>
      <c r="B54" s="267" t="s">
        <v>730</v>
      </c>
      <c r="C54" s="266"/>
      <c r="D54" s="265"/>
      <c r="E54" s="265"/>
      <c r="F54" s="178"/>
      <c r="G54" s="264"/>
      <c r="H54" s="177"/>
      <c r="I54" s="176"/>
      <c r="J54" s="263"/>
      <c r="K54" s="174"/>
      <c r="L54" s="174"/>
      <c r="M54" s="213"/>
      <c r="N54" s="171" t="e">
        <f>VLOOKUP(C54,'Points-2015'!D:E,2,FALSE)</f>
        <v>#N/A</v>
      </c>
      <c r="O54" s="171"/>
      <c r="P54" s="171"/>
      <c r="Q54" s="171"/>
      <c r="R54" s="172"/>
      <c r="T54" s="171"/>
    </row>
    <row r="55" spans="1:20" s="170" customFormat="1" ht="24" hidden="1" customHeight="1">
      <c r="A55" s="169">
        <f t="shared" si="1"/>
        <v>13</v>
      </c>
      <c r="B55" s="276" t="s">
        <v>730</v>
      </c>
      <c r="C55" s="251" t="s">
        <v>175</v>
      </c>
      <c r="D55" s="250" t="s">
        <v>176</v>
      </c>
      <c r="E55" s="250" t="s">
        <v>177</v>
      </c>
      <c r="F55" s="249" t="s">
        <v>740</v>
      </c>
      <c r="G55" s="248">
        <v>2</v>
      </c>
      <c r="H55" s="247" t="s">
        <v>178</v>
      </c>
      <c r="I55" s="275"/>
      <c r="J55" s="245"/>
      <c r="K55" s="274"/>
      <c r="L55" s="274"/>
      <c r="M55" s="243"/>
      <c r="N55" s="171" t="e">
        <f>VLOOKUP(C55,'Points-2015'!D:E,2,FALSE)</f>
        <v>#N/A</v>
      </c>
      <c r="O55" s="171"/>
      <c r="P55" s="171"/>
      <c r="Q55" s="171"/>
      <c r="R55" s="172"/>
      <c r="T55" s="171"/>
    </row>
    <row r="56" spans="1:20" s="170" customFormat="1" ht="24" hidden="1" customHeight="1">
      <c r="A56" s="169">
        <f t="shared" si="1"/>
        <v>13</v>
      </c>
      <c r="B56" s="273" t="s">
        <v>730</v>
      </c>
      <c r="C56" s="241" t="s">
        <v>175</v>
      </c>
      <c r="D56" s="240" t="s">
        <v>176</v>
      </c>
      <c r="E56" s="240" t="s">
        <v>177</v>
      </c>
      <c r="F56" s="239" t="s">
        <v>740</v>
      </c>
      <c r="G56" s="238">
        <v>2</v>
      </c>
      <c r="H56" s="237" t="s">
        <v>178</v>
      </c>
      <c r="I56" s="272"/>
      <c r="J56" s="235"/>
      <c r="K56" s="271"/>
      <c r="L56" s="271"/>
      <c r="M56" s="233"/>
      <c r="N56" s="171" t="e">
        <f>VLOOKUP(C56,'Points-2015'!D:E,2,FALSE)</f>
        <v>#N/A</v>
      </c>
      <c r="O56" s="171"/>
      <c r="P56" s="171"/>
      <c r="Q56" s="171"/>
      <c r="R56" s="172"/>
      <c r="T56" s="171"/>
    </row>
    <row r="57" spans="1:20" s="170" customFormat="1" ht="24" hidden="1" customHeight="1" thickBot="1">
      <c r="A57" s="169">
        <f t="shared" si="1"/>
        <v>13</v>
      </c>
      <c r="B57" s="270" t="s">
        <v>730</v>
      </c>
      <c r="C57" s="231" t="s">
        <v>175</v>
      </c>
      <c r="D57" s="230" t="s">
        <v>176</v>
      </c>
      <c r="E57" s="230" t="s">
        <v>177</v>
      </c>
      <c r="F57" s="229" t="s">
        <v>740</v>
      </c>
      <c r="G57" s="228">
        <v>2</v>
      </c>
      <c r="H57" s="227" t="s">
        <v>178</v>
      </c>
      <c r="I57" s="269"/>
      <c r="J57" s="225"/>
      <c r="K57" s="268"/>
      <c r="L57" s="268"/>
      <c r="M57" s="223"/>
      <c r="N57" s="171" t="e">
        <f>VLOOKUP(C57,'Points-2015'!D:E,2,FALSE)</f>
        <v>#N/A</v>
      </c>
      <c r="O57" s="171"/>
      <c r="P57" s="171"/>
      <c r="Q57" s="171"/>
      <c r="R57" s="172"/>
      <c r="T57" s="171"/>
    </row>
    <row r="58" spans="1:20" s="170" customFormat="1" ht="6.75" hidden="1" customHeight="1" thickBot="1">
      <c r="A58" s="182">
        <f t="shared" si="1"/>
        <v>13</v>
      </c>
      <c r="B58" s="267" t="s">
        <v>730</v>
      </c>
      <c r="C58" s="266"/>
      <c r="D58" s="265"/>
      <c r="E58" s="265"/>
      <c r="F58" s="178"/>
      <c r="G58" s="264"/>
      <c r="H58" s="177"/>
      <c r="I58" s="176"/>
      <c r="J58" s="263"/>
      <c r="K58" s="174"/>
      <c r="L58" s="174"/>
      <c r="M58" s="213"/>
      <c r="N58" s="171" t="e">
        <f>VLOOKUP(C58,'Points-2015'!D:E,2,FALSE)</f>
        <v>#N/A</v>
      </c>
      <c r="O58" s="171"/>
      <c r="P58" s="171"/>
      <c r="Q58" s="171"/>
      <c r="R58" s="172"/>
      <c r="T58" s="171"/>
    </row>
    <row r="59" spans="1:20" s="170" customFormat="1" ht="24" hidden="1" customHeight="1">
      <c r="A59" s="169">
        <f t="shared" si="1"/>
        <v>14</v>
      </c>
      <c r="B59" s="262" t="s">
        <v>730</v>
      </c>
      <c r="C59" s="211" t="s">
        <v>175</v>
      </c>
      <c r="D59" s="210" t="s">
        <v>176</v>
      </c>
      <c r="E59" s="210" t="s">
        <v>177</v>
      </c>
      <c r="F59" s="209" t="s">
        <v>740</v>
      </c>
      <c r="G59" s="208">
        <v>2</v>
      </c>
      <c r="H59" s="207" t="s">
        <v>178</v>
      </c>
      <c r="I59" s="261"/>
      <c r="J59" s="205"/>
      <c r="K59" s="260"/>
      <c r="L59" s="260"/>
      <c r="M59" s="203"/>
      <c r="N59" s="171" t="e">
        <f>VLOOKUP(C59,'Points-2015'!D:E,2,FALSE)</f>
        <v>#N/A</v>
      </c>
      <c r="O59" s="171"/>
      <c r="P59" s="171"/>
      <c r="Q59" s="171"/>
      <c r="R59" s="172"/>
      <c r="T59" s="171"/>
    </row>
    <row r="60" spans="1:20" s="170" customFormat="1" ht="24" hidden="1" customHeight="1">
      <c r="A60" s="169">
        <f t="shared" si="1"/>
        <v>14</v>
      </c>
      <c r="B60" s="259" t="s">
        <v>730</v>
      </c>
      <c r="C60" s="201" t="s">
        <v>175</v>
      </c>
      <c r="D60" s="200" t="s">
        <v>176</v>
      </c>
      <c r="E60" s="200" t="s">
        <v>177</v>
      </c>
      <c r="F60" s="199" t="s">
        <v>740</v>
      </c>
      <c r="G60" s="198">
        <v>2</v>
      </c>
      <c r="H60" s="197" t="s">
        <v>178</v>
      </c>
      <c r="I60" s="258"/>
      <c r="J60" s="195"/>
      <c r="K60" s="257"/>
      <c r="L60" s="257"/>
      <c r="M60" s="193"/>
      <c r="N60" s="171" t="e">
        <f>VLOOKUP(C60,'Points-2015'!D:E,2,FALSE)</f>
        <v>#N/A</v>
      </c>
      <c r="O60" s="171"/>
      <c r="P60" s="171"/>
      <c r="Q60" s="171"/>
      <c r="R60" s="172"/>
      <c r="T60" s="171"/>
    </row>
    <row r="61" spans="1:20" s="170" customFormat="1" ht="24" hidden="1" customHeight="1" thickBot="1">
      <c r="A61" s="169">
        <f t="shared" si="1"/>
        <v>14</v>
      </c>
      <c r="B61" s="278" t="s">
        <v>730</v>
      </c>
      <c r="C61" s="191" t="s">
        <v>175</v>
      </c>
      <c r="D61" s="190" t="s">
        <v>176</v>
      </c>
      <c r="E61" s="190" t="s">
        <v>177</v>
      </c>
      <c r="F61" s="189" t="s">
        <v>740</v>
      </c>
      <c r="G61" s="188">
        <v>2</v>
      </c>
      <c r="H61" s="187" t="s">
        <v>178</v>
      </c>
      <c r="I61" s="256"/>
      <c r="J61" s="185"/>
      <c r="K61" s="255"/>
      <c r="L61" s="255"/>
      <c r="M61" s="183"/>
      <c r="N61" s="171" t="e">
        <f>VLOOKUP(C61,'Points-2015'!D:E,2,FALSE)</f>
        <v>#N/A</v>
      </c>
      <c r="O61" s="171"/>
      <c r="P61" s="171"/>
      <c r="Q61" s="171"/>
      <c r="R61" s="172"/>
      <c r="T61" s="171"/>
    </row>
    <row r="62" spans="1:20" s="170" customFormat="1" ht="6.75" hidden="1" customHeight="1" thickBot="1">
      <c r="A62" s="182">
        <f t="shared" si="1"/>
        <v>14</v>
      </c>
      <c r="B62" s="267" t="s">
        <v>730</v>
      </c>
      <c r="C62" s="266"/>
      <c r="D62" s="265"/>
      <c r="E62" s="265"/>
      <c r="F62" s="178"/>
      <c r="G62" s="264"/>
      <c r="H62" s="177"/>
      <c r="I62" s="176"/>
      <c r="J62" s="263"/>
      <c r="K62" s="174"/>
      <c r="L62" s="174"/>
      <c r="M62" s="213"/>
      <c r="N62" s="171" t="e">
        <f>VLOOKUP(C62,'Points-2015'!D:E,2,FALSE)</f>
        <v>#N/A</v>
      </c>
      <c r="O62" s="171"/>
      <c r="P62" s="171"/>
      <c r="Q62" s="171"/>
      <c r="R62" s="172"/>
      <c r="T62" s="171"/>
    </row>
    <row r="63" spans="1:20" s="170" customFormat="1" ht="24" hidden="1" customHeight="1">
      <c r="A63" s="169">
        <f t="shared" si="1"/>
        <v>15</v>
      </c>
      <c r="B63" s="276" t="s">
        <v>730</v>
      </c>
      <c r="C63" s="251" t="s">
        <v>175</v>
      </c>
      <c r="D63" s="250" t="s">
        <v>176</v>
      </c>
      <c r="E63" s="250" t="s">
        <v>177</v>
      </c>
      <c r="F63" s="249" t="s">
        <v>740</v>
      </c>
      <c r="G63" s="248">
        <v>2</v>
      </c>
      <c r="H63" s="247" t="s">
        <v>178</v>
      </c>
      <c r="I63" s="275"/>
      <c r="J63" s="245"/>
      <c r="K63" s="274"/>
      <c r="L63" s="274"/>
      <c r="M63" s="243"/>
      <c r="N63" s="171" t="e">
        <f>VLOOKUP(C63,'Points-2015'!D:E,2,FALSE)</f>
        <v>#N/A</v>
      </c>
      <c r="O63" s="171"/>
      <c r="P63" s="171"/>
      <c r="Q63" s="171"/>
      <c r="R63" s="172"/>
      <c r="T63" s="171"/>
    </row>
    <row r="64" spans="1:20" s="170" customFormat="1" ht="24" hidden="1" customHeight="1">
      <c r="A64" s="169">
        <f t="shared" si="1"/>
        <v>15</v>
      </c>
      <c r="B64" s="273" t="s">
        <v>730</v>
      </c>
      <c r="C64" s="241" t="s">
        <v>175</v>
      </c>
      <c r="D64" s="240" t="s">
        <v>176</v>
      </c>
      <c r="E64" s="240" t="s">
        <v>177</v>
      </c>
      <c r="F64" s="239" t="s">
        <v>740</v>
      </c>
      <c r="G64" s="238">
        <v>2</v>
      </c>
      <c r="H64" s="237" t="s">
        <v>178</v>
      </c>
      <c r="I64" s="272"/>
      <c r="J64" s="235"/>
      <c r="K64" s="271"/>
      <c r="L64" s="271"/>
      <c r="M64" s="233"/>
      <c r="N64" s="171" t="e">
        <f>VLOOKUP(C64,'Points-2015'!D:E,2,FALSE)</f>
        <v>#N/A</v>
      </c>
      <c r="O64" s="171"/>
      <c r="P64" s="171"/>
      <c r="Q64" s="171"/>
      <c r="R64" s="172"/>
      <c r="T64" s="171"/>
    </row>
    <row r="65" spans="1:20" s="170" customFormat="1" ht="24" hidden="1" customHeight="1" thickBot="1">
      <c r="A65" s="169">
        <f t="shared" si="1"/>
        <v>15</v>
      </c>
      <c r="B65" s="270" t="s">
        <v>730</v>
      </c>
      <c r="C65" s="231" t="s">
        <v>175</v>
      </c>
      <c r="D65" s="230" t="s">
        <v>176</v>
      </c>
      <c r="E65" s="230" t="s">
        <v>177</v>
      </c>
      <c r="F65" s="229" t="s">
        <v>740</v>
      </c>
      <c r="G65" s="228">
        <v>2</v>
      </c>
      <c r="H65" s="227" t="s">
        <v>178</v>
      </c>
      <c r="I65" s="269"/>
      <c r="J65" s="225"/>
      <c r="K65" s="268"/>
      <c r="L65" s="268"/>
      <c r="M65" s="223"/>
      <c r="N65" s="171" t="e">
        <f>VLOOKUP(C65,'Points-2015'!D:E,2,FALSE)</f>
        <v>#N/A</v>
      </c>
      <c r="O65" s="171"/>
      <c r="P65" s="171"/>
      <c r="Q65" s="171"/>
      <c r="R65" s="172"/>
      <c r="T65" s="171"/>
    </row>
    <row r="66" spans="1:20" s="170" customFormat="1" ht="6.75" hidden="1" customHeight="1" thickBot="1">
      <c r="A66" s="182">
        <f t="shared" si="1"/>
        <v>15</v>
      </c>
      <c r="B66" s="267" t="s">
        <v>730</v>
      </c>
      <c r="C66" s="266"/>
      <c r="D66" s="265"/>
      <c r="E66" s="265"/>
      <c r="F66" s="178"/>
      <c r="G66" s="264"/>
      <c r="H66" s="177"/>
      <c r="I66" s="176"/>
      <c r="J66" s="263"/>
      <c r="K66" s="174"/>
      <c r="L66" s="174"/>
      <c r="M66" s="213"/>
      <c r="N66" s="171" t="e">
        <f>VLOOKUP(C66,'Points-2015'!D:E,2,FALSE)</f>
        <v>#N/A</v>
      </c>
      <c r="O66" s="171"/>
      <c r="P66" s="171"/>
      <c r="Q66" s="171"/>
      <c r="R66" s="172"/>
      <c r="T66" s="171"/>
    </row>
    <row r="67" spans="1:20" s="170" customFormat="1" ht="24" hidden="1" customHeight="1">
      <c r="A67" s="169">
        <f t="shared" si="1"/>
        <v>16</v>
      </c>
      <c r="B67" s="262" t="s">
        <v>730</v>
      </c>
      <c r="C67" s="211" t="s">
        <v>175</v>
      </c>
      <c r="D67" s="210" t="s">
        <v>176</v>
      </c>
      <c r="E67" s="210" t="s">
        <v>177</v>
      </c>
      <c r="F67" s="209" t="s">
        <v>740</v>
      </c>
      <c r="G67" s="208">
        <v>2</v>
      </c>
      <c r="H67" s="207" t="s">
        <v>178</v>
      </c>
      <c r="I67" s="261"/>
      <c r="J67" s="205"/>
      <c r="K67" s="260"/>
      <c r="L67" s="260"/>
      <c r="M67" s="203"/>
      <c r="N67" s="171" t="e">
        <f>VLOOKUP(C67,'Points-2015'!D:E,2,FALSE)</f>
        <v>#N/A</v>
      </c>
      <c r="O67" s="171"/>
      <c r="P67" s="171"/>
      <c r="Q67" s="171"/>
      <c r="R67" s="172"/>
      <c r="T67" s="171"/>
    </row>
    <row r="68" spans="1:20" s="170" customFormat="1" ht="24" hidden="1" customHeight="1">
      <c r="A68" s="169">
        <f t="shared" si="1"/>
        <v>16</v>
      </c>
      <c r="B68" s="259" t="s">
        <v>730</v>
      </c>
      <c r="C68" s="201" t="s">
        <v>175</v>
      </c>
      <c r="D68" s="200" t="s">
        <v>176</v>
      </c>
      <c r="E68" s="200" t="s">
        <v>177</v>
      </c>
      <c r="F68" s="199" t="s">
        <v>740</v>
      </c>
      <c r="G68" s="198">
        <v>2</v>
      </c>
      <c r="H68" s="197" t="s">
        <v>178</v>
      </c>
      <c r="I68" s="258"/>
      <c r="J68" s="195"/>
      <c r="K68" s="257"/>
      <c r="L68" s="257"/>
      <c r="M68" s="193"/>
      <c r="N68" s="171" t="e">
        <f>VLOOKUP(C68,'Points-2015'!D:E,2,FALSE)</f>
        <v>#N/A</v>
      </c>
      <c r="O68" s="171"/>
      <c r="P68" s="171"/>
      <c r="Q68" s="171"/>
      <c r="R68" s="172"/>
      <c r="T68" s="171"/>
    </row>
    <row r="69" spans="1:20" s="170" customFormat="1" ht="24" hidden="1" customHeight="1" thickBot="1">
      <c r="A69" s="169">
        <f t="shared" si="1"/>
        <v>16</v>
      </c>
      <c r="B69" s="278" t="s">
        <v>730</v>
      </c>
      <c r="C69" s="191" t="s">
        <v>175</v>
      </c>
      <c r="D69" s="190" t="s">
        <v>176</v>
      </c>
      <c r="E69" s="190" t="s">
        <v>177</v>
      </c>
      <c r="F69" s="189" t="s">
        <v>740</v>
      </c>
      <c r="G69" s="188">
        <v>2</v>
      </c>
      <c r="H69" s="187" t="s">
        <v>178</v>
      </c>
      <c r="I69" s="256"/>
      <c r="J69" s="185"/>
      <c r="K69" s="255"/>
      <c r="L69" s="255"/>
      <c r="M69" s="183"/>
      <c r="N69" s="171" t="e">
        <f>VLOOKUP(C69,'Points-2015'!D:E,2,FALSE)</f>
        <v>#N/A</v>
      </c>
      <c r="O69" s="171"/>
      <c r="P69" s="171"/>
      <c r="Q69" s="171"/>
      <c r="R69" s="172"/>
      <c r="T69" s="171"/>
    </row>
    <row r="70" spans="1:20" s="170" customFormat="1" ht="6.75" hidden="1" customHeight="1" thickBot="1">
      <c r="A70" s="182">
        <f t="shared" si="1"/>
        <v>16</v>
      </c>
      <c r="B70" s="267" t="s">
        <v>730</v>
      </c>
      <c r="C70" s="266"/>
      <c r="D70" s="265"/>
      <c r="E70" s="265"/>
      <c r="F70" s="178"/>
      <c r="G70" s="264"/>
      <c r="H70" s="177"/>
      <c r="I70" s="176"/>
      <c r="J70" s="263"/>
      <c r="K70" s="174"/>
      <c r="L70" s="174"/>
      <c r="M70" s="213"/>
      <c r="N70" s="171" t="e">
        <f>VLOOKUP(C70,'Points-2015'!D:E,2,FALSE)</f>
        <v>#N/A</v>
      </c>
      <c r="O70" s="171"/>
      <c r="P70" s="171"/>
      <c r="Q70" s="171"/>
      <c r="R70" s="172"/>
      <c r="T70" s="171"/>
    </row>
    <row r="71" spans="1:20" s="170" customFormat="1" ht="24" hidden="1" customHeight="1">
      <c r="A71" s="169">
        <f t="shared" si="1"/>
        <v>17</v>
      </c>
      <c r="B71" s="276" t="s">
        <v>730</v>
      </c>
      <c r="C71" s="251" t="s">
        <v>175</v>
      </c>
      <c r="D71" s="250" t="s">
        <v>176</v>
      </c>
      <c r="E71" s="250" t="s">
        <v>177</v>
      </c>
      <c r="F71" s="249" t="s">
        <v>740</v>
      </c>
      <c r="G71" s="248">
        <v>2</v>
      </c>
      <c r="H71" s="247" t="s">
        <v>178</v>
      </c>
      <c r="I71" s="275"/>
      <c r="J71" s="245"/>
      <c r="K71" s="274"/>
      <c r="L71" s="274"/>
      <c r="M71" s="243"/>
      <c r="N71" s="171" t="e">
        <f>VLOOKUP(C71,'Points-2015'!D:E,2,FALSE)</f>
        <v>#N/A</v>
      </c>
      <c r="O71" s="171"/>
      <c r="P71" s="171"/>
      <c r="Q71" s="171"/>
      <c r="R71" s="172"/>
      <c r="T71" s="171"/>
    </row>
    <row r="72" spans="1:20" s="170" customFormat="1" ht="24" hidden="1" customHeight="1">
      <c r="A72" s="169">
        <f t="shared" si="1"/>
        <v>17</v>
      </c>
      <c r="B72" s="273" t="s">
        <v>730</v>
      </c>
      <c r="C72" s="241" t="s">
        <v>175</v>
      </c>
      <c r="D72" s="240" t="s">
        <v>176</v>
      </c>
      <c r="E72" s="240" t="s">
        <v>177</v>
      </c>
      <c r="F72" s="239" t="s">
        <v>740</v>
      </c>
      <c r="G72" s="238">
        <v>2</v>
      </c>
      <c r="H72" s="237" t="s">
        <v>178</v>
      </c>
      <c r="I72" s="272"/>
      <c r="J72" s="235"/>
      <c r="K72" s="271"/>
      <c r="L72" s="271"/>
      <c r="M72" s="233"/>
      <c r="N72" s="171" t="e">
        <f>VLOOKUP(C72,'Points-2015'!D:E,2,FALSE)</f>
        <v>#N/A</v>
      </c>
      <c r="O72" s="171"/>
      <c r="P72" s="171"/>
      <c r="Q72" s="171"/>
      <c r="R72" s="172"/>
      <c r="T72" s="171"/>
    </row>
    <row r="73" spans="1:20" s="170" customFormat="1" ht="24" hidden="1" customHeight="1" thickBot="1">
      <c r="A73" s="169">
        <f t="shared" si="1"/>
        <v>17</v>
      </c>
      <c r="B73" s="270" t="s">
        <v>730</v>
      </c>
      <c r="C73" s="231" t="s">
        <v>175</v>
      </c>
      <c r="D73" s="230" t="s">
        <v>176</v>
      </c>
      <c r="E73" s="230" t="s">
        <v>177</v>
      </c>
      <c r="F73" s="229" t="s">
        <v>740</v>
      </c>
      <c r="G73" s="228">
        <v>2</v>
      </c>
      <c r="H73" s="227" t="s">
        <v>178</v>
      </c>
      <c r="I73" s="269"/>
      <c r="J73" s="225"/>
      <c r="K73" s="268"/>
      <c r="L73" s="268"/>
      <c r="M73" s="223"/>
      <c r="N73" s="171" t="e">
        <f>VLOOKUP(C73,'Points-2015'!D:E,2,FALSE)</f>
        <v>#N/A</v>
      </c>
      <c r="O73" s="171"/>
      <c r="P73" s="171"/>
      <c r="Q73" s="171"/>
      <c r="R73" s="172"/>
      <c r="T73" s="171"/>
    </row>
    <row r="74" spans="1:20" s="170" customFormat="1" ht="6.75" hidden="1" customHeight="1" thickBot="1">
      <c r="A74" s="182">
        <f t="shared" si="1"/>
        <v>17</v>
      </c>
      <c r="B74" s="267" t="s">
        <v>730</v>
      </c>
      <c r="C74" s="266"/>
      <c r="D74" s="265"/>
      <c r="E74" s="265"/>
      <c r="F74" s="178"/>
      <c r="G74" s="264"/>
      <c r="H74" s="177"/>
      <c r="I74" s="176"/>
      <c r="J74" s="263"/>
      <c r="K74" s="174"/>
      <c r="L74" s="174"/>
      <c r="M74" s="213"/>
      <c r="N74" s="171" t="e">
        <f>VLOOKUP(C74,'Points-2015'!D:E,2,FALSE)</f>
        <v>#N/A</v>
      </c>
      <c r="O74" s="171"/>
      <c r="P74" s="171"/>
      <c r="Q74" s="171"/>
      <c r="R74" s="172"/>
      <c r="T74" s="171"/>
    </row>
    <row r="75" spans="1:20" s="170" customFormat="1" ht="24" hidden="1" customHeight="1">
      <c r="A75" s="169">
        <f t="shared" ref="A75:A106" si="2">A71+1</f>
        <v>18</v>
      </c>
      <c r="B75" s="262" t="s">
        <v>730</v>
      </c>
      <c r="C75" s="211" t="s">
        <v>175</v>
      </c>
      <c r="D75" s="210" t="s">
        <v>176</v>
      </c>
      <c r="E75" s="210" t="s">
        <v>177</v>
      </c>
      <c r="F75" s="209" t="s">
        <v>740</v>
      </c>
      <c r="G75" s="208">
        <v>2</v>
      </c>
      <c r="H75" s="207" t="s">
        <v>178</v>
      </c>
      <c r="I75" s="261"/>
      <c r="J75" s="205"/>
      <c r="K75" s="260"/>
      <c r="L75" s="260"/>
      <c r="M75" s="203"/>
      <c r="N75" s="171" t="e">
        <f>VLOOKUP(C75,'Points-2015'!D:E,2,FALSE)</f>
        <v>#N/A</v>
      </c>
      <c r="O75" s="171"/>
      <c r="P75" s="171"/>
      <c r="Q75" s="171"/>
      <c r="R75" s="172"/>
      <c r="T75" s="171"/>
    </row>
    <row r="76" spans="1:20" s="170" customFormat="1" ht="24" hidden="1" customHeight="1">
      <c r="A76" s="169">
        <f t="shared" si="2"/>
        <v>18</v>
      </c>
      <c r="B76" s="259" t="s">
        <v>730</v>
      </c>
      <c r="C76" s="201" t="s">
        <v>175</v>
      </c>
      <c r="D76" s="200" t="s">
        <v>176</v>
      </c>
      <c r="E76" s="200" t="s">
        <v>177</v>
      </c>
      <c r="F76" s="199" t="s">
        <v>740</v>
      </c>
      <c r="G76" s="198">
        <v>2</v>
      </c>
      <c r="H76" s="197" t="s">
        <v>178</v>
      </c>
      <c r="I76" s="258"/>
      <c r="J76" s="195"/>
      <c r="K76" s="257"/>
      <c r="L76" s="257"/>
      <c r="M76" s="193"/>
      <c r="N76" s="171" t="e">
        <f>VLOOKUP(C76,'Points-2015'!D:E,2,FALSE)</f>
        <v>#N/A</v>
      </c>
      <c r="O76" s="171"/>
      <c r="P76" s="171"/>
      <c r="Q76" s="171"/>
      <c r="R76" s="172"/>
      <c r="T76" s="171"/>
    </row>
    <row r="77" spans="1:20" s="170" customFormat="1" ht="24" hidden="1" customHeight="1" thickBot="1">
      <c r="A77" s="169">
        <f t="shared" si="2"/>
        <v>18</v>
      </c>
      <c r="B77" s="278" t="s">
        <v>730</v>
      </c>
      <c r="C77" s="191" t="s">
        <v>175</v>
      </c>
      <c r="D77" s="190" t="s">
        <v>176</v>
      </c>
      <c r="E77" s="190" t="s">
        <v>177</v>
      </c>
      <c r="F77" s="189" t="s">
        <v>740</v>
      </c>
      <c r="G77" s="188">
        <v>2</v>
      </c>
      <c r="H77" s="187" t="s">
        <v>178</v>
      </c>
      <c r="I77" s="256"/>
      <c r="J77" s="185"/>
      <c r="K77" s="255"/>
      <c r="L77" s="255"/>
      <c r="M77" s="183"/>
      <c r="N77" s="171" t="e">
        <f>VLOOKUP(C77,'Points-2015'!D:E,2,FALSE)</f>
        <v>#N/A</v>
      </c>
      <c r="O77" s="171"/>
      <c r="P77" s="171"/>
      <c r="Q77" s="171"/>
      <c r="R77" s="172"/>
      <c r="T77" s="171"/>
    </row>
    <row r="78" spans="1:20" s="170" customFormat="1" ht="6.75" hidden="1" customHeight="1" thickBot="1">
      <c r="A78" s="182">
        <f t="shared" si="2"/>
        <v>18</v>
      </c>
      <c r="B78" s="267" t="s">
        <v>730</v>
      </c>
      <c r="C78" s="266"/>
      <c r="D78" s="265"/>
      <c r="E78" s="265"/>
      <c r="F78" s="178"/>
      <c r="G78" s="264"/>
      <c r="H78" s="177"/>
      <c r="I78" s="176"/>
      <c r="J78" s="263"/>
      <c r="K78" s="174"/>
      <c r="L78" s="174"/>
      <c r="M78" s="213"/>
      <c r="N78" s="171" t="e">
        <f>VLOOKUP(C78,'Points-2015'!D:E,2,FALSE)</f>
        <v>#N/A</v>
      </c>
      <c r="O78" s="171"/>
      <c r="P78" s="171"/>
      <c r="Q78" s="171"/>
      <c r="R78" s="172"/>
      <c r="T78" s="171"/>
    </row>
    <row r="79" spans="1:20" s="170" customFormat="1" ht="24" hidden="1" customHeight="1">
      <c r="A79" s="169">
        <f t="shared" si="2"/>
        <v>19</v>
      </c>
      <c r="B79" s="276" t="s">
        <v>730</v>
      </c>
      <c r="C79" s="251" t="s">
        <v>175</v>
      </c>
      <c r="D79" s="250" t="s">
        <v>176</v>
      </c>
      <c r="E79" s="250" t="s">
        <v>177</v>
      </c>
      <c r="F79" s="249" t="s">
        <v>740</v>
      </c>
      <c r="G79" s="248">
        <v>2</v>
      </c>
      <c r="H79" s="247" t="s">
        <v>178</v>
      </c>
      <c r="I79" s="275"/>
      <c r="J79" s="245"/>
      <c r="K79" s="274"/>
      <c r="L79" s="274"/>
      <c r="M79" s="243"/>
      <c r="N79" s="171" t="e">
        <f>VLOOKUP(C79,'Points-2015'!D:E,2,FALSE)</f>
        <v>#N/A</v>
      </c>
      <c r="O79" s="171"/>
      <c r="P79" s="171"/>
      <c r="Q79" s="171"/>
      <c r="R79" s="172"/>
      <c r="T79" s="171"/>
    </row>
    <row r="80" spans="1:20" s="170" customFormat="1" ht="24" hidden="1" customHeight="1">
      <c r="A80" s="169">
        <f t="shared" si="2"/>
        <v>19</v>
      </c>
      <c r="B80" s="273" t="s">
        <v>730</v>
      </c>
      <c r="C80" s="241" t="s">
        <v>175</v>
      </c>
      <c r="D80" s="240" t="s">
        <v>176</v>
      </c>
      <c r="E80" s="240" t="s">
        <v>177</v>
      </c>
      <c r="F80" s="239" t="s">
        <v>740</v>
      </c>
      <c r="G80" s="238">
        <v>2</v>
      </c>
      <c r="H80" s="237" t="s">
        <v>178</v>
      </c>
      <c r="I80" s="272"/>
      <c r="J80" s="235"/>
      <c r="K80" s="271"/>
      <c r="L80" s="271"/>
      <c r="M80" s="233"/>
      <c r="N80" s="171" t="e">
        <f>VLOOKUP(C80,'Points-2015'!D:E,2,FALSE)</f>
        <v>#N/A</v>
      </c>
      <c r="O80" s="171"/>
      <c r="P80" s="171"/>
      <c r="Q80" s="171"/>
      <c r="R80" s="172"/>
      <c r="T80" s="171"/>
    </row>
    <row r="81" spans="1:20" s="170" customFormat="1" ht="24" hidden="1" customHeight="1" thickBot="1">
      <c r="A81" s="169">
        <f t="shared" si="2"/>
        <v>19</v>
      </c>
      <c r="B81" s="270" t="s">
        <v>730</v>
      </c>
      <c r="C81" s="231" t="s">
        <v>175</v>
      </c>
      <c r="D81" s="230" t="s">
        <v>176</v>
      </c>
      <c r="E81" s="230" t="s">
        <v>177</v>
      </c>
      <c r="F81" s="229" t="s">
        <v>740</v>
      </c>
      <c r="G81" s="228">
        <v>2</v>
      </c>
      <c r="H81" s="227" t="s">
        <v>178</v>
      </c>
      <c r="I81" s="269"/>
      <c r="J81" s="225"/>
      <c r="K81" s="268"/>
      <c r="L81" s="268"/>
      <c r="M81" s="223"/>
      <c r="N81" s="171" t="e">
        <f>VLOOKUP(C81,'Points-2015'!D:E,2,FALSE)</f>
        <v>#N/A</v>
      </c>
      <c r="O81" s="171"/>
      <c r="P81" s="171"/>
      <c r="Q81" s="171"/>
      <c r="R81" s="172"/>
      <c r="T81" s="171"/>
    </row>
    <row r="82" spans="1:20" s="170" customFormat="1" ht="6.75" hidden="1" customHeight="1" thickBot="1">
      <c r="A82" s="182">
        <f t="shared" si="2"/>
        <v>19</v>
      </c>
      <c r="B82" s="267" t="s">
        <v>730</v>
      </c>
      <c r="C82" s="266"/>
      <c r="D82" s="265"/>
      <c r="E82" s="265"/>
      <c r="F82" s="178"/>
      <c r="G82" s="264"/>
      <c r="H82" s="177"/>
      <c r="I82" s="176"/>
      <c r="J82" s="263"/>
      <c r="K82" s="174"/>
      <c r="L82" s="174"/>
      <c r="M82" s="213"/>
      <c r="N82" s="171" t="e">
        <f>VLOOKUP(C82,'Points-2015'!D:E,2,FALSE)</f>
        <v>#N/A</v>
      </c>
      <c r="O82" s="171"/>
      <c r="P82" s="171"/>
      <c r="Q82" s="171"/>
      <c r="R82" s="172"/>
      <c r="T82" s="171"/>
    </row>
    <row r="83" spans="1:20" s="170" customFormat="1" ht="24" hidden="1" customHeight="1">
      <c r="A83" s="169">
        <f t="shared" si="2"/>
        <v>20</v>
      </c>
      <c r="B83" s="262" t="s">
        <v>730</v>
      </c>
      <c r="C83" s="211" t="s">
        <v>175</v>
      </c>
      <c r="D83" s="210" t="s">
        <v>176</v>
      </c>
      <c r="E83" s="210" t="s">
        <v>177</v>
      </c>
      <c r="F83" s="209" t="s">
        <v>740</v>
      </c>
      <c r="G83" s="208">
        <v>2</v>
      </c>
      <c r="H83" s="207" t="s">
        <v>178</v>
      </c>
      <c r="I83" s="261"/>
      <c r="J83" s="205"/>
      <c r="K83" s="260"/>
      <c r="L83" s="260"/>
      <c r="M83" s="203"/>
      <c r="N83" s="171" t="e">
        <f>VLOOKUP(C83,'Points-2015'!D:E,2,FALSE)</f>
        <v>#N/A</v>
      </c>
      <c r="O83" s="171"/>
      <c r="P83" s="171"/>
      <c r="Q83" s="171"/>
      <c r="R83" s="172"/>
      <c r="T83" s="171"/>
    </row>
    <row r="84" spans="1:20" s="170" customFormat="1" ht="24" hidden="1" customHeight="1">
      <c r="A84" s="169">
        <f t="shared" si="2"/>
        <v>20</v>
      </c>
      <c r="B84" s="259" t="s">
        <v>730</v>
      </c>
      <c r="C84" s="201" t="s">
        <v>175</v>
      </c>
      <c r="D84" s="200" t="s">
        <v>176</v>
      </c>
      <c r="E84" s="200" t="s">
        <v>177</v>
      </c>
      <c r="F84" s="199" t="s">
        <v>740</v>
      </c>
      <c r="G84" s="198">
        <v>2</v>
      </c>
      <c r="H84" s="197" t="s">
        <v>178</v>
      </c>
      <c r="I84" s="258"/>
      <c r="J84" s="195"/>
      <c r="K84" s="257"/>
      <c r="L84" s="257"/>
      <c r="M84" s="193"/>
      <c r="N84" s="171" t="e">
        <f>VLOOKUP(C84,'Points-2015'!D:E,2,FALSE)</f>
        <v>#N/A</v>
      </c>
      <c r="O84" s="171"/>
      <c r="P84" s="171"/>
      <c r="Q84" s="171"/>
      <c r="R84" s="172"/>
      <c r="T84" s="171"/>
    </row>
    <row r="85" spans="1:20" s="170" customFormat="1" ht="24" hidden="1" customHeight="1" thickBot="1">
      <c r="A85" s="169">
        <f t="shared" si="2"/>
        <v>20</v>
      </c>
      <c r="B85" s="278" t="s">
        <v>730</v>
      </c>
      <c r="C85" s="191" t="s">
        <v>175</v>
      </c>
      <c r="D85" s="190" t="s">
        <v>176</v>
      </c>
      <c r="E85" s="190" t="s">
        <v>177</v>
      </c>
      <c r="F85" s="189" t="s">
        <v>740</v>
      </c>
      <c r="G85" s="188">
        <v>2</v>
      </c>
      <c r="H85" s="187" t="s">
        <v>178</v>
      </c>
      <c r="I85" s="256"/>
      <c r="J85" s="185"/>
      <c r="K85" s="255"/>
      <c r="L85" s="255"/>
      <c r="M85" s="183"/>
      <c r="N85" s="171" t="e">
        <f>VLOOKUP(C85,'Points-2015'!D:E,2,FALSE)</f>
        <v>#N/A</v>
      </c>
      <c r="O85" s="171"/>
      <c r="P85" s="171"/>
      <c r="Q85" s="171"/>
      <c r="R85" s="172"/>
      <c r="T85" s="171"/>
    </row>
    <row r="86" spans="1:20" s="170" customFormat="1" ht="6.75" hidden="1" customHeight="1" thickBot="1">
      <c r="A86" s="182">
        <f t="shared" si="2"/>
        <v>20</v>
      </c>
      <c r="B86" s="267" t="s">
        <v>730</v>
      </c>
      <c r="C86" s="266"/>
      <c r="D86" s="265"/>
      <c r="E86" s="265"/>
      <c r="F86" s="178"/>
      <c r="G86" s="264"/>
      <c r="H86" s="177"/>
      <c r="I86" s="176"/>
      <c r="J86" s="263"/>
      <c r="K86" s="174"/>
      <c r="L86" s="174"/>
      <c r="M86" s="213"/>
      <c r="N86" s="171" t="e">
        <f>VLOOKUP(C86,'Points-2015'!D:E,2,FALSE)</f>
        <v>#N/A</v>
      </c>
      <c r="O86" s="171"/>
      <c r="P86" s="171"/>
      <c r="Q86" s="171"/>
      <c r="R86" s="172"/>
      <c r="T86" s="171"/>
    </row>
    <row r="87" spans="1:20" s="170" customFormat="1" ht="24" hidden="1" customHeight="1">
      <c r="A87" s="169">
        <f t="shared" si="2"/>
        <v>21</v>
      </c>
      <c r="B87" s="276" t="s">
        <v>730</v>
      </c>
      <c r="C87" s="251" t="s">
        <v>175</v>
      </c>
      <c r="D87" s="250" t="s">
        <v>176</v>
      </c>
      <c r="E87" s="250" t="s">
        <v>177</v>
      </c>
      <c r="F87" s="249" t="s">
        <v>740</v>
      </c>
      <c r="G87" s="248">
        <v>2</v>
      </c>
      <c r="H87" s="247" t="s">
        <v>178</v>
      </c>
      <c r="I87" s="275"/>
      <c r="J87" s="245"/>
      <c r="K87" s="274"/>
      <c r="L87" s="274"/>
      <c r="M87" s="243"/>
      <c r="N87" s="171" t="e">
        <f>VLOOKUP(C87,'Points-2015'!D:E,2,FALSE)</f>
        <v>#N/A</v>
      </c>
      <c r="O87" s="171"/>
      <c r="P87" s="171"/>
      <c r="Q87" s="171"/>
      <c r="R87" s="172"/>
      <c r="T87" s="171"/>
    </row>
    <row r="88" spans="1:20" s="170" customFormat="1" ht="24" hidden="1" customHeight="1">
      <c r="A88" s="169">
        <f t="shared" si="2"/>
        <v>21</v>
      </c>
      <c r="B88" s="273" t="s">
        <v>730</v>
      </c>
      <c r="C88" s="241" t="s">
        <v>175</v>
      </c>
      <c r="D88" s="240" t="s">
        <v>176</v>
      </c>
      <c r="E88" s="240" t="s">
        <v>177</v>
      </c>
      <c r="F88" s="239" t="s">
        <v>740</v>
      </c>
      <c r="G88" s="238">
        <v>2</v>
      </c>
      <c r="H88" s="237" t="s">
        <v>178</v>
      </c>
      <c r="I88" s="272"/>
      <c r="J88" s="235"/>
      <c r="K88" s="271"/>
      <c r="L88" s="271"/>
      <c r="M88" s="233"/>
      <c r="N88" s="171" t="e">
        <f>VLOOKUP(C88,'Points-2015'!D:E,2,FALSE)</f>
        <v>#N/A</v>
      </c>
      <c r="O88" s="171"/>
      <c r="P88" s="171"/>
      <c r="Q88" s="171"/>
      <c r="R88" s="172"/>
      <c r="T88" s="171"/>
    </row>
    <row r="89" spans="1:20" s="170" customFormat="1" ht="24" hidden="1" customHeight="1" thickBot="1">
      <c r="A89" s="169">
        <f t="shared" si="2"/>
        <v>21</v>
      </c>
      <c r="B89" s="270" t="s">
        <v>730</v>
      </c>
      <c r="C89" s="231" t="s">
        <v>175</v>
      </c>
      <c r="D89" s="230" t="s">
        <v>176</v>
      </c>
      <c r="E89" s="230" t="s">
        <v>177</v>
      </c>
      <c r="F89" s="229" t="s">
        <v>740</v>
      </c>
      <c r="G89" s="228">
        <v>2</v>
      </c>
      <c r="H89" s="227" t="s">
        <v>178</v>
      </c>
      <c r="I89" s="269"/>
      <c r="J89" s="225"/>
      <c r="K89" s="268"/>
      <c r="L89" s="268"/>
      <c r="M89" s="223"/>
      <c r="N89" s="171" t="e">
        <f>VLOOKUP(C89,'Points-2015'!D:E,2,FALSE)</f>
        <v>#N/A</v>
      </c>
      <c r="O89" s="171"/>
      <c r="P89" s="171"/>
      <c r="Q89" s="171"/>
      <c r="R89" s="172"/>
      <c r="T89" s="171"/>
    </row>
    <row r="90" spans="1:20" s="170" customFormat="1" ht="6.75" hidden="1" customHeight="1" thickBot="1">
      <c r="A90" s="182">
        <f t="shared" si="2"/>
        <v>21</v>
      </c>
      <c r="B90" s="267" t="s">
        <v>730</v>
      </c>
      <c r="C90" s="266"/>
      <c r="D90" s="265"/>
      <c r="E90" s="265"/>
      <c r="F90" s="178"/>
      <c r="G90" s="264"/>
      <c r="H90" s="177"/>
      <c r="I90" s="176"/>
      <c r="J90" s="263"/>
      <c r="K90" s="174"/>
      <c r="L90" s="174"/>
      <c r="M90" s="213"/>
      <c r="N90" s="171" t="e">
        <f>VLOOKUP(C90,'Points-2015'!D:E,2,FALSE)</f>
        <v>#N/A</v>
      </c>
      <c r="O90" s="171"/>
      <c r="P90" s="171"/>
      <c r="Q90" s="171"/>
      <c r="R90" s="172"/>
      <c r="T90" s="171"/>
    </row>
    <row r="91" spans="1:20" s="170" customFormat="1" ht="24" hidden="1" customHeight="1">
      <c r="A91" s="169">
        <f t="shared" si="2"/>
        <v>22</v>
      </c>
      <c r="B91" s="262" t="s">
        <v>730</v>
      </c>
      <c r="C91" s="211" t="s">
        <v>175</v>
      </c>
      <c r="D91" s="210" t="s">
        <v>176</v>
      </c>
      <c r="E91" s="210" t="s">
        <v>177</v>
      </c>
      <c r="F91" s="209" t="s">
        <v>740</v>
      </c>
      <c r="G91" s="208">
        <v>2</v>
      </c>
      <c r="H91" s="207" t="s">
        <v>178</v>
      </c>
      <c r="I91" s="261"/>
      <c r="J91" s="205"/>
      <c r="K91" s="260"/>
      <c r="L91" s="260"/>
      <c r="M91" s="203"/>
      <c r="N91" s="171" t="e">
        <f>VLOOKUP(C91,'Points-2015'!D:E,2,FALSE)</f>
        <v>#N/A</v>
      </c>
      <c r="O91" s="171"/>
      <c r="P91" s="171"/>
      <c r="Q91" s="171"/>
      <c r="R91" s="172"/>
      <c r="T91" s="171"/>
    </row>
    <row r="92" spans="1:20" s="170" customFormat="1" ht="24" hidden="1" customHeight="1">
      <c r="A92" s="169">
        <f t="shared" si="2"/>
        <v>22</v>
      </c>
      <c r="B92" s="259" t="s">
        <v>730</v>
      </c>
      <c r="C92" s="201" t="s">
        <v>175</v>
      </c>
      <c r="D92" s="200" t="s">
        <v>176</v>
      </c>
      <c r="E92" s="200" t="s">
        <v>177</v>
      </c>
      <c r="F92" s="199" t="s">
        <v>740</v>
      </c>
      <c r="G92" s="198">
        <v>2</v>
      </c>
      <c r="H92" s="197" t="s">
        <v>178</v>
      </c>
      <c r="I92" s="258"/>
      <c r="J92" s="195"/>
      <c r="K92" s="257"/>
      <c r="L92" s="257"/>
      <c r="M92" s="193"/>
      <c r="N92" s="171" t="e">
        <f>VLOOKUP(C92,'Points-2015'!D:E,2,FALSE)</f>
        <v>#N/A</v>
      </c>
      <c r="O92" s="171"/>
      <c r="P92" s="171"/>
      <c r="Q92" s="171"/>
      <c r="R92" s="172"/>
      <c r="T92" s="171"/>
    </row>
    <row r="93" spans="1:20" s="170" customFormat="1" ht="24" hidden="1" customHeight="1" thickBot="1">
      <c r="A93" s="169">
        <f t="shared" si="2"/>
        <v>22</v>
      </c>
      <c r="B93" s="278" t="s">
        <v>730</v>
      </c>
      <c r="C93" s="191" t="s">
        <v>175</v>
      </c>
      <c r="D93" s="190" t="s">
        <v>176</v>
      </c>
      <c r="E93" s="190" t="s">
        <v>177</v>
      </c>
      <c r="F93" s="189" t="s">
        <v>740</v>
      </c>
      <c r="G93" s="188">
        <v>2</v>
      </c>
      <c r="H93" s="187" t="s">
        <v>178</v>
      </c>
      <c r="I93" s="256"/>
      <c r="J93" s="185"/>
      <c r="K93" s="255"/>
      <c r="L93" s="255"/>
      <c r="M93" s="183"/>
      <c r="N93" s="171" t="e">
        <f>VLOOKUP(C93,'Points-2015'!D:E,2,FALSE)</f>
        <v>#N/A</v>
      </c>
      <c r="O93" s="171"/>
      <c r="P93" s="171"/>
      <c r="Q93" s="171"/>
      <c r="R93" s="172"/>
      <c r="T93" s="171"/>
    </row>
    <row r="94" spans="1:20" s="170" customFormat="1" ht="6.75" hidden="1" customHeight="1" thickBot="1">
      <c r="A94" s="182">
        <f t="shared" si="2"/>
        <v>22</v>
      </c>
      <c r="B94" s="267" t="s">
        <v>730</v>
      </c>
      <c r="C94" s="266"/>
      <c r="D94" s="265"/>
      <c r="E94" s="265"/>
      <c r="F94" s="178"/>
      <c r="G94" s="264"/>
      <c r="H94" s="177"/>
      <c r="I94" s="176"/>
      <c r="J94" s="263"/>
      <c r="K94" s="174"/>
      <c r="L94" s="174"/>
      <c r="M94" s="213"/>
      <c r="N94" s="171" t="e">
        <f>VLOOKUP(C94,'Points-2015'!D:E,2,FALSE)</f>
        <v>#N/A</v>
      </c>
      <c r="O94" s="171"/>
      <c r="P94" s="171"/>
      <c r="Q94" s="171"/>
      <c r="R94" s="172"/>
      <c r="T94" s="171"/>
    </row>
    <row r="95" spans="1:20" s="170" customFormat="1" ht="24" hidden="1" customHeight="1">
      <c r="A95" s="169">
        <f t="shared" si="2"/>
        <v>23</v>
      </c>
      <c r="B95" s="276" t="s">
        <v>730</v>
      </c>
      <c r="C95" s="251" t="s">
        <v>175</v>
      </c>
      <c r="D95" s="250" t="s">
        <v>176</v>
      </c>
      <c r="E95" s="250" t="s">
        <v>177</v>
      </c>
      <c r="F95" s="249" t="s">
        <v>740</v>
      </c>
      <c r="G95" s="248">
        <v>2</v>
      </c>
      <c r="H95" s="247" t="s">
        <v>178</v>
      </c>
      <c r="I95" s="275"/>
      <c r="J95" s="245"/>
      <c r="K95" s="274"/>
      <c r="L95" s="274"/>
      <c r="M95" s="243"/>
      <c r="N95" s="171" t="e">
        <f>VLOOKUP(C95,'Points-2015'!D:E,2,FALSE)</f>
        <v>#N/A</v>
      </c>
      <c r="O95" s="171"/>
      <c r="P95" s="171"/>
      <c r="Q95" s="171"/>
      <c r="R95" s="172"/>
      <c r="T95" s="171"/>
    </row>
    <row r="96" spans="1:20" s="170" customFormat="1" ht="24" hidden="1" customHeight="1">
      <c r="A96" s="169">
        <f t="shared" si="2"/>
        <v>23</v>
      </c>
      <c r="B96" s="273" t="s">
        <v>730</v>
      </c>
      <c r="C96" s="241" t="s">
        <v>175</v>
      </c>
      <c r="D96" s="240" t="s">
        <v>176</v>
      </c>
      <c r="E96" s="240" t="s">
        <v>177</v>
      </c>
      <c r="F96" s="239" t="s">
        <v>740</v>
      </c>
      <c r="G96" s="238">
        <v>2</v>
      </c>
      <c r="H96" s="237" t="s">
        <v>178</v>
      </c>
      <c r="I96" s="272"/>
      <c r="J96" s="235"/>
      <c r="K96" s="271"/>
      <c r="L96" s="271"/>
      <c r="M96" s="233"/>
      <c r="N96" s="171" t="e">
        <f>VLOOKUP(C96,'Points-2015'!D:E,2,FALSE)</f>
        <v>#N/A</v>
      </c>
      <c r="O96" s="171"/>
      <c r="P96" s="171"/>
      <c r="Q96" s="171"/>
      <c r="R96" s="172"/>
      <c r="T96" s="171"/>
    </row>
    <row r="97" spans="1:20" s="170" customFormat="1" ht="24" hidden="1" customHeight="1" thickBot="1">
      <c r="A97" s="169">
        <f t="shared" si="2"/>
        <v>23</v>
      </c>
      <c r="B97" s="270" t="s">
        <v>730</v>
      </c>
      <c r="C97" s="231" t="s">
        <v>175</v>
      </c>
      <c r="D97" s="230" t="s">
        <v>176</v>
      </c>
      <c r="E97" s="230" t="s">
        <v>177</v>
      </c>
      <c r="F97" s="229" t="s">
        <v>740</v>
      </c>
      <c r="G97" s="228">
        <v>2</v>
      </c>
      <c r="H97" s="227" t="s">
        <v>178</v>
      </c>
      <c r="I97" s="269"/>
      <c r="J97" s="225"/>
      <c r="K97" s="268"/>
      <c r="L97" s="268"/>
      <c r="M97" s="223"/>
      <c r="N97" s="171" t="e">
        <f>VLOOKUP(C97,'Points-2015'!D:E,2,FALSE)</f>
        <v>#N/A</v>
      </c>
      <c r="O97" s="171"/>
      <c r="P97" s="171"/>
      <c r="Q97" s="171"/>
      <c r="R97" s="172"/>
      <c r="T97" s="171"/>
    </row>
    <row r="98" spans="1:20" s="170" customFormat="1" ht="6.75" hidden="1" customHeight="1" thickBot="1">
      <c r="A98" s="182">
        <f t="shared" si="2"/>
        <v>23</v>
      </c>
      <c r="B98" s="267" t="s">
        <v>730</v>
      </c>
      <c r="C98" s="266"/>
      <c r="D98" s="265"/>
      <c r="E98" s="265"/>
      <c r="F98" s="178"/>
      <c r="G98" s="264"/>
      <c r="H98" s="177"/>
      <c r="I98" s="176"/>
      <c r="J98" s="263"/>
      <c r="K98" s="174"/>
      <c r="L98" s="174"/>
      <c r="M98" s="213"/>
      <c r="N98" s="171" t="e">
        <f>VLOOKUP(C98,'Points-2015'!D:E,2,FALSE)</f>
        <v>#N/A</v>
      </c>
      <c r="O98" s="171"/>
      <c r="P98" s="171"/>
      <c r="Q98" s="171"/>
      <c r="R98" s="172"/>
      <c r="T98" s="171"/>
    </row>
    <row r="99" spans="1:20" s="170" customFormat="1" ht="24" hidden="1" customHeight="1">
      <c r="A99" s="169">
        <f t="shared" si="2"/>
        <v>24</v>
      </c>
      <c r="B99" s="262" t="s">
        <v>730</v>
      </c>
      <c r="C99" s="211" t="s">
        <v>175</v>
      </c>
      <c r="D99" s="210" t="s">
        <v>176</v>
      </c>
      <c r="E99" s="210" t="s">
        <v>177</v>
      </c>
      <c r="F99" s="209" t="s">
        <v>740</v>
      </c>
      <c r="G99" s="208">
        <v>2</v>
      </c>
      <c r="H99" s="207" t="s">
        <v>178</v>
      </c>
      <c r="I99" s="261"/>
      <c r="J99" s="205"/>
      <c r="K99" s="260"/>
      <c r="L99" s="260"/>
      <c r="M99" s="203"/>
      <c r="N99" s="171" t="e">
        <f>VLOOKUP(C99,'Points-2015'!D:E,2,FALSE)</f>
        <v>#N/A</v>
      </c>
      <c r="O99" s="171"/>
      <c r="P99" s="171"/>
      <c r="Q99" s="171"/>
      <c r="R99" s="172"/>
      <c r="T99" s="171"/>
    </row>
    <row r="100" spans="1:20" s="170" customFormat="1" ht="24" hidden="1" customHeight="1">
      <c r="A100" s="169">
        <f t="shared" si="2"/>
        <v>24</v>
      </c>
      <c r="B100" s="259" t="s">
        <v>730</v>
      </c>
      <c r="C100" s="201" t="s">
        <v>175</v>
      </c>
      <c r="D100" s="200" t="s">
        <v>176</v>
      </c>
      <c r="E100" s="200" t="s">
        <v>177</v>
      </c>
      <c r="F100" s="199" t="s">
        <v>740</v>
      </c>
      <c r="G100" s="198">
        <v>2</v>
      </c>
      <c r="H100" s="197" t="s">
        <v>178</v>
      </c>
      <c r="I100" s="258"/>
      <c r="J100" s="195"/>
      <c r="K100" s="257"/>
      <c r="L100" s="257"/>
      <c r="M100" s="193"/>
      <c r="N100" s="171" t="e">
        <f>VLOOKUP(C100,'Points-2015'!D:E,2,FALSE)</f>
        <v>#N/A</v>
      </c>
      <c r="O100" s="171"/>
      <c r="P100" s="171"/>
      <c r="Q100" s="171"/>
      <c r="R100" s="172"/>
      <c r="T100" s="171"/>
    </row>
    <row r="101" spans="1:20" s="170" customFormat="1" ht="24" hidden="1" customHeight="1" thickBot="1">
      <c r="A101" s="169">
        <f t="shared" si="2"/>
        <v>24</v>
      </c>
      <c r="B101" s="278" t="s">
        <v>730</v>
      </c>
      <c r="C101" s="191" t="s">
        <v>175</v>
      </c>
      <c r="D101" s="190" t="s">
        <v>176</v>
      </c>
      <c r="E101" s="190" t="s">
        <v>177</v>
      </c>
      <c r="F101" s="189" t="s">
        <v>740</v>
      </c>
      <c r="G101" s="188">
        <v>2</v>
      </c>
      <c r="H101" s="187" t="s">
        <v>178</v>
      </c>
      <c r="I101" s="256"/>
      <c r="J101" s="185"/>
      <c r="K101" s="255"/>
      <c r="L101" s="255"/>
      <c r="M101" s="183"/>
      <c r="N101" s="171" t="e">
        <f>VLOOKUP(C101,'Points-2015'!D:E,2,FALSE)</f>
        <v>#N/A</v>
      </c>
      <c r="O101" s="171"/>
      <c r="P101" s="171"/>
      <c r="Q101" s="171"/>
      <c r="R101" s="172"/>
      <c r="T101" s="171"/>
    </row>
    <row r="102" spans="1:20" s="170" customFormat="1" ht="6.75" hidden="1" customHeight="1" thickBot="1">
      <c r="A102" s="182">
        <f t="shared" si="2"/>
        <v>24</v>
      </c>
      <c r="B102" s="267" t="s">
        <v>730</v>
      </c>
      <c r="C102" s="266"/>
      <c r="D102" s="265"/>
      <c r="E102" s="265"/>
      <c r="F102" s="178"/>
      <c r="G102" s="264"/>
      <c r="H102" s="177"/>
      <c r="I102" s="176"/>
      <c r="J102" s="263"/>
      <c r="K102" s="174"/>
      <c r="L102" s="174"/>
      <c r="M102" s="213"/>
      <c r="N102" s="171" t="e">
        <f>VLOOKUP(C102,'Points-2015'!D:E,2,FALSE)</f>
        <v>#N/A</v>
      </c>
      <c r="O102" s="171"/>
      <c r="P102" s="171"/>
      <c r="Q102" s="171"/>
      <c r="R102" s="172"/>
      <c r="T102" s="171"/>
    </row>
    <row r="103" spans="1:20" s="170" customFormat="1" ht="24" hidden="1" customHeight="1">
      <c r="A103" s="169">
        <f t="shared" si="2"/>
        <v>25</v>
      </c>
      <c r="B103" s="276" t="s">
        <v>730</v>
      </c>
      <c r="C103" s="251" t="s">
        <v>175</v>
      </c>
      <c r="D103" s="250" t="s">
        <v>176</v>
      </c>
      <c r="E103" s="250" t="s">
        <v>177</v>
      </c>
      <c r="F103" s="249" t="s">
        <v>740</v>
      </c>
      <c r="G103" s="248">
        <v>2</v>
      </c>
      <c r="H103" s="247" t="s">
        <v>178</v>
      </c>
      <c r="I103" s="275"/>
      <c r="J103" s="245"/>
      <c r="K103" s="274"/>
      <c r="L103" s="274"/>
      <c r="M103" s="243"/>
      <c r="N103" s="171" t="e">
        <f>VLOOKUP(C103,'Points-2015'!D:E,2,FALSE)</f>
        <v>#N/A</v>
      </c>
      <c r="O103" s="171"/>
      <c r="P103" s="171"/>
      <c r="Q103" s="171"/>
      <c r="R103" s="172"/>
      <c r="T103" s="171"/>
    </row>
    <row r="104" spans="1:20" s="170" customFormat="1" ht="24" hidden="1" customHeight="1">
      <c r="A104" s="169">
        <f t="shared" si="2"/>
        <v>25</v>
      </c>
      <c r="B104" s="273" t="s">
        <v>730</v>
      </c>
      <c r="C104" s="241" t="s">
        <v>175</v>
      </c>
      <c r="D104" s="240" t="s">
        <v>176</v>
      </c>
      <c r="E104" s="240" t="s">
        <v>177</v>
      </c>
      <c r="F104" s="239" t="s">
        <v>740</v>
      </c>
      <c r="G104" s="238">
        <v>2</v>
      </c>
      <c r="H104" s="237" t="s">
        <v>178</v>
      </c>
      <c r="I104" s="272"/>
      <c r="J104" s="235"/>
      <c r="K104" s="271"/>
      <c r="L104" s="271"/>
      <c r="M104" s="233"/>
      <c r="N104" s="171" t="e">
        <f>VLOOKUP(C104,'Points-2015'!D:E,2,FALSE)</f>
        <v>#N/A</v>
      </c>
      <c r="O104" s="171"/>
      <c r="P104" s="171"/>
      <c r="Q104" s="171"/>
      <c r="R104" s="172"/>
      <c r="T104" s="171"/>
    </row>
    <row r="105" spans="1:20" s="170" customFormat="1" ht="24" hidden="1" customHeight="1" thickBot="1">
      <c r="A105" s="169">
        <f t="shared" si="2"/>
        <v>25</v>
      </c>
      <c r="B105" s="270" t="s">
        <v>730</v>
      </c>
      <c r="C105" s="231" t="s">
        <v>175</v>
      </c>
      <c r="D105" s="230" t="s">
        <v>176</v>
      </c>
      <c r="E105" s="230" t="s">
        <v>177</v>
      </c>
      <c r="F105" s="229" t="s">
        <v>740</v>
      </c>
      <c r="G105" s="228">
        <v>2</v>
      </c>
      <c r="H105" s="227" t="s">
        <v>178</v>
      </c>
      <c r="I105" s="269"/>
      <c r="J105" s="225"/>
      <c r="K105" s="268"/>
      <c r="L105" s="268"/>
      <c r="M105" s="223"/>
      <c r="N105" s="171" t="e">
        <f>VLOOKUP(C105,'Points-2015'!D:E,2,FALSE)</f>
        <v>#N/A</v>
      </c>
      <c r="O105" s="171"/>
      <c r="P105" s="171"/>
      <c r="Q105" s="171"/>
      <c r="R105" s="172"/>
      <c r="T105" s="171"/>
    </row>
    <row r="106" spans="1:20" s="170" customFormat="1" ht="6.75" hidden="1" customHeight="1" thickBot="1">
      <c r="A106" s="182">
        <f t="shared" si="2"/>
        <v>25</v>
      </c>
      <c r="B106" s="267" t="s">
        <v>730</v>
      </c>
      <c r="C106" s="266"/>
      <c r="D106" s="265"/>
      <c r="E106" s="265"/>
      <c r="F106" s="178"/>
      <c r="G106" s="264"/>
      <c r="H106" s="177"/>
      <c r="I106" s="176"/>
      <c r="J106" s="263"/>
      <c r="K106" s="174"/>
      <c r="L106" s="174"/>
      <c r="M106" s="213"/>
      <c r="N106" s="171" t="e">
        <f>VLOOKUP(C106,'Points-2015'!D:E,2,FALSE)</f>
        <v>#N/A</v>
      </c>
      <c r="O106" s="171"/>
      <c r="P106" s="171"/>
      <c r="Q106" s="171"/>
      <c r="R106" s="172"/>
      <c r="T106" s="171"/>
    </row>
    <row r="107" spans="1:20" s="170" customFormat="1" ht="24" hidden="1" customHeight="1">
      <c r="A107" s="169">
        <f t="shared" ref="A107:A134" si="3">A103+1</f>
        <v>26</v>
      </c>
      <c r="B107" s="262" t="s">
        <v>730</v>
      </c>
      <c r="C107" s="211" t="s">
        <v>175</v>
      </c>
      <c r="D107" s="210" t="s">
        <v>176</v>
      </c>
      <c r="E107" s="210" t="s">
        <v>177</v>
      </c>
      <c r="F107" s="209" t="s">
        <v>740</v>
      </c>
      <c r="G107" s="208">
        <v>2</v>
      </c>
      <c r="H107" s="207" t="s">
        <v>178</v>
      </c>
      <c r="I107" s="261"/>
      <c r="J107" s="205"/>
      <c r="K107" s="260"/>
      <c r="L107" s="260"/>
      <c r="M107" s="203"/>
      <c r="N107" s="171" t="e">
        <f>VLOOKUP(C107,'Points-2015'!D:E,2,FALSE)</f>
        <v>#N/A</v>
      </c>
      <c r="O107" s="171"/>
      <c r="P107" s="171"/>
      <c r="Q107" s="171"/>
      <c r="R107" s="172"/>
      <c r="T107" s="171"/>
    </row>
    <row r="108" spans="1:20" s="170" customFormat="1" ht="24" hidden="1" customHeight="1">
      <c r="A108" s="169">
        <f t="shared" si="3"/>
        <v>26</v>
      </c>
      <c r="B108" s="259" t="s">
        <v>730</v>
      </c>
      <c r="C108" s="201" t="s">
        <v>175</v>
      </c>
      <c r="D108" s="200" t="s">
        <v>176</v>
      </c>
      <c r="E108" s="200" t="s">
        <v>177</v>
      </c>
      <c r="F108" s="199" t="s">
        <v>740</v>
      </c>
      <c r="G108" s="198">
        <v>2</v>
      </c>
      <c r="H108" s="197" t="s">
        <v>178</v>
      </c>
      <c r="I108" s="258"/>
      <c r="J108" s="195"/>
      <c r="K108" s="257"/>
      <c r="L108" s="257"/>
      <c r="M108" s="193"/>
      <c r="N108" s="171" t="e">
        <f>VLOOKUP(C108,'Points-2015'!D:E,2,FALSE)</f>
        <v>#N/A</v>
      </c>
      <c r="O108" s="171"/>
      <c r="P108" s="171"/>
      <c r="Q108" s="171"/>
      <c r="R108" s="172"/>
      <c r="T108" s="171"/>
    </row>
    <row r="109" spans="1:20" s="170" customFormat="1" ht="24" hidden="1" customHeight="1" thickBot="1">
      <c r="A109" s="169">
        <f t="shared" si="3"/>
        <v>26</v>
      </c>
      <c r="B109" s="278" t="s">
        <v>730</v>
      </c>
      <c r="C109" s="191" t="s">
        <v>175</v>
      </c>
      <c r="D109" s="190" t="s">
        <v>176</v>
      </c>
      <c r="E109" s="190" t="s">
        <v>177</v>
      </c>
      <c r="F109" s="189" t="s">
        <v>740</v>
      </c>
      <c r="G109" s="188">
        <v>2</v>
      </c>
      <c r="H109" s="187" t="s">
        <v>178</v>
      </c>
      <c r="I109" s="256"/>
      <c r="J109" s="185"/>
      <c r="K109" s="255"/>
      <c r="L109" s="255"/>
      <c r="M109" s="183"/>
      <c r="N109" s="171" t="e">
        <f>VLOOKUP(C109,'Points-2015'!D:E,2,FALSE)</f>
        <v>#N/A</v>
      </c>
      <c r="O109" s="171"/>
      <c r="P109" s="171"/>
      <c r="Q109" s="171"/>
      <c r="R109" s="172"/>
      <c r="T109" s="171"/>
    </row>
    <row r="110" spans="1:20" s="170" customFormat="1" ht="6.75" hidden="1" customHeight="1" thickBot="1">
      <c r="A110" s="182">
        <f t="shared" si="3"/>
        <v>26</v>
      </c>
      <c r="B110" s="267" t="s">
        <v>730</v>
      </c>
      <c r="C110" s="266"/>
      <c r="D110" s="265"/>
      <c r="E110" s="265"/>
      <c r="F110" s="178"/>
      <c r="G110" s="264"/>
      <c r="H110" s="177"/>
      <c r="I110" s="176"/>
      <c r="J110" s="263"/>
      <c r="K110" s="174"/>
      <c r="L110" s="174"/>
      <c r="M110" s="213"/>
      <c r="N110" s="171" t="e">
        <f>VLOOKUP(C110,'Points-2015'!D:E,2,FALSE)</f>
        <v>#N/A</v>
      </c>
      <c r="O110" s="171"/>
      <c r="P110" s="171"/>
      <c r="Q110" s="171"/>
      <c r="R110" s="172"/>
      <c r="T110" s="171"/>
    </row>
    <row r="111" spans="1:20" s="170" customFormat="1" ht="24" hidden="1" customHeight="1">
      <c r="A111" s="169">
        <f t="shared" si="3"/>
        <v>27</v>
      </c>
      <c r="B111" s="276" t="s">
        <v>730</v>
      </c>
      <c r="C111" s="251" t="s">
        <v>175</v>
      </c>
      <c r="D111" s="250" t="s">
        <v>176</v>
      </c>
      <c r="E111" s="250" t="s">
        <v>177</v>
      </c>
      <c r="F111" s="249" t="s">
        <v>740</v>
      </c>
      <c r="G111" s="248">
        <v>2</v>
      </c>
      <c r="H111" s="247" t="s">
        <v>178</v>
      </c>
      <c r="I111" s="275"/>
      <c r="J111" s="245"/>
      <c r="K111" s="274"/>
      <c r="L111" s="274"/>
      <c r="M111" s="243"/>
      <c r="N111" s="171" t="e">
        <f>VLOOKUP(C111,'Points-2015'!D:E,2,FALSE)</f>
        <v>#N/A</v>
      </c>
      <c r="O111" s="171"/>
      <c r="P111" s="171"/>
      <c r="Q111" s="171"/>
      <c r="R111" s="172"/>
      <c r="T111" s="171"/>
    </row>
    <row r="112" spans="1:20" s="170" customFormat="1" ht="24" hidden="1" customHeight="1">
      <c r="A112" s="169">
        <f t="shared" si="3"/>
        <v>27</v>
      </c>
      <c r="B112" s="273" t="s">
        <v>730</v>
      </c>
      <c r="C112" s="241" t="s">
        <v>175</v>
      </c>
      <c r="D112" s="240" t="s">
        <v>176</v>
      </c>
      <c r="E112" s="240" t="s">
        <v>177</v>
      </c>
      <c r="F112" s="239" t="s">
        <v>740</v>
      </c>
      <c r="G112" s="238">
        <v>2</v>
      </c>
      <c r="H112" s="237" t="s">
        <v>178</v>
      </c>
      <c r="I112" s="272"/>
      <c r="J112" s="235"/>
      <c r="K112" s="271"/>
      <c r="L112" s="271"/>
      <c r="M112" s="233"/>
      <c r="N112" s="171" t="e">
        <f>VLOOKUP(C112,'Points-2015'!D:E,2,FALSE)</f>
        <v>#N/A</v>
      </c>
      <c r="O112" s="171"/>
      <c r="P112" s="171"/>
      <c r="Q112" s="171"/>
      <c r="R112" s="172"/>
      <c r="T112" s="171"/>
    </row>
    <row r="113" spans="1:20" s="170" customFormat="1" ht="24" hidden="1" customHeight="1" thickBot="1">
      <c r="A113" s="169">
        <f t="shared" si="3"/>
        <v>27</v>
      </c>
      <c r="B113" s="270" t="s">
        <v>730</v>
      </c>
      <c r="C113" s="231" t="s">
        <v>175</v>
      </c>
      <c r="D113" s="230" t="s">
        <v>176</v>
      </c>
      <c r="E113" s="230" t="s">
        <v>177</v>
      </c>
      <c r="F113" s="229" t="s">
        <v>740</v>
      </c>
      <c r="G113" s="228">
        <v>2</v>
      </c>
      <c r="H113" s="227" t="s">
        <v>178</v>
      </c>
      <c r="I113" s="269"/>
      <c r="J113" s="225"/>
      <c r="K113" s="268"/>
      <c r="L113" s="268"/>
      <c r="M113" s="223"/>
      <c r="N113" s="171" t="e">
        <f>VLOOKUP(C113,'Points-2015'!D:E,2,FALSE)</f>
        <v>#N/A</v>
      </c>
      <c r="O113" s="171"/>
      <c r="P113" s="171"/>
      <c r="Q113" s="171"/>
      <c r="R113" s="172"/>
      <c r="T113" s="171"/>
    </row>
    <row r="114" spans="1:20" s="170" customFormat="1" ht="6.75" hidden="1" customHeight="1" thickBot="1">
      <c r="A114" s="182">
        <f t="shared" si="3"/>
        <v>27</v>
      </c>
      <c r="B114" s="267" t="s">
        <v>730</v>
      </c>
      <c r="C114" s="266"/>
      <c r="D114" s="265"/>
      <c r="E114" s="265"/>
      <c r="F114" s="178"/>
      <c r="G114" s="264"/>
      <c r="H114" s="177"/>
      <c r="I114" s="176"/>
      <c r="J114" s="263"/>
      <c r="K114" s="174"/>
      <c r="L114" s="174"/>
      <c r="M114" s="213"/>
      <c r="N114" s="171" t="e">
        <f>VLOOKUP(C114,'Points-2015'!D:E,2,FALSE)</f>
        <v>#N/A</v>
      </c>
      <c r="O114" s="171"/>
      <c r="P114" s="171"/>
      <c r="Q114" s="171"/>
      <c r="R114" s="172"/>
      <c r="T114" s="171"/>
    </row>
    <row r="115" spans="1:20" s="170" customFormat="1" ht="24" hidden="1" customHeight="1">
      <c r="A115" s="169">
        <f t="shared" si="3"/>
        <v>28</v>
      </c>
      <c r="B115" s="262" t="s">
        <v>730</v>
      </c>
      <c r="C115" s="211" t="s">
        <v>175</v>
      </c>
      <c r="D115" s="210" t="s">
        <v>176</v>
      </c>
      <c r="E115" s="210" t="s">
        <v>177</v>
      </c>
      <c r="F115" s="209" t="s">
        <v>740</v>
      </c>
      <c r="G115" s="208">
        <v>2</v>
      </c>
      <c r="H115" s="207" t="s">
        <v>178</v>
      </c>
      <c r="I115" s="261"/>
      <c r="J115" s="205"/>
      <c r="K115" s="260"/>
      <c r="L115" s="260"/>
      <c r="M115" s="203"/>
      <c r="N115" s="171" t="e">
        <f>VLOOKUP(C115,'Points-2015'!D:E,2,FALSE)</f>
        <v>#N/A</v>
      </c>
      <c r="O115" s="171"/>
      <c r="P115" s="171"/>
      <c r="Q115" s="171"/>
      <c r="R115" s="172"/>
      <c r="T115" s="171"/>
    </row>
    <row r="116" spans="1:20" s="170" customFormat="1" ht="24" hidden="1" customHeight="1">
      <c r="A116" s="169">
        <f t="shared" si="3"/>
        <v>28</v>
      </c>
      <c r="B116" s="259" t="s">
        <v>730</v>
      </c>
      <c r="C116" s="201" t="s">
        <v>175</v>
      </c>
      <c r="D116" s="200" t="s">
        <v>176</v>
      </c>
      <c r="E116" s="200" t="s">
        <v>177</v>
      </c>
      <c r="F116" s="199" t="s">
        <v>740</v>
      </c>
      <c r="G116" s="198">
        <v>2</v>
      </c>
      <c r="H116" s="197" t="s">
        <v>178</v>
      </c>
      <c r="I116" s="258"/>
      <c r="J116" s="195"/>
      <c r="K116" s="257"/>
      <c r="L116" s="257"/>
      <c r="M116" s="193"/>
      <c r="N116" s="171" t="e">
        <f>VLOOKUP(C116,'Points-2015'!D:E,2,FALSE)</f>
        <v>#N/A</v>
      </c>
      <c r="O116" s="171"/>
      <c r="P116" s="171"/>
      <c r="Q116" s="171"/>
      <c r="R116" s="172"/>
      <c r="T116" s="171"/>
    </row>
    <row r="117" spans="1:20" s="170" customFormat="1" ht="24" hidden="1" customHeight="1" thickBot="1">
      <c r="A117" s="169">
        <f t="shared" si="3"/>
        <v>28</v>
      </c>
      <c r="B117" s="278" t="s">
        <v>730</v>
      </c>
      <c r="C117" s="191" t="s">
        <v>175</v>
      </c>
      <c r="D117" s="190" t="s">
        <v>176</v>
      </c>
      <c r="E117" s="190" t="s">
        <v>177</v>
      </c>
      <c r="F117" s="189" t="s">
        <v>740</v>
      </c>
      <c r="G117" s="188">
        <v>2</v>
      </c>
      <c r="H117" s="187" t="s">
        <v>178</v>
      </c>
      <c r="I117" s="256"/>
      <c r="J117" s="185"/>
      <c r="K117" s="255"/>
      <c r="L117" s="255"/>
      <c r="M117" s="183"/>
      <c r="N117" s="171" t="e">
        <f>VLOOKUP(C117,'Points-2015'!D:E,2,FALSE)</f>
        <v>#N/A</v>
      </c>
      <c r="O117" s="171"/>
      <c r="P117" s="171"/>
      <c r="Q117" s="171"/>
      <c r="R117" s="172"/>
      <c r="T117" s="171"/>
    </row>
    <row r="118" spans="1:20" s="170" customFormat="1" ht="6.75" hidden="1" customHeight="1" thickBot="1">
      <c r="A118" s="182">
        <f t="shared" si="3"/>
        <v>28</v>
      </c>
      <c r="B118" s="267" t="s">
        <v>730</v>
      </c>
      <c r="C118" s="266"/>
      <c r="D118" s="265"/>
      <c r="E118" s="265"/>
      <c r="F118" s="178"/>
      <c r="G118" s="264"/>
      <c r="H118" s="177"/>
      <c r="I118" s="176"/>
      <c r="J118" s="263"/>
      <c r="K118" s="174"/>
      <c r="L118" s="174"/>
      <c r="M118" s="213"/>
      <c r="N118" s="171" t="e">
        <f>VLOOKUP(C118,'Points-2015'!D:E,2,FALSE)</f>
        <v>#N/A</v>
      </c>
      <c r="O118" s="171"/>
      <c r="P118" s="171"/>
      <c r="Q118" s="171"/>
      <c r="R118" s="172"/>
      <c r="T118" s="171"/>
    </row>
    <row r="119" spans="1:20" s="170" customFormat="1" ht="24" hidden="1" customHeight="1">
      <c r="A119" s="169">
        <f t="shared" si="3"/>
        <v>29</v>
      </c>
      <c r="B119" s="276" t="s">
        <v>730</v>
      </c>
      <c r="C119" s="251" t="s">
        <v>175</v>
      </c>
      <c r="D119" s="250" t="s">
        <v>176</v>
      </c>
      <c r="E119" s="250" t="s">
        <v>177</v>
      </c>
      <c r="F119" s="249" t="s">
        <v>740</v>
      </c>
      <c r="G119" s="248">
        <v>2</v>
      </c>
      <c r="H119" s="247" t="s">
        <v>178</v>
      </c>
      <c r="I119" s="275"/>
      <c r="J119" s="245"/>
      <c r="K119" s="274"/>
      <c r="L119" s="274"/>
      <c r="M119" s="243"/>
      <c r="N119" s="171" t="e">
        <f>VLOOKUP(C119,'Points-2015'!D:E,2,FALSE)</f>
        <v>#N/A</v>
      </c>
      <c r="O119" s="171"/>
      <c r="P119" s="171"/>
      <c r="Q119" s="171"/>
      <c r="R119" s="172"/>
      <c r="T119" s="171"/>
    </row>
    <row r="120" spans="1:20" s="170" customFormat="1" ht="24" hidden="1" customHeight="1">
      <c r="A120" s="169">
        <f t="shared" si="3"/>
        <v>29</v>
      </c>
      <c r="B120" s="273" t="s">
        <v>730</v>
      </c>
      <c r="C120" s="241" t="s">
        <v>175</v>
      </c>
      <c r="D120" s="240" t="s">
        <v>176</v>
      </c>
      <c r="E120" s="240" t="s">
        <v>177</v>
      </c>
      <c r="F120" s="239" t="s">
        <v>740</v>
      </c>
      <c r="G120" s="238">
        <v>2</v>
      </c>
      <c r="H120" s="237" t="s">
        <v>178</v>
      </c>
      <c r="I120" s="272"/>
      <c r="J120" s="235"/>
      <c r="K120" s="271"/>
      <c r="L120" s="271"/>
      <c r="M120" s="233"/>
      <c r="N120" s="171" t="e">
        <f>VLOOKUP(C120,'Points-2015'!D:E,2,FALSE)</f>
        <v>#N/A</v>
      </c>
      <c r="O120" s="171"/>
      <c r="P120" s="171"/>
      <c r="Q120" s="171"/>
      <c r="R120" s="172"/>
      <c r="T120" s="171"/>
    </row>
    <row r="121" spans="1:20" s="170" customFormat="1" ht="24" hidden="1" customHeight="1" thickBot="1">
      <c r="A121" s="169">
        <f t="shared" si="3"/>
        <v>29</v>
      </c>
      <c r="B121" s="270" t="s">
        <v>730</v>
      </c>
      <c r="C121" s="231" t="s">
        <v>175</v>
      </c>
      <c r="D121" s="230" t="s">
        <v>176</v>
      </c>
      <c r="E121" s="230" t="s">
        <v>177</v>
      </c>
      <c r="F121" s="229" t="s">
        <v>740</v>
      </c>
      <c r="G121" s="228">
        <v>2</v>
      </c>
      <c r="H121" s="227" t="s">
        <v>178</v>
      </c>
      <c r="I121" s="269"/>
      <c r="J121" s="225"/>
      <c r="K121" s="268"/>
      <c r="L121" s="268"/>
      <c r="M121" s="223"/>
      <c r="N121" s="171" t="e">
        <f>VLOOKUP(C121,'Points-2015'!D:E,2,FALSE)</f>
        <v>#N/A</v>
      </c>
      <c r="O121" s="171"/>
      <c r="P121" s="171"/>
      <c r="Q121" s="171"/>
      <c r="R121" s="172"/>
      <c r="T121" s="171"/>
    </row>
    <row r="122" spans="1:20" s="170" customFormat="1" ht="6.75" hidden="1" customHeight="1" thickBot="1">
      <c r="A122" s="182">
        <f t="shared" si="3"/>
        <v>29</v>
      </c>
      <c r="B122" s="267" t="s">
        <v>730</v>
      </c>
      <c r="C122" s="266"/>
      <c r="D122" s="265"/>
      <c r="E122" s="265"/>
      <c r="F122" s="178"/>
      <c r="G122" s="264"/>
      <c r="H122" s="177"/>
      <c r="I122" s="176"/>
      <c r="J122" s="263"/>
      <c r="K122" s="174"/>
      <c r="L122" s="174"/>
      <c r="M122" s="213"/>
      <c r="N122" s="171" t="e">
        <f>VLOOKUP(C122,'Points-2015'!D:E,2,FALSE)</f>
        <v>#N/A</v>
      </c>
      <c r="O122" s="171"/>
      <c r="P122" s="171"/>
      <c r="Q122" s="171"/>
      <c r="R122" s="172"/>
      <c r="T122" s="171"/>
    </row>
    <row r="123" spans="1:20" s="170" customFormat="1" ht="24" hidden="1" customHeight="1">
      <c r="A123" s="169">
        <f t="shared" si="3"/>
        <v>30</v>
      </c>
      <c r="B123" s="262" t="s">
        <v>730</v>
      </c>
      <c r="C123" s="211" t="s">
        <v>175</v>
      </c>
      <c r="D123" s="210" t="s">
        <v>176</v>
      </c>
      <c r="E123" s="210" t="s">
        <v>177</v>
      </c>
      <c r="F123" s="209" t="s">
        <v>740</v>
      </c>
      <c r="G123" s="208">
        <v>2</v>
      </c>
      <c r="H123" s="207" t="s">
        <v>178</v>
      </c>
      <c r="I123" s="261"/>
      <c r="J123" s="205"/>
      <c r="K123" s="260"/>
      <c r="L123" s="260"/>
      <c r="M123" s="203"/>
      <c r="N123" s="171" t="e">
        <f>VLOOKUP(C123,'Points-2015'!D:E,2,FALSE)</f>
        <v>#N/A</v>
      </c>
      <c r="O123" s="171"/>
      <c r="P123" s="171"/>
      <c r="Q123" s="171"/>
      <c r="R123" s="172"/>
      <c r="T123" s="171"/>
    </row>
    <row r="124" spans="1:20" s="170" customFormat="1" ht="24" hidden="1" customHeight="1">
      <c r="A124" s="169">
        <f t="shared" si="3"/>
        <v>30</v>
      </c>
      <c r="B124" s="259" t="s">
        <v>730</v>
      </c>
      <c r="C124" s="201" t="s">
        <v>175</v>
      </c>
      <c r="D124" s="200" t="s">
        <v>176</v>
      </c>
      <c r="E124" s="200" t="s">
        <v>177</v>
      </c>
      <c r="F124" s="199" t="s">
        <v>740</v>
      </c>
      <c r="G124" s="198">
        <v>2</v>
      </c>
      <c r="H124" s="197" t="s">
        <v>178</v>
      </c>
      <c r="I124" s="258"/>
      <c r="J124" s="195"/>
      <c r="K124" s="257"/>
      <c r="L124" s="257"/>
      <c r="M124" s="193"/>
      <c r="N124" s="171" t="e">
        <f>VLOOKUP(C124,'Points-2015'!D:E,2,FALSE)</f>
        <v>#N/A</v>
      </c>
      <c r="O124" s="171"/>
      <c r="P124" s="171"/>
      <c r="Q124" s="171"/>
      <c r="R124" s="172"/>
      <c r="T124" s="171"/>
    </row>
    <row r="125" spans="1:20" s="170" customFormat="1" ht="24" hidden="1" customHeight="1" thickBot="1">
      <c r="A125" s="169">
        <f t="shared" si="3"/>
        <v>30</v>
      </c>
      <c r="B125" s="278" t="s">
        <v>730</v>
      </c>
      <c r="C125" s="191" t="s">
        <v>175</v>
      </c>
      <c r="D125" s="190" t="s">
        <v>176</v>
      </c>
      <c r="E125" s="190" t="s">
        <v>177</v>
      </c>
      <c r="F125" s="189" t="s">
        <v>740</v>
      </c>
      <c r="G125" s="188">
        <v>2</v>
      </c>
      <c r="H125" s="187" t="s">
        <v>178</v>
      </c>
      <c r="I125" s="256"/>
      <c r="J125" s="185"/>
      <c r="K125" s="255"/>
      <c r="L125" s="255"/>
      <c r="M125" s="183"/>
      <c r="N125" s="171" t="e">
        <f>VLOOKUP(C125,'Points-2015'!D:E,2,FALSE)</f>
        <v>#N/A</v>
      </c>
      <c r="O125" s="171"/>
      <c r="P125" s="171"/>
      <c r="Q125" s="171"/>
      <c r="R125" s="172"/>
      <c r="T125" s="171"/>
    </row>
    <row r="126" spans="1:20" s="170" customFormat="1" ht="6.75" hidden="1" customHeight="1" thickBot="1">
      <c r="A126" s="182">
        <f t="shared" si="3"/>
        <v>30</v>
      </c>
      <c r="B126" s="267" t="s">
        <v>730</v>
      </c>
      <c r="C126" s="266"/>
      <c r="D126" s="265"/>
      <c r="E126" s="265"/>
      <c r="F126" s="178"/>
      <c r="G126" s="264"/>
      <c r="H126" s="177"/>
      <c r="I126" s="176"/>
      <c r="J126" s="263"/>
      <c r="K126" s="174"/>
      <c r="L126" s="174"/>
      <c r="M126" s="213"/>
      <c r="N126" s="171" t="e">
        <f>VLOOKUP(C126,'Points-2015'!D:E,2,FALSE)</f>
        <v>#N/A</v>
      </c>
      <c r="O126" s="171"/>
      <c r="P126" s="171"/>
      <c r="Q126" s="171"/>
      <c r="R126" s="172"/>
      <c r="T126" s="171"/>
    </row>
    <row r="127" spans="1:20" s="170" customFormat="1" ht="24" hidden="1" customHeight="1">
      <c r="A127" s="169">
        <f t="shared" si="3"/>
        <v>31</v>
      </c>
      <c r="B127" s="276" t="s">
        <v>730</v>
      </c>
      <c r="C127" s="251" t="s">
        <v>175</v>
      </c>
      <c r="D127" s="250" t="s">
        <v>176</v>
      </c>
      <c r="E127" s="250" t="s">
        <v>177</v>
      </c>
      <c r="F127" s="249" t="s">
        <v>740</v>
      </c>
      <c r="G127" s="248">
        <v>2</v>
      </c>
      <c r="H127" s="247" t="s">
        <v>178</v>
      </c>
      <c r="I127" s="275"/>
      <c r="J127" s="245"/>
      <c r="K127" s="274"/>
      <c r="L127" s="274"/>
      <c r="M127" s="243"/>
      <c r="N127" s="171" t="e">
        <f>VLOOKUP(C127,'Points-2015'!D:E,2,FALSE)</f>
        <v>#N/A</v>
      </c>
      <c r="O127" s="171"/>
      <c r="P127" s="171"/>
      <c r="Q127" s="171"/>
      <c r="R127" s="172"/>
      <c r="T127" s="171"/>
    </row>
    <row r="128" spans="1:20" s="170" customFormat="1" ht="24" hidden="1" customHeight="1">
      <c r="A128" s="169">
        <f t="shared" si="3"/>
        <v>31</v>
      </c>
      <c r="B128" s="273" t="s">
        <v>730</v>
      </c>
      <c r="C128" s="241" t="s">
        <v>175</v>
      </c>
      <c r="D128" s="240" t="s">
        <v>176</v>
      </c>
      <c r="E128" s="240" t="s">
        <v>177</v>
      </c>
      <c r="F128" s="239" t="s">
        <v>740</v>
      </c>
      <c r="G128" s="238">
        <v>2</v>
      </c>
      <c r="H128" s="237" t="s">
        <v>178</v>
      </c>
      <c r="I128" s="272"/>
      <c r="J128" s="235"/>
      <c r="K128" s="271"/>
      <c r="L128" s="271"/>
      <c r="M128" s="233"/>
      <c r="N128" s="171" t="e">
        <f>VLOOKUP(C128,'Points-2015'!D:E,2,FALSE)</f>
        <v>#N/A</v>
      </c>
      <c r="O128" s="171"/>
      <c r="P128" s="171"/>
      <c r="Q128" s="171"/>
      <c r="R128" s="172"/>
      <c r="T128" s="171"/>
    </row>
    <row r="129" spans="1:20" s="170" customFormat="1" ht="24" hidden="1" customHeight="1" thickBot="1">
      <c r="A129" s="169">
        <f t="shared" si="3"/>
        <v>31</v>
      </c>
      <c r="B129" s="270" t="s">
        <v>730</v>
      </c>
      <c r="C129" s="231" t="s">
        <v>175</v>
      </c>
      <c r="D129" s="230" t="s">
        <v>176</v>
      </c>
      <c r="E129" s="230" t="s">
        <v>177</v>
      </c>
      <c r="F129" s="229" t="s">
        <v>740</v>
      </c>
      <c r="G129" s="228">
        <v>2</v>
      </c>
      <c r="H129" s="227" t="s">
        <v>178</v>
      </c>
      <c r="I129" s="269"/>
      <c r="J129" s="225"/>
      <c r="K129" s="268"/>
      <c r="L129" s="268"/>
      <c r="M129" s="223"/>
      <c r="N129" s="171" t="e">
        <f>VLOOKUP(C129,'Points-2015'!D:E,2,FALSE)</f>
        <v>#N/A</v>
      </c>
      <c r="O129" s="171"/>
      <c r="P129" s="171"/>
      <c r="Q129" s="171"/>
      <c r="R129" s="172"/>
      <c r="T129" s="171"/>
    </row>
    <row r="130" spans="1:20" s="170" customFormat="1" ht="6.75" hidden="1" customHeight="1" thickBot="1">
      <c r="A130" s="182">
        <f t="shared" si="3"/>
        <v>31</v>
      </c>
      <c r="B130" s="267" t="s">
        <v>730</v>
      </c>
      <c r="C130" s="266"/>
      <c r="D130" s="265"/>
      <c r="E130" s="265"/>
      <c r="F130" s="178"/>
      <c r="G130" s="264"/>
      <c r="H130" s="177"/>
      <c r="I130" s="176"/>
      <c r="J130" s="263"/>
      <c r="K130" s="174"/>
      <c r="L130" s="174"/>
      <c r="M130" s="213"/>
      <c r="N130" s="171" t="e">
        <f>VLOOKUP(C130,'Points-2015'!D:E,2,FALSE)</f>
        <v>#N/A</v>
      </c>
      <c r="O130" s="171"/>
      <c r="P130" s="171"/>
      <c r="Q130" s="171"/>
      <c r="R130" s="172"/>
      <c r="T130" s="171"/>
    </row>
    <row r="131" spans="1:20" s="170" customFormat="1" ht="24" hidden="1" customHeight="1">
      <c r="A131" s="169">
        <f t="shared" si="3"/>
        <v>32</v>
      </c>
      <c r="B131" s="262" t="s">
        <v>730</v>
      </c>
      <c r="C131" s="211" t="s">
        <v>175</v>
      </c>
      <c r="D131" s="210" t="s">
        <v>176</v>
      </c>
      <c r="E131" s="210" t="s">
        <v>177</v>
      </c>
      <c r="F131" s="209" t="s">
        <v>740</v>
      </c>
      <c r="G131" s="208">
        <v>2</v>
      </c>
      <c r="H131" s="207" t="s">
        <v>178</v>
      </c>
      <c r="I131" s="261"/>
      <c r="J131" s="205"/>
      <c r="K131" s="260"/>
      <c r="L131" s="260"/>
      <c r="M131" s="203"/>
      <c r="N131" s="171" t="e">
        <f>VLOOKUP(C131,'Points-2015'!D:E,2,FALSE)</f>
        <v>#N/A</v>
      </c>
      <c r="O131" s="171"/>
      <c r="P131" s="171"/>
      <c r="Q131" s="171"/>
      <c r="R131" s="172"/>
      <c r="T131" s="171"/>
    </row>
    <row r="132" spans="1:20" s="170" customFormat="1" ht="24" hidden="1" customHeight="1">
      <c r="A132" s="169">
        <f t="shared" si="3"/>
        <v>32</v>
      </c>
      <c r="B132" s="259" t="s">
        <v>730</v>
      </c>
      <c r="C132" s="201" t="s">
        <v>175</v>
      </c>
      <c r="D132" s="200" t="s">
        <v>176</v>
      </c>
      <c r="E132" s="200" t="s">
        <v>177</v>
      </c>
      <c r="F132" s="199" t="s">
        <v>740</v>
      </c>
      <c r="G132" s="198">
        <v>2</v>
      </c>
      <c r="H132" s="197" t="s">
        <v>178</v>
      </c>
      <c r="I132" s="258"/>
      <c r="J132" s="195"/>
      <c r="K132" s="257"/>
      <c r="L132" s="257"/>
      <c r="M132" s="193"/>
      <c r="N132" s="171" t="e">
        <f>VLOOKUP(C132,'Points-2015'!D:E,2,FALSE)</f>
        <v>#N/A</v>
      </c>
      <c r="O132" s="171"/>
      <c r="P132" s="171"/>
      <c r="Q132" s="171"/>
      <c r="R132" s="172"/>
      <c r="T132" s="171"/>
    </row>
    <row r="133" spans="1:20" s="170" customFormat="1" ht="24" hidden="1" customHeight="1" thickBot="1">
      <c r="A133" s="169">
        <f t="shared" si="3"/>
        <v>32</v>
      </c>
      <c r="B133" s="278" t="s">
        <v>730</v>
      </c>
      <c r="C133" s="191" t="s">
        <v>175</v>
      </c>
      <c r="D133" s="190" t="s">
        <v>176</v>
      </c>
      <c r="E133" s="190" t="s">
        <v>177</v>
      </c>
      <c r="F133" s="189" t="s">
        <v>740</v>
      </c>
      <c r="G133" s="188">
        <v>2</v>
      </c>
      <c r="H133" s="187" t="s">
        <v>178</v>
      </c>
      <c r="I133" s="256"/>
      <c r="J133" s="185"/>
      <c r="K133" s="255"/>
      <c r="L133" s="255"/>
      <c r="M133" s="183"/>
      <c r="N133" s="171" t="e">
        <f>VLOOKUP(C133,'Points-2015'!D:E,2,FALSE)</f>
        <v>#N/A</v>
      </c>
      <c r="O133" s="171"/>
      <c r="P133" s="171"/>
      <c r="Q133" s="171"/>
      <c r="R133" s="172"/>
      <c r="T133" s="171"/>
    </row>
    <row r="134" spans="1:20" s="170" customFormat="1" ht="6.75" hidden="1" customHeight="1" thickBot="1">
      <c r="A134" s="287">
        <f t="shared" si="3"/>
        <v>32</v>
      </c>
      <c r="B134" s="286"/>
      <c r="C134" s="285"/>
      <c r="D134" s="284"/>
      <c r="E134" s="284"/>
      <c r="F134" s="178"/>
      <c r="G134" s="283"/>
      <c r="H134" s="282"/>
      <c r="I134" s="281"/>
      <c r="J134" s="280"/>
      <c r="K134" s="279"/>
      <c r="L134" s="279"/>
      <c r="M134" s="213"/>
      <c r="N134" s="171" t="e">
        <f>VLOOKUP(C134,'Points-2015'!D:E,2,FALSE)</f>
        <v>#N/A</v>
      </c>
      <c r="O134" s="171"/>
      <c r="P134" s="171"/>
      <c r="Q134" s="171"/>
      <c r="R134" s="172"/>
      <c r="T134" s="171"/>
    </row>
    <row r="135" spans="1:20" s="170" customFormat="1" ht="24" hidden="1" customHeight="1">
      <c r="A135" s="169">
        <v>1</v>
      </c>
      <c r="B135" s="276" t="s">
        <v>728</v>
      </c>
      <c r="C135" s="251" t="s">
        <v>175</v>
      </c>
      <c r="D135" s="250" t="s">
        <v>176</v>
      </c>
      <c r="E135" s="250" t="s">
        <v>177</v>
      </c>
      <c r="F135" s="249" t="s">
        <v>740</v>
      </c>
      <c r="G135" s="409"/>
      <c r="H135" s="247" t="s">
        <v>178</v>
      </c>
      <c r="I135" s="275"/>
      <c r="J135" s="245"/>
      <c r="K135" s="274"/>
      <c r="L135" s="274"/>
      <c r="M135" s="243"/>
      <c r="N135" s="171" t="e">
        <f>VLOOKUP(C135,'Points-2015'!D:E,2,FALSE)</f>
        <v>#N/A</v>
      </c>
      <c r="O135" s="171"/>
      <c r="P135" s="171"/>
      <c r="Q135" s="171"/>
      <c r="R135" s="172"/>
      <c r="T135" s="171"/>
    </row>
    <row r="136" spans="1:20" s="170" customFormat="1" ht="24" hidden="1" customHeight="1">
      <c r="A136" s="169">
        <v>1</v>
      </c>
      <c r="B136" s="273" t="s">
        <v>728</v>
      </c>
      <c r="C136" s="241" t="s">
        <v>175</v>
      </c>
      <c r="D136" s="240" t="s">
        <v>176</v>
      </c>
      <c r="E136" s="240" t="s">
        <v>177</v>
      </c>
      <c r="F136" s="239" t="s">
        <v>740</v>
      </c>
      <c r="G136" s="408"/>
      <c r="H136" s="237" t="s">
        <v>178</v>
      </c>
      <c r="I136" s="272"/>
      <c r="J136" s="235"/>
      <c r="K136" s="271"/>
      <c r="L136" s="271"/>
      <c r="M136" s="233"/>
      <c r="N136" s="171" t="e">
        <f>VLOOKUP(C136,'Points-2015'!D:E,2,FALSE)</f>
        <v>#N/A</v>
      </c>
      <c r="O136" s="171"/>
      <c r="P136" s="171"/>
      <c r="Q136" s="171"/>
      <c r="R136" s="172"/>
      <c r="T136" s="171"/>
    </row>
    <row r="137" spans="1:20" s="170" customFormat="1" ht="24" hidden="1" customHeight="1" thickBot="1">
      <c r="A137" s="169">
        <v>1</v>
      </c>
      <c r="B137" s="270" t="s">
        <v>728</v>
      </c>
      <c r="C137" s="231" t="s">
        <v>175</v>
      </c>
      <c r="D137" s="230" t="s">
        <v>176</v>
      </c>
      <c r="E137" s="230" t="s">
        <v>177</v>
      </c>
      <c r="F137" s="229" t="s">
        <v>740</v>
      </c>
      <c r="G137" s="310"/>
      <c r="H137" s="227" t="s">
        <v>178</v>
      </c>
      <c r="I137" s="269"/>
      <c r="J137" s="225"/>
      <c r="K137" s="268"/>
      <c r="L137" s="268"/>
      <c r="M137" s="223"/>
      <c r="N137" s="171" t="e">
        <f>VLOOKUP(C137,'Points-2015'!D:E,2,FALSE)</f>
        <v>#N/A</v>
      </c>
      <c r="O137" s="171"/>
      <c r="P137" s="171"/>
      <c r="Q137" s="171"/>
      <c r="R137" s="172"/>
      <c r="T137" s="171"/>
    </row>
    <row r="138" spans="1:20" s="170" customFormat="1" ht="6.75" hidden="1" customHeight="1" thickBot="1">
      <c r="A138" s="182">
        <v>1</v>
      </c>
      <c r="B138" s="267" t="s">
        <v>728</v>
      </c>
      <c r="C138" s="266"/>
      <c r="D138" s="265"/>
      <c r="E138" s="265"/>
      <c r="F138" s="178"/>
      <c r="G138" s="264"/>
      <c r="H138" s="177"/>
      <c r="I138" s="176"/>
      <c r="J138" s="263"/>
      <c r="K138" s="174"/>
      <c r="L138" s="174"/>
      <c r="M138" s="213"/>
      <c r="N138" s="171" t="e">
        <f>VLOOKUP(C138,'Points-2015'!D:E,2,FALSE)</f>
        <v>#N/A</v>
      </c>
      <c r="O138" s="171"/>
      <c r="P138" s="171"/>
      <c r="Q138" s="171"/>
      <c r="R138" s="172"/>
      <c r="T138" s="171"/>
    </row>
    <row r="139" spans="1:20" s="170" customFormat="1" ht="24" hidden="1" customHeight="1">
      <c r="A139" s="169">
        <f t="shared" ref="A139:A170" si="4">A135+1</f>
        <v>2</v>
      </c>
      <c r="B139" s="262" t="s">
        <v>728</v>
      </c>
      <c r="C139" s="211" t="s">
        <v>175</v>
      </c>
      <c r="D139" s="210" t="s">
        <v>176</v>
      </c>
      <c r="E139" s="210" t="s">
        <v>177</v>
      </c>
      <c r="F139" s="209" t="s">
        <v>740</v>
      </c>
      <c r="G139" s="208">
        <v>0</v>
      </c>
      <c r="H139" s="207" t="s">
        <v>178</v>
      </c>
      <c r="I139" s="261"/>
      <c r="J139" s="205"/>
      <c r="K139" s="260"/>
      <c r="L139" s="260"/>
      <c r="M139" s="203"/>
      <c r="N139" s="171" t="e">
        <f>VLOOKUP(C139,'Points-2015'!D:E,2,FALSE)</f>
        <v>#N/A</v>
      </c>
      <c r="O139" s="171"/>
      <c r="P139" s="171"/>
      <c r="Q139" s="171"/>
      <c r="R139" s="172"/>
      <c r="T139" s="171"/>
    </row>
    <row r="140" spans="1:20" s="170" customFormat="1" ht="24" hidden="1" customHeight="1">
      <c r="A140" s="169">
        <f t="shared" si="4"/>
        <v>2</v>
      </c>
      <c r="B140" s="259" t="s">
        <v>728</v>
      </c>
      <c r="C140" s="201" t="s">
        <v>175</v>
      </c>
      <c r="D140" s="200" t="s">
        <v>176</v>
      </c>
      <c r="E140" s="200" t="s">
        <v>177</v>
      </c>
      <c r="F140" s="199" t="s">
        <v>740</v>
      </c>
      <c r="G140" s="198">
        <v>0</v>
      </c>
      <c r="H140" s="197" t="s">
        <v>178</v>
      </c>
      <c r="I140" s="258"/>
      <c r="J140" s="195"/>
      <c r="K140" s="257"/>
      <c r="L140" s="257"/>
      <c r="M140" s="193"/>
      <c r="N140" s="171" t="e">
        <f>VLOOKUP(C140,'Points-2015'!D:E,2,FALSE)</f>
        <v>#N/A</v>
      </c>
      <c r="O140" s="171"/>
      <c r="P140" s="171"/>
      <c r="Q140" s="171"/>
      <c r="R140" s="172"/>
      <c r="T140" s="171"/>
    </row>
    <row r="141" spans="1:20" s="170" customFormat="1" ht="24" hidden="1" customHeight="1" thickBot="1">
      <c r="A141" s="169">
        <f t="shared" si="4"/>
        <v>2</v>
      </c>
      <c r="B141" s="278" t="s">
        <v>728</v>
      </c>
      <c r="C141" s="191" t="s">
        <v>175</v>
      </c>
      <c r="D141" s="190" t="s">
        <v>176</v>
      </c>
      <c r="E141" s="190" t="s">
        <v>177</v>
      </c>
      <c r="F141" s="189" t="s">
        <v>740</v>
      </c>
      <c r="G141" s="188">
        <v>0</v>
      </c>
      <c r="H141" s="187" t="s">
        <v>178</v>
      </c>
      <c r="I141" s="256"/>
      <c r="J141" s="185"/>
      <c r="K141" s="255"/>
      <c r="L141" s="255"/>
      <c r="M141" s="183"/>
      <c r="N141" s="171" t="e">
        <f>VLOOKUP(C141,'Points-2015'!D:E,2,FALSE)</f>
        <v>#N/A</v>
      </c>
      <c r="O141" s="171"/>
      <c r="P141" s="171"/>
      <c r="Q141" s="171"/>
      <c r="R141" s="172"/>
      <c r="T141" s="171"/>
    </row>
    <row r="142" spans="1:20" s="170" customFormat="1" ht="6.75" hidden="1" customHeight="1" thickBot="1">
      <c r="A142" s="182">
        <f t="shared" si="4"/>
        <v>2</v>
      </c>
      <c r="B142" s="267" t="s">
        <v>728</v>
      </c>
      <c r="C142" s="266"/>
      <c r="D142" s="265"/>
      <c r="E142" s="265"/>
      <c r="F142" s="178"/>
      <c r="G142" s="264"/>
      <c r="H142" s="177"/>
      <c r="I142" s="176"/>
      <c r="J142" s="263"/>
      <c r="K142" s="174"/>
      <c r="L142" s="174"/>
      <c r="M142" s="213"/>
      <c r="N142" s="171" t="e">
        <f>VLOOKUP(C142,'Points-2015'!D:E,2,FALSE)</f>
        <v>#N/A</v>
      </c>
      <c r="O142" s="171"/>
      <c r="P142" s="171"/>
      <c r="Q142" s="171"/>
      <c r="R142" s="172"/>
      <c r="T142" s="171"/>
    </row>
    <row r="143" spans="1:20" s="170" customFormat="1" ht="24" hidden="1" customHeight="1">
      <c r="A143" s="169">
        <f t="shared" si="4"/>
        <v>3</v>
      </c>
      <c r="B143" s="276" t="s">
        <v>728</v>
      </c>
      <c r="C143" s="251" t="s">
        <v>175</v>
      </c>
      <c r="D143" s="250" t="s">
        <v>176</v>
      </c>
      <c r="E143" s="250" t="s">
        <v>177</v>
      </c>
      <c r="F143" s="249" t="s">
        <v>740</v>
      </c>
      <c r="G143" s="248">
        <v>0</v>
      </c>
      <c r="H143" s="247" t="s">
        <v>178</v>
      </c>
      <c r="I143" s="275"/>
      <c r="J143" s="245"/>
      <c r="K143" s="274"/>
      <c r="L143" s="274"/>
      <c r="M143" s="243"/>
      <c r="N143" s="171" t="e">
        <f>VLOOKUP(C143,'Points-2015'!D:E,2,FALSE)</f>
        <v>#N/A</v>
      </c>
      <c r="O143" s="171"/>
      <c r="P143" s="171"/>
      <c r="Q143" s="171"/>
      <c r="R143" s="172"/>
      <c r="T143" s="171"/>
    </row>
    <row r="144" spans="1:20" s="170" customFormat="1" ht="24" hidden="1" customHeight="1">
      <c r="A144" s="169">
        <f t="shared" si="4"/>
        <v>3</v>
      </c>
      <c r="B144" s="273" t="s">
        <v>728</v>
      </c>
      <c r="C144" s="241" t="s">
        <v>175</v>
      </c>
      <c r="D144" s="240" t="s">
        <v>176</v>
      </c>
      <c r="E144" s="240" t="s">
        <v>177</v>
      </c>
      <c r="F144" s="239" t="s">
        <v>740</v>
      </c>
      <c r="G144" s="238">
        <v>0</v>
      </c>
      <c r="H144" s="237" t="s">
        <v>178</v>
      </c>
      <c r="I144" s="272"/>
      <c r="J144" s="235"/>
      <c r="K144" s="271"/>
      <c r="L144" s="271"/>
      <c r="M144" s="233"/>
      <c r="N144" s="171" t="e">
        <f>VLOOKUP(C144,'Points-2015'!D:E,2,FALSE)</f>
        <v>#N/A</v>
      </c>
      <c r="O144" s="171"/>
      <c r="P144" s="171"/>
      <c r="Q144" s="171"/>
      <c r="R144" s="172"/>
      <c r="T144" s="171"/>
    </row>
    <row r="145" spans="1:20" s="170" customFormat="1" ht="24" hidden="1" customHeight="1" thickBot="1">
      <c r="A145" s="169">
        <f t="shared" si="4"/>
        <v>3</v>
      </c>
      <c r="B145" s="270" t="s">
        <v>728</v>
      </c>
      <c r="C145" s="231" t="s">
        <v>175</v>
      </c>
      <c r="D145" s="230" t="s">
        <v>176</v>
      </c>
      <c r="E145" s="230" t="s">
        <v>177</v>
      </c>
      <c r="F145" s="229" t="s">
        <v>740</v>
      </c>
      <c r="G145" s="228">
        <v>0</v>
      </c>
      <c r="H145" s="227" t="s">
        <v>178</v>
      </c>
      <c r="I145" s="269"/>
      <c r="J145" s="225"/>
      <c r="K145" s="268"/>
      <c r="L145" s="268"/>
      <c r="M145" s="223"/>
      <c r="N145" s="171" t="e">
        <f>VLOOKUP(C145,'Points-2015'!D:E,2,FALSE)</f>
        <v>#N/A</v>
      </c>
      <c r="O145" s="171"/>
      <c r="P145" s="171"/>
      <c r="Q145" s="171"/>
      <c r="R145" s="172"/>
      <c r="T145" s="171"/>
    </row>
    <row r="146" spans="1:20" s="170" customFormat="1" ht="6.75" hidden="1" customHeight="1" thickBot="1">
      <c r="A146" s="182">
        <f t="shared" si="4"/>
        <v>3</v>
      </c>
      <c r="B146" s="267" t="s">
        <v>728</v>
      </c>
      <c r="C146" s="266"/>
      <c r="D146" s="265"/>
      <c r="E146" s="265"/>
      <c r="F146" s="178"/>
      <c r="G146" s="264"/>
      <c r="H146" s="177"/>
      <c r="I146" s="176"/>
      <c r="J146" s="263"/>
      <c r="K146" s="174"/>
      <c r="L146" s="174"/>
      <c r="M146" s="213"/>
      <c r="N146" s="171" t="e">
        <f>VLOOKUP(C146,'Points-2015'!D:E,2,FALSE)</f>
        <v>#N/A</v>
      </c>
      <c r="O146" s="171"/>
      <c r="P146" s="171"/>
      <c r="Q146" s="171"/>
      <c r="R146" s="172"/>
      <c r="T146" s="171"/>
    </row>
    <row r="147" spans="1:20" s="170" customFormat="1" ht="24" hidden="1" customHeight="1">
      <c r="A147" s="169">
        <f t="shared" si="4"/>
        <v>4</v>
      </c>
      <c r="B147" s="262" t="s">
        <v>728</v>
      </c>
      <c r="C147" s="211" t="s">
        <v>175</v>
      </c>
      <c r="D147" s="210" t="s">
        <v>176</v>
      </c>
      <c r="E147" s="210" t="s">
        <v>177</v>
      </c>
      <c r="F147" s="209" t="s">
        <v>740</v>
      </c>
      <c r="G147" s="208">
        <v>0</v>
      </c>
      <c r="H147" s="207" t="s">
        <v>178</v>
      </c>
      <c r="I147" s="261"/>
      <c r="J147" s="205"/>
      <c r="K147" s="260"/>
      <c r="L147" s="260"/>
      <c r="M147" s="203"/>
      <c r="N147" s="171" t="e">
        <f>VLOOKUP(C147,'Points-2015'!D:E,2,FALSE)</f>
        <v>#N/A</v>
      </c>
      <c r="O147" s="171"/>
      <c r="P147" s="171"/>
      <c r="Q147" s="171"/>
      <c r="R147" s="172"/>
      <c r="T147" s="171"/>
    </row>
    <row r="148" spans="1:20" s="170" customFormat="1" ht="24" hidden="1" customHeight="1">
      <c r="A148" s="169">
        <f t="shared" si="4"/>
        <v>4</v>
      </c>
      <c r="B148" s="259" t="s">
        <v>728</v>
      </c>
      <c r="C148" s="201" t="s">
        <v>175</v>
      </c>
      <c r="D148" s="200" t="s">
        <v>176</v>
      </c>
      <c r="E148" s="200" t="s">
        <v>177</v>
      </c>
      <c r="F148" s="199" t="s">
        <v>740</v>
      </c>
      <c r="G148" s="198">
        <v>0</v>
      </c>
      <c r="H148" s="197" t="s">
        <v>178</v>
      </c>
      <c r="I148" s="258"/>
      <c r="J148" s="195"/>
      <c r="K148" s="257"/>
      <c r="L148" s="257"/>
      <c r="M148" s="193"/>
      <c r="N148" s="171" t="e">
        <f>VLOOKUP(C148,'Points-2015'!D:E,2,FALSE)</f>
        <v>#N/A</v>
      </c>
      <c r="O148" s="171"/>
      <c r="P148" s="171"/>
      <c r="Q148" s="171"/>
      <c r="R148" s="172"/>
      <c r="T148" s="171"/>
    </row>
    <row r="149" spans="1:20" s="170" customFormat="1" ht="24" hidden="1" customHeight="1" thickBot="1">
      <c r="A149" s="169">
        <f t="shared" si="4"/>
        <v>4</v>
      </c>
      <c r="B149" s="278" t="s">
        <v>728</v>
      </c>
      <c r="C149" s="191" t="s">
        <v>175</v>
      </c>
      <c r="D149" s="190" t="s">
        <v>176</v>
      </c>
      <c r="E149" s="190" t="s">
        <v>177</v>
      </c>
      <c r="F149" s="189" t="s">
        <v>740</v>
      </c>
      <c r="G149" s="188">
        <v>0</v>
      </c>
      <c r="H149" s="187" t="s">
        <v>178</v>
      </c>
      <c r="I149" s="256"/>
      <c r="J149" s="185"/>
      <c r="K149" s="255"/>
      <c r="L149" s="255"/>
      <c r="M149" s="183"/>
      <c r="N149" s="171" t="e">
        <f>VLOOKUP(C149,'Points-2015'!D:E,2,FALSE)</f>
        <v>#N/A</v>
      </c>
      <c r="O149" s="171"/>
      <c r="P149" s="171"/>
      <c r="Q149" s="171"/>
      <c r="R149" s="172"/>
      <c r="T149" s="171"/>
    </row>
    <row r="150" spans="1:20" s="170" customFormat="1" ht="6.75" hidden="1" customHeight="1" thickBot="1">
      <c r="A150" s="182">
        <f t="shared" si="4"/>
        <v>4</v>
      </c>
      <c r="B150" s="267" t="s">
        <v>728</v>
      </c>
      <c r="C150" s="266"/>
      <c r="D150" s="265"/>
      <c r="E150" s="265"/>
      <c r="F150" s="178"/>
      <c r="G150" s="264"/>
      <c r="H150" s="177"/>
      <c r="I150" s="176"/>
      <c r="J150" s="263"/>
      <c r="K150" s="174"/>
      <c r="L150" s="174"/>
      <c r="M150" s="213"/>
      <c r="N150" s="171" t="e">
        <f>VLOOKUP(C150,'Points-2015'!D:E,2,FALSE)</f>
        <v>#N/A</v>
      </c>
      <c r="O150" s="171"/>
      <c r="P150" s="171"/>
      <c r="Q150" s="171"/>
      <c r="R150" s="172"/>
      <c r="T150" s="171"/>
    </row>
    <row r="151" spans="1:20" s="170" customFormat="1" ht="24" hidden="1" customHeight="1">
      <c r="A151" s="169">
        <f t="shared" si="4"/>
        <v>5</v>
      </c>
      <c r="B151" s="276" t="s">
        <v>728</v>
      </c>
      <c r="C151" s="251" t="s">
        <v>175</v>
      </c>
      <c r="D151" s="250" t="s">
        <v>176</v>
      </c>
      <c r="E151" s="250" t="s">
        <v>177</v>
      </c>
      <c r="F151" s="249" t="s">
        <v>740</v>
      </c>
      <c r="G151" s="248">
        <v>0</v>
      </c>
      <c r="H151" s="247" t="s">
        <v>178</v>
      </c>
      <c r="I151" s="275"/>
      <c r="J151" s="245"/>
      <c r="K151" s="274"/>
      <c r="L151" s="274"/>
      <c r="M151" s="243"/>
      <c r="N151" s="171" t="e">
        <f>VLOOKUP(C151,'Points-2015'!D:E,2,FALSE)</f>
        <v>#N/A</v>
      </c>
      <c r="O151" s="171"/>
      <c r="P151" s="171"/>
      <c r="Q151" s="171"/>
      <c r="R151" s="172"/>
      <c r="T151" s="171"/>
    </row>
    <row r="152" spans="1:20" s="170" customFormat="1" ht="24" hidden="1" customHeight="1">
      <c r="A152" s="169">
        <f t="shared" si="4"/>
        <v>5</v>
      </c>
      <c r="B152" s="273" t="s">
        <v>728</v>
      </c>
      <c r="C152" s="241" t="s">
        <v>175</v>
      </c>
      <c r="D152" s="240" t="s">
        <v>176</v>
      </c>
      <c r="E152" s="240" t="s">
        <v>177</v>
      </c>
      <c r="F152" s="239" t="s">
        <v>740</v>
      </c>
      <c r="G152" s="238">
        <v>0</v>
      </c>
      <c r="H152" s="237" t="s">
        <v>178</v>
      </c>
      <c r="I152" s="272"/>
      <c r="J152" s="235"/>
      <c r="K152" s="271"/>
      <c r="L152" s="271"/>
      <c r="M152" s="233"/>
      <c r="N152" s="171" t="e">
        <f>VLOOKUP(C152,'Points-2015'!D:E,2,FALSE)</f>
        <v>#N/A</v>
      </c>
      <c r="O152" s="171"/>
      <c r="P152" s="171"/>
      <c r="Q152" s="171"/>
      <c r="R152" s="172"/>
      <c r="T152" s="171"/>
    </row>
    <row r="153" spans="1:20" s="170" customFormat="1" ht="24" hidden="1" customHeight="1" thickBot="1">
      <c r="A153" s="169">
        <f t="shared" si="4"/>
        <v>5</v>
      </c>
      <c r="B153" s="270" t="s">
        <v>728</v>
      </c>
      <c r="C153" s="231" t="s">
        <v>175</v>
      </c>
      <c r="D153" s="230" t="s">
        <v>176</v>
      </c>
      <c r="E153" s="230" t="s">
        <v>177</v>
      </c>
      <c r="F153" s="229" t="s">
        <v>740</v>
      </c>
      <c r="G153" s="228">
        <v>0</v>
      </c>
      <c r="H153" s="227" t="s">
        <v>178</v>
      </c>
      <c r="I153" s="269"/>
      <c r="J153" s="225"/>
      <c r="K153" s="268"/>
      <c r="L153" s="268"/>
      <c r="M153" s="223"/>
      <c r="N153" s="171" t="e">
        <f>VLOOKUP(C153,'Points-2015'!D:E,2,FALSE)</f>
        <v>#N/A</v>
      </c>
      <c r="O153" s="171"/>
      <c r="P153" s="171"/>
      <c r="Q153" s="171"/>
      <c r="R153" s="172"/>
      <c r="T153" s="171"/>
    </row>
    <row r="154" spans="1:20" s="170" customFormat="1" ht="6.75" hidden="1" customHeight="1" thickBot="1">
      <c r="A154" s="182">
        <f t="shared" si="4"/>
        <v>5</v>
      </c>
      <c r="B154" s="267" t="s">
        <v>728</v>
      </c>
      <c r="C154" s="266"/>
      <c r="D154" s="265"/>
      <c r="E154" s="265"/>
      <c r="F154" s="178"/>
      <c r="G154" s="264"/>
      <c r="H154" s="177"/>
      <c r="I154" s="176"/>
      <c r="J154" s="263"/>
      <c r="K154" s="174"/>
      <c r="L154" s="174"/>
      <c r="M154" s="213"/>
      <c r="N154" s="171" t="e">
        <f>VLOOKUP(C154,'Points-2015'!D:E,2,FALSE)</f>
        <v>#N/A</v>
      </c>
      <c r="O154" s="171"/>
      <c r="P154" s="171"/>
      <c r="Q154" s="171"/>
      <c r="R154" s="172"/>
      <c r="T154" s="171"/>
    </row>
    <row r="155" spans="1:20" s="170" customFormat="1" ht="24" hidden="1" customHeight="1">
      <c r="A155" s="169">
        <f t="shared" si="4"/>
        <v>6</v>
      </c>
      <c r="B155" s="262" t="s">
        <v>728</v>
      </c>
      <c r="C155" s="211" t="s">
        <v>175</v>
      </c>
      <c r="D155" s="210" t="s">
        <v>176</v>
      </c>
      <c r="E155" s="210" t="s">
        <v>177</v>
      </c>
      <c r="F155" s="209" t="s">
        <v>740</v>
      </c>
      <c r="G155" s="208">
        <v>0</v>
      </c>
      <c r="H155" s="207" t="s">
        <v>178</v>
      </c>
      <c r="I155" s="261"/>
      <c r="J155" s="205"/>
      <c r="K155" s="260"/>
      <c r="L155" s="260"/>
      <c r="M155" s="203"/>
      <c r="N155" s="171" t="e">
        <f>VLOOKUP(C155,'Points-2015'!D:E,2,FALSE)</f>
        <v>#N/A</v>
      </c>
      <c r="O155" s="171"/>
      <c r="P155" s="171"/>
      <c r="Q155" s="171"/>
      <c r="R155" s="172"/>
      <c r="T155" s="171"/>
    </row>
    <row r="156" spans="1:20" s="170" customFormat="1" ht="24" hidden="1" customHeight="1">
      <c r="A156" s="169">
        <f t="shared" si="4"/>
        <v>6</v>
      </c>
      <c r="B156" s="259" t="s">
        <v>728</v>
      </c>
      <c r="C156" s="201" t="s">
        <v>175</v>
      </c>
      <c r="D156" s="200" t="s">
        <v>176</v>
      </c>
      <c r="E156" s="200" t="s">
        <v>177</v>
      </c>
      <c r="F156" s="199" t="s">
        <v>740</v>
      </c>
      <c r="G156" s="198">
        <v>0</v>
      </c>
      <c r="H156" s="197" t="s">
        <v>178</v>
      </c>
      <c r="I156" s="258"/>
      <c r="J156" s="195"/>
      <c r="K156" s="257"/>
      <c r="L156" s="257"/>
      <c r="M156" s="193"/>
      <c r="N156" s="171" t="e">
        <f>VLOOKUP(C156,'Points-2015'!D:E,2,FALSE)</f>
        <v>#N/A</v>
      </c>
      <c r="O156" s="171"/>
      <c r="P156" s="171"/>
      <c r="Q156" s="171"/>
      <c r="R156" s="172"/>
      <c r="T156" s="171"/>
    </row>
    <row r="157" spans="1:20" s="170" customFormat="1" ht="24" hidden="1" customHeight="1" thickBot="1">
      <c r="A157" s="169">
        <f t="shared" si="4"/>
        <v>6</v>
      </c>
      <c r="B157" s="278" t="s">
        <v>728</v>
      </c>
      <c r="C157" s="191" t="s">
        <v>175</v>
      </c>
      <c r="D157" s="190" t="s">
        <v>176</v>
      </c>
      <c r="E157" s="190" t="s">
        <v>177</v>
      </c>
      <c r="F157" s="189" t="s">
        <v>740</v>
      </c>
      <c r="G157" s="188">
        <v>0</v>
      </c>
      <c r="H157" s="187" t="s">
        <v>178</v>
      </c>
      <c r="I157" s="256"/>
      <c r="J157" s="185"/>
      <c r="K157" s="255"/>
      <c r="L157" s="255"/>
      <c r="M157" s="183"/>
      <c r="N157" s="171" t="e">
        <f>VLOOKUP(C157,'Points-2015'!D:E,2,FALSE)</f>
        <v>#N/A</v>
      </c>
      <c r="O157" s="171"/>
      <c r="P157" s="171"/>
      <c r="Q157" s="171"/>
      <c r="R157" s="172"/>
      <c r="T157" s="171"/>
    </row>
    <row r="158" spans="1:20" s="170" customFormat="1" ht="6.75" hidden="1" customHeight="1" thickBot="1">
      <c r="A158" s="182">
        <f t="shared" si="4"/>
        <v>6</v>
      </c>
      <c r="B158" s="267" t="s">
        <v>728</v>
      </c>
      <c r="C158" s="266"/>
      <c r="D158" s="265"/>
      <c r="E158" s="265"/>
      <c r="F158" s="178"/>
      <c r="G158" s="264"/>
      <c r="H158" s="177"/>
      <c r="I158" s="176"/>
      <c r="J158" s="263"/>
      <c r="K158" s="174"/>
      <c r="L158" s="174"/>
      <c r="M158" s="213"/>
      <c r="N158" s="171" t="e">
        <f>VLOOKUP(C158,'Points-2015'!D:E,2,FALSE)</f>
        <v>#N/A</v>
      </c>
      <c r="O158" s="171"/>
      <c r="P158" s="171"/>
      <c r="Q158" s="171"/>
      <c r="R158" s="172"/>
      <c r="T158" s="171"/>
    </row>
    <row r="159" spans="1:20" s="170" customFormat="1" ht="24" hidden="1" customHeight="1">
      <c r="A159" s="169">
        <f t="shared" si="4"/>
        <v>7</v>
      </c>
      <c r="B159" s="276" t="s">
        <v>728</v>
      </c>
      <c r="C159" s="251" t="s">
        <v>175</v>
      </c>
      <c r="D159" s="250" t="s">
        <v>176</v>
      </c>
      <c r="E159" s="250" t="s">
        <v>177</v>
      </c>
      <c r="F159" s="249" t="s">
        <v>740</v>
      </c>
      <c r="G159" s="248">
        <v>0</v>
      </c>
      <c r="H159" s="247" t="s">
        <v>178</v>
      </c>
      <c r="I159" s="275"/>
      <c r="J159" s="245"/>
      <c r="K159" s="274"/>
      <c r="L159" s="274"/>
      <c r="M159" s="243"/>
      <c r="N159" s="171" t="e">
        <f>VLOOKUP(C159,'Points-2015'!D:E,2,FALSE)</f>
        <v>#N/A</v>
      </c>
      <c r="O159" s="171"/>
      <c r="P159" s="171"/>
      <c r="Q159" s="171"/>
      <c r="R159" s="172"/>
      <c r="T159" s="171"/>
    </row>
    <row r="160" spans="1:20" s="170" customFormat="1" ht="24" hidden="1" customHeight="1">
      <c r="A160" s="169">
        <f t="shared" si="4"/>
        <v>7</v>
      </c>
      <c r="B160" s="273" t="s">
        <v>728</v>
      </c>
      <c r="C160" s="241" t="s">
        <v>175</v>
      </c>
      <c r="D160" s="240" t="s">
        <v>176</v>
      </c>
      <c r="E160" s="240" t="s">
        <v>177</v>
      </c>
      <c r="F160" s="239" t="s">
        <v>740</v>
      </c>
      <c r="G160" s="238">
        <v>0</v>
      </c>
      <c r="H160" s="237" t="s">
        <v>178</v>
      </c>
      <c r="I160" s="272"/>
      <c r="J160" s="235"/>
      <c r="K160" s="271"/>
      <c r="L160" s="271"/>
      <c r="M160" s="233"/>
      <c r="N160" s="171" t="e">
        <f>VLOOKUP(C160,'Points-2015'!D:E,2,FALSE)</f>
        <v>#N/A</v>
      </c>
      <c r="O160" s="171"/>
      <c r="P160" s="171"/>
      <c r="Q160" s="171"/>
      <c r="R160" s="172"/>
      <c r="T160" s="171"/>
    </row>
    <row r="161" spans="1:20" s="170" customFormat="1" ht="24" hidden="1" customHeight="1" thickBot="1">
      <c r="A161" s="169">
        <f t="shared" si="4"/>
        <v>7</v>
      </c>
      <c r="B161" s="270" t="s">
        <v>728</v>
      </c>
      <c r="C161" s="231" t="s">
        <v>175</v>
      </c>
      <c r="D161" s="230" t="s">
        <v>176</v>
      </c>
      <c r="E161" s="230" t="s">
        <v>177</v>
      </c>
      <c r="F161" s="229" t="s">
        <v>740</v>
      </c>
      <c r="G161" s="228">
        <v>0</v>
      </c>
      <c r="H161" s="227" t="s">
        <v>178</v>
      </c>
      <c r="I161" s="269"/>
      <c r="J161" s="225"/>
      <c r="K161" s="268"/>
      <c r="L161" s="268"/>
      <c r="M161" s="223"/>
      <c r="N161" s="171" t="e">
        <f>VLOOKUP(C161,'Points-2015'!D:E,2,FALSE)</f>
        <v>#N/A</v>
      </c>
      <c r="O161" s="171"/>
      <c r="P161" s="171"/>
      <c r="Q161" s="171"/>
      <c r="R161" s="172"/>
      <c r="T161" s="171"/>
    </row>
    <row r="162" spans="1:20" s="170" customFormat="1" ht="6.75" hidden="1" customHeight="1" thickBot="1">
      <c r="A162" s="182">
        <f t="shared" si="4"/>
        <v>7</v>
      </c>
      <c r="B162" s="267" t="s">
        <v>728</v>
      </c>
      <c r="C162" s="266"/>
      <c r="D162" s="265"/>
      <c r="E162" s="265"/>
      <c r="F162" s="178"/>
      <c r="G162" s="264"/>
      <c r="H162" s="177"/>
      <c r="I162" s="176"/>
      <c r="J162" s="263"/>
      <c r="K162" s="174"/>
      <c r="L162" s="174"/>
      <c r="M162" s="213"/>
      <c r="N162" s="171" t="e">
        <f>VLOOKUP(C162,'Points-2015'!D:E,2,FALSE)</f>
        <v>#N/A</v>
      </c>
      <c r="O162" s="171"/>
      <c r="P162" s="171"/>
      <c r="Q162" s="171"/>
      <c r="R162" s="172"/>
      <c r="T162" s="171"/>
    </row>
    <row r="163" spans="1:20" s="170" customFormat="1" ht="24" hidden="1" customHeight="1">
      <c r="A163" s="169">
        <f t="shared" si="4"/>
        <v>8</v>
      </c>
      <c r="B163" s="262" t="s">
        <v>728</v>
      </c>
      <c r="C163" s="211" t="s">
        <v>175</v>
      </c>
      <c r="D163" s="210" t="s">
        <v>176</v>
      </c>
      <c r="E163" s="210" t="s">
        <v>177</v>
      </c>
      <c r="F163" s="209" t="s">
        <v>740</v>
      </c>
      <c r="G163" s="208">
        <v>0</v>
      </c>
      <c r="H163" s="207" t="s">
        <v>178</v>
      </c>
      <c r="I163" s="261"/>
      <c r="J163" s="205"/>
      <c r="K163" s="260"/>
      <c r="L163" s="260"/>
      <c r="M163" s="203"/>
      <c r="N163" s="171" t="e">
        <f>VLOOKUP(C163,'Points-2015'!D:E,2,FALSE)</f>
        <v>#N/A</v>
      </c>
      <c r="O163" s="171"/>
      <c r="P163" s="171"/>
      <c r="Q163" s="171"/>
      <c r="R163" s="172"/>
      <c r="T163" s="171"/>
    </row>
    <row r="164" spans="1:20" s="170" customFormat="1" ht="24" hidden="1" customHeight="1">
      <c r="A164" s="169">
        <f t="shared" si="4"/>
        <v>8</v>
      </c>
      <c r="B164" s="259" t="s">
        <v>728</v>
      </c>
      <c r="C164" s="201" t="s">
        <v>175</v>
      </c>
      <c r="D164" s="200" t="s">
        <v>176</v>
      </c>
      <c r="E164" s="200" t="s">
        <v>177</v>
      </c>
      <c r="F164" s="199" t="s">
        <v>740</v>
      </c>
      <c r="G164" s="198">
        <v>0</v>
      </c>
      <c r="H164" s="197" t="s">
        <v>178</v>
      </c>
      <c r="I164" s="258"/>
      <c r="J164" s="195"/>
      <c r="K164" s="257"/>
      <c r="L164" s="257"/>
      <c r="M164" s="193"/>
      <c r="N164" s="171" t="e">
        <f>VLOOKUP(C164,'Points-2015'!D:E,2,FALSE)</f>
        <v>#N/A</v>
      </c>
      <c r="O164" s="171"/>
      <c r="P164" s="171"/>
      <c r="Q164" s="171"/>
      <c r="R164" s="172"/>
      <c r="T164" s="171"/>
    </row>
    <row r="165" spans="1:20" s="170" customFormat="1" ht="24" hidden="1" customHeight="1" thickBot="1">
      <c r="A165" s="169">
        <f t="shared" si="4"/>
        <v>8</v>
      </c>
      <c r="B165" s="278" t="s">
        <v>728</v>
      </c>
      <c r="C165" s="191" t="s">
        <v>175</v>
      </c>
      <c r="D165" s="190" t="s">
        <v>176</v>
      </c>
      <c r="E165" s="190" t="s">
        <v>177</v>
      </c>
      <c r="F165" s="189" t="s">
        <v>740</v>
      </c>
      <c r="G165" s="188">
        <v>0</v>
      </c>
      <c r="H165" s="187" t="s">
        <v>178</v>
      </c>
      <c r="I165" s="256"/>
      <c r="J165" s="185"/>
      <c r="K165" s="255"/>
      <c r="L165" s="255"/>
      <c r="M165" s="183"/>
      <c r="N165" s="171" t="e">
        <f>VLOOKUP(C165,'Points-2015'!D:E,2,FALSE)</f>
        <v>#N/A</v>
      </c>
      <c r="O165" s="171"/>
      <c r="P165" s="171"/>
      <c r="Q165" s="171"/>
      <c r="R165" s="172"/>
      <c r="T165" s="171"/>
    </row>
    <row r="166" spans="1:20" s="170" customFormat="1" ht="6.75" hidden="1" customHeight="1" thickBot="1">
      <c r="A166" s="182">
        <f t="shared" si="4"/>
        <v>8</v>
      </c>
      <c r="B166" s="267" t="s">
        <v>728</v>
      </c>
      <c r="C166" s="266"/>
      <c r="D166" s="265"/>
      <c r="E166" s="265"/>
      <c r="F166" s="178"/>
      <c r="G166" s="264"/>
      <c r="H166" s="177"/>
      <c r="I166" s="176"/>
      <c r="J166" s="263"/>
      <c r="K166" s="174"/>
      <c r="L166" s="174"/>
      <c r="M166" s="213"/>
      <c r="N166" s="171" t="e">
        <f>VLOOKUP(C166,'Points-2015'!D:E,2,FALSE)</f>
        <v>#N/A</v>
      </c>
      <c r="O166" s="171"/>
      <c r="P166" s="171"/>
      <c r="Q166" s="171"/>
      <c r="R166" s="172"/>
      <c r="T166" s="171"/>
    </row>
    <row r="167" spans="1:20" s="170" customFormat="1" ht="24" hidden="1" customHeight="1">
      <c r="A167" s="169">
        <f t="shared" si="4"/>
        <v>9</v>
      </c>
      <c r="B167" s="276" t="s">
        <v>728</v>
      </c>
      <c r="C167" s="251" t="s">
        <v>175</v>
      </c>
      <c r="D167" s="250" t="s">
        <v>176</v>
      </c>
      <c r="E167" s="250" t="s">
        <v>177</v>
      </c>
      <c r="F167" s="249" t="s">
        <v>740</v>
      </c>
      <c r="G167" s="248">
        <v>0</v>
      </c>
      <c r="H167" s="247" t="s">
        <v>178</v>
      </c>
      <c r="I167" s="275"/>
      <c r="J167" s="245"/>
      <c r="K167" s="274"/>
      <c r="L167" s="274"/>
      <c r="M167" s="243"/>
      <c r="N167" s="171" t="e">
        <f>VLOOKUP(C167,'Points-2015'!D:E,2,FALSE)</f>
        <v>#N/A</v>
      </c>
      <c r="O167" s="171"/>
      <c r="P167" s="171"/>
      <c r="Q167" s="171"/>
      <c r="R167" s="172"/>
      <c r="T167" s="171"/>
    </row>
    <row r="168" spans="1:20" s="170" customFormat="1" ht="24" hidden="1" customHeight="1">
      <c r="A168" s="169">
        <f t="shared" si="4"/>
        <v>9</v>
      </c>
      <c r="B168" s="273" t="s">
        <v>728</v>
      </c>
      <c r="C168" s="241" t="s">
        <v>175</v>
      </c>
      <c r="D168" s="240" t="s">
        <v>176</v>
      </c>
      <c r="E168" s="240" t="s">
        <v>177</v>
      </c>
      <c r="F168" s="239" t="s">
        <v>740</v>
      </c>
      <c r="G168" s="238">
        <v>0</v>
      </c>
      <c r="H168" s="237" t="s">
        <v>178</v>
      </c>
      <c r="I168" s="272"/>
      <c r="J168" s="235"/>
      <c r="K168" s="271"/>
      <c r="L168" s="271"/>
      <c r="M168" s="233"/>
      <c r="N168" s="171" t="e">
        <f>VLOOKUP(C168,'Points-2015'!D:E,2,FALSE)</f>
        <v>#N/A</v>
      </c>
      <c r="O168" s="171"/>
      <c r="P168" s="171"/>
      <c r="Q168" s="171"/>
      <c r="R168" s="172"/>
      <c r="T168" s="171"/>
    </row>
    <row r="169" spans="1:20" s="170" customFormat="1" ht="24" hidden="1" customHeight="1" thickBot="1">
      <c r="A169" s="169">
        <f t="shared" si="4"/>
        <v>9</v>
      </c>
      <c r="B169" s="270" t="s">
        <v>728</v>
      </c>
      <c r="C169" s="231" t="s">
        <v>175</v>
      </c>
      <c r="D169" s="230" t="s">
        <v>176</v>
      </c>
      <c r="E169" s="230" t="s">
        <v>177</v>
      </c>
      <c r="F169" s="229" t="s">
        <v>740</v>
      </c>
      <c r="G169" s="228">
        <v>0</v>
      </c>
      <c r="H169" s="227" t="s">
        <v>178</v>
      </c>
      <c r="I169" s="269"/>
      <c r="J169" s="225"/>
      <c r="K169" s="268"/>
      <c r="L169" s="268"/>
      <c r="M169" s="223"/>
      <c r="N169" s="171" t="e">
        <f>VLOOKUP(C169,'Points-2015'!D:E,2,FALSE)</f>
        <v>#N/A</v>
      </c>
      <c r="O169" s="171"/>
      <c r="P169" s="171"/>
      <c r="Q169" s="171"/>
      <c r="R169" s="172"/>
      <c r="T169" s="171"/>
    </row>
    <row r="170" spans="1:20" s="170" customFormat="1" ht="6.75" hidden="1" customHeight="1" thickBot="1">
      <c r="A170" s="182">
        <f t="shared" si="4"/>
        <v>9</v>
      </c>
      <c r="B170" s="267" t="s">
        <v>728</v>
      </c>
      <c r="C170" s="266"/>
      <c r="D170" s="265"/>
      <c r="E170" s="265"/>
      <c r="F170" s="178"/>
      <c r="G170" s="264"/>
      <c r="H170" s="177"/>
      <c r="I170" s="176"/>
      <c r="J170" s="263"/>
      <c r="K170" s="174"/>
      <c r="L170" s="174"/>
      <c r="M170" s="213"/>
      <c r="N170" s="171" t="e">
        <f>VLOOKUP(C170,'Points-2015'!D:E,2,FALSE)</f>
        <v>#N/A</v>
      </c>
      <c r="O170" s="171"/>
      <c r="P170" s="171"/>
      <c r="Q170" s="171"/>
      <c r="R170" s="172"/>
      <c r="T170" s="171"/>
    </row>
    <row r="171" spans="1:20" s="170" customFormat="1" ht="24" hidden="1" customHeight="1">
      <c r="A171" s="169">
        <f t="shared" ref="A171:A198" si="5">A167+1</f>
        <v>10</v>
      </c>
      <c r="B171" s="262" t="s">
        <v>728</v>
      </c>
      <c r="C171" s="211" t="s">
        <v>175</v>
      </c>
      <c r="D171" s="210" t="s">
        <v>176</v>
      </c>
      <c r="E171" s="210" t="s">
        <v>177</v>
      </c>
      <c r="F171" s="209" t="s">
        <v>740</v>
      </c>
      <c r="G171" s="208">
        <v>0</v>
      </c>
      <c r="H171" s="207" t="s">
        <v>178</v>
      </c>
      <c r="I171" s="261"/>
      <c r="J171" s="205"/>
      <c r="K171" s="260"/>
      <c r="L171" s="260"/>
      <c r="M171" s="203"/>
      <c r="N171" s="171" t="e">
        <f>VLOOKUP(C171,'Points-2015'!D:E,2,FALSE)</f>
        <v>#N/A</v>
      </c>
      <c r="O171" s="171"/>
      <c r="P171" s="171"/>
      <c r="Q171" s="171"/>
      <c r="R171" s="172"/>
      <c r="T171" s="171"/>
    </row>
    <row r="172" spans="1:20" s="170" customFormat="1" ht="24" hidden="1" customHeight="1">
      <c r="A172" s="169">
        <f t="shared" si="5"/>
        <v>10</v>
      </c>
      <c r="B172" s="259" t="s">
        <v>728</v>
      </c>
      <c r="C172" s="201" t="s">
        <v>175</v>
      </c>
      <c r="D172" s="200" t="s">
        <v>176</v>
      </c>
      <c r="E172" s="200" t="s">
        <v>177</v>
      </c>
      <c r="F172" s="199" t="s">
        <v>740</v>
      </c>
      <c r="G172" s="198">
        <v>0</v>
      </c>
      <c r="H172" s="197" t="s">
        <v>178</v>
      </c>
      <c r="I172" s="258"/>
      <c r="J172" s="195"/>
      <c r="K172" s="257"/>
      <c r="L172" s="257"/>
      <c r="M172" s="193"/>
      <c r="N172" s="171" t="e">
        <f>VLOOKUP(C172,'Points-2015'!D:E,2,FALSE)</f>
        <v>#N/A</v>
      </c>
      <c r="O172" s="171"/>
      <c r="P172" s="171"/>
      <c r="Q172" s="171"/>
      <c r="R172" s="172"/>
      <c r="T172" s="171"/>
    </row>
    <row r="173" spans="1:20" s="170" customFormat="1" ht="24" hidden="1" customHeight="1" thickBot="1">
      <c r="A173" s="169">
        <f t="shared" si="5"/>
        <v>10</v>
      </c>
      <c r="B173" s="278" t="s">
        <v>728</v>
      </c>
      <c r="C173" s="191" t="s">
        <v>175</v>
      </c>
      <c r="D173" s="190" t="s">
        <v>176</v>
      </c>
      <c r="E173" s="190" t="s">
        <v>177</v>
      </c>
      <c r="F173" s="189" t="s">
        <v>740</v>
      </c>
      <c r="G173" s="188">
        <v>0</v>
      </c>
      <c r="H173" s="187" t="s">
        <v>178</v>
      </c>
      <c r="I173" s="256"/>
      <c r="J173" s="185"/>
      <c r="K173" s="255"/>
      <c r="L173" s="255"/>
      <c r="M173" s="183"/>
      <c r="N173" s="171" t="e">
        <f>VLOOKUP(C173,'Points-2015'!D:E,2,FALSE)</f>
        <v>#N/A</v>
      </c>
      <c r="O173" s="171"/>
      <c r="P173" s="171"/>
      <c r="Q173" s="171"/>
      <c r="R173" s="172"/>
      <c r="T173" s="171"/>
    </row>
    <row r="174" spans="1:20" s="170" customFormat="1" ht="6.75" hidden="1" customHeight="1" thickBot="1">
      <c r="A174" s="182">
        <f t="shared" si="5"/>
        <v>10</v>
      </c>
      <c r="B174" s="267" t="s">
        <v>728</v>
      </c>
      <c r="C174" s="266"/>
      <c r="D174" s="265"/>
      <c r="E174" s="265"/>
      <c r="F174" s="178"/>
      <c r="G174" s="264"/>
      <c r="H174" s="177"/>
      <c r="I174" s="176"/>
      <c r="J174" s="263"/>
      <c r="K174" s="174"/>
      <c r="L174" s="174"/>
      <c r="M174" s="213"/>
      <c r="N174" s="171" t="e">
        <f>VLOOKUP(C174,'Points-2015'!D:E,2,FALSE)</f>
        <v>#N/A</v>
      </c>
      <c r="O174" s="171"/>
      <c r="P174" s="171"/>
      <c r="Q174" s="171"/>
      <c r="R174" s="172"/>
      <c r="T174" s="171"/>
    </row>
    <row r="175" spans="1:20" s="170" customFormat="1" ht="24" hidden="1" customHeight="1">
      <c r="A175" s="169">
        <f t="shared" si="5"/>
        <v>11</v>
      </c>
      <c r="B175" s="276" t="s">
        <v>728</v>
      </c>
      <c r="C175" s="251" t="s">
        <v>175</v>
      </c>
      <c r="D175" s="250" t="s">
        <v>176</v>
      </c>
      <c r="E175" s="250" t="s">
        <v>177</v>
      </c>
      <c r="F175" s="249" t="s">
        <v>740</v>
      </c>
      <c r="G175" s="248">
        <v>0</v>
      </c>
      <c r="H175" s="247" t="s">
        <v>178</v>
      </c>
      <c r="I175" s="275"/>
      <c r="J175" s="245"/>
      <c r="K175" s="274"/>
      <c r="L175" s="274"/>
      <c r="M175" s="243"/>
      <c r="N175" s="171" t="e">
        <f>VLOOKUP(C175,'Points-2015'!D:E,2,FALSE)</f>
        <v>#N/A</v>
      </c>
      <c r="O175" s="171"/>
      <c r="P175" s="171"/>
      <c r="Q175" s="171"/>
      <c r="R175" s="172"/>
      <c r="T175" s="171"/>
    </row>
    <row r="176" spans="1:20" s="170" customFormat="1" ht="24" hidden="1" customHeight="1">
      <c r="A176" s="169">
        <f t="shared" si="5"/>
        <v>11</v>
      </c>
      <c r="B176" s="273" t="s">
        <v>728</v>
      </c>
      <c r="C176" s="241" t="s">
        <v>175</v>
      </c>
      <c r="D176" s="240" t="s">
        <v>176</v>
      </c>
      <c r="E176" s="240" t="s">
        <v>177</v>
      </c>
      <c r="F176" s="239" t="s">
        <v>740</v>
      </c>
      <c r="G176" s="238">
        <v>0</v>
      </c>
      <c r="H176" s="237" t="s">
        <v>178</v>
      </c>
      <c r="I176" s="272"/>
      <c r="J176" s="235"/>
      <c r="K176" s="271"/>
      <c r="L176" s="271"/>
      <c r="M176" s="233"/>
      <c r="N176" s="171" t="e">
        <f>VLOOKUP(C176,'Points-2015'!D:E,2,FALSE)</f>
        <v>#N/A</v>
      </c>
      <c r="O176" s="171"/>
      <c r="P176" s="171"/>
      <c r="Q176" s="171"/>
      <c r="R176" s="172"/>
      <c r="T176" s="171"/>
    </row>
    <row r="177" spans="1:20" s="170" customFormat="1" ht="24" hidden="1" customHeight="1" thickBot="1">
      <c r="A177" s="169">
        <f t="shared" si="5"/>
        <v>11</v>
      </c>
      <c r="B177" s="270" t="s">
        <v>728</v>
      </c>
      <c r="C177" s="231" t="s">
        <v>175</v>
      </c>
      <c r="D177" s="230" t="s">
        <v>176</v>
      </c>
      <c r="E177" s="230" t="s">
        <v>177</v>
      </c>
      <c r="F177" s="229" t="s">
        <v>740</v>
      </c>
      <c r="G177" s="228">
        <v>0</v>
      </c>
      <c r="H177" s="227" t="s">
        <v>178</v>
      </c>
      <c r="I177" s="269"/>
      <c r="J177" s="225"/>
      <c r="K177" s="268"/>
      <c r="L177" s="268"/>
      <c r="M177" s="223"/>
      <c r="N177" s="171" t="e">
        <f>VLOOKUP(C177,'Points-2015'!D:E,2,FALSE)</f>
        <v>#N/A</v>
      </c>
      <c r="O177" s="171"/>
      <c r="P177" s="171"/>
      <c r="Q177" s="171"/>
      <c r="R177" s="172"/>
      <c r="T177" s="171"/>
    </row>
    <row r="178" spans="1:20" s="170" customFormat="1" ht="6.75" hidden="1" customHeight="1" thickBot="1">
      <c r="A178" s="182">
        <f t="shared" si="5"/>
        <v>11</v>
      </c>
      <c r="B178" s="267" t="s">
        <v>728</v>
      </c>
      <c r="C178" s="266"/>
      <c r="D178" s="265"/>
      <c r="E178" s="265"/>
      <c r="F178" s="178"/>
      <c r="G178" s="264"/>
      <c r="H178" s="177"/>
      <c r="I178" s="176"/>
      <c r="J178" s="263"/>
      <c r="K178" s="174"/>
      <c r="L178" s="174"/>
      <c r="M178" s="213"/>
      <c r="N178" s="171" t="e">
        <f>VLOOKUP(C178,'Points-2015'!D:E,2,FALSE)</f>
        <v>#N/A</v>
      </c>
      <c r="O178" s="171"/>
      <c r="P178" s="171"/>
      <c r="Q178" s="171"/>
      <c r="R178" s="172"/>
      <c r="T178" s="171"/>
    </row>
    <row r="179" spans="1:20" s="170" customFormat="1" ht="24" hidden="1" customHeight="1">
      <c r="A179" s="169">
        <f t="shared" si="5"/>
        <v>12</v>
      </c>
      <c r="B179" s="262" t="s">
        <v>728</v>
      </c>
      <c r="C179" s="211" t="s">
        <v>175</v>
      </c>
      <c r="D179" s="210" t="s">
        <v>176</v>
      </c>
      <c r="E179" s="210" t="s">
        <v>177</v>
      </c>
      <c r="F179" s="209" t="s">
        <v>740</v>
      </c>
      <c r="G179" s="208">
        <v>0</v>
      </c>
      <c r="H179" s="207" t="s">
        <v>178</v>
      </c>
      <c r="I179" s="261"/>
      <c r="J179" s="205"/>
      <c r="K179" s="260"/>
      <c r="L179" s="260"/>
      <c r="M179" s="203"/>
      <c r="N179" s="171" t="e">
        <f>VLOOKUP(C179,'Points-2015'!D:E,2,FALSE)</f>
        <v>#N/A</v>
      </c>
      <c r="O179" s="171"/>
      <c r="P179" s="171"/>
      <c r="Q179" s="171"/>
      <c r="R179" s="172"/>
      <c r="T179" s="171"/>
    </row>
    <row r="180" spans="1:20" s="170" customFormat="1" ht="24" hidden="1" customHeight="1">
      <c r="A180" s="169">
        <f t="shared" si="5"/>
        <v>12</v>
      </c>
      <c r="B180" s="259" t="s">
        <v>728</v>
      </c>
      <c r="C180" s="201" t="s">
        <v>175</v>
      </c>
      <c r="D180" s="200" t="s">
        <v>176</v>
      </c>
      <c r="E180" s="200" t="s">
        <v>177</v>
      </c>
      <c r="F180" s="199" t="s">
        <v>740</v>
      </c>
      <c r="G180" s="198">
        <v>0</v>
      </c>
      <c r="H180" s="197" t="s">
        <v>178</v>
      </c>
      <c r="I180" s="258"/>
      <c r="J180" s="195"/>
      <c r="K180" s="257"/>
      <c r="L180" s="257"/>
      <c r="M180" s="193"/>
      <c r="N180" s="171" t="e">
        <f>VLOOKUP(C180,'Points-2015'!D:E,2,FALSE)</f>
        <v>#N/A</v>
      </c>
      <c r="O180" s="171"/>
      <c r="P180" s="171"/>
      <c r="Q180" s="171"/>
      <c r="R180" s="172"/>
      <c r="T180" s="171"/>
    </row>
    <row r="181" spans="1:20" s="170" customFormat="1" ht="24" hidden="1" customHeight="1" thickBot="1">
      <c r="A181" s="169">
        <f t="shared" si="5"/>
        <v>12</v>
      </c>
      <c r="B181" s="278" t="s">
        <v>728</v>
      </c>
      <c r="C181" s="191" t="s">
        <v>175</v>
      </c>
      <c r="D181" s="190" t="s">
        <v>176</v>
      </c>
      <c r="E181" s="190" t="s">
        <v>177</v>
      </c>
      <c r="F181" s="189" t="s">
        <v>740</v>
      </c>
      <c r="G181" s="188">
        <v>0</v>
      </c>
      <c r="H181" s="187" t="s">
        <v>178</v>
      </c>
      <c r="I181" s="256"/>
      <c r="J181" s="185"/>
      <c r="K181" s="255"/>
      <c r="L181" s="255"/>
      <c r="M181" s="183"/>
      <c r="N181" s="171" t="e">
        <f>VLOOKUP(C181,'Points-2015'!D:E,2,FALSE)</f>
        <v>#N/A</v>
      </c>
      <c r="O181" s="171"/>
      <c r="P181" s="171"/>
      <c r="Q181" s="171"/>
      <c r="R181" s="172"/>
      <c r="T181" s="171"/>
    </row>
    <row r="182" spans="1:20" s="170" customFormat="1" ht="6.75" hidden="1" customHeight="1" thickBot="1">
      <c r="A182" s="182">
        <f t="shared" si="5"/>
        <v>12</v>
      </c>
      <c r="B182" s="267" t="s">
        <v>728</v>
      </c>
      <c r="C182" s="266"/>
      <c r="D182" s="265"/>
      <c r="E182" s="265"/>
      <c r="F182" s="178"/>
      <c r="G182" s="264"/>
      <c r="H182" s="177"/>
      <c r="I182" s="176"/>
      <c r="J182" s="263"/>
      <c r="K182" s="174"/>
      <c r="L182" s="174"/>
      <c r="M182" s="213"/>
      <c r="N182" s="171" t="e">
        <f>VLOOKUP(C182,'Points-2015'!D:E,2,FALSE)</f>
        <v>#N/A</v>
      </c>
      <c r="O182" s="171"/>
      <c r="P182" s="171"/>
      <c r="Q182" s="171"/>
      <c r="R182" s="172"/>
      <c r="T182" s="171"/>
    </row>
    <row r="183" spans="1:20" s="170" customFormat="1" ht="24" hidden="1" customHeight="1">
      <c r="A183" s="169">
        <f t="shared" si="5"/>
        <v>13</v>
      </c>
      <c r="B183" s="276" t="s">
        <v>728</v>
      </c>
      <c r="C183" s="251" t="s">
        <v>175</v>
      </c>
      <c r="D183" s="250" t="s">
        <v>176</v>
      </c>
      <c r="E183" s="250" t="s">
        <v>177</v>
      </c>
      <c r="F183" s="249" t="s">
        <v>740</v>
      </c>
      <c r="G183" s="248">
        <v>0</v>
      </c>
      <c r="H183" s="247" t="s">
        <v>178</v>
      </c>
      <c r="I183" s="275"/>
      <c r="J183" s="245"/>
      <c r="K183" s="274"/>
      <c r="L183" s="274"/>
      <c r="M183" s="243"/>
      <c r="N183" s="171" t="e">
        <f>VLOOKUP(C183,'Points-2015'!D:E,2,FALSE)</f>
        <v>#N/A</v>
      </c>
      <c r="O183" s="171"/>
      <c r="P183" s="171"/>
      <c r="Q183" s="171"/>
      <c r="R183" s="172"/>
      <c r="T183" s="171"/>
    </row>
    <row r="184" spans="1:20" s="170" customFormat="1" ht="24" hidden="1" customHeight="1">
      <c r="A184" s="169">
        <f t="shared" si="5"/>
        <v>13</v>
      </c>
      <c r="B184" s="273" t="s">
        <v>728</v>
      </c>
      <c r="C184" s="241" t="s">
        <v>175</v>
      </c>
      <c r="D184" s="240" t="s">
        <v>176</v>
      </c>
      <c r="E184" s="240" t="s">
        <v>177</v>
      </c>
      <c r="F184" s="239" t="s">
        <v>740</v>
      </c>
      <c r="G184" s="238">
        <v>0</v>
      </c>
      <c r="H184" s="237" t="s">
        <v>178</v>
      </c>
      <c r="I184" s="272"/>
      <c r="J184" s="235"/>
      <c r="K184" s="271"/>
      <c r="L184" s="271"/>
      <c r="M184" s="233"/>
      <c r="N184" s="171" t="e">
        <f>VLOOKUP(C184,'Points-2015'!D:E,2,FALSE)</f>
        <v>#N/A</v>
      </c>
      <c r="O184" s="171"/>
      <c r="P184" s="171"/>
      <c r="Q184" s="171"/>
      <c r="R184" s="172"/>
      <c r="T184" s="171"/>
    </row>
    <row r="185" spans="1:20" s="170" customFormat="1" ht="24" hidden="1" customHeight="1" thickBot="1">
      <c r="A185" s="169">
        <f t="shared" si="5"/>
        <v>13</v>
      </c>
      <c r="B185" s="270" t="s">
        <v>728</v>
      </c>
      <c r="C185" s="231" t="s">
        <v>175</v>
      </c>
      <c r="D185" s="230" t="s">
        <v>176</v>
      </c>
      <c r="E185" s="230" t="s">
        <v>177</v>
      </c>
      <c r="F185" s="229" t="s">
        <v>740</v>
      </c>
      <c r="G185" s="228">
        <v>0</v>
      </c>
      <c r="H185" s="227" t="s">
        <v>178</v>
      </c>
      <c r="I185" s="269"/>
      <c r="J185" s="225"/>
      <c r="K185" s="268"/>
      <c r="L185" s="268"/>
      <c r="M185" s="223"/>
      <c r="N185" s="171" t="e">
        <f>VLOOKUP(C185,'Points-2015'!D:E,2,FALSE)</f>
        <v>#N/A</v>
      </c>
      <c r="O185" s="171"/>
      <c r="P185" s="171"/>
      <c r="Q185" s="171"/>
      <c r="R185" s="172"/>
      <c r="T185" s="171"/>
    </row>
    <row r="186" spans="1:20" s="170" customFormat="1" ht="6.75" hidden="1" customHeight="1" thickBot="1">
      <c r="A186" s="182">
        <f t="shared" si="5"/>
        <v>13</v>
      </c>
      <c r="B186" s="267" t="s">
        <v>728</v>
      </c>
      <c r="C186" s="266"/>
      <c r="D186" s="265"/>
      <c r="E186" s="265"/>
      <c r="F186" s="178"/>
      <c r="G186" s="264"/>
      <c r="H186" s="177"/>
      <c r="I186" s="176"/>
      <c r="J186" s="263"/>
      <c r="K186" s="174"/>
      <c r="L186" s="174"/>
      <c r="M186" s="213"/>
      <c r="N186" s="171" t="e">
        <f>VLOOKUP(C186,'Points-2015'!D:E,2,FALSE)</f>
        <v>#N/A</v>
      </c>
      <c r="O186" s="171"/>
      <c r="P186" s="171"/>
      <c r="Q186" s="171"/>
      <c r="R186" s="172"/>
      <c r="T186" s="171"/>
    </row>
    <row r="187" spans="1:20" s="170" customFormat="1" ht="24" hidden="1" customHeight="1">
      <c r="A187" s="169">
        <f t="shared" si="5"/>
        <v>14</v>
      </c>
      <c r="B187" s="262" t="s">
        <v>728</v>
      </c>
      <c r="C187" s="211" t="s">
        <v>175</v>
      </c>
      <c r="D187" s="210" t="s">
        <v>176</v>
      </c>
      <c r="E187" s="210" t="s">
        <v>177</v>
      </c>
      <c r="F187" s="209" t="s">
        <v>740</v>
      </c>
      <c r="G187" s="208">
        <v>0</v>
      </c>
      <c r="H187" s="207" t="s">
        <v>178</v>
      </c>
      <c r="I187" s="261"/>
      <c r="J187" s="205"/>
      <c r="K187" s="260"/>
      <c r="L187" s="260"/>
      <c r="M187" s="203"/>
      <c r="N187" s="171" t="e">
        <f>VLOOKUP(C187,'Points-2015'!D:E,2,FALSE)</f>
        <v>#N/A</v>
      </c>
      <c r="O187" s="171"/>
      <c r="P187" s="171"/>
      <c r="Q187" s="171"/>
      <c r="R187" s="172"/>
      <c r="T187" s="171"/>
    </row>
    <row r="188" spans="1:20" s="170" customFormat="1" ht="24" hidden="1" customHeight="1">
      <c r="A188" s="169">
        <f t="shared" si="5"/>
        <v>14</v>
      </c>
      <c r="B188" s="259" t="s">
        <v>728</v>
      </c>
      <c r="C188" s="201" t="s">
        <v>175</v>
      </c>
      <c r="D188" s="200" t="s">
        <v>176</v>
      </c>
      <c r="E188" s="200" t="s">
        <v>177</v>
      </c>
      <c r="F188" s="199" t="s">
        <v>740</v>
      </c>
      <c r="G188" s="198">
        <v>0</v>
      </c>
      <c r="H188" s="197" t="s">
        <v>178</v>
      </c>
      <c r="I188" s="258"/>
      <c r="J188" s="195"/>
      <c r="K188" s="257"/>
      <c r="L188" s="257"/>
      <c r="M188" s="193"/>
      <c r="N188" s="171" t="e">
        <f>VLOOKUP(C188,'Points-2015'!D:E,2,FALSE)</f>
        <v>#N/A</v>
      </c>
      <c r="O188" s="171"/>
      <c r="P188" s="171"/>
      <c r="Q188" s="171"/>
      <c r="R188" s="172"/>
      <c r="T188" s="171"/>
    </row>
    <row r="189" spans="1:20" s="170" customFormat="1" ht="24" hidden="1" customHeight="1" thickBot="1">
      <c r="A189" s="169">
        <f t="shared" si="5"/>
        <v>14</v>
      </c>
      <c r="B189" s="278" t="s">
        <v>728</v>
      </c>
      <c r="C189" s="191" t="s">
        <v>175</v>
      </c>
      <c r="D189" s="190" t="s">
        <v>176</v>
      </c>
      <c r="E189" s="190" t="s">
        <v>177</v>
      </c>
      <c r="F189" s="189" t="s">
        <v>740</v>
      </c>
      <c r="G189" s="188">
        <v>0</v>
      </c>
      <c r="H189" s="187" t="s">
        <v>178</v>
      </c>
      <c r="I189" s="256"/>
      <c r="J189" s="185"/>
      <c r="K189" s="255"/>
      <c r="L189" s="255"/>
      <c r="M189" s="183"/>
      <c r="N189" s="171" t="e">
        <f>VLOOKUP(C189,'Points-2015'!D:E,2,FALSE)</f>
        <v>#N/A</v>
      </c>
      <c r="O189" s="171"/>
      <c r="P189" s="171"/>
      <c r="Q189" s="171"/>
      <c r="R189" s="172"/>
      <c r="T189" s="171"/>
    </row>
    <row r="190" spans="1:20" s="170" customFormat="1" ht="6.75" hidden="1" customHeight="1" thickBot="1">
      <c r="A190" s="182">
        <f t="shared" si="5"/>
        <v>14</v>
      </c>
      <c r="B190" s="267" t="s">
        <v>728</v>
      </c>
      <c r="C190" s="266"/>
      <c r="D190" s="265"/>
      <c r="E190" s="265"/>
      <c r="F190" s="178"/>
      <c r="G190" s="264"/>
      <c r="H190" s="177"/>
      <c r="I190" s="176"/>
      <c r="J190" s="263"/>
      <c r="K190" s="174"/>
      <c r="L190" s="174"/>
      <c r="M190" s="213"/>
      <c r="N190" s="171" t="e">
        <f>VLOOKUP(C190,'Points-2015'!D:E,2,FALSE)</f>
        <v>#N/A</v>
      </c>
      <c r="O190" s="171"/>
      <c r="P190" s="171"/>
      <c r="Q190" s="171"/>
      <c r="R190" s="172"/>
      <c r="T190" s="171"/>
    </row>
    <row r="191" spans="1:20" s="170" customFormat="1" ht="24" hidden="1" customHeight="1">
      <c r="A191" s="169">
        <f t="shared" si="5"/>
        <v>15</v>
      </c>
      <c r="B191" s="276" t="s">
        <v>728</v>
      </c>
      <c r="C191" s="251" t="s">
        <v>175</v>
      </c>
      <c r="D191" s="250" t="s">
        <v>176</v>
      </c>
      <c r="E191" s="250" t="s">
        <v>177</v>
      </c>
      <c r="F191" s="249" t="s">
        <v>740</v>
      </c>
      <c r="G191" s="248">
        <v>0</v>
      </c>
      <c r="H191" s="247" t="s">
        <v>178</v>
      </c>
      <c r="I191" s="275"/>
      <c r="J191" s="245"/>
      <c r="K191" s="274"/>
      <c r="L191" s="274"/>
      <c r="M191" s="243"/>
      <c r="N191" s="171" t="e">
        <f>VLOOKUP(C191,'Points-2015'!D:E,2,FALSE)</f>
        <v>#N/A</v>
      </c>
      <c r="O191" s="171"/>
      <c r="P191" s="171"/>
      <c r="Q191" s="171"/>
      <c r="R191" s="172"/>
      <c r="T191" s="171"/>
    </row>
    <row r="192" spans="1:20" s="170" customFormat="1" ht="24" hidden="1" customHeight="1">
      <c r="A192" s="169">
        <f t="shared" si="5"/>
        <v>15</v>
      </c>
      <c r="B192" s="273" t="s">
        <v>728</v>
      </c>
      <c r="C192" s="241" t="s">
        <v>175</v>
      </c>
      <c r="D192" s="240" t="s">
        <v>176</v>
      </c>
      <c r="E192" s="240" t="s">
        <v>177</v>
      </c>
      <c r="F192" s="239" t="s">
        <v>740</v>
      </c>
      <c r="G192" s="238">
        <v>0</v>
      </c>
      <c r="H192" s="237" t="s">
        <v>178</v>
      </c>
      <c r="I192" s="272"/>
      <c r="J192" s="235"/>
      <c r="K192" s="271"/>
      <c r="L192" s="271"/>
      <c r="M192" s="233"/>
      <c r="N192" s="171" t="e">
        <f>VLOOKUP(C192,'Points-2015'!D:E,2,FALSE)</f>
        <v>#N/A</v>
      </c>
      <c r="O192" s="171"/>
      <c r="P192" s="171"/>
      <c r="Q192" s="171"/>
      <c r="R192" s="172"/>
      <c r="T192" s="171"/>
    </row>
    <row r="193" spans="1:20" s="170" customFormat="1" ht="24" hidden="1" customHeight="1" thickBot="1">
      <c r="A193" s="169">
        <f t="shared" si="5"/>
        <v>15</v>
      </c>
      <c r="B193" s="270" t="s">
        <v>728</v>
      </c>
      <c r="C193" s="231" t="s">
        <v>175</v>
      </c>
      <c r="D193" s="230" t="s">
        <v>176</v>
      </c>
      <c r="E193" s="230" t="s">
        <v>177</v>
      </c>
      <c r="F193" s="229" t="s">
        <v>740</v>
      </c>
      <c r="G193" s="228">
        <v>0</v>
      </c>
      <c r="H193" s="227" t="s">
        <v>178</v>
      </c>
      <c r="I193" s="269"/>
      <c r="J193" s="225"/>
      <c r="K193" s="268"/>
      <c r="L193" s="268"/>
      <c r="M193" s="223"/>
      <c r="N193" s="171" t="e">
        <f>VLOOKUP(C193,'Points-2015'!D:E,2,FALSE)</f>
        <v>#N/A</v>
      </c>
      <c r="O193" s="171"/>
      <c r="P193" s="171"/>
      <c r="Q193" s="171"/>
      <c r="R193" s="172"/>
      <c r="T193" s="171"/>
    </row>
    <row r="194" spans="1:20" s="170" customFormat="1" ht="6.75" hidden="1" customHeight="1" thickBot="1">
      <c r="A194" s="182">
        <f t="shared" si="5"/>
        <v>15</v>
      </c>
      <c r="B194" s="267" t="s">
        <v>728</v>
      </c>
      <c r="C194" s="266"/>
      <c r="D194" s="265"/>
      <c r="E194" s="265"/>
      <c r="F194" s="178"/>
      <c r="G194" s="264"/>
      <c r="H194" s="177"/>
      <c r="I194" s="176"/>
      <c r="J194" s="263"/>
      <c r="K194" s="174"/>
      <c r="L194" s="174"/>
      <c r="M194" s="213"/>
      <c r="N194" s="171" t="e">
        <f>VLOOKUP(C194,'Points-2015'!D:E,2,FALSE)</f>
        <v>#N/A</v>
      </c>
      <c r="O194" s="171"/>
      <c r="P194" s="171"/>
      <c r="Q194" s="171"/>
      <c r="R194" s="172"/>
      <c r="T194" s="171"/>
    </row>
    <row r="195" spans="1:20" s="170" customFormat="1" ht="24" hidden="1" customHeight="1">
      <c r="A195" s="169">
        <f t="shared" si="5"/>
        <v>16</v>
      </c>
      <c r="B195" s="262" t="s">
        <v>728</v>
      </c>
      <c r="C195" s="211" t="s">
        <v>175</v>
      </c>
      <c r="D195" s="210" t="s">
        <v>176</v>
      </c>
      <c r="E195" s="210" t="s">
        <v>177</v>
      </c>
      <c r="F195" s="209" t="s">
        <v>740</v>
      </c>
      <c r="G195" s="208">
        <v>0</v>
      </c>
      <c r="H195" s="207" t="s">
        <v>178</v>
      </c>
      <c r="I195" s="261"/>
      <c r="J195" s="205"/>
      <c r="K195" s="260"/>
      <c r="L195" s="260"/>
      <c r="M195" s="203"/>
      <c r="N195" s="171" t="e">
        <f>VLOOKUP(C195,'Points-2015'!D:E,2,FALSE)</f>
        <v>#N/A</v>
      </c>
      <c r="O195" s="171"/>
      <c r="P195" s="171"/>
      <c r="Q195" s="171"/>
      <c r="R195" s="172"/>
      <c r="T195" s="171"/>
    </row>
    <row r="196" spans="1:20" s="170" customFormat="1" ht="24" hidden="1" customHeight="1">
      <c r="A196" s="169">
        <f t="shared" si="5"/>
        <v>16</v>
      </c>
      <c r="B196" s="259" t="s">
        <v>728</v>
      </c>
      <c r="C196" s="201" t="s">
        <v>175</v>
      </c>
      <c r="D196" s="200" t="s">
        <v>176</v>
      </c>
      <c r="E196" s="200" t="s">
        <v>177</v>
      </c>
      <c r="F196" s="199" t="s">
        <v>740</v>
      </c>
      <c r="G196" s="198">
        <v>0</v>
      </c>
      <c r="H196" s="197" t="s">
        <v>178</v>
      </c>
      <c r="I196" s="258"/>
      <c r="J196" s="195"/>
      <c r="K196" s="257"/>
      <c r="L196" s="257"/>
      <c r="M196" s="193"/>
      <c r="N196" s="171" t="e">
        <f>VLOOKUP(C196,'Points-2015'!D:E,2,FALSE)</f>
        <v>#N/A</v>
      </c>
      <c r="O196" s="171"/>
      <c r="P196" s="171"/>
      <c r="Q196" s="171"/>
      <c r="R196" s="172"/>
      <c r="T196" s="171"/>
    </row>
    <row r="197" spans="1:20" s="170" customFormat="1" ht="24" hidden="1" customHeight="1" thickBot="1">
      <c r="A197" s="169">
        <f t="shared" si="5"/>
        <v>16</v>
      </c>
      <c r="B197" s="278" t="s">
        <v>728</v>
      </c>
      <c r="C197" s="191" t="s">
        <v>175</v>
      </c>
      <c r="D197" s="190" t="s">
        <v>176</v>
      </c>
      <c r="E197" s="190" t="s">
        <v>177</v>
      </c>
      <c r="F197" s="189" t="s">
        <v>740</v>
      </c>
      <c r="G197" s="188">
        <v>0</v>
      </c>
      <c r="H197" s="187" t="s">
        <v>178</v>
      </c>
      <c r="I197" s="256"/>
      <c r="J197" s="185"/>
      <c r="K197" s="255"/>
      <c r="L197" s="255"/>
      <c r="M197" s="183"/>
      <c r="N197" s="171" t="e">
        <f>VLOOKUP(C197,'Points-2015'!D:E,2,FALSE)</f>
        <v>#N/A</v>
      </c>
      <c r="O197" s="171"/>
      <c r="P197" s="171"/>
      <c r="Q197" s="171"/>
      <c r="R197" s="172"/>
      <c r="T197" s="171"/>
    </row>
    <row r="198" spans="1:20" s="170" customFormat="1" ht="6.75" hidden="1" customHeight="1" thickBot="1">
      <c r="A198" s="222">
        <f t="shared" si="5"/>
        <v>16</v>
      </c>
      <c r="B198" s="277"/>
      <c r="C198" s="220"/>
      <c r="D198" s="219"/>
      <c r="E198" s="219"/>
      <c r="F198" s="178"/>
      <c r="G198" s="218"/>
      <c r="H198" s="217"/>
      <c r="I198" s="254"/>
      <c r="J198" s="215"/>
      <c r="K198" s="253"/>
      <c r="L198" s="253"/>
      <c r="M198" s="213"/>
      <c r="N198" s="171" t="e">
        <f>VLOOKUP(C198,'Points-2015'!D:E,2,FALSE)</f>
        <v>#N/A</v>
      </c>
      <c r="O198" s="171"/>
      <c r="P198" s="171"/>
      <c r="Q198" s="171"/>
      <c r="R198" s="172"/>
      <c r="T198" s="171"/>
    </row>
    <row r="199" spans="1:20" s="170" customFormat="1" ht="24" hidden="1" customHeight="1">
      <c r="A199" s="169">
        <v>1</v>
      </c>
      <c r="B199" s="276"/>
      <c r="C199" s="251" t="s">
        <v>175</v>
      </c>
      <c r="D199" s="250" t="s">
        <v>176</v>
      </c>
      <c r="E199" s="250" t="s">
        <v>177</v>
      </c>
      <c r="F199" s="249" t="s">
        <v>740</v>
      </c>
      <c r="G199" s="409"/>
      <c r="H199" s="247" t="s">
        <v>178</v>
      </c>
      <c r="I199" s="275"/>
      <c r="J199" s="245"/>
      <c r="K199" s="274"/>
      <c r="L199" s="274"/>
      <c r="M199" s="243"/>
      <c r="N199" s="171" t="e">
        <f>VLOOKUP(C199,'Points-2015'!D:E,2,FALSE)</f>
        <v>#N/A</v>
      </c>
      <c r="O199" s="171"/>
      <c r="P199" s="171"/>
      <c r="Q199" s="171"/>
      <c r="R199" s="172"/>
      <c r="T199" s="171"/>
    </row>
    <row r="200" spans="1:20" s="170" customFormat="1" ht="24" hidden="1" customHeight="1">
      <c r="A200" s="169">
        <v>1</v>
      </c>
      <c r="B200" s="273" t="s">
        <v>744</v>
      </c>
      <c r="C200" s="241" t="s">
        <v>175</v>
      </c>
      <c r="D200" s="240" t="s">
        <v>176</v>
      </c>
      <c r="E200" s="240" t="s">
        <v>177</v>
      </c>
      <c r="F200" s="239" t="s">
        <v>740</v>
      </c>
      <c r="G200" s="408"/>
      <c r="H200" s="237" t="s">
        <v>178</v>
      </c>
      <c r="I200" s="272"/>
      <c r="J200" s="235"/>
      <c r="K200" s="271"/>
      <c r="L200" s="271"/>
      <c r="M200" s="233"/>
      <c r="N200" s="171" t="e">
        <f>VLOOKUP(C200,'Points-2015'!D:E,2,FALSE)</f>
        <v>#N/A</v>
      </c>
      <c r="O200" s="171"/>
      <c r="P200" s="171"/>
      <c r="Q200" s="171"/>
      <c r="R200" s="172"/>
      <c r="T200" s="171"/>
    </row>
    <row r="201" spans="1:20" s="170" customFormat="1" ht="24" hidden="1" customHeight="1" thickBot="1">
      <c r="A201" s="169">
        <v>1</v>
      </c>
      <c r="B201" s="270"/>
      <c r="C201" s="231" t="s">
        <v>175</v>
      </c>
      <c r="D201" s="230" t="s">
        <v>176</v>
      </c>
      <c r="E201" s="230" t="s">
        <v>177</v>
      </c>
      <c r="F201" s="229" t="s">
        <v>740</v>
      </c>
      <c r="G201" s="310"/>
      <c r="H201" s="227" t="s">
        <v>178</v>
      </c>
      <c r="I201" s="269"/>
      <c r="J201" s="225"/>
      <c r="K201" s="268"/>
      <c r="L201" s="268"/>
      <c r="M201" s="223"/>
      <c r="N201" s="171" t="e">
        <f>VLOOKUP(C201,'Points-2015'!D:E,2,FALSE)</f>
        <v>#N/A</v>
      </c>
      <c r="O201" s="171"/>
      <c r="P201" s="171"/>
      <c r="Q201" s="171"/>
      <c r="R201" s="172"/>
      <c r="T201" s="171"/>
    </row>
    <row r="202" spans="1:20" s="170" customFormat="1" ht="6.75" hidden="1" customHeight="1" thickBot="1">
      <c r="A202" s="182">
        <v>1</v>
      </c>
      <c r="B202" s="267"/>
      <c r="C202" s="266"/>
      <c r="D202" s="265"/>
      <c r="E202" s="265"/>
      <c r="F202" s="178"/>
      <c r="G202" s="264"/>
      <c r="H202" s="177"/>
      <c r="I202" s="176"/>
      <c r="J202" s="263"/>
      <c r="K202" s="174"/>
      <c r="L202" s="174"/>
      <c r="M202" s="213"/>
      <c r="N202" s="171" t="e">
        <f>VLOOKUP(C202,'Points-2015'!D:E,2,FALSE)</f>
        <v>#N/A</v>
      </c>
      <c r="O202" s="171"/>
      <c r="P202" s="171"/>
      <c r="Q202" s="171"/>
      <c r="R202" s="172"/>
      <c r="T202" s="171"/>
    </row>
    <row r="203" spans="1:20" s="170" customFormat="1" ht="24" hidden="1" customHeight="1">
      <c r="A203" s="169">
        <f t="shared" ref="A203:A230" si="6">A199+1</f>
        <v>2</v>
      </c>
      <c r="B203" s="262"/>
      <c r="C203" s="211" t="s">
        <v>175</v>
      </c>
      <c r="D203" s="210" t="s">
        <v>176</v>
      </c>
      <c r="E203" s="210" t="s">
        <v>177</v>
      </c>
      <c r="F203" s="209" t="s">
        <v>740</v>
      </c>
      <c r="G203" s="208">
        <v>0</v>
      </c>
      <c r="H203" s="207" t="s">
        <v>178</v>
      </c>
      <c r="I203" s="261"/>
      <c r="J203" s="205"/>
      <c r="K203" s="260"/>
      <c r="L203" s="260"/>
      <c r="M203" s="203"/>
      <c r="N203" s="171" t="e">
        <f>VLOOKUP(C203,'Points-2015'!D:E,2,FALSE)</f>
        <v>#N/A</v>
      </c>
      <c r="O203" s="171"/>
      <c r="P203" s="171"/>
      <c r="Q203" s="171"/>
      <c r="R203" s="172"/>
      <c r="T203" s="171"/>
    </row>
    <row r="204" spans="1:20" s="170" customFormat="1" ht="24" hidden="1" customHeight="1">
      <c r="A204" s="169">
        <f t="shared" si="6"/>
        <v>2</v>
      </c>
      <c r="B204" s="259" t="s">
        <v>726</v>
      </c>
      <c r="C204" s="201" t="s">
        <v>175</v>
      </c>
      <c r="D204" s="200" t="s">
        <v>176</v>
      </c>
      <c r="E204" s="200" t="s">
        <v>177</v>
      </c>
      <c r="F204" s="199" t="s">
        <v>740</v>
      </c>
      <c r="G204" s="198">
        <v>0</v>
      </c>
      <c r="H204" s="197" t="s">
        <v>178</v>
      </c>
      <c r="I204" s="258"/>
      <c r="J204" s="195"/>
      <c r="K204" s="257"/>
      <c r="L204" s="257"/>
      <c r="M204" s="193"/>
      <c r="N204" s="171" t="e">
        <f>VLOOKUP(C204,'Points-2015'!D:E,2,FALSE)</f>
        <v>#N/A</v>
      </c>
      <c r="O204" s="171"/>
      <c r="P204" s="171"/>
      <c r="Q204" s="171"/>
      <c r="R204" s="172"/>
      <c r="T204" s="171"/>
    </row>
    <row r="205" spans="1:20" s="170" customFormat="1" ht="24" hidden="1" customHeight="1" thickBot="1">
      <c r="A205" s="169">
        <f t="shared" si="6"/>
        <v>2</v>
      </c>
      <c r="B205" s="270"/>
      <c r="C205" s="191" t="s">
        <v>175</v>
      </c>
      <c r="D205" s="190" t="s">
        <v>176</v>
      </c>
      <c r="E205" s="190" t="s">
        <v>177</v>
      </c>
      <c r="F205" s="189" t="s">
        <v>740</v>
      </c>
      <c r="G205" s="188">
        <v>0</v>
      </c>
      <c r="H205" s="187" t="s">
        <v>178</v>
      </c>
      <c r="I205" s="256"/>
      <c r="J205" s="185"/>
      <c r="K205" s="255"/>
      <c r="L205" s="255"/>
      <c r="M205" s="183"/>
      <c r="N205" s="171" t="e">
        <f>VLOOKUP(C205,'Points-2015'!D:E,2,FALSE)</f>
        <v>#N/A</v>
      </c>
      <c r="O205" s="171"/>
      <c r="P205" s="171"/>
      <c r="Q205" s="171"/>
      <c r="R205" s="172"/>
      <c r="T205" s="171"/>
    </row>
    <row r="206" spans="1:20" s="170" customFormat="1" ht="6.75" hidden="1" customHeight="1" thickBot="1">
      <c r="A206" s="182">
        <f t="shared" si="6"/>
        <v>2</v>
      </c>
      <c r="B206" s="267"/>
      <c r="C206" s="266"/>
      <c r="D206" s="265"/>
      <c r="E206" s="265"/>
      <c r="F206" s="178"/>
      <c r="G206" s="264"/>
      <c r="H206" s="177"/>
      <c r="I206" s="176"/>
      <c r="J206" s="263"/>
      <c r="K206" s="174"/>
      <c r="L206" s="174"/>
      <c r="M206" s="213"/>
      <c r="N206" s="171" t="e">
        <f>VLOOKUP(C206,'Points-2015'!D:E,2,FALSE)</f>
        <v>#N/A</v>
      </c>
      <c r="O206" s="171"/>
      <c r="P206" s="171"/>
      <c r="Q206" s="171"/>
      <c r="R206" s="172"/>
      <c r="T206" s="171"/>
    </row>
    <row r="207" spans="1:20" s="170" customFormat="1" ht="24" hidden="1" customHeight="1">
      <c r="A207" s="169">
        <f t="shared" si="6"/>
        <v>3</v>
      </c>
      <c r="B207" s="276"/>
      <c r="C207" s="251" t="s">
        <v>175</v>
      </c>
      <c r="D207" s="250" t="s">
        <v>176</v>
      </c>
      <c r="E207" s="250" t="s">
        <v>177</v>
      </c>
      <c r="F207" s="249" t="s">
        <v>740</v>
      </c>
      <c r="G207" s="248">
        <v>0</v>
      </c>
      <c r="H207" s="247" t="s">
        <v>178</v>
      </c>
      <c r="I207" s="275"/>
      <c r="J207" s="245"/>
      <c r="K207" s="274"/>
      <c r="L207" s="274"/>
      <c r="M207" s="243"/>
      <c r="N207" s="171" t="e">
        <f>VLOOKUP(C207,'Points-2015'!D:E,2,FALSE)</f>
        <v>#N/A</v>
      </c>
      <c r="O207" s="171"/>
      <c r="P207" s="171"/>
      <c r="Q207" s="171"/>
      <c r="R207" s="172"/>
      <c r="T207" s="171"/>
    </row>
    <row r="208" spans="1:20" s="170" customFormat="1" ht="24" hidden="1" customHeight="1">
      <c r="A208" s="169">
        <f t="shared" si="6"/>
        <v>3</v>
      </c>
      <c r="B208" s="273" t="s">
        <v>726</v>
      </c>
      <c r="C208" s="241" t="s">
        <v>175</v>
      </c>
      <c r="D208" s="240" t="s">
        <v>176</v>
      </c>
      <c r="E208" s="240" t="s">
        <v>177</v>
      </c>
      <c r="F208" s="239" t="s">
        <v>740</v>
      </c>
      <c r="G208" s="238">
        <v>0</v>
      </c>
      <c r="H208" s="237" t="s">
        <v>178</v>
      </c>
      <c r="I208" s="272"/>
      <c r="J208" s="235"/>
      <c r="K208" s="271"/>
      <c r="L208" s="271"/>
      <c r="M208" s="233"/>
      <c r="N208" s="171" t="e">
        <f>VLOOKUP(C208,'Points-2015'!D:E,2,FALSE)</f>
        <v>#N/A</v>
      </c>
      <c r="O208" s="171"/>
      <c r="P208" s="171"/>
      <c r="Q208" s="171"/>
      <c r="R208" s="172"/>
      <c r="T208" s="171"/>
    </row>
    <row r="209" spans="1:20" s="170" customFormat="1" ht="24" hidden="1" customHeight="1" thickBot="1">
      <c r="A209" s="169">
        <f t="shared" si="6"/>
        <v>3</v>
      </c>
      <c r="B209" s="270"/>
      <c r="C209" s="231" t="s">
        <v>175</v>
      </c>
      <c r="D209" s="230" t="s">
        <v>176</v>
      </c>
      <c r="E209" s="230" t="s">
        <v>177</v>
      </c>
      <c r="F209" s="229" t="s">
        <v>740</v>
      </c>
      <c r="G209" s="228">
        <v>0</v>
      </c>
      <c r="H209" s="227" t="s">
        <v>178</v>
      </c>
      <c r="I209" s="269"/>
      <c r="J209" s="225"/>
      <c r="K209" s="268"/>
      <c r="L209" s="268"/>
      <c r="M209" s="223"/>
      <c r="N209" s="171" t="e">
        <f>VLOOKUP(C209,'Points-2015'!D:E,2,FALSE)</f>
        <v>#N/A</v>
      </c>
      <c r="O209" s="171"/>
      <c r="P209" s="171"/>
      <c r="Q209" s="171"/>
      <c r="R209" s="172"/>
      <c r="T209" s="171"/>
    </row>
    <row r="210" spans="1:20" s="170" customFormat="1" ht="6.75" hidden="1" customHeight="1" thickBot="1">
      <c r="A210" s="182">
        <f t="shared" si="6"/>
        <v>3</v>
      </c>
      <c r="B210" s="267"/>
      <c r="C210" s="266"/>
      <c r="D210" s="265"/>
      <c r="E210" s="265"/>
      <c r="F210" s="178"/>
      <c r="G210" s="264"/>
      <c r="H210" s="177"/>
      <c r="I210" s="176"/>
      <c r="J210" s="263"/>
      <c r="K210" s="174"/>
      <c r="L210" s="174"/>
      <c r="M210" s="213"/>
      <c r="N210" s="171" t="e">
        <f>VLOOKUP(C210,'Points-2015'!D:E,2,FALSE)</f>
        <v>#N/A</v>
      </c>
      <c r="O210" s="171"/>
      <c r="P210" s="171"/>
      <c r="Q210" s="171"/>
      <c r="R210" s="172"/>
      <c r="T210" s="171"/>
    </row>
    <row r="211" spans="1:20" s="170" customFormat="1" ht="24" hidden="1" customHeight="1">
      <c r="A211" s="169">
        <f t="shared" si="6"/>
        <v>4</v>
      </c>
      <c r="B211" s="262"/>
      <c r="C211" s="211" t="s">
        <v>175</v>
      </c>
      <c r="D211" s="210" t="s">
        <v>176</v>
      </c>
      <c r="E211" s="210" t="s">
        <v>177</v>
      </c>
      <c r="F211" s="209" t="s">
        <v>740</v>
      </c>
      <c r="G211" s="208">
        <v>0</v>
      </c>
      <c r="H211" s="207" t="s">
        <v>178</v>
      </c>
      <c r="I211" s="261"/>
      <c r="J211" s="205"/>
      <c r="K211" s="260"/>
      <c r="L211" s="260"/>
      <c r="M211" s="203"/>
      <c r="N211" s="171" t="e">
        <f>VLOOKUP(C211,'Points-2015'!D:E,2,FALSE)</f>
        <v>#N/A</v>
      </c>
      <c r="O211" s="171"/>
      <c r="P211" s="171"/>
      <c r="Q211" s="171"/>
      <c r="R211" s="172"/>
      <c r="T211" s="171"/>
    </row>
    <row r="212" spans="1:20" s="170" customFormat="1" ht="24" hidden="1" customHeight="1">
      <c r="A212" s="169">
        <f t="shared" si="6"/>
        <v>4</v>
      </c>
      <c r="B212" s="259" t="s">
        <v>726</v>
      </c>
      <c r="C212" s="201" t="s">
        <v>175</v>
      </c>
      <c r="D212" s="200" t="s">
        <v>176</v>
      </c>
      <c r="E212" s="200" t="s">
        <v>177</v>
      </c>
      <c r="F212" s="199" t="s">
        <v>740</v>
      </c>
      <c r="G212" s="198">
        <v>0</v>
      </c>
      <c r="H212" s="197" t="s">
        <v>178</v>
      </c>
      <c r="I212" s="258"/>
      <c r="J212" s="195"/>
      <c r="K212" s="257"/>
      <c r="L212" s="257"/>
      <c r="M212" s="193"/>
      <c r="N212" s="171" t="e">
        <f>VLOOKUP(C212,'Points-2015'!D:E,2,FALSE)</f>
        <v>#N/A</v>
      </c>
      <c r="O212" s="171"/>
      <c r="P212" s="171"/>
      <c r="Q212" s="171"/>
      <c r="R212" s="172"/>
      <c r="T212" s="171"/>
    </row>
    <row r="213" spans="1:20" s="170" customFormat="1" ht="24" hidden="1" customHeight="1" thickBot="1">
      <c r="A213" s="169">
        <f t="shared" si="6"/>
        <v>4</v>
      </c>
      <c r="B213" s="278"/>
      <c r="C213" s="191" t="s">
        <v>175</v>
      </c>
      <c r="D213" s="190" t="s">
        <v>176</v>
      </c>
      <c r="E213" s="190" t="s">
        <v>177</v>
      </c>
      <c r="F213" s="189" t="s">
        <v>740</v>
      </c>
      <c r="G213" s="188">
        <v>0</v>
      </c>
      <c r="H213" s="187" t="s">
        <v>178</v>
      </c>
      <c r="I213" s="256"/>
      <c r="J213" s="185"/>
      <c r="K213" s="255"/>
      <c r="L213" s="255"/>
      <c r="M213" s="183"/>
      <c r="N213" s="171" t="e">
        <f>VLOOKUP(C213,'Points-2015'!D:E,2,FALSE)</f>
        <v>#N/A</v>
      </c>
      <c r="O213" s="171"/>
      <c r="P213" s="171"/>
      <c r="Q213" s="171"/>
      <c r="R213" s="172"/>
      <c r="T213" s="171"/>
    </row>
    <row r="214" spans="1:20" s="170" customFormat="1" ht="6.75" hidden="1" customHeight="1" thickBot="1">
      <c r="A214" s="182">
        <f t="shared" si="6"/>
        <v>4</v>
      </c>
      <c r="B214" s="267"/>
      <c r="C214" s="266"/>
      <c r="D214" s="265"/>
      <c r="E214" s="265"/>
      <c r="F214" s="178"/>
      <c r="G214" s="264"/>
      <c r="H214" s="177"/>
      <c r="I214" s="176"/>
      <c r="J214" s="263"/>
      <c r="K214" s="174"/>
      <c r="L214" s="174"/>
      <c r="M214" s="213"/>
      <c r="N214" s="171" t="e">
        <f>VLOOKUP(C214,'Points-2015'!D:E,2,FALSE)</f>
        <v>#N/A</v>
      </c>
      <c r="O214" s="171"/>
      <c r="P214" s="171"/>
      <c r="Q214" s="171"/>
      <c r="R214" s="172"/>
      <c r="T214" s="171"/>
    </row>
    <row r="215" spans="1:20" s="170" customFormat="1" ht="24" hidden="1" customHeight="1">
      <c r="A215" s="169">
        <f t="shared" si="6"/>
        <v>5</v>
      </c>
      <c r="B215" s="276"/>
      <c r="C215" s="251" t="s">
        <v>175</v>
      </c>
      <c r="D215" s="250" t="s">
        <v>176</v>
      </c>
      <c r="E215" s="250" t="s">
        <v>177</v>
      </c>
      <c r="F215" s="249" t="s">
        <v>740</v>
      </c>
      <c r="G215" s="248">
        <v>0</v>
      </c>
      <c r="H215" s="247" t="s">
        <v>178</v>
      </c>
      <c r="I215" s="275"/>
      <c r="J215" s="245"/>
      <c r="K215" s="274"/>
      <c r="L215" s="274"/>
      <c r="M215" s="243"/>
      <c r="N215" s="171" t="e">
        <f>VLOOKUP(C215,'Points-2015'!D:E,2,FALSE)</f>
        <v>#N/A</v>
      </c>
      <c r="O215" s="171"/>
      <c r="P215" s="171"/>
      <c r="Q215" s="171"/>
      <c r="R215" s="172"/>
      <c r="T215" s="171"/>
    </row>
    <row r="216" spans="1:20" s="170" customFormat="1" ht="24" hidden="1" customHeight="1">
      <c r="A216" s="169">
        <f t="shared" si="6"/>
        <v>5</v>
      </c>
      <c r="B216" s="273" t="s">
        <v>726</v>
      </c>
      <c r="C216" s="241" t="s">
        <v>175</v>
      </c>
      <c r="D216" s="240" t="s">
        <v>176</v>
      </c>
      <c r="E216" s="240" t="s">
        <v>177</v>
      </c>
      <c r="F216" s="239" t="s">
        <v>740</v>
      </c>
      <c r="G216" s="238">
        <v>0</v>
      </c>
      <c r="H216" s="237" t="s">
        <v>178</v>
      </c>
      <c r="I216" s="272"/>
      <c r="J216" s="235"/>
      <c r="K216" s="271"/>
      <c r="L216" s="271"/>
      <c r="M216" s="233"/>
      <c r="N216" s="171" t="e">
        <f>VLOOKUP(C216,'Points-2015'!D:E,2,FALSE)</f>
        <v>#N/A</v>
      </c>
      <c r="O216" s="171"/>
      <c r="P216" s="171"/>
      <c r="Q216" s="171"/>
      <c r="R216" s="172"/>
      <c r="T216" s="171"/>
    </row>
    <row r="217" spans="1:20" s="170" customFormat="1" ht="24" hidden="1" customHeight="1" thickBot="1">
      <c r="A217" s="169">
        <f t="shared" si="6"/>
        <v>5</v>
      </c>
      <c r="B217" s="270"/>
      <c r="C217" s="231" t="s">
        <v>175</v>
      </c>
      <c r="D217" s="230" t="s">
        <v>176</v>
      </c>
      <c r="E217" s="230" t="s">
        <v>177</v>
      </c>
      <c r="F217" s="229" t="s">
        <v>740</v>
      </c>
      <c r="G217" s="228">
        <v>0</v>
      </c>
      <c r="H217" s="227" t="s">
        <v>178</v>
      </c>
      <c r="I217" s="269"/>
      <c r="J217" s="225"/>
      <c r="K217" s="268"/>
      <c r="L217" s="268"/>
      <c r="M217" s="223"/>
      <c r="N217" s="171" t="e">
        <f>VLOOKUP(C217,'Points-2015'!D:E,2,FALSE)</f>
        <v>#N/A</v>
      </c>
      <c r="O217" s="171"/>
      <c r="P217" s="171"/>
      <c r="Q217" s="171"/>
      <c r="R217" s="172"/>
      <c r="T217" s="171"/>
    </row>
    <row r="218" spans="1:20" s="170" customFormat="1" ht="6.75" hidden="1" customHeight="1" thickBot="1">
      <c r="A218" s="182">
        <f t="shared" si="6"/>
        <v>5</v>
      </c>
      <c r="B218" s="267"/>
      <c r="C218" s="266"/>
      <c r="D218" s="265"/>
      <c r="E218" s="265"/>
      <c r="F218" s="178"/>
      <c r="G218" s="264"/>
      <c r="H218" s="177"/>
      <c r="I218" s="176"/>
      <c r="J218" s="263"/>
      <c r="K218" s="174"/>
      <c r="L218" s="174"/>
      <c r="M218" s="213"/>
      <c r="N218" s="171" t="e">
        <f>VLOOKUP(C218,'Points-2015'!D:E,2,FALSE)</f>
        <v>#N/A</v>
      </c>
      <c r="O218" s="171"/>
      <c r="P218" s="171"/>
      <c r="Q218" s="171"/>
      <c r="R218" s="172"/>
      <c r="T218" s="171"/>
    </row>
    <row r="219" spans="1:20" s="170" customFormat="1" ht="24" hidden="1" customHeight="1">
      <c r="A219" s="169">
        <f t="shared" si="6"/>
        <v>6</v>
      </c>
      <c r="B219" s="262"/>
      <c r="C219" s="211" t="s">
        <v>175</v>
      </c>
      <c r="D219" s="210" t="s">
        <v>176</v>
      </c>
      <c r="E219" s="210" t="s">
        <v>177</v>
      </c>
      <c r="F219" s="209" t="s">
        <v>740</v>
      </c>
      <c r="G219" s="208">
        <v>0</v>
      </c>
      <c r="H219" s="207" t="s">
        <v>178</v>
      </c>
      <c r="I219" s="261"/>
      <c r="J219" s="205"/>
      <c r="K219" s="260"/>
      <c r="L219" s="260"/>
      <c r="M219" s="203"/>
      <c r="N219" s="171" t="e">
        <f>VLOOKUP(C219,'Points-2015'!D:E,2,FALSE)</f>
        <v>#N/A</v>
      </c>
      <c r="O219" s="171"/>
      <c r="P219" s="171"/>
      <c r="Q219" s="171"/>
      <c r="R219" s="172"/>
      <c r="T219" s="171"/>
    </row>
    <row r="220" spans="1:20" s="170" customFormat="1" ht="24" hidden="1" customHeight="1">
      <c r="A220" s="169">
        <f t="shared" si="6"/>
        <v>6</v>
      </c>
      <c r="B220" s="259" t="s">
        <v>726</v>
      </c>
      <c r="C220" s="201" t="s">
        <v>175</v>
      </c>
      <c r="D220" s="200" t="s">
        <v>176</v>
      </c>
      <c r="E220" s="200" t="s">
        <v>177</v>
      </c>
      <c r="F220" s="199" t="s">
        <v>740</v>
      </c>
      <c r="G220" s="198">
        <v>0</v>
      </c>
      <c r="H220" s="197" t="s">
        <v>178</v>
      </c>
      <c r="I220" s="258"/>
      <c r="J220" s="195"/>
      <c r="K220" s="257"/>
      <c r="L220" s="257"/>
      <c r="M220" s="193"/>
      <c r="N220" s="171" t="e">
        <f>VLOOKUP(C220,'Points-2015'!D:E,2,FALSE)</f>
        <v>#N/A</v>
      </c>
      <c r="O220" s="171"/>
      <c r="P220" s="171"/>
      <c r="Q220" s="171"/>
      <c r="R220" s="172"/>
      <c r="T220" s="171"/>
    </row>
    <row r="221" spans="1:20" s="170" customFormat="1" ht="24" hidden="1" customHeight="1" thickBot="1">
      <c r="A221" s="169">
        <f t="shared" si="6"/>
        <v>6</v>
      </c>
      <c r="B221" s="278"/>
      <c r="C221" s="191" t="s">
        <v>175</v>
      </c>
      <c r="D221" s="190" t="s">
        <v>176</v>
      </c>
      <c r="E221" s="190" t="s">
        <v>177</v>
      </c>
      <c r="F221" s="189" t="s">
        <v>740</v>
      </c>
      <c r="G221" s="188">
        <v>0</v>
      </c>
      <c r="H221" s="187" t="s">
        <v>178</v>
      </c>
      <c r="I221" s="256"/>
      <c r="J221" s="185"/>
      <c r="K221" s="255"/>
      <c r="L221" s="255"/>
      <c r="M221" s="183"/>
      <c r="N221" s="171" t="e">
        <f>VLOOKUP(C221,'Points-2015'!D:E,2,FALSE)</f>
        <v>#N/A</v>
      </c>
      <c r="O221" s="171"/>
      <c r="P221" s="171"/>
      <c r="Q221" s="171"/>
      <c r="R221" s="172"/>
      <c r="T221" s="171"/>
    </row>
    <row r="222" spans="1:20" s="170" customFormat="1" ht="6.75" hidden="1" customHeight="1" thickBot="1">
      <c r="A222" s="182">
        <f t="shared" si="6"/>
        <v>6</v>
      </c>
      <c r="B222" s="267"/>
      <c r="C222" s="266"/>
      <c r="D222" s="265"/>
      <c r="E222" s="265"/>
      <c r="F222" s="178"/>
      <c r="G222" s="264"/>
      <c r="H222" s="177"/>
      <c r="I222" s="176"/>
      <c r="J222" s="263"/>
      <c r="K222" s="174"/>
      <c r="L222" s="174"/>
      <c r="M222" s="213"/>
      <c r="N222" s="171" t="e">
        <f>VLOOKUP(C222,'Points-2015'!D:E,2,FALSE)</f>
        <v>#N/A</v>
      </c>
      <c r="O222" s="171"/>
      <c r="P222" s="171"/>
      <c r="Q222" s="171"/>
      <c r="R222" s="172"/>
      <c r="T222" s="171"/>
    </row>
    <row r="223" spans="1:20" s="170" customFormat="1" ht="24" hidden="1" customHeight="1">
      <c r="A223" s="169">
        <f t="shared" si="6"/>
        <v>7</v>
      </c>
      <c r="B223" s="276"/>
      <c r="C223" s="251" t="s">
        <v>175</v>
      </c>
      <c r="D223" s="250" t="s">
        <v>176</v>
      </c>
      <c r="E223" s="250" t="s">
        <v>177</v>
      </c>
      <c r="F223" s="249" t="s">
        <v>740</v>
      </c>
      <c r="G223" s="248">
        <v>0</v>
      </c>
      <c r="H223" s="247" t="s">
        <v>178</v>
      </c>
      <c r="I223" s="275"/>
      <c r="J223" s="245"/>
      <c r="K223" s="274"/>
      <c r="L223" s="274"/>
      <c r="M223" s="243"/>
      <c r="N223" s="171" t="e">
        <f>VLOOKUP(C223,'Points-2015'!D:E,2,FALSE)</f>
        <v>#N/A</v>
      </c>
      <c r="O223" s="171"/>
      <c r="P223" s="171"/>
      <c r="Q223" s="171"/>
      <c r="R223" s="172"/>
      <c r="T223" s="171"/>
    </row>
    <row r="224" spans="1:20" s="170" customFormat="1" ht="24" hidden="1" customHeight="1">
      <c r="A224" s="169">
        <f t="shared" si="6"/>
        <v>7</v>
      </c>
      <c r="B224" s="273" t="s">
        <v>726</v>
      </c>
      <c r="C224" s="241" t="s">
        <v>175</v>
      </c>
      <c r="D224" s="240" t="s">
        <v>176</v>
      </c>
      <c r="E224" s="240" t="s">
        <v>177</v>
      </c>
      <c r="F224" s="239" t="s">
        <v>740</v>
      </c>
      <c r="G224" s="238">
        <v>0</v>
      </c>
      <c r="H224" s="237" t="s">
        <v>178</v>
      </c>
      <c r="I224" s="272"/>
      <c r="J224" s="235"/>
      <c r="K224" s="271"/>
      <c r="L224" s="271"/>
      <c r="M224" s="233"/>
      <c r="N224" s="171" t="e">
        <f>VLOOKUP(C224,'Points-2015'!D:E,2,FALSE)</f>
        <v>#N/A</v>
      </c>
      <c r="O224" s="171"/>
      <c r="P224" s="171"/>
      <c r="Q224" s="171"/>
      <c r="R224" s="172"/>
      <c r="T224" s="171"/>
    </row>
    <row r="225" spans="1:20" s="170" customFormat="1" ht="24" hidden="1" customHeight="1" thickBot="1">
      <c r="A225" s="169">
        <f t="shared" si="6"/>
        <v>7</v>
      </c>
      <c r="B225" s="270"/>
      <c r="C225" s="231" t="s">
        <v>175</v>
      </c>
      <c r="D225" s="230" t="s">
        <v>176</v>
      </c>
      <c r="E225" s="230" t="s">
        <v>177</v>
      </c>
      <c r="F225" s="229" t="s">
        <v>740</v>
      </c>
      <c r="G225" s="228">
        <v>0</v>
      </c>
      <c r="H225" s="227" t="s">
        <v>178</v>
      </c>
      <c r="I225" s="269"/>
      <c r="J225" s="225"/>
      <c r="K225" s="268"/>
      <c r="L225" s="268"/>
      <c r="M225" s="223"/>
      <c r="N225" s="171" t="e">
        <f>VLOOKUP(C225,'Points-2015'!D:E,2,FALSE)</f>
        <v>#N/A</v>
      </c>
      <c r="O225" s="171"/>
      <c r="P225" s="171"/>
      <c r="Q225" s="171"/>
      <c r="R225" s="172"/>
      <c r="T225" s="171"/>
    </row>
    <row r="226" spans="1:20" s="170" customFormat="1" ht="6.75" hidden="1" customHeight="1" thickBot="1">
      <c r="A226" s="182">
        <f t="shared" si="6"/>
        <v>7</v>
      </c>
      <c r="B226" s="267"/>
      <c r="C226" s="266"/>
      <c r="D226" s="265"/>
      <c r="E226" s="265"/>
      <c r="F226" s="178"/>
      <c r="G226" s="264"/>
      <c r="H226" s="177"/>
      <c r="I226" s="176"/>
      <c r="J226" s="263"/>
      <c r="K226" s="174"/>
      <c r="L226" s="174"/>
      <c r="M226" s="213"/>
      <c r="N226" s="171" t="e">
        <f>VLOOKUP(C226,'Points-2015'!D:E,2,FALSE)</f>
        <v>#N/A</v>
      </c>
      <c r="O226" s="171"/>
      <c r="P226" s="171"/>
      <c r="Q226" s="171"/>
      <c r="R226" s="172"/>
      <c r="T226" s="171"/>
    </row>
    <row r="227" spans="1:20" s="170" customFormat="1" ht="24" hidden="1" customHeight="1">
      <c r="A227" s="169">
        <f t="shared" si="6"/>
        <v>8</v>
      </c>
      <c r="B227" s="262"/>
      <c r="C227" s="211" t="s">
        <v>175</v>
      </c>
      <c r="D227" s="210" t="s">
        <v>176</v>
      </c>
      <c r="E227" s="210" t="s">
        <v>177</v>
      </c>
      <c r="F227" s="209" t="s">
        <v>740</v>
      </c>
      <c r="G227" s="208">
        <v>0</v>
      </c>
      <c r="H227" s="207" t="s">
        <v>178</v>
      </c>
      <c r="I227" s="261"/>
      <c r="J227" s="205"/>
      <c r="K227" s="260"/>
      <c r="L227" s="260"/>
      <c r="M227" s="203"/>
      <c r="N227" s="171" t="e">
        <f>VLOOKUP(C227,'Points-2015'!D:E,2,FALSE)</f>
        <v>#N/A</v>
      </c>
      <c r="O227" s="171"/>
      <c r="P227" s="171"/>
      <c r="Q227" s="171"/>
      <c r="R227" s="172"/>
      <c r="T227" s="171"/>
    </row>
    <row r="228" spans="1:20" s="170" customFormat="1" ht="24" hidden="1" customHeight="1">
      <c r="A228" s="169">
        <f t="shared" si="6"/>
        <v>8</v>
      </c>
      <c r="B228" s="259" t="s">
        <v>726</v>
      </c>
      <c r="C228" s="201" t="s">
        <v>175</v>
      </c>
      <c r="D228" s="200" t="s">
        <v>176</v>
      </c>
      <c r="E228" s="200" t="s">
        <v>177</v>
      </c>
      <c r="F228" s="199" t="s">
        <v>740</v>
      </c>
      <c r="G228" s="198">
        <v>0</v>
      </c>
      <c r="H228" s="197" t="s">
        <v>178</v>
      </c>
      <c r="I228" s="258"/>
      <c r="J228" s="195"/>
      <c r="K228" s="257"/>
      <c r="L228" s="257"/>
      <c r="M228" s="193"/>
      <c r="N228" s="171" t="e">
        <f>VLOOKUP(C228,'Points-2015'!D:E,2,FALSE)</f>
        <v>#N/A</v>
      </c>
      <c r="O228" s="171"/>
      <c r="P228" s="171"/>
      <c r="Q228" s="171"/>
      <c r="R228" s="172"/>
      <c r="T228" s="171"/>
    </row>
    <row r="229" spans="1:20" s="170" customFormat="1" ht="24" hidden="1" customHeight="1" thickBot="1">
      <c r="A229" s="169">
        <f t="shared" si="6"/>
        <v>8</v>
      </c>
      <c r="B229" s="278"/>
      <c r="C229" s="191" t="s">
        <v>175</v>
      </c>
      <c r="D229" s="190" t="s">
        <v>176</v>
      </c>
      <c r="E229" s="190" t="s">
        <v>177</v>
      </c>
      <c r="F229" s="189" t="s">
        <v>740</v>
      </c>
      <c r="G229" s="188">
        <v>0</v>
      </c>
      <c r="H229" s="187" t="s">
        <v>178</v>
      </c>
      <c r="I229" s="256"/>
      <c r="J229" s="185"/>
      <c r="K229" s="255"/>
      <c r="L229" s="255"/>
      <c r="M229" s="183"/>
      <c r="N229" s="171" t="e">
        <f>VLOOKUP(C229,'Points-2015'!D:E,2,FALSE)</f>
        <v>#N/A</v>
      </c>
      <c r="O229" s="171"/>
      <c r="P229" s="171"/>
      <c r="Q229" s="171"/>
      <c r="R229" s="172"/>
      <c r="T229" s="171"/>
    </row>
    <row r="230" spans="1:20" s="170" customFormat="1" ht="6.75" hidden="1" customHeight="1" thickBot="1">
      <c r="A230" s="222">
        <f t="shared" si="6"/>
        <v>8</v>
      </c>
      <c r="B230" s="277"/>
      <c r="C230" s="220"/>
      <c r="D230" s="219"/>
      <c r="E230" s="219"/>
      <c r="F230" s="178"/>
      <c r="G230" s="218"/>
      <c r="H230" s="217"/>
      <c r="I230" s="254"/>
      <c r="J230" s="215"/>
      <c r="K230" s="253"/>
      <c r="L230" s="253"/>
      <c r="M230" s="213"/>
      <c r="N230" s="171" t="e">
        <f>VLOOKUP(C230,'Points-2015'!D:E,2,FALSE)</f>
        <v>#N/A</v>
      </c>
      <c r="O230" s="171"/>
      <c r="P230" s="171"/>
      <c r="Q230" s="171"/>
      <c r="R230" s="172"/>
      <c r="T230" s="171"/>
    </row>
    <row r="231" spans="1:20" s="170" customFormat="1" ht="24" hidden="1" customHeight="1">
      <c r="A231" s="169">
        <v>1</v>
      </c>
      <c r="B231" s="276"/>
      <c r="C231" s="251"/>
      <c r="D231" s="250" t="e">
        <v>#N/A</v>
      </c>
      <c r="E231" s="250" t="e">
        <v>#N/A</v>
      </c>
      <c r="F231" s="249" t="s">
        <v>740</v>
      </c>
      <c r="G231" s="248"/>
      <c r="H231" s="247" t="e">
        <v>#N/A</v>
      </c>
      <c r="I231" s="275"/>
      <c r="J231" s="245"/>
      <c r="K231" s="274"/>
      <c r="L231" s="274"/>
      <c r="M231" s="243"/>
      <c r="N231" s="171" t="e">
        <f>VLOOKUP(C231,'Points-2015'!D:E,2,FALSE)</f>
        <v>#N/A</v>
      </c>
      <c r="O231" s="171"/>
      <c r="P231" s="171"/>
      <c r="Q231" s="171"/>
      <c r="R231" s="172"/>
      <c r="T231" s="171"/>
    </row>
    <row r="232" spans="1:20" s="170" customFormat="1" ht="24" customHeight="1">
      <c r="A232" s="169">
        <v>1</v>
      </c>
      <c r="B232" s="273" t="s">
        <v>725</v>
      </c>
      <c r="C232" s="241">
        <v>6903022</v>
      </c>
      <c r="D232" s="240" t="s">
        <v>215</v>
      </c>
      <c r="E232" s="240" t="s">
        <v>1</v>
      </c>
      <c r="F232" s="239" t="s">
        <v>740</v>
      </c>
      <c r="G232" s="309">
        <v>2</v>
      </c>
      <c r="H232" s="237" t="s">
        <v>8</v>
      </c>
      <c r="I232" s="272"/>
      <c r="J232" s="235"/>
      <c r="K232" s="271"/>
      <c r="L232" s="271"/>
      <c r="M232" s="233"/>
      <c r="N232" s="171" t="str">
        <f>VLOOKUP(C232,'Points-2015'!D:E,2,FALSE)</f>
        <v>ATSCAF</v>
      </c>
      <c r="O232" s="171"/>
      <c r="P232" s="171"/>
      <c r="Q232" s="171"/>
      <c r="R232" s="172"/>
      <c r="T232" s="171"/>
    </row>
    <row r="233" spans="1:20" s="170" customFormat="1" ht="24" hidden="1" customHeight="1" thickBot="1">
      <c r="A233" s="169">
        <v>1</v>
      </c>
      <c r="B233" s="270"/>
      <c r="C233" s="231"/>
      <c r="D233" s="230" t="e">
        <v>#N/A</v>
      </c>
      <c r="E233" s="230" t="e">
        <v>#N/A</v>
      </c>
      <c r="F233" s="229" t="s">
        <v>740</v>
      </c>
      <c r="G233" s="248"/>
      <c r="H233" s="227" t="e">
        <v>#N/A</v>
      </c>
      <c r="I233" s="269"/>
      <c r="J233" s="225"/>
      <c r="K233" s="268"/>
      <c r="L233" s="268"/>
      <c r="M233" s="223"/>
      <c r="N233" s="171" t="e">
        <f>VLOOKUP(C233,'Points-2015'!D:E,2,FALSE)</f>
        <v>#N/A</v>
      </c>
      <c r="O233" s="171"/>
      <c r="P233" s="171"/>
      <c r="Q233" s="171"/>
      <c r="R233" s="172"/>
      <c r="T233" s="171"/>
    </row>
    <row r="234" spans="1:20" s="170" customFormat="1" ht="6.75" hidden="1" customHeight="1" thickBot="1">
      <c r="A234" s="182">
        <v>1</v>
      </c>
      <c r="B234" s="267"/>
      <c r="C234" s="266"/>
      <c r="D234" s="265"/>
      <c r="E234" s="265"/>
      <c r="F234" s="178"/>
      <c r="G234" s="264"/>
      <c r="H234" s="177"/>
      <c r="I234" s="176"/>
      <c r="J234" s="263"/>
      <c r="K234" s="174"/>
      <c r="L234" s="174"/>
      <c r="M234" s="213"/>
      <c r="N234" s="171" t="e">
        <f>VLOOKUP(C234,'Points-2015'!D:E,2,FALSE)</f>
        <v>#N/A</v>
      </c>
      <c r="O234" s="171"/>
      <c r="P234" s="171"/>
      <c r="Q234" s="171"/>
      <c r="R234" s="172"/>
      <c r="T234" s="171"/>
    </row>
    <row r="235" spans="1:20" s="170" customFormat="1" ht="24" hidden="1" customHeight="1">
      <c r="A235" s="169">
        <f t="shared" ref="A235:A246" si="7">A231+1</f>
        <v>2</v>
      </c>
      <c r="B235" s="262"/>
      <c r="C235" s="407" t="s">
        <v>817</v>
      </c>
      <c r="D235" s="210" t="e">
        <v>#N/A</v>
      </c>
      <c r="E235" s="210" t="e">
        <v>#N/A</v>
      </c>
      <c r="F235" s="209" t="s">
        <v>740</v>
      </c>
      <c r="G235" s="208"/>
      <c r="H235" s="207" t="e">
        <v>#N/A</v>
      </c>
      <c r="I235" s="261"/>
      <c r="J235" s="205"/>
      <c r="K235" s="260"/>
      <c r="L235" s="260"/>
      <c r="M235" s="203"/>
      <c r="N235" s="171" t="e">
        <f>VLOOKUP(C235,'Points-2015'!D:E,2,FALSE)</f>
        <v>#N/A</v>
      </c>
      <c r="O235" s="171"/>
      <c r="P235" s="171"/>
      <c r="Q235" s="171"/>
      <c r="R235" s="172"/>
      <c r="T235" s="171"/>
    </row>
    <row r="236" spans="1:20" s="170" customFormat="1" ht="24" customHeight="1">
      <c r="A236" s="169">
        <f t="shared" si="7"/>
        <v>2</v>
      </c>
      <c r="B236" s="259" t="s">
        <v>725</v>
      </c>
      <c r="C236" s="201">
        <v>6923168</v>
      </c>
      <c r="D236" s="200" t="s">
        <v>125</v>
      </c>
      <c r="E236" s="200" t="s">
        <v>1</v>
      </c>
      <c r="F236" s="199" t="s">
        <v>740</v>
      </c>
      <c r="G236" s="309">
        <v>2</v>
      </c>
      <c r="H236" s="197" t="s">
        <v>8</v>
      </c>
      <c r="I236" s="258"/>
      <c r="J236" s="195"/>
      <c r="K236" s="257"/>
      <c r="L236" s="257"/>
      <c r="M236" s="193"/>
      <c r="N236" s="171" t="str">
        <f>VLOOKUP(C236,'Points-2015'!D:E,2,FALSE)</f>
        <v>ATSCAF</v>
      </c>
      <c r="O236" s="171"/>
      <c r="P236" s="171"/>
      <c r="Q236" s="171"/>
      <c r="R236" s="172"/>
      <c r="T236" s="171"/>
    </row>
    <row r="237" spans="1:20" s="170" customFormat="1" ht="24" hidden="1" customHeight="1" thickBot="1">
      <c r="A237" s="169">
        <f t="shared" si="7"/>
        <v>2</v>
      </c>
      <c r="B237" s="278"/>
      <c r="C237" s="191"/>
      <c r="D237" s="190" t="e">
        <v>#N/A</v>
      </c>
      <c r="E237" s="190" t="e">
        <v>#N/A</v>
      </c>
      <c r="F237" s="189" t="s">
        <v>740</v>
      </c>
      <c r="G237" s="188"/>
      <c r="H237" s="187" t="e">
        <v>#N/A</v>
      </c>
      <c r="I237" s="256"/>
      <c r="J237" s="185"/>
      <c r="K237" s="255"/>
      <c r="L237" s="255"/>
      <c r="M237" s="183"/>
      <c r="N237" s="171" t="e">
        <f>VLOOKUP(C237,'Points-2015'!D:E,2,FALSE)</f>
        <v>#N/A</v>
      </c>
      <c r="O237" s="171"/>
      <c r="P237" s="171"/>
      <c r="Q237" s="171"/>
      <c r="R237" s="172"/>
      <c r="T237" s="171"/>
    </row>
    <row r="238" spans="1:20" s="170" customFormat="1" ht="6.75" hidden="1" customHeight="1" thickBot="1">
      <c r="A238" s="182">
        <f t="shared" si="7"/>
        <v>2</v>
      </c>
      <c r="B238" s="267"/>
      <c r="C238" s="266"/>
      <c r="D238" s="265"/>
      <c r="E238" s="265"/>
      <c r="F238" s="178"/>
      <c r="G238" s="264"/>
      <c r="H238" s="177"/>
      <c r="I238" s="176"/>
      <c r="J238" s="263"/>
      <c r="K238" s="174"/>
      <c r="L238" s="174"/>
      <c r="M238" s="213"/>
      <c r="N238" s="171" t="e">
        <f>VLOOKUP(C238,'Points-2015'!D:E,2,FALSE)</f>
        <v>#N/A</v>
      </c>
      <c r="O238" s="171"/>
      <c r="P238" s="171"/>
      <c r="Q238" s="171"/>
      <c r="R238" s="172"/>
      <c r="T238" s="171"/>
    </row>
    <row r="239" spans="1:20" s="170" customFormat="1" ht="24" hidden="1" customHeight="1">
      <c r="A239" s="169">
        <f t="shared" si="7"/>
        <v>3</v>
      </c>
      <c r="B239" s="276"/>
      <c r="C239" s="406" t="s">
        <v>816</v>
      </c>
      <c r="D239" s="250" t="e">
        <v>#N/A</v>
      </c>
      <c r="E239" s="250" t="e">
        <v>#N/A</v>
      </c>
      <c r="F239" s="249" t="s">
        <v>740</v>
      </c>
      <c r="G239" s="248"/>
      <c r="H239" s="247" t="e">
        <v>#N/A</v>
      </c>
      <c r="I239" s="275"/>
      <c r="J239" s="245"/>
      <c r="K239" s="274"/>
      <c r="L239" s="274"/>
      <c r="M239" s="243"/>
      <c r="N239" s="171" t="e">
        <f>VLOOKUP(C239,'Points-2015'!D:E,2,FALSE)</f>
        <v>#N/A</v>
      </c>
      <c r="O239" s="171"/>
      <c r="P239" s="171"/>
      <c r="Q239" s="171"/>
      <c r="R239" s="172"/>
      <c r="T239" s="171"/>
    </row>
    <row r="240" spans="1:20" s="170" customFormat="1" ht="24" customHeight="1">
      <c r="A240" s="169">
        <f t="shared" si="7"/>
        <v>3</v>
      </c>
      <c r="B240" s="273" t="s">
        <v>725</v>
      </c>
      <c r="C240" s="241">
        <v>6901701</v>
      </c>
      <c r="D240" s="240" t="s">
        <v>45</v>
      </c>
      <c r="E240" s="240" t="s">
        <v>5</v>
      </c>
      <c r="F240" s="239" t="s">
        <v>740</v>
      </c>
      <c r="G240" s="309">
        <v>2</v>
      </c>
      <c r="H240" s="237" t="s">
        <v>8</v>
      </c>
      <c r="I240" s="272"/>
      <c r="J240" s="235"/>
      <c r="K240" s="271"/>
      <c r="L240" s="271"/>
      <c r="M240" s="233"/>
      <c r="N240" s="171" t="str">
        <f>VLOOKUP(C240,'Points-2015'!D:E,2,FALSE)</f>
        <v>CASCOL</v>
      </c>
      <c r="O240" s="171"/>
      <c r="P240" s="171"/>
      <c r="Q240" s="171"/>
      <c r="R240" s="172"/>
      <c r="T240" s="171"/>
    </row>
    <row r="241" spans="1:20" s="170" customFormat="1" ht="24" hidden="1" customHeight="1" thickBot="1">
      <c r="A241" s="169">
        <f t="shared" si="7"/>
        <v>3</v>
      </c>
      <c r="B241" s="270"/>
      <c r="C241" s="231"/>
      <c r="D241" s="230" t="e">
        <v>#N/A</v>
      </c>
      <c r="E241" s="230" t="e">
        <v>#N/A</v>
      </c>
      <c r="F241" s="229" t="s">
        <v>740</v>
      </c>
      <c r="G241" s="228"/>
      <c r="H241" s="227" t="e">
        <v>#N/A</v>
      </c>
      <c r="I241" s="269"/>
      <c r="J241" s="225"/>
      <c r="K241" s="268"/>
      <c r="L241" s="268"/>
      <c r="M241" s="223"/>
      <c r="N241" s="171" t="e">
        <f>VLOOKUP(C241,'Points-2015'!D:E,2,FALSE)</f>
        <v>#N/A</v>
      </c>
      <c r="O241" s="171"/>
      <c r="P241" s="171"/>
      <c r="Q241" s="171"/>
      <c r="R241" s="172"/>
      <c r="T241" s="171"/>
    </row>
    <row r="242" spans="1:20" s="170" customFormat="1" ht="6.75" hidden="1" customHeight="1" thickBot="1">
      <c r="A242" s="182">
        <f t="shared" si="7"/>
        <v>3</v>
      </c>
      <c r="B242" s="267"/>
      <c r="C242" s="266"/>
      <c r="D242" s="265"/>
      <c r="E242" s="265"/>
      <c r="F242" s="178"/>
      <c r="G242" s="264"/>
      <c r="H242" s="177"/>
      <c r="I242" s="176"/>
      <c r="J242" s="263"/>
      <c r="K242" s="174"/>
      <c r="L242" s="174"/>
      <c r="M242" s="213"/>
      <c r="N242" s="171" t="e">
        <f>VLOOKUP(C242,'Points-2015'!D:E,2,FALSE)</f>
        <v>#N/A</v>
      </c>
      <c r="O242" s="171"/>
      <c r="P242" s="171"/>
      <c r="Q242" s="171"/>
      <c r="R242" s="172"/>
      <c r="T242" s="171"/>
    </row>
    <row r="243" spans="1:20" s="170" customFormat="1" ht="24" hidden="1" customHeight="1">
      <c r="A243" s="169">
        <f t="shared" si="7"/>
        <v>4</v>
      </c>
      <c r="B243" s="262"/>
      <c r="C243" s="211"/>
      <c r="D243" s="210" t="e">
        <v>#N/A</v>
      </c>
      <c r="E243" s="210" t="e">
        <v>#N/A</v>
      </c>
      <c r="F243" s="209" t="s">
        <v>740</v>
      </c>
      <c r="G243" s="208"/>
      <c r="H243" s="207" t="e">
        <v>#N/A</v>
      </c>
      <c r="I243" s="261"/>
      <c r="J243" s="205"/>
      <c r="K243" s="260"/>
      <c r="L243" s="260"/>
      <c r="M243" s="203"/>
      <c r="N243" s="171" t="e">
        <f>VLOOKUP(C243,'Points-2015'!D:E,2,FALSE)</f>
        <v>#N/A</v>
      </c>
      <c r="O243" s="171"/>
      <c r="P243" s="171"/>
      <c r="Q243" s="171"/>
      <c r="R243" s="172"/>
      <c r="T243" s="171"/>
    </row>
    <row r="244" spans="1:20" s="170" customFormat="1" ht="24" customHeight="1">
      <c r="A244" s="169">
        <f t="shared" si="7"/>
        <v>4</v>
      </c>
      <c r="B244" s="259" t="s">
        <v>725</v>
      </c>
      <c r="C244" s="201">
        <v>6921051</v>
      </c>
      <c r="D244" s="200" t="s">
        <v>468</v>
      </c>
      <c r="E244" s="200" t="s">
        <v>350</v>
      </c>
      <c r="F244" s="199" t="s">
        <v>740</v>
      </c>
      <c r="G244" s="309">
        <v>2</v>
      </c>
      <c r="H244" s="197" t="s">
        <v>8</v>
      </c>
      <c r="I244" s="258"/>
      <c r="J244" s="195"/>
      <c r="K244" s="257"/>
      <c r="L244" s="257"/>
      <c r="M244" s="193"/>
      <c r="N244" s="171" t="str">
        <f>VLOOKUP(C244,'Points-2015'!D:E,2,FALSE)</f>
        <v>S A L</v>
      </c>
      <c r="O244" s="171"/>
      <c r="P244" s="171"/>
      <c r="Q244" s="171"/>
      <c r="R244" s="172"/>
      <c r="T244" s="171"/>
    </row>
    <row r="245" spans="1:20" s="170" customFormat="1" ht="24" hidden="1" customHeight="1" thickBot="1">
      <c r="A245" s="169">
        <f t="shared" si="7"/>
        <v>4</v>
      </c>
      <c r="B245" s="278"/>
      <c r="C245" s="191"/>
      <c r="D245" s="190" t="e">
        <v>#N/A</v>
      </c>
      <c r="E245" s="190" t="e">
        <v>#N/A</v>
      </c>
      <c r="F245" s="189" t="s">
        <v>740</v>
      </c>
      <c r="G245" s="188"/>
      <c r="H245" s="187" t="e">
        <v>#N/A</v>
      </c>
      <c r="I245" s="256"/>
      <c r="J245" s="185"/>
      <c r="K245" s="255"/>
      <c r="L245" s="255"/>
      <c r="M245" s="183"/>
      <c r="N245" s="171" t="e">
        <f>VLOOKUP(C245,'Points-2015'!D:E,2,FALSE)</f>
        <v>#N/A</v>
      </c>
      <c r="O245" s="171"/>
      <c r="P245" s="171"/>
      <c r="Q245" s="171"/>
      <c r="R245" s="172"/>
      <c r="T245" s="171"/>
    </row>
    <row r="246" spans="1:20" s="170" customFormat="1" ht="6.75" hidden="1" customHeight="1" thickBot="1">
      <c r="A246" s="222">
        <f t="shared" si="7"/>
        <v>4</v>
      </c>
      <c r="B246" s="277"/>
      <c r="C246" s="220"/>
      <c r="D246" s="219"/>
      <c r="E246" s="219"/>
      <c r="F246" s="178"/>
      <c r="G246" s="218"/>
      <c r="H246" s="217"/>
      <c r="I246" s="254"/>
      <c r="J246" s="215"/>
      <c r="K246" s="253"/>
      <c r="L246" s="253"/>
      <c r="M246" s="213"/>
      <c r="N246" s="171" t="e">
        <f>VLOOKUP(C246,'Points-2015'!D:E,2,FALSE)</f>
        <v>#N/A</v>
      </c>
      <c r="O246" s="171"/>
      <c r="P246" s="171"/>
      <c r="Q246" s="171"/>
      <c r="R246" s="172"/>
      <c r="T246" s="171"/>
    </row>
    <row r="247" spans="1:20" s="170" customFormat="1" ht="24" hidden="1" customHeight="1">
      <c r="A247" s="169">
        <v>1</v>
      </c>
      <c r="B247" s="276"/>
      <c r="C247" s="251"/>
      <c r="D247" s="250" t="e">
        <v>#N/A</v>
      </c>
      <c r="E247" s="250" t="e">
        <v>#N/A</v>
      </c>
      <c r="F247" s="249" t="s">
        <v>740</v>
      </c>
      <c r="G247" s="248"/>
      <c r="H247" s="247" t="e">
        <v>#N/A</v>
      </c>
      <c r="I247" s="275"/>
      <c r="J247" s="245"/>
      <c r="K247" s="274"/>
      <c r="L247" s="274"/>
      <c r="M247" s="243"/>
      <c r="N247" s="171" t="e">
        <f>VLOOKUP(C247,'Points-2015'!D:E,2,FALSE)</f>
        <v>#N/A</v>
      </c>
      <c r="O247" s="171"/>
      <c r="P247" s="171"/>
      <c r="Q247" s="171"/>
      <c r="R247" s="172"/>
      <c r="T247" s="171"/>
    </row>
    <row r="248" spans="1:20" s="170" customFormat="1" ht="24" customHeight="1">
      <c r="A248" s="169">
        <v>1</v>
      </c>
      <c r="B248" s="273" t="s">
        <v>723</v>
      </c>
      <c r="C248" s="241">
        <v>6921170</v>
      </c>
      <c r="D248" s="240" t="s">
        <v>620</v>
      </c>
      <c r="E248" s="240" t="s">
        <v>0</v>
      </c>
      <c r="F248" s="239" t="s">
        <v>740</v>
      </c>
      <c r="G248" s="309">
        <v>4</v>
      </c>
      <c r="H248" s="237" t="s">
        <v>8</v>
      </c>
      <c r="I248" s="272"/>
      <c r="J248" s="235"/>
      <c r="K248" s="271"/>
      <c r="L248" s="271"/>
      <c r="M248" s="233"/>
      <c r="N248" s="171" t="str">
        <f>VLOOKUP(C248,'Points-2015'!D:E,2,FALSE)</f>
        <v>ALSTOM</v>
      </c>
      <c r="O248" s="171"/>
      <c r="P248" s="171"/>
      <c r="Q248" s="171"/>
      <c r="R248" s="172"/>
      <c r="T248" s="171"/>
    </row>
    <row r="249" spans="1:20" s="170" customFormat="1" ht="24" hidden="1" customHeight="1" thickBot="1">
      <c r="A249" s="169">
        <v>1</v>
      </c>
      <c r="B249" s="270"/>
      <c r="C249" s="231"/>
      <c r="D249" s="230" t="e">
        <v>#N/A</v>
      </c>
      <c r="E249" s="230" t="e">
        <v>#N/A</v>
      </c>
      <c r="F249" s="229" t="s">
        <v>740</v>
      </c>
      <c r="G249" s="248"/>
      <c r="H249" s="227" t="e">
        <v>#N/A</v>
      </c>
      <c r="I249" s="269"/>
      <c r="J249" s="225"/>
      <c r="K249" s="268"/>
      <c r="L249" s="268"/>
      <c r="M249" s="223"/>
      <c r="N249" s="171" t="e">
        <f>VLOOKUP(C249,'Points-2015'!D:E,2,FALSE)</f>
        <v>#N/A</v>
      </c>
      <c r="O249" s="171"/>
      <c r="P249" s="171"/>
      <c r="Q249" s="171"/>
      <c r="R249" s="172"/>
      <c r="T249" s="171"/>
    </row>
    <row r="250" spans="1:20" s="170" customFormat="1" ht="6.75" hidden="1" customHeight="1" thickBot="1">
      <c r="A250" s="182">
        <f>A246+1</f>
        <v>5</v>
      </c>
      <c r="B250" s="267"/>
      <c r="C250" s="266"/>
      <c r="D250" s="265"/>
      <c r="E250" s="265"/>
      <c r="F250" s="178"/>
      <c r="G250" s="264"/>
      <c r="H250" s="177"/>
      <c r="I250" s="176"/>
      <c r="J250" s="263"/>
      <c r="K250" s="174"/>
      <c r="L250" s="174"/>
      <c r="M250" s="213"/>
      <c r="N250" s="171" t="e">
        <f>VLOOKUP(C250,'Points-2015'!D:E,2,FALSE)</f>
        <v>#N/A</v>
      </c>
      <c r="O250" s="171"/>
      <c r="P250" s="171"/>
      <c r="Q250" s="171"/>
      <c r="R250" s="172"/>
      <c r="T250" s="171"/>
    </row>
    <row r="251" spans="1:20" s="170" customFormat="1" ht="24" hidden="1" customHeight="1">
      <c r="A251" s="169">
        <f>A247+1</f>
        <v>2</v>
      </c>
      <c r="B251" s="262"/>
      <c r="C251" s="211"/>
      <c r="D251" s="210" t="e">
        <v>#N/A</v>
      </c>
      <c r="E251" s="210" t="e">
        <v>#N/A</v>
      </c>
      <c r="F251" s="209" t="s">
        <v>740</v>
      </c>
      <c r="G251" s="208"/>
      <c r="H251" s="207" t="e">
        <v>#N/A</v>
      </c>
      <c r="I251" s="261"/>
      <c r="J251" s="205"/>
      <c r="K251" s="260"/>
      <c r="L251" s="260"/>
      <c r="M251" s="203"/>
      <c r="N251" s="171" t="e">
        <f>VLOOKUP(C251,'Points-2015'!D:E,2,FALSE)</f>
        <v>#N/A</v>
      </c>
      <c r="O251" s="171"/>
      <c r="P251" s="171"/>
      <c r="Q251" s="171"/>
      <c r="R251" s="172"/>
      <c r="T251" s="171"/>
    </row>
    <row r="252" spans="1:20" s="170" customFormat="1" ht="24" customHeight="1">
      <c r="A252" s="169">
        <f>A248+1</f>
        <v>2</v>
      </c>
      <c r="B252" s="259" t="s">
        <v>723</v>
      </c>
      <c r="C252" s="201">
        <v>6923786</v>
      </c>
      <c r="D252" s="200" t="s">
        <v>96</v>
      </c>
      <c r="E252" s="200" t="s">
        <v>2</v>
      </c>
      <c r="F252" s="199" t="s">
        <v>740</v>
      </c>
      <c r="G252" s="309">
        <v>4</v>
      </c>
      <c r="H252" s="197" t="s">
        <v>8</v>
      </c>
      <c r="I252" s="258"/>
      <c r="J252" s="195"/>
      <c r="K252" s="257"/>
      <c r="L252" s="257"/>
      <c r="M252" s="193"/>
      <c r="N252" s="171" t="str">
        <f>VLOOKUP(C252,'Points-2015'!D:E,2,FALSE)</f>
        <v>ASCSP</v>
      </c>
      <c r="O252" s="171"/>
      <c r="P252" s="171"/>
      <c r="Q252" s="171"/>
      <c r="R252" s="172"/>
      <c r="T252" s="171"/>
    </row>
    <row r="253" spans="1:20" s="170" customFormat="1" ht="24" hidden="1" customHeight="1" thickBot="1">
      <c r="A253" s="169">
        <f>A249+1</f>
        <v>2</v>
      </c>
      <c r="B253" s="192"/>
      <c r="C253" s="191"/>
      <c r="D253" s="190" t="e">
        <v>#N/A</v>
      </c>
      <c r="E253" s="190" t="e">
        <v>#N/A</v>
      </c>
      <c r="F253" s="189" t="s">
        <v>740</v>
      </c>
      <c r="G253" s="188"/>
      <c r="H253" s="187" t="e">
        <v>#N/A</v>
      </c>
      <c r="I253" s="256"/>
      <c r="J253" s="185"/>
      <c r="K253" s="255"/>
      <c r="L253" s="255"/>
      <c r="M253" s="183"/>
      <c r="N253" s="171" t="e">
        <f>VLOOKUP(C253,'Points-2015'!D:E,2,FALSE)</f>
        <v>#N/A</v>
      </c>
      <c r="O253" s="171"/>
      <c r="P253" s="171"/>
      <c r="Q253" s="171"/>
      <c r="R253" s="172"/>
      <c r="T253" s="171"/>
    </row>
    <row r="254" spans="1:20" s="170" customFormat="1" ht="6.75" hidden="1" customHeight="1" thickBot="1">
      <c r="A254" s="222">
        <f>A250+1</f>
        <v>6</v>
      </c>
      <c r="B254" s="221"/>
      <c r="C254" s="220"/>
      <c r="D254" s="219"/>
      <c r="E254" s="219"/>
      <c r="F254" s="178"/>
      <c r="G254" s="218"/>
      <c r="H254" s="217"/>
      <c r="I254" s="254"/>
      <c r="J254" s="215"/>
      <c r="K254" s="253"/>
      <c r="L254" s="253"/>
      <c r="M254" s="213"/>
      <c r="N254" s="171" t="e">
        <f>VLOOKUP(C254,'Points-2015'!D:E,2,FALSE)</f>
        <v>#N/A</v>
      </c>
      <c r="O254" s="171"/>
      <c r="P254" s="171"/>
      <c r="Q254" s="171"/>
      <c r="R254" s="172"/>
      <c r="T254" s="171"/>
    </row>
    <row r="255" spans="1:20" s="170" customFormat="1" ht="24" hidden="1" customHeight="1">
      <c r="A255" s="169">
        <v>1</v>
      </c>
      <c r="B255" s="252"/>
      <c r="C255" s="251"/>
      <c r="D255" s="250" t="e">
        <v>#N/A</v>
      </c>
      <c r="E255" s="250" t="e">
        <v>#N/A</v>
      </c>
      <c r="F255" s="249" t="s">
        <v>740</v>
      </c>
      <c r="G255" s="248"/>
      <c r="H255" s="247" t="e">
        <v>#N/A</v>
      </c>
      <c r="I255" s="246" t="s">
        <v>8</v>
      </c>
      <c r="J255" s="245"/>
      <c r="K255" s="244"/>
      <c r="L255" s="244"/>
      <c r="M255" s="243" t="s">
        <v>815</v>
      </c>
      <c r="N255" s="171" t="e">
        <f>VLOOKUP(C255,'Points-2015'!D:E,2,FALSE)</f>
        <v>#N/A</v>
      </c>
      <c r="O255" s="171"/>
      <c r="P255" s="171"/>
      <c r="Q255" s="171"/>
      <c r="R255" s="172"/>
      <c r="T255" s="171"/>
    </row>
    <row r="256" spans="1:20" s="170" customFormat="1" ht="24" customHeight="1">
      <c r="A256" s="169">
        <v>1</v>
      </c>
      <c r="B256" s="242" t="s">
        <v>722</v>
      </c>
      <c r="C256" s="241">
        <v>6917796</v>
      </c>
      <c r="D256" s="240" t="s">
        <v>49</v>
      </c>
      <c r="E256" s="240" t="s">
        <v>1</v>
      </c>
      <c r="F256" s="239" t="s">
        <v>740</v>
      </c>
      <c r="G256" s="309">
        <v>6</v>
      </c>
      <c r="H256" s="237" t="s">
        <v>8</v>
      </c>
      <c r="I256" s="236" t="s">
        <v>8</v>
      </c>
      <c r="J256" s="235"/>
      <c r="K256" s="234"/>
      <c r="L256" s="234"/>
      <c r="M256" s="233" t="s">
        <v>813</v>
      </c>
      <c r="N256" s="171" t="str">
        <f>VLOOKUP(C256,'Points-2015'!D:E,2,FALSE)</f>
        <v>ATSCAF</v>
      </c>
      <c r="O256" s="171"/>
      <c r="P256" s="171"/>
      <c r="Q256" s="171"/>
      <c r="R256" s="172"/>
      <c r="T256" s="171"/>
    </row>
    <row r="257" spans="1:20" s="170" customFormat="1" ht="24" hidden="1" customHeight="1" thickBot="1">
      <c r="A257" s="169">
        <v>1</v>
      </c>
      <c r="B257" s="232"/>
      <c r="C257" s="231"/>
      <c r="D257" s="230" t="e">
        <v>#N/A</v>
      </c>
      <c r="E257" s="230" t="e">
        <v>#N/A</v>
      </c>
      <c r="F257" s="229" t="s">
        <v>740</v>
      </c>
      <c r="G257" s="248"/>
      <c r="H257" s="227" t="e">
        <v>#N/A</v>
      </c>
      <c r="I257" s="226" t="s">
        <v>8</v>
      </c>
      <c r="J257" s="225"/>
      <c r="K257" s="224"/>
      <c r="L257" s="224"/>
      <c r="M257" s="223" t="s">
        <v>812</v>
      </c>
      <c r="N257" s="171" t="e">
        <f>VLOOKUP(C257,'Points-2015'!D:E,2,FALSE)</f>
        <v>#N/A</v>
      </c>
      <c r="O257" s="171"/>
      <c r="P257" s="171"/>
      <c r="Q257" s="171"/>
      <c r="R257" s="172"/>
      <c r="T257" s="171"/>
    </row>
    <row r="258" spans="1:20" s="170" customFormat="1" ht="6.75" hidden="1" customHeight="1" thickBot="1">
      <c r="A258" s="222">
        <v>1</v>
      </c>
      <c r="B258" s="221"/>
      <c r="C258" s="220"/>
      <c r="D258" s="219"/>
      <c r="E258" s="219"/>
      <c r="F258" s="178"/>
      <c r="G258" s="218"/>
      <c r="H258" s="217"/>
      <c r="I258" s="216"/>
      <c r="J258" s="215"/>
      <c r="K258" s="214"/>
      <c r="L258" s="214"/>
      <c r="M258" s="213"/>
      <c r="N258" s="171" t="e">
        <f>VLOOKUP(C258,'Points-2015'!D:E,2,FALSE)</f>
        <v>#N/A</v>
      </c>
      <c r="O258" s="171"/>
      <c r="P258" s="171"/>
      <c r="Q258" s="171"/>
      <c r="R258" s="172"/>
      <c r="T258" s="171"/>
    </row>
    <row r="259" spans="1:20" s="170" customFormat="1" ht="24" hidden="1" customHeight="1">
      <c r="A259" s="169">
        <v>1</v>
      </c>
      <c r="B259" s="212"/>
      <c r="C259" s="211"/>
      <c r="D259" s="210" t="e">
        <v>#N/A</v>
      </c>
      <c r="E259" s="210" t="e">
        <v>#N/A</v>
      </c>
      <c r="F259" s="209" t="s">
        <v>740</v>
      </c>
      <c r="G259" s="208"/>
      <c r="H259" s="207" t="e">
        <v>#N/A</v>
      </c>
      <c r="I259" s="206" t="s">
        <v>719</v>
      </c>
      <c r="J259" s="205"/>
      <c r="K259" s="204"/>
      <c r="L259" s="204"/>
      <c r="M259" s="203" t="s">
        <v>814</v>
      </c>
      <c r="N259" s="171" t="e">
        <f>VLOOKUP(C259,'Points-2015'!D:E,2,FALSE)</f>
        <v>#N/A</v>
      </c>
      <c r="O259" s="171"/>
      <c r="P259" s="171"/>
      <c r="Q259" s="171"/>
      <c r="R259" s="172"/>
      <c r="T259" s="171"/>
    </row>
    <row r="260" spans="1:20" s="170" customFormat="1" ht="24" customHeight="1">
      <c r="A260" s="169">
        <v>1</v>
      </c>
      <c r="B260" s="202" t="s">
        <v>721</v>
      </c>
      <c r="C260" s="201">
        <v>6901424</v>
      </c>
      <c r="D260" s="200" t="s">
        <v>138</v>
      </c>
      <c r="E260" s="200" t="s">
        <v>350</v>
      </c>
      <c r="F260" s="199" t="s">
        <v>740</v>
      </c>
      <c r="G260" s="309">
        <v>8</v>
      </c>
      <c r="H260" s="197" t="s">
        <v>8</v>
      </c>
      <c r="I260" s="196" t="s">
        <v>719</v>
      </c>
      <c r="J260" s="195"/>
      <c r="K260" s="194"/>
      <c r="L260" s="194"/>
      <c r="M260" s="193" t="s">
        <v>813</v>
      </c>
      <c r="N260" s="171" t="str">
        <f>VLOOKUP(C260,'Points-2015'!D:E,2,FALSE)</f>
        <v>S A L</v>
      </c>
      <c r="O260" s="171"/>
      <c r="P260" s="171"/>
      <c r="Q260" s="171"/>
      <c r="R260" s="172"/>
      <c r="T260" s="171"/>
    </row>
    <row r="261" spans="1:20" s="170" customFormat="1" ht="24" hidden="1" customHeight="1" thickBot="1">
      <c r="A261" s="169">
        <v>1</v>
      </c>
      <c r="B261" s="192"/>
      <c r="C261" s="191"/>
      <c r="D261" s="190" t="e">
        <v>#N/A</v>
      </c>
      <c r="E261" s="190" t="e">
        <v>#N/A</v>
      </c>
      <c r="F261" s="189" t="s">
        <v>740</v>
      </c>
      <c r="G261" s="188"/>
      <c r="H261" s="187" t="e">
        <v>#N/A</v>
      </c>
      <c r="I261" s="186" t="s">
        <v>719</v>
      </c>
      <c r="J261" s="185"/>
      <c r="K261" s="184"/>
      <c r="L261" s="184"/>
      <c r="M261" s="183" t="s">
        <v>812</v>
      </c>
      <c r="N261" s="171" t="e">
        <f>VLOOKUP(C261,'Points-2015'!D:E,2,FALSE)</f>
        <v>#N/A</v>
      </c>
      <c r="O261" s="171"/>
      <c r="P261" s="171"/>
      <c r="Q261" s="171"/>
      <c r="R261" s="172"/>
      <c r="T261" s="171"/>
    </row>
    <row r="262" spans="1:20" s="170" customFormat="1" ht="6.75" hidden="1" customHeight="1" thickBot="1">
      <c r="A262" s="182">
        <f>A258+1</f>
        <v>2</v>
      </c>
      <c r="B262" s="181"/>
      <c r="C262" s="308"/>
      <c r="D262" s="265"/>
      <c r="E262" s="265"/>
      <c r="F262" s="178"/>
      <c r="G262" s="264"/>
      <c r="H262" s="177"/>
      <c r="I262" s="176"/>
      <c r="J262" s="263"/>
      <c r="K262" s="174"/>
      <c r="L262" s="174"/>
      <c r="M262" s="173"/>
      <c r="N262" s="171" t="e">
        <f>VLOOKUP(C262,'Points-2015'!D:E,2,FALSE)</f>
        <v>#N/A</v>
      </c>
      <c r="O262" s="171"/>
      <c r="P262" s="171"/>
      <c r="Q262" s="171"/>
      <c r="R262" s="172"/>
      <c r="T262" s="171"/>
    </row>
    <row r="263" spans="1:20" ht="15.75" hidden="1">
      <c r="A263" s="169" t="s">
        <v>738</v>
      </c>
      <c r="B263" s="307"/>
      <c r="C263" s="306"/>
      <c r="D263" s="306"/>
      <c r="E263" s="306"/>
      <c r="H263" s="169"/>
      <c r="I263" s="169"/>
      <c r="J263" s="305"/>
      <c r="K263" s="304"/>
      <c r="L263" s="304"/>
      <c r="N263" s="171" t="e">
        <f>VLOOKUP(C263,'Points-2015'!D:E,2,FALSE)</f>
        <v>#N/A</v>
      </c>
    </row>
    <row r="264" spans="1:20" ht="15.75" hidden="1">
      <c r="A264" s="169" t="s">
        <v>738</v>
      </c>
      <c r="B264" s="307"/>
      <c r="C264" s="306"/>
      <c r="D264" s="306"/>
      <c r="E264" s="306"/>
      <c r="H264" s="169"/>
      <c r="I264" s="169"/>
      <c r="J264" s="305"/>
      <c r="K264" s="304"/>
      <c r="L264" s="304"/>
      <c r="N264" s="171" t="e">
        <f>VLOOKUP(C264,'Points-2015'!D:E,2,FALSE)</f>
        <v>#N/A</v>
      </c>
    </row>
    <row r="265" spans="1:20" ht="28.5" hidden="1" thickBot="1">
      <c r="A265" s="169" t="s">
        <v>738</v>
      </c>
      <c r="B265" s="303"/>
      <c r="C265" s="302"/>
      <c r="D265" s="302" t="s">
        <v>739</v>
      </c>
      <c r="E265" s="300"/>
      <c r="F265" s="301"/>
      <c r="G265" s="300"/>
      <c r="H265" s="300"/>
      <c r="I265" s="300"/>
      <c r="J265" s="299"/>
      <c r="K265" s="299"/>
      <c r="L265" s="299"/>
      <c r="M265" s="298"/>
      <c r="N265" s="171" t="e">
        <f>VLOOKUP(C265,'Points-2015'!D:E,2,FALSE)</f>
        <v>#N/A</v>
      </c>
      <c r="O265" s="297"/>
      <c r="P265" s="296"/>
      <c r="T265" s="296"/>
    </row>
    <row r="266" spans="1:20" ht="22.5" hidden="1" customHeight="1" thickBot="1">
      <c r="A266" s="169" t="s">
        <v>738</v>
      </c>
      <c r="B266" s="295" t="s">
        <v>737</v>
      </c>
      <c r="C266" s="293" t="s">
        <v>736</v>
      </c>
      <c r="D266" s="293" t="s">
        <v>735</v>
      </c>
      <c r="E266" s="293" t="s">
        <v>20</v>
      </c>
      <c r="F266" s="294" t="s">
        <v>734</v>
      </c>
      <c r="G266" s="293" t="s">
        <v>318</v>
      </c>
      <c r="H266" s="293" t="s">
        <v>7</v>
      </c>
      <c r="I266" s="293" t="s">
        <v>319</v>
      </c>
      <c r="J266" s="292" t="s">
        <v>733</v>
      </c>
      <c r="K266" s="291"/>
      <c r="L266" s="290" t="s">
        <v>732</v>
      </c>
      <c r="M266" s="289" t="s">
        <v>731</v>
      </c>
      <c r="N266" s="171" t="str">
        <f>VLOOKUP(C266,'Points-2015'!D:E,2,FALSE)</f>
        <v>Club</v>
      </c>
      <c r="O266" s="171"/>
      <c r="P266" s="171"/>
      <c r="Q266" s="171"/>
      <c r="R266" s="172"/>
      <c r="T266" s="171"/>
    </row>
    <row r="267" spans="1:20" s="170" customFormat="1" ht="24" hidden="1" customHeight="1">
      <c r="A267" s="169">
        <v>1</v>
      </c>
      <c r="B267" s="276" t="s">
        <v>730</v>
      </c>
      <c r="C267" s="251" t="s">
        <v>175</v>
      </c>
      <c r="D267" s="250" t="s">
        <v>176</v>
      </c>
      <c r="E267" s="250" t="s">
        <v>177</v>
      </c>
      <c r="F267" s="249" t="s">
        <v>720</v>
      </c>
      <c r="G267" s="248"/>
      <c r="H267" s="247" t="s">
        <v>178</v>
      </c>
      <c r="I267" s="275"/>
      <c r="J267" s="245"/>
      <c r="K267" s="274"/>
      <c r="L267" s="274"/>
      <c r="M267" s="243"/>
      <c r="N267" s="171" t="e">
        <f>VLOOKUP(C267,'Points-2015'!D:E,2,FALSE)</f>
        <v>#N/A</v>
      </c>
      <c r="O267" s="171"/>
      <c r="P267" s="171"/>
      <c r="Q267" s="171"/>
      <c r="R267" s="172"/>
      <c r="T267" s="171"/>
    </row>
    <row r="268" spans="1:20" s="170" customFormat="1" ht="24" hidden="1" customHeight="1">
      <c r="A268" s="169">
        <v>1</v>
      </c>
      <c r="B268" s="273" t="s">
        <v>730</v>
      </c>
      <c r="C268" s="241" t="s">
        <v>175</v>
      </c>
      <c r="D268" s="240" t="s">
        <v>176</v>
      </c>
      <c r="E268" s="240" t="s">
        <v>177</v>
      </c>
      <c r="F268" s="239" t="s">
        <v>720</v>
      </c>
      <c r="G268" s="238"/>
      <c r="H268" s="237" t="s">
        <v>178</v>
      </c>
      <c r="I268" s="272"/>
      <c r="J268" s="235"/>
      <c r="K268" s="271"/>
      <c r="L268" s="271"/>
      <c r="M268" s="233"/>
      <c r="N268" s="171" t="e">
        <f>VLOOKUP(C268,'Points-2015'!D:E,2,FALSE)</f>
        <v>#N/A</v>
      </c>
      <c r="O268" s="171"/>
      <c r="P268" s="171"/>
      <c r="Q268" s="171"/>
      <c r="R268" s="172"/>
      <c r="T268" s="171"/>
    </row>
    <row r="269" spans="1:20" s="170" customFormat="1" ht="24" hidden="1" customHeight="1" thickBot="1">
      <c r="A269" s="169">
        <v>1</v>
      </c>
      <c r="B269" s="270" t="s">
        <v>730</v>
      </c>
      <c r="C269" s="231" t="s">
        <v>175</v>
      </c>
      <c r="D269" s="230" t="s">
        <v>176</v>
      </c>
      <c r="E269" s="230" t="s">
        <v>177</v>
      </c>
      <c r="F269" s="229" t="s">
        <v>720</v>
      </c>
      <c r="G269" s="228"/>
      <c r="H269" s="227" t="s">
        <v>178</v>
      </c>
      <c r="I269" s="269"/>
      <c r="J269" s="225"/>
      <c r="K269" s="268"/>
      <c r="L269" s="268"/>
      <c r="M269" s="223"/>
      <c r="N269" s="171" t="e">
        <f>VLOOKUP(C269,'Points-2015'!D:E,2,FALSE)</f>
        <v>#N/A</v>
      </c>
      <c r="O269" s="171"/>
      <c r="P269" s="171"/>
      <c r="Q269" s="171"/>
      <c r="R269" s="172"/>
      <c r="T269" s="171"/>
    </row>
    <row r="270" spans="1:20" s="170" customFormat="1" ht="6.75" hidden="1" customHeight="1" thickBot="1">
      <c r="A270" s="182">
        <v>1</v>
      </c>
      <c r="B270" s="267" t="s">
        <v>730</v>
      </c>
      <c r="C270" s="266"/>
      <c r="D270" s="265"/>
      <c r="E270" s="265"/>
      <c r="F270" s="178"/>
      <c r="G270" s="264"/>
      <c r="H270" s="177"/>
      <c r="I270" s="176"/>
      <c r="J270" s="263"/>
      <c r="K270" s="174"/>
      <c r="L270" s="174"/>
      <c r="M270" s="213"/>
      <c r="N270" s="171" t="e">
        <f>VLOOKUP(C270,'Points-2015'!D:E,2,FALSE)</f>
        <v>#N/A</v>
      </c>
      <c r="O270" s="171"/>
      <c r="P270" s="171"/>
      <c r="Q270" s="171"/>
      <c r="R270" s="172"/>
      <c r="T270" s="171"/>
    </row>
    <row r="271" spans="1:20" s="170" customFormat="1" ht="24" hidden="1" customHeight="1">
      <c r="A271" s="169">
        <f t="shared" ref="A271:A302" si="8">A267+1</f>
        <v>2</v>
      </c>
      <c r="B271" s="262" t="s">
        <v>730</v>
      </c>
      <c r="C271" s="211" t="s">
        <v>175</v>
      </c>
      <c r="D271" s="210" t="s">
        <v>176</v>
      </c>
      <c r="E271" s="210" t="s">
        <v>177</v>
      </c>
      <c r="F271" s="209" t="s">
        <v>720</v>
      </c>
      <c r="G271" s="208"/>
      <c r="H271" s="207" t="s">
        <v>178</v>
      </c>
      <c r="I271" s="261"/>
      <c r="J271" s="205"/>
      <c r="K271" s="260"/>
      <c r="L271" s="260"/>
      <c r="M271" s="203"/>
      <c r="N271" s="171" t="e">
        <f>VLOOKUP(C271,'Points-2015'!D:E,2,FALSE)</f>
        <v>#N/A</v>
      </c>
      <c r="O271" s="171"/>
      <c r="P271" s="171"/>
      <c r="Q271" s="171"/>
      <c r="R271" s="172"/>
      <c r="T271" s="171"/>
    </row>
    <row r="272" spans="1:20" s="170" customFormat="1" ht="24" hidden="1" customHeight="1">
      <c r="A272" s="169">
        <f t="shared" si="8"/>
        <v>2</v>
      </c>
      <c r="B272" s="259" t="s">
        <v>730</v>
      </c>
      <c r="C272" s="201" t="s">
        <v>175</v>
      </c>
      <c r="D272" s="200" t="s">
        <v>176</v>
      </c>
      <c r="E272" s="200" t="s">
        <v>177</v>
      </c>
      <c r="F272" s="199" t="s">
        <v>720</v>
      </c>
      <c r="G272" s="198"/>
      <c r="H272" s="197" t="s">
        <v>178</v>
      </c>
      <c r="I272" s="258"/>
      <c r="J272" s="195"/>
      <c r="K272" s="257"/>
      <c r="L272" s="257"/>
      <c r="M272" s="193"/>
      <c r="N272" s="171" t="e">
        <f>VLOOKUP(C272,'Points-2015'!D:E,2,FALSE)</f>
        <v>#N/A</v>
      </c>
      <c r="O272" s="171"/>
      <c r="P272" s="171"/>
      <c r="Q272" s="171"/>
      <c r="R272" s="172"/>
      <c r="T272" s="171"/>
    </row>
    <row r="273" spans="1:20" s="170" customFormat="1" ht="24" hidden="1" customHeight="1" thickBot="1">
      <c r="A273" s="169">
        <f t="shared" si="8"/>
        <v>2</v>
      </c>
      <c r="B273" s="278" t="s">
        <v>730</v>
      </c>
      <c r="C273" s="191" t="s">
        <v>175</v>
      </c>
      <c r="D273" s="190" t="s">
        <v>176</v>
      </c>
      <c r="E273" s="190" t="s">
        <v>177</v>
      </c>
      <c r="F273" s="189" t="s">
        <v>720</v>
      </c>
      <c r="G273" s="188"/>
      <c r="H273" s="187" t="s">
        <v>178</v>
      </c>
      <c r="I273" s="256"/>
      <c r="J273" s="185"/>
      <c r="K273" s="255"/>
      <c r="L273" s="255"/>
      <c r="M273" s="183"/>
      <c r="N273" s="171" t="e">
        <f>VLOOKUP(C273,'Points-2015'!D:E,2,FALSE)</f>
        <v>#N/A</v>
      </c>
      <c r="O273" s="171"/>
      <c r="P273" s="171"/>
      <c r="Q273" s="171"/>
      <c r="R273" s="172"/>
      <c r="T273" s="171"/>
    </row>
    <row r="274" spans="1:20" s="170" customFormat="1" ht="6.75" hidden="1" customHeight="1" thickBot="1">
      <c r="A274" s="182">
        <f t="shared" si="8"/>
        <v>2</v>
      </c>
      <c r="B274" s="267" t="s">
        <v>730</v>
      </c>
      <c r="C274" s="266"/>
      <c r="D274" s="265"/>
      <c r="E274" s="265"/>
      <c r="F274" s="178"/>
      <c r="G274" s="264"/>
      <c r="H274" s="177"/>
      <c r="I274" s="176"/>
      <c r="J274" s="263"/>
      <c r="K274" s="174"/>
      <c r="L274" s="174"/>
      <c r="M274" s="213"/>
      <c r="N274" s="171" t="e">
        <f>VLOOKUP(C274,'Points-2015'!D:E,2,FALSE)</f>
        <v>#N/A</v>
      </c>
      <c r="O274" s="171"/>
      <c r="P274" s="171"/>
      <c r="Q274" s="171"/>
      <c r="R274" s="172"/>
      <c r="T274" s="171"/>
    </row>
    <row r="275" spans="1:20" s="170" customFormat="1" ht="24" hidden="1" customHeight="1">
      <c r="A275" s="169">
        <f t="shared" si="8"/>
        <v>3</v>
      </c>
      <c r="B275" s="276" t="s">
        <v>730</v>
      </c>
      <c r="C275" s="251" t="s">
        <v>175</v>
      </c>
      <c r="D275" s="250" t="s">
        <v>176</v>
      </c>
      <c r="E275" s="250" t="s">
        <v>177</v>
      </c>
      <c r="F275" s="249" t="s">
        <v>720</v>
      </c>
      <c r="G275" s="248"/>
      <c r="H275" s="247" t="s">
        <v>178</v>
      </c>
      <c r="I275" s="275"/>
      <c r="J275" s="245"/>
      <c r="K275" s="274"/>
      <c r="L275" s="274"/>
      <c r="M275" s="243"/>
      <c r="N275" s="171" t="e">
        <f>VLOOKUP(C275,'Points-2015'!D:E,2,FALSE)</f>
        <v>#N/A</v>
      </c>
      <c r="O275" s="171"/>
      <c r="P275" s="171"/>
      <c r="Q275" s="171"/>
      <c r="R275" s="172"/>
      <c r="T275" s="171"/>
    </row>
    <row r="276" spans="1:20" s="170" customFormat="1" ht="24" hidden="1" customHeight="1">
      <c r="A276" s="169">
        <f t="shared" si="8"/>
        <v>3</v>
      </c>
      <c r="B276" s="273" t="s">
        <v>730</v>
      </c>
      <c r="C276" s="241" t="s">
        <v>175</v>
      </c>
      <c r="D276" s="240" t="s">
        <v>176</v>
      </c>
      <c r="E276" s="240" t="s">
        <v>177</v>
      </c>
      <c r="F276" s="239" t="s">
        <v>720</v>
      </c>
      <c r="G276" s="238"/>
      <c r="H276" s="237" t="s">
        <v>178</v>
      </c>
      <c r="I276" s="272"/>
      <c r="J276" s="235"/>
      <c r="K276" s="271"/>
      <c r="L276" s="271"/>
      <c r="M276" s="233"/>
      <c r="N276" s="171" t="e">
        <f>VLOOKUP(C276,'Points-2015'!D:E,2,FALSE)</f>
        <v>#N/A</v>
      </c>
      <c r="O276" s="171"/>
      <c r="P276" s="171"/>
      <c r="Q276" s="171"/>
      <c r="R276" s="172"/>
      <c r="T276" s="171"/>
    </row>
    <row r="277" spans="1:20" s="170" customFormat="1" ht="24" hidden="1" customHeight="1" thickBot="1">
      <c r="A277" s="169">
        <f t="shared" si="8"/>
        <v>3</v>
      </c>
      <c r="B277" s="270" t="s">
        <v>730</v>
      </c>
      <c r="C277" s="231" t="s">
        <v>175</v>
      </c>
      <c r="D277" s="230" t="s">
        <v>176</v>
      </c>
      <c r="E277" s="230" t="s">
        <v>177</v>
      </c>
      <c r="F277" s="229" t="s">
        <v>720</v>
      </c>
      <c r="G277" s="228"/>
      <c r="H277" s="227" t="s">
        <v>178</v>
      </c>
      <c r="I277" s="269"/>
      <c r="J277" s="225"/>
      <c r="K277" s="268"/>
      <c r="L277" s="268"/>
      <c r="M277" s="223"/>
      <c r="N277" s="171" t="e">
        <f>VLOOKUP(C277,'Points-2015'!D:E,2,FALSE)</f>
        <v>#N/A</v>
      </c>
      <c r="O277" s="171"/>
      <c r="P277" s="171"/>
      <c r="Q277" s="171"/>
      <c r="R277" s="172"/>
      <c r="T277" s="171"/>
    </row>
    <row r="278" spans="1:20" s="170" customFormat="1" ht="6.75" hidden="1" customHeight="1" thickBot="1">
      <c r="A278" s="182">
        <f t="shared" si="8"/>
        <v>3</v>
      </c>
      <c r="B278" s="267" t="s">
        <v>730</v>
      </c>
      <c r="C278" s="266"/>
      <c r="D278" s="265"/>
      <c r="E278" s="265"/>
      <c r="F278" s="178"/>
      <c r="G278" s="264"/>
      <c r="H278" s="177"/>
      <c r="I278" s="176"/>
      <c r="J278" s="263"/>
      <c r="K278" s="174"/>
      <c r="L278" s="174"/>
      <c r="M278" s="213"/>
      <c r="N278" s="171" t="e">
        <f>VLOOKUP(C278,'Points-2015'!D:E,2,FALSE)</f>
        <v>#N/A</v>
      </c>
      <c r="O278" s="171"/>
      <c r="P278" s="171"/>
      <c r="Q278" s="171"/>
      <c r="R278" s="172"/>
      <c r="T278" s="171"/>
    </row>
    <row r="279" spans="1:20" s="170" customFormat="1" ht="24" hidden="1" customHeight="1">
      <c r="A279" s="169">
        <f t="shared" si="8"/>
        <v>4</v>
      </c>
      <c r="B279" s="262" t="s">
        <v>730</v>
      </c>
      <c r="C279" s="211" t="s">
        <v>175</v>
      </c>
      <c r="D279" s="210" t="s">
        <v>176</v>
      </c>
      <c r="E279" s="210" t="s">
        <v>177</v>
      </c>
      <c r="F279" s="209" t="s">
        <v>720</v>
      </c>
      <c r="G279" s="208"/>
      <c r="H279" s="207" t="s">
        <v>178</v>
      </c>
      <c r="I279" s="261"/>
      <c r="J279" s="205"/>
      <c r="K279" s="260"/>
      <c r="L279" s="260"/>
      <c r="M279" s="203"/>
      <c r="N279" s="171" t="e">
        <f>VLOOKUP(C279,'Points-2015'!D:E,2,FALSE)</f>
        <v>#N/A</v>
      </c>
      <c r="O279" s="171"/>
      <c r="P279" s="171"/>
      <c r="Q279" s="171"/>
      <c r="R279" s="172"/>
      <c r="T279" s="171"/>
    </row>
    <row r="280" spans="1:20" s="170" customFormat="1" ht="24" hidden="1" customHeight="1">
      <c r="A280" s="169">
        <f t="shared" si="8"/>
        <v>4</v>
      </c>
      <c r="B280" s="259" t="s">
        <v>730</v>
      </c>
      <c r="C280" s="201" t="s">
        <v>175</v>
      </c>
      <c r="D280" s="200" t="s">
        <v>176</v>
      </c>
      <c r="E280" s="200" t="s">
        <v>177</v>
      </c>
      <c r="F280" s="199" t="s">
        <v>720</v>
      </c>
      <c r="G280" s="198"/>
      <c r="H280" s="197" t="s">
        <v>178</v>
      </c>
      <c r="I280" s="258"/>
      <c r="J280" s="195"/>
      <c r="K280" s="257"/>
      <c r="L280" s="257"/>
      <c r="M280" s="193"/>
      <c r="N280" s="171" t="e">
        <f>VLOOKUP(C280,'Points-2015'!D:E,2,FALSE)</f>
        <v>#N/A</v>
      </c>
      <c r="O280" s="171"/>
      <c r="P280" s="171"/>
      <c r="Q280" s="171"/>
      <c r="R280" s="172"/>
      <c r="T280" s="171"/>
    </row>
    <row r="281" spans="1:20" s="170" customFormat="1" ht="24" hidden="1" customHeight="1" thickBot="1">
      <c r="A281" s="169">
        <f t="shared" si="8"/>
        <v>4</v>
      </c>
      <c r="B281" s="278" t="s">
        <v>730</v>
      </c>
      <c r="C281" s="191" t="s">
        <v>175</v>
      </c>
      <c r="D281" s="190" t="s">
        <v>176</v>
      </c>
      <c r="E281" s="190" t="s">
        <v>177</v>
      </c>
      <c r="F281" s="189" t="s">
        <v>720</v>
      </c>
      <c r="G281" s="188"/>
      <c r="H281" s="187" t="s">
        <v>178</v>
      </c>
      <c r="I281" s="256"/>
      <c r="J281" s="185"/>
      <c r="K281" s="255"/>
      <c r="L281" s="255"/>
      <c r="M281" s="183"/>
      <c r="N281" s="171" t="e">
        <f>VLOOKUP(C281,'Points-2015'!D:E,2,FALSE)</f>
        <v>#N/A</v>
      </c>
      <c r="O281" s="171"/>
      <c r="P281" s="171"/>
      <c r="Q281" s="171"/>
      <c r="R281" s="172"/>
      <c r="T281" s="171"/>
    </row>
    <row r="282" spans="1:20" s="170" customFormat="1" ht="6.75" hidden="1" customHeight="1" thickBot="1">
      <c r="A282" s="182">
        <f t="shared" si="8"/>
        <v>4</v>
      </c>
      <c r="B282" s="267" t="s">
        <v>730</v>
      </c>
      <c r="C282" s="266"/>
      <c r="D282" s="265"/>
      <c r="E282" s="265"/>
      <c r="F282" s="178"/>
      <c r="G282" s="264"/>
      <c r="H282" s="177"/>
      <c r="I282" s="176"/>
      <c r="J282" s="263"/>
      <c r="K282" s="174"/>
      <c r="L282" s="174"/>
      <c r="M282" s="213"/>
      <c r="N282" s="171" t="e">
        <f>VLOOKUP(C282,'Points-2015'!D:E,2,FALSE)</f>
        <v>#N/A</v>
      </c>
      <c r="O282" s="171"/>
      <c r="P282" s="171"/>
      <c r="Q282" s="171"/>
      <c r="R282" s="172"/>
      <c r="T282" s="171"/>
    </row>
    <row r="283" spans="1:20" s="170" customFormat="1" ht="24" hidden="1" customHeight="1">
      <c r="A283" s="169">
        <f t="shared" si="8"/>
        <v>5</v>
      </c>
      <c r="B283" s="276" t="s">
        <v>730</v>
      </c>
      <c r="C283" s="251" t="s">
        <v>175</v>
      </c>
      <c r="D283" s="250" t="s">
        <v>176</v>
      </c>
      <c r="E283" s="250" t="s">
        <v>177</v>
      </c>
      <c r="F283" s="249" t="s">
        <v>720</v>
      </c>
      <c r="G283" s="248"/>
      <c r="H283" s="247" t="s">
        <v>178</v>
      </c>
      <c r="I283" s="275"/>
      <c r="J283" s="245"/>
      <c r="K283" s="274"/>
      <c r="L283" s="274"/>
      <c r="M283" s="243"/>
      <c r="N283" s="171" t="e">
        <f>VLOOKUP(C283,'Points-2015'!D:E,2,FALSE)</f>
        <v>#N/A</v>
      </c>
      <c r="O283" s="171"/>
      <c r="P283" s="171"/>
      <c r="Q283" s="171"/>
      <c r="R283" s="172"/>
      <c r="T283" s="171"/>
    </row>
    <row r="284" spans="1:20" s="170" customFormat="1" ht="24" hidden="1" customHeight="1">
      <c r="A284" s="169">
        <f t="shared" si="8"/>
        <v>5</v>
      </c>
      <c r="B284" s="273" t="s">
        <v>730</v>
      </c>
      <c r="C284" s="241" t="s">
        <v>175</v>
      </c>
      <c r="D284" s="240" t="s">
        <v>176</v>
      </c>
      <c r="E284" s="240" t="s">
        <v>177</v>
      </c>
      <c r="F284" s="239" t="s">
        <v>720</v>
      </c>
      <c r="G284" s="238"/>
      <c r="H284" s="237" t="s">
        <v>178</v>
      </c>
      <c r="I284" s="272"/>
      <c r="J284" s="235"/>
      <c r="K284" s="271"/>
      <c r="L284" s="271"/>
      <c r="M284" s="233"/>
      <c r="N284" s="171" t="e">
        <f>VLOOKUP(C284,'Points-2015'!D:E,2,FALSE)</f>
        <v>#N/A</v>
      </c>
      <c r="O284" s="171"/>
      <c r="P284" s="171"/>
      <c r="Q284" s="171"/>
      <c r="R284" s="172"/>
      <c r="T284" s="171"/>
    </row>
    <row r="285" spans="1:20" s="170" customFormat="1" ht="24" hidden="1" customHeight="1" thickBot="1">
      <c r="A285" s="169">
        <f t="shared" si="8"/>
        <v>5</v>
      </c>
      <c r="B285" s="270" t="s">
        <v>730</v>
      </c>
      <c r="C285" s="231" t="s">
        <v>175</v>
      </c>
      <c r="D285" s="230" t="s">
        <v>176</v>
      </c>
      <c r="E285" s="230" t="s">
        <v>177</v>
      </c>
      <c r="F285" s="229" t="s">
        <v>720</v>
      </c>
      <c r="G285" s="228"/>
      <c r="H285" s="227" t="s">
        <v>178</v>
      </c>
      <c r="I285" s="269"/>
      <c r="J285" s="225"/>
      <c r="K285" s="268"/>
      <c r="L285" s="268"/>
      <c r="M285" s="223"/>
      <c r="N285" s="171" t="e">
        <f>VLOOKUP(C285,'Points-2015'!D:E,2,FALSE)</f>
        <v>#N/A</v>
      </c>
      <c r="O285" s="171"/>
      <c r="P285" s="171"/>
      <c r="Q285" s="171"/>
      <c r="R285" s="172"/>
      <c r="T285" s="171"/>
    </row>
    <row r="286" spans="1:20" s="170" customFormat="1" ht="6.75" hidden="1" customHeight="1" thickBot="1">
      <c r="A286" s="182">
        <f t="shared" si="8"/>
        <v>5</v>
      </c>
      <c r="B286" s="267" t="s">
        <v>730</v>
      </c>
      <c r="C286" s="266"/>
      <c r="D286" s="265"/>
      <c r="E286" s="265"/>
      <c r="F286" s="178"/>
      <c r="G286" s="264"/>
      <c r="H286" s="177"/>
      <c r="I286" s="176"/>
      <c r="J286" s="263"/>
      <c r="K286" s="174"/>
      <c r="L286" s="174"/>
      <c r="M286" s="213"/>
      <c r="N286" s="171" t="e">
        <f>VLOOKUP(C286,'Points-2015'!D:E,2,FALSE)</f>
        <v>#N/A</v>
      </c>
      <c r="O286" s="171"/>
      <c r="P286" s="171"/>
      <c r="Q286" s="171"/>
      <c r="R286" s="172"/>
      <c r="T286" s="171"/>
    </row>
    <row r="287" spans="1:20" s="170" customFormat="1" ht="24" hidden="1" customHeight="1">
      <c r="A287" s="169">
        <f t="shared" si="8"/>
        <v>6</v>
      </c>
      <c r="B287" s="262" t="s">
        <v>730</v>
      </c>
      <c r="C287" s="211" t="s">
        <v>175</v>
      </c>
      <c r="D287" s="210" t="s">
        <v>176</v>
      </c>
      <c r="E287" s="210" t="s">
        <v>177</v>
      </c>
      <c r="F287" s="209" t="s">
        <v>720</v>
      </c>
      <c r="G287" s="208"/>
      <c r="H287" s="207" t="s">
        <v>178</v>
      </c>
      <c r="I287" s="261"/>
      <c r="J287" s="205"/>
      <c r="K287" s="260"/>
      <c r="L287" s="260"/>
      <c r="M287" s="203"/>
      <c r="N287" s="171" t="e">
        <f>VLOOKUP(C287,'Points-2015'!D:E,2,FALSE)</f>
        <v>#N/A</v>
      </c>
      <c r="O287" s="171"/>
      <c r="P287" s="171"/>
      <c r="Q287" s="171"/>
      <c r="R287" s="172"/>
      <c r="T287" s="171"/>
    </row>
    <row r="288" spans="1:20" s="170" customFormat="1" ht="24" hidden="1" customHeight="1">
      <c r="A288" s="169">
        <f t="shared" si="8"/>
        <v>6</v>
      </c>
      <c r="B288" s="259" t="s">
        <v>730</v>
      </c>
      <c r="C288" s="201" t="s">
        <v>175</v>
      </c>
      <c r="D288" s="200" t="s">
        <v>176</v>
      </c>
      <c r="E288" s="200" t="s">
        <v>177</v>
      </c>
      <c r="F288" s="199" t="s">
        <v>720</v>
      </c>
      <c r="G288" s="198"/>
      <c r="H288" s="197" t="s">
        <v>178</v>
      </c>
      <c r="I288" s="258"/>
      <c r="J288" s="195"/>
      <c r="K288" s="257"/>
      <c r="L288" s="257"/>
      <c r="M288" s="193"/>
      <c r="N288" s="171" t="e">
        <f>VLOOKUP(C288,'Points-2015'!D:E,2,FALSE)</f>
        <v>#N/A</v>
      </c>
      <c r="O288" s="171"/>
      <c r="P288" s="171"/>
      <c r="Q288" s="171"/>
      <c r="R288" s="172"/>
      <c r="T288" s="171"/>
    </row>
    <row r="289" spans="1:20" s="170" customFormat="1" ht="24" hidden="1" customHeight="1" thickBot="1">
      <c r="A289" s="169">
        <f t="shared" si="8"/>
        <v>6</v>
      </c>
      <c r="B289" s="278" t="s">
        <v>730</v>
      </c>
      <c r="C289" s="191" t="s">
        <v>175</v>
      </c>
      <c r="D289" s="190" t="s">
        <v>176</v>
      </c>
      <c r="E289" s="190" t="s">
        <v>177</v>
      </c>
      <c r="F289" s="189" t="s">
        <v>720</v>
      </c>
      <c r="G289" s="188"/>
      <c r="H289" s="187" t="s">
        <v>178</v>
      </c>
      <c r="I289" s="256"/>
      <c r="J289" s="185"/>
      <c r="K289" s="255"/>
      <c r="L289" s="255"/>
      <c r="M289" s="183"/>
      <c r="N289" s="171" t="e">
        <f>VLOOKUP(C289,'Points-2015'!D:E,2,FALSE)</f>
        <v>#N/A</v>
      </c>
      <c r="O289" s="171"/>
      <c r="P289" s="171"/>
      <c r="Q289" s="171"/>
      <c r="R289" s="172"/>
      <c r="T289" s="171"/>
    </row>
    <row r="290" spans="1:20" s="170" customFormat="1" ht="6.75" hidden="1" customHeight="1" thickBot="1">
      <c r="A290" s="182">
        <f t="shared" si="8"/>
        <v>6</v>
      </c>
      <c r="B290" s="267" t="s">
        <v>730</v>
      </c>
      <c r="C290" s="266"/>
      <c r="D290" s="265"/>
      <c r="E290" s="265"/>
      <c r="F290" s="178"/>
      <c r="G290" s="264"/>
      <c r="H290" s="177"/>
      <c r="I290" s="176"/>
      <c r="J290" s="263"/>
      <c r="K290" s="174"/>
      <c r="L290" s="174"/>
      <c r="M290" s="213"/>
      <c r="N290" s="171" t="e">
        <f>VLOOKUP(C290,'Points-2015'!D:E,2,FALSE)</f>
        <v>#N/A</v>
      </c>
      <c r="O290" s="171"/>
      <c r="P290" s="171"/>
      <c r="Q290" s="171"/>
      <c r="R290" s="172"/>
      <c r="T290" s="171"/>
    </row>
    <row r="291" spans="1:20" s="170" customFormat="1" ht="24" hidden="1" customHeight="1">
      <c r="A291" s="169">
        <f t="shared" si="8"/>
        <v>7</v>
      </c>
      <c r="B291" s="276" t="s">
        <v>730</v>
      </c>
      <c r="C291" s="251" t="s">
        <v>175</v>
      </c>
      <c r="D291" s="250" t="s">
        <v>176</v>
      </c>
      <c r="E291" s="250" t="s">
        <v>177</v>
      </c>
      <c r="F291" s="249" t="s">
        <v>720</v>
      </c>
      <c r="G291" s="248"/>
      <c r="H291" s="247" t="s">
        <v>178</v>
      </c>
      <c r="I291" s="275"/>
      <c r="J291" s="245"/>
      <c r="K291" s="274"/>
      <c r="L291" s="274"/>
      <c r="M291" s="243"/>
      <c r="N291" s="171" t="e">
        <f>VLOOKUP(C291,'Points-2015'!D:E,2,FALSE)</f>
        <v>#N/A</v>
      </c>
      <c r="O291" s="171"/>
      <c r="P291" s="171"/>
      <c r="Q291" s="171"/>
      <c r="R291" s="172"/>
      <c r="T291" s="171"/>
    </row>
    <row r="292" spans="1:20" s="170" customFormat="1" ht="24" hidden="1" customHeight="1">
      <c r="A292" s="169">
        <f t="shared" si="8"/>
        <v>7</v>
      </c>
      <c r="B292" s="273" t="s">
        <v>730</v>
      </c>
      <c r="C292" s="241" t="s">
        <v>175</v>
      </c>
      <c r="D292" s="240" t="s">
        <v>176</v>
      </c>
      <c r="E292" s="240" t="s">
        <v>177</v>
      </c>
      <c r="F292" s="239" t="s">
        <v>720</v>
      </c>
      <c r="G292" s="238"/>
      <c r="H292" s="237" t="s">
        <v>178</v>
      </c>
      <c r="I292" s="272"/>
      <c r="J292" s="235"/>
      <c r="K292" s="271"/>
      <c r="L292" s="271"/>
      <c r="M292" s="233"/>
      <c r="N292" s="171" t="e">
        <f>VLOOKUP(C292,'Points-2015'!D:E,2,FALSE)</f>
        <v>#N/A</v>
      </c>
      <c r="O292" s="171"/>
      <c r="P292" s="171"/>
      <c r="Q292" s="171"/>
      <c r="R292" s="172"/>
      <c r="T292" s="171"/>
    </row>
    <row r="293" spans="1:20" s="170" customFormat="1" ht="24" hidden="1" customHeight="1" thickBot="1">
      <c r="A293" s="169">
        <f t="shared" si="8"/>
        <v>7</v>
      </c>
      <c r="B293" s="270" t="s">
        <v>730</v>
      </c>
      <c r="C293" s="231" t="s">
        <v>175</v>
      </c>
      <c r="D293" s="230" t="s">
        <v>176</v>
      </c>
      <c r="E293" s="230" t="s">
        <v>177</v>
      </c>
      <c r="F293" s="229" t="s">
        <v>720</v>
      </c>
      <c r="G293" s="228"/>
      <c r="H293" s="227" t="s">
        <v>178</v>
      </c>
      <c r="I293" s="269"/>
      <c r="J293" s="225"/>
      <c r="K293" s="268"/>
      <c r="L293" s="268"/>
      <c r="M293" s="223"/>
      <c r="N293" s="171" t="e">
        <f>VLOOKUP(C293,'Points-2015'!D:E,2,FALSE)</f>
        <v>#N/A</v>
      </c>
      <c r="O293" s="171"/>
      <c r="P293" s="171"/>
      <c r="Q293" s="171"/>
      <c r="R293" s="172"/>
      <c r="T293" s="171"/>
    </row>
    <row r="294" spans="1:20" s="170" customFormat="1" ht="6.75" hidden="1" customHeight="1" thickBot="1">
      <c r="A294" s="182">
        <f t="shared" si="8"/>
        <v>7</v>
      </c>
      <c r="B294" s="267" t="s">
        <v>730</v>
      </c>
      <c r="C294" s="266"/>
      <c r="D294" s="265"/>
      <c r="E294" s="265"/>
      <c r="F294" s="178"/>
      <c r="G294" s="264"/>
      <c r="H294" s="177"/>
      <c r="I294" s="176"/>
      <c r="J294" s="263"/>
      <c r="K294" s="174"/>
      <c r="L294" s="174"/>
      <c r="M294" s="213"/>
      <c r="N294" s="171" t="e">
        <f>VLOOKUP(C294,'Points-2015'!D:E,2,FALSE)</f>
        <v>#N/A</v>
      </c>
      <c r="O294" s="171"/>
      <c r="P294" s="171"/>
      <c r="Q294" s="171"/>
      <c r="R294" s="172"/>
      <c r="T294" s="171"/>
    </row>
    <row r="295" spans="1:20" s="170" customFormat="1" ht="24" hidden="1" customHeight="1">
      <c r="A295" s="169">
        <f t="shared" si="8"/>
        <v>8</v>
      </c>
      <c r="B295" s="262" t="s">
        <v>730</v>
      </c>
      <c r="C295" s="211" t="s">
        <v>175</v>
      </c>
      <c r="D295" s="210" t="s">
        <v>176</v>
      </c>
      <c r="E295" s="210" t="s">
        <v>177</v>
      </c>
      <c r="F295" s="209" t="s">
        <v>720</v>
      </c>
      <c r="G295" s="208"/>
      <c r="H295" s="207" t="s">
        <v>178</v>
      </c>
      <c r="I295" s="261"/>
      <c r="J295" s="205"/>
      <c r="K295" s="260"/>
      <c r="L295" s="260"/>
      <c r="M295" s="203"/>
      <c r="N295" s="171" t="e">
        <f>VLOOKUP(C295,'Points-2015'!D:E,2,FALSE)</f>
        <v>#N/A</v>
      </c>
      <c r="O295" s="171"/>
      <c r="P295" s="171"/>
      <c r="Q295" s="171"/>
      <c r="R295" s="172"/>
      <c r="T295" s="171"/>
    </row>
    <row r="296" spans="1:20" s="170" customFormat="1" ht="24" hidden="1" customHeight="1">
      <c r="A296" s="169">
        <f t="shared" si="8"/>
        <v>8</v>
      </c>
      <c r="B296" s="259" t="s">
        <v>730</v>
      </c>
      <c r="C296" s="201" t="s">
        <v>175</v>
      </c>
      <c r="D296" s="200" t="s">
        <v>176</v>
      </c>
      <c r="E296" s="200" t="s">
        <v>177</v>
      </c>
      <c r="F296" s="199" t="s">
        <v>720</v>
      </c>
      <c r="G296" s="198"/>
      <c r="H296" s="197" t="s">
        <v>178</v>
      </c>
      <c r="I296" s="258"/>
      <c r="J296" s="195"/>
      <c r="K296" s="257"/>
      <c r="L296" s="257"/>
      <c r="M296" s="193"/>
      <c r="N296" s="171" t="e">
        <f>VLOOKUP(C296,'Points-2015'!D:E,2,FALSE)</f>
        <v>#N/A</v>
      </c>
      <c r="O296" s="171"/>
      <c r="P296" s="171"/>
      <c r="Q296" s="171"/>
      <c r="R296" s="172"/>
      <c r="T296" s="171"/>
    </row>
    <row r="297" spans="1:20" s="170" customFormat="1" ht="24" hidden="1" customHeight="1" thickBot="1">
      <c r="A297" s="169">
        <f t="shared" si="8"/>
        <v>8</v>
      </c>
      <c r="B297" s="278" t="s">
        <v>730</v>
      </c>
      <c r="C297" s="191" t="s">
        <v>175</v>
      </c>
      <c r="D297" s="190" t="s">
        <v>176</v>
      </c>
      <c r="E297" s="190" t="s">
        <v>177</v>
      </c>
      <c r="F297" s="189" t="s">
        <v>720</v>
      </c>
      <c r="G297" s="188"/>
      <c r="H297" s="187" t="s">
        <v>178</v>
      </c>
      <c r="I297" s="256"/>
      <c r="J297" s="185"/>
      <c r="K297" s="255"/>
      <c r="L297" s="255"/>
      <c r="M297" s="183"/>
      <c r="N297" s="171" t="e">
        <f>VLOOKUP(C297,'Points-2015'!D:E,2,FALSE)</f>
        <v>#N/A</v>
      </c>
      <c r="O297" s="171"/>
      <c r="P297" s="171"/>
      <c r="Q297" s="171"/>
      <c r="R297" s="172"/>
      <c r="T297" s="171"/>
    </row>
    <row r="298" spans="1:20" s="170" customFormat="1" ht="6.75" hidden="1" customHeight="1" thickBot="1">
      <c r="A298" s="182">
        <f t="shared" si="8"/>
        <v>8</v>
      </c>
      <c r="B298" s="267" t="s">
        <v>730</v>
      </c>
      <c r="C298" s="266"/>
      <c r="D298" s="265"/>
      <c r="E298" s="265"/>
      <c r="F298" s="178"/>
      <c r="G298" s="264"/>
      <c r="H298" s="177"/>
      <c r="I298" s="176"/>
      <c r="J298" s="263"/>
      <c r="K298" s="174"/>
      <c r="L298" s="174"/>
      <c r="M298" s="213"/>
      <c r="N298" s="171" t="e">
        <f>VLOOKUP(C298,'Points-2015'!D:E,2,FALSE)</f>
        <v>#N/A</v>
      </c>
      <c r="O298" s="171"/>
      <c r="P298" s="171"/>
      <c r="Q298" s="171"/>
      <c r="R298" s="172"/>
      <c r="T298" s="171"/>
    </row>
    <row r="299" spans="1:20" s="170" customFormat="1" ht="24" hidden="1" customHeight="1">
      <c r="A299" s="169">
        <f t="shared" si="8"/>
        <v>9</v>
      </c>
      <c r="B299" s="276" t="s">
        <v>730</v>
      </c>
      <c r="C299" s="251" t="s">
        <v>175</v>
      </c>
      <c r="D299" s="250" t="s">
        <v>176</v>
      </c>
      <c r="E299" s="250" t="s">
        <v>177</v>
      </c>
      <c r="F299" s="249" t="s">
        <v>720</v>
      </c>
      <c r="G299" s="248"/>
      <c r="H299" s="247" t="s">
        <v>178</v>
      </c>
      <c r="I299" s="275"/>
      <c r="J299" s="245"/>
      <c r="K299" s="274"/>
      <c r="L299" s="274"/>
      <c r="M299" s="243"/>
      <c r="N299" s="171" t="e">
        <f>VLOOKUP(C299,'Points-2015'!D:E,2,FALSE)</f>
        <v>#N/A</v>
      </c>
      <c r="O299" s="171"/>
      <c r="P299" s="171"/>
      <c r="Q299" s="171"/>
      <c r="R299" s="172"/>
      <c r="T299" s="171"/>
    </row>
    <row r="300" spans="1:20" s="170" customFormat="1" ht="24" hidden="1" customHeight="1">
      <c r="A300" s="169">
        <f t="shared" si="8"/>
        <v>9</v>
      </c>
      <c r="B300" s="273" t="s">
        <v>730</v>
      </c>
      <c r="C300" s="241" t="s">
        <v>175</v>
      </c>
      <c r="D300" s="240" t="s">
        <v>176</v>
      </c>
      <c r="E300" s="240" t="s">
        <v>177</v>
      </c>
      <c r="F300" s="239" t="s">
        <v>720</v>
      </c>
      <c r="G300" s="238"/>
      <c r="H300" s="237" t="s">
        <v>178</v>
      </c>
      <c r="I300" s="272"/>
      <c r="J300" s="235"/>
      <c r="K300" s="271"/>
      <c r="L300" s="271"/>
      <c r="M300" s="233"/>
      <c r="N300" s="171" t="e">
        <f>VLOOKUP(C300,'Points-2015'!D:E,2,FALSE)</f>
        <v>#N/A</v>
      </c>
      <c r="O300" s="171"/>
      <c r="P300" s="171"/>
      <c r="Q300" s="171"/>
      <c r="R300" s="172"/>
      <c r="T300" s="171"/>
    </row>
    <row r="301" spans="1:20" s="170" customFormat="1" ht="24" hidden="1" customHeight="1" thickBot="1">
      <c r="A301" s="169">
        <f t="shared" si="8"/>
        <v>9</v>
      </c>
      <c r="B301" s="270" t="s">
        <v>730</v>
      </c>
      <c r="C301" s="231" t="s">
        <v>175</v>
      </c>
      <c r="D301" s="230" t="s">
        <v>176</v>
      </c>
      <c r="E301" s="230" t="s">
        <v>177</v>
      </c>
      <c r="F301" s="229" t="s">
        <v>720</v>
      </c>
      <c r="G301" s="228"/>
      <c r="H301" s="227" t="s">
        <v>178</v>
      </c>
      <c r="I301" s="269"/>
      <c r="J301" s="225"/>
      <c r="K301" s="268"/>
      <c r="L301" s="268"/>
      <c r="M301" s="223"/>
      <c r="N301" s="171" t="e">
        <f>VLOOKUP(C301,'Points-2015'!D:E,2,FALSE)</f>
        <v>#N/A</v>
      </c>
      <c r="O301" s="171"/>
      <c r="P301" s="171"/>
      <c r="Q301" s="171"/>
      <c r="R301" s="172"/>
      <c r="T301" s="171"/>
    </row>
    <row r="302" spans="1:20" s="170" customFormat="1" ht="6.75" hidden="1" customHeight="1" thickBot="1">
      <c r="A302" s="182">
        <f t="shared" si="8"/>
        <v>9</v>
      </c>
      <c r="B302" s="267" t="s">
        <v>730</v>
      </c>
      <c r="C302" s="266"/>
      <c r="D302" s="265"/>
      <c r="E302" s="265"/>
      <c r="F302" s="178"/>
      <c r="G302" s="264"/>
      <c r="H302" s="177"/>
      <c r="I302" s="176"/>
      <c r="J302" s="263"/>
      <c r="K302" s="174"/>
      <c r="L302" s="174"/>
      <c r="M302" s="213"/>
      <c r="N302" s="171" t="e">
        <f>VLOOKUP(C302,'Points-2015'!D:E,2,FALSE)</f>
        <v>#N/A</v>
      </c>
      <c r="O302" s="171"/>
      <c r="P302" s="171"/>
      <c r="Q302" s="171"/>
      <c r="R302" s="172"/>
      <c r="T302" s="171"/>
    </row>
    <row r="303" spans="1:20" s="170" customFormat="1" ht="24" hidden="1" customHeight="1">
      <c r="A303" s="169">
        <f t="shared" ref="A303:A334" si="9">A299+1</f>
        <v>10</v>
      </c>
      <c r="B303" s="262" t="s">
        <v>730</v>
      </c>
      <c r="C303" s="211" t="s">
        <v>175</v>
      </c>
      <c r="D303" s="210" t="s">
        <v>176</v>
      </c>
      <c r="E303" s="210" t="s">
        <v>177</v>
      </c>
      <c r="F303" s="209" t="s">
        <v>720</v>
      </c>
      <c r="G303" s="208"/>
      <c r="H303" s="207" t="s">
        <v>178</v>
      </c>
      <c r="I303" s="261"/>
      <c r="J303" s="205"/>
      <c r="K303" s="260"/>
      <c r="L303" s="260"/>
      <c r="M303" s="203"/>
      <c r="N303" s="171" t="e">
        <f>VLOOKUP(C303,'Points-2015'!D:E,2,FALSE)</f>
        <v>#N/A</v>
      </c>
      <c r="O303" s="171"/>
      <c r="P303" s="171"/>
      <c r="Q303" s="171"/>
      <c r="R303" s="172"/>
      <c r="T303" s="171"/>
    </row>
    <row r="304" spans="1:20" s="170" customFormat="1" ht="24" hidden="1" customHeight="1">
      <c r="A304" s="169">
        <f t="shared" si="9"/>
        <v>10</v>
      </c>
      <c r="B304" s="259" t="s">
        <v>730</v>
      </c>
      <c r="C304" s="201" t="s">
        <v>175</v>
      </c>
      <c r="D304" s="200" t="s">
        <v>176</v>
      </c>
      <c r="E304" s="200" t="s">
        <v>177</v>
      </c>
      <c r="F304" s="199" t="s">
        <v>720</v>
      </c>
      <c r="G304" s="198"/>
      <c r="H304" s="197" t="s">
        <v>178</v>
      </c>
      <c r="I304" s="258"/>
      <c r="J304" s="195"/>
      <c r="K304" s="257"/>
      <c r="L304" s="257"/>
      <c r="M304" s="193"/>
      <c r="N304" s="171" t="e">
        <f>VLOOKUP(C304,'Points-2015'!D:E,2,FALSE)</f>
        <v>#N/A</v>
      </c>
      <c r="O304" s="171"/>
      <c r="P304" s="171"/>
      <c r="Q304" s="171"/>
      <c r="R304" s="172"/>
      <c r="T304" s="171"/>
    </row>
    <row r="305" spans="1:20" s="170" customFormat="1" ht="24" hidden="1" customHeight="1" thickBot="1">
      <c r="A305" s="169">
        <f t="shared" si="9"/>
        <v>10</v>
      </c>
      <c r="B305" s="278" t="s">
        <v>730</v>
      </c>
      <c r="C305" s="191" t="s">
        <v>175</v>
      </c>
      <c r="D305" s="190" t="s">
        <v>176</v>
      </c>
      <c r="E305" s="190" t="s">
        <v>177</v>
      </c>
      <c r="F305" s="189" t="s">
        <v>720</v>
      </c>
      <c r="G305" s="188"/>
      <c r="H305" s="187" t="s">
        <v>178</v>
      </c>
      <c r="I305" s="256"/>
      <c r="J305" s="185"/>
      <c r="K305" s="255"/>
      <c r="L305" s="255"/>
      <c r="M305" s="183"/>
      <c r="N305" s="171" t="e">
        <f>VLOOKUP(C305,'Points-2015'!D:E,2,FALSE)</f>
        <v>#N/A</v>
      </c>
      <c r="O305" s="171"/>
      <c r="P305" s="171"/>
      <c r="Q305" s="171"/>
      <c r="R305" s="172"/>
      <c r="T305" s="171"/>
    </row>
    <row r="306" spans="1:20" s="170" customFormat="1" ht="6.75" hidden="1" customHeight="1" thickBot="1">
      <c r="A306" s="182">
        <f t="shared" si="9"/>
        <v>10</v>
      </c>
      <c r="B306" s="267" t="s">
        <v>730</v>
      </c>
      <c r="C306" s="266"/>
      <c r="D306" s="265"/>
      <c r="E306" s="265"/>
      <c r="F306" s="178"/>
      <c r="G306" s="264"/>
      <c r="H306" s="177"/>
      <c r="I306" s="176"/>
      <c r="J306" s="263"/>
      <c r="K306" s="174"/>
      <c r="L306" s="174"/>
      <c r="M306" s="213"/>
      <c r="N306" s="171" t="e">
        <f>VLOOKUP(C306,'Points-2015'!D:E,2,FALSE)</f>
        <v>#N/A</v>
      </c>
      <c r="O306" s="171"/>
      <c r="P306" s="171"/>
      <c r="Q306" s="171"/>
      <c r="R306" s="172"/>
      <c r="T306" s="171"/>
    </row>
    <row r="307" spans="1:20" s="170" customFormat="1" ht="24" hidden="1" customHeight="1">
      <c r="A307" s="169">
        <f t="shared" si="9"/>
        <v>11</v>
      </c>
      <c r="B307" s="276" t="s">
        <v>730</v>
      </c>
      <c r="C307" s="251" t="s">
        <v>175</v>
      </c>
      <c r="D307" s="250" t="s">
        <v>176</v>
      </c>
      <c r="E307" s="250" t="s">
        <v>177</v>
      </c>
      <c r="F307" s="249" t="s">
        <v>720</v>
      </c>
      <c r="G307" s="248"/>
      <c r="H307" s="247" t="s">
        <v>178</v>
      </c>
      <c r="I307" s="275"/>
      <c r="J307" s="245"/>
      <c r="K307" s="274"/>
      <c r="L307" s="274"/>
      <c r="M307" s="243"/>
      <c r="N307" s="171" t="e">
        <f>VLOOKUP(C307,'Points-2015'!D:E,2,FALSE)</f>
        <v>#N/A</v>
      </c>
      <c r="O307" s="171"/>
      <c r="P307" s="171"/>
      <c r="Q307" s="171"/>
      <c r="R307" s="172"/>
      <c r="T307" s="171"/>
    </row>
    <row r="308" spans="1:20" s="170" customFormat="1" ht="24" hidden="1" customHeight="1">
      <c r="A308" s="169">
        <f t="shared" si="9"/>
        <v>11</v>
      </c>
      <c r="B308" s="273" t="s">
        <v>730</v>
      </c>
      <c r="C308" s="241" t="s">
        <v>175</v>
      </c>
      <c r="D308" s="240" t="s">
        <v>176</v>
      </c>
      <c r="E308" s="240" t="s">
        <v>177</v>
      </c>
      <c r="F308" s="239" t="s">
        <v>720</v>
      </c>
      <c r="G308" s="238"/>
      <c r="H308" s="237" t="s">
        <v>178</v>
      </c>
      <c r="I308" s="272"/>
      <c r="J308" s="235"/>
      <c r="K308" s="271"/>
      <c r="L308" s="271"/>
      <c r="M308" s="233"/>
      <c r="N308" s="171" t="e">
        <f>VLOOKUP(C308,'Points-2015'!D:E,2,FALSE)</f>
        <v>#N/A</v>
      </c>
      <c r="O308" s="171"/>
      <c r="P308" s="171"/>
      <c r="Q308" s="171"/>
      <c r="R308" s="172"/>
      <c r="T308" s="171"/>
    </row>
    <row r="309" spans="1:20" s="170" customFormat="1" ht="24" hidden="1" customHeight="1" thickBot="1">
      <c r="A309" s="169">
        <f t="shared" si="9"/>
        <v>11</v>
      </c>
      <c r="B309" s="270" t="s">
        <v>730</v>
      </c>
      <c r="C309" s="231" t="s">
        <v>175</v>
      </c>
      <c r="D309" s="230" t="s">
        <v>176</v>
      </c>
      <c r="E309" s="230" t="s">
        <v>177</v>
      </c>
      <c r="F309" s="229" t="s">
        <v>720</v>
      </c>
      <c r="G309" s="228"/>
      <c r="H309" s="227" t="s">
        <v>178</v>
      </c>
      <c r="I309" s="269"/>
      <c r="J309" s="225"/>
      <c r="K309" s="268"/>
      <c r="L309" s="268"/>
      <c r="M309" s="223"/>
      <c r="N309" s="171" t="e">
        <f>VLOOKUP(C309,'Points-2015'!D:E,2,FALSE)</f>
        <v>#N/A</v>
      </c>
      <c r="O309" s="171"/>
      <c r="P309" s="171"/>
      <c r="Q309" s="171"/>
      <c r="R309" s="172"/>
      <c r="T309" s="171"/>
    </row>
    <row r="310" spans="1:20" s="170" customFormat="1" ht="6.75" hidden="1" customHeight="1" thickBot="1">
      <c r="A310" s="182">
        <f t="shared" si="9"/>
        <v>11</v>
      </c>
      <c r="B310" s="267" t="s">
        <v>730</v>
      </c>
      <c r="C310" s="266"/>
      <c r="D310" s="265"/>
      <c r="E310" s="265"/>
      <c r="F310" s="178"/>
      <c r="G310" s="264"/>
      <c r="H310" s="177"/>
      <c r="I310" s="176"/>
      <c r="J310" s="263"/>
      <c r="K310" s="174"/>
      <c r="L310" s="174"/>
      <c r="M310" s="213"/>
      <c r="N310" s="171" t="e">
        <f>VLOOKUP(C310,'Points-2015'!D:E,2,FALSE)</f>
        <v>#N/A</v>
      </c>
      <c r="O310" s="171"/>
      <c r="P310" s="171"/>
      <c r="Q310" s="171"/>
      <c r="R310" s="172"/>
      <c r="T310" s="171"/>
    </row>
    <row r="311" spans="1:20" s="170" customFormat="1" ht="24" hidden="1" customHeight="1">
      <c r="A311" s="169">
        <f t="shared" si="9"/>
        <v>12</v>
      </c>
      <c r="B311" s="262" t="s">
        <v>730</v>
      </c>
      <c r="C311" s="211" t="s">
        <v>175</v>
      </c>
      <c r="D311" s="210" t="s">
        <v>176</v>
      </c>
      <c r="E311" s="210" t="s">
        <v>177</v>
      </c>
      <c r="F311" s="209" t="s">
        <v>720</v>
      </c>
      <c r="G311" s="208"/>
      <c r="H311" s="207" t="s">
        <v>178</v>
      </c>
      <c r="I311" s="261"/>
      <c r="J311" s="205"/>
      <c r="K311" s="260"/>
      <c r="L311" s="260"/>
      <c r="M311" s="203"/>
      <c r="N311" s="171" t="e">
        <f>VLOOKUP(C311,'Points-2015'!D:E,2,FALSE)</f>
        <v>#N/A</v>
      </c>
      <c r="O311" s="171"/>
      <c r="P311" s="171"/>
      <c r="Q311" s="171"/>
      <c r="R311" s="172"/>
      <c r="T311" s="171"/>
    </row>
    <row r="312" spans="1:20" s="170" customFormat="1" ht="24" hidden="1" customHeight="1">
      <c r="A312" s="169">
        <f t="shared" si="9"/>
        <v>12</v>
      </c>
      <c r="B312" s="259" t="s">
        <v>730</v>
      </c>
      <c r="C312" s="201" t="s">
        <v>175</v>
      </c>
      <c r="D312" s="200" t="s">
        <v>176</v>
      </c>
      <c r="E312" s="200" t="s">
        <v>177</v>
      </c>
      <c r="F312" s="199" t="s">
        <v>720</v>
      </c>
      <c r="G312" s="198"/>
      <c r="H312" s="197" t="s">
        <v>178</v>
      </c>
      <c r="I312" s="258"/>
      <c r="J312" s="195"/>
      <c r="K312" s="257"/>
      <c r="L312" s="257"/>
      <c r="M312" s="193"/>
      <c r="N312" s="171" t="e">
        <f>VLOOKUP(C312,'Points-2015'!D:E,2,FALSE)</f>
        <v>#N/A</v>
      </c>
      <c r="O312" s="171"/>
      <c r="P312" s="171"/>
      <c r="Q312" s="171"/>
      <c r="R312" s="172"/>
      <c r="T312" s="171"/>
    </row>
    <row r="313" spans="1:20" s="170" customFormat="1" ht="24" hidden="1" customHeight="1" thickBot="1">
      <c r="A313" s="169">
        <f t="shared" si="9"/>
        <v>12</v>
      </c>
      <c r="B313" s="278" t="s">
        <v>730</v>
      </c>
      <c r="C313" s="191" t="s">
        <v>175</v>
      </c>
      <c r="D313" s="190" t="s">
        <v>176</v>
      </c>
      <c r="E313" s="190" t="s">
        <v>177</v>
      </c>
      <c r="F313" s="189" t="s">
        <v>720</v>
      </c>
      <c r="G313" s="188"/>
      <c r="H313" s="187" t="s">
        <v>178</v>
      </c>
      <c r="I313" s="256"/>
      <c r="J313" s="185"/>
      <c r="K313" s="255"/>
      <c r="L313" s="255"/>
      <c r="M313" s="183"/>
      <c r="N313" s="171" t="e">
        <f>VLOOKUP(C313,'Points-2015'!D:E,2,FALSE)</f>
        <v>#N/A</v>
      </c>
      <c r="O313" s="171"/>
      <c r="P313" s="171"/>
      <c r="Q313" s="171"/>
      <c r="R313" s="172"/>
      <c r="T313" s="171"/>
    </row>
    <row r="314" spans="1:20" s="170" customFormat="1" ht="6.75" hidden="1" customHeight="1" thickBot="1">
      <c r="A314" s="182">
        <f t="shared" si="9"/>
        <v>12</v>
      </c>
      <c r="B314" s="267" t="s">
        <v>730</v>
      </c>
      <c r="C314" s="266"/>
      <c r="D314" s="265"/>
      <c r="E314" s="265"/>
      <c r="F314" s="178"/>
      <c r="G314" s="264"/>
      <c r="H314" s="177"/>
      <c r="I314" s="176"/>
      <c r="J314" s="263"/>
      <c r="K314" s="174"/>
      <c r="L314" s="174"/>
      <c r="M314" s="213"/>
      <c r="N314" s="171" t="e">
        <f>VLOOKUP(C314,'Points-2015'!D:E,2,FALSE)</f>
        <v>#N/A</v>
      </c>
      <c r="O314" s="171"/>
      <c r="P314" s="171"/>
      <c r="Q314" s="171"/>
      <c r="R314" s="172"/>
      <c r="T314" s="171"/>
    </row>
    <row r="315" spans="1:20" s="170" customFormat="1" ht="24" hidden="1" customHeight="1">
      <c r="A315" s="169">
        <f t="shared" si="9"/>
        <v>13</v>
      </c>
      <c r="B315" s="276" t="s">
        <v>730</v>
      </c>
      <c r="C315" s="251" t="s">
        <v>175</v>
      </c>
      <c r="D315" s="250" t="s">
        <v>176</v>
      </c>
      <c r="E315" s="250" t="s">
        <v>177</v>
      </c>
      <c r="F315" s="249" t="s">
        <v>720</v>
      </c>
      <c r="G315" s="248"/>
      <c r="H315" s="247" t="s">
        <v>178</v>
      </c>
      <c r="I315" s="275"/>
      <c r="J315" s="245"/>
      <c r="K315" s="274"/>
      <c r="L315" s="274"/>
      <c r="M315" s="243"/>
      <c r="N315" s="171" t="e">
        <f>VLOOKUP(C315,'Points-2015'!D:E,2,FALSE)</f>
        <v>#N/A</v>
      </c>
      <c r="O315" s="171"/>
      <c r="P315" s="171"/>
      <c r="Q315" s="171"/>
      <c r="R315" s="172"/>
      <c r="T315" s="171"/>
    </row>
    <row r="316" spans="1:20" s="170" customFormat="1" ht="24" hidden="1" customHeight="1">
      <c r="A316" s="169">
        <f t="shared" si="9"/>
        <v>13</v>
      </c>
      <c r="B316" s="273" t="s">
        <v>730</v>
      </c>
      <c r="C316" s="241" t="s">
        <v>175</v>
      </c>
      <c r="D316" s="240" t="s">
        <v>176</v>
      </c>
      <c r="E316" s="240" t="s">
        <v>177</v>
      </c>
      <c r="F316" s="239" t="s">
        <v>720</v>
      </c>
      <c r="G316" s="238"/>
      <c r="H316" s="237" t="s">
        <v>178</v>
      </c>
      <c r="I316" s="272"/>
      <c r="J316" s="235"/>
      <c r="K316" s="271"/>
      <c r="L316" s="271"/>
      <c r="M316" s="233"/>
      <c r="N316" s="171" t="e">
        <f>VLOOKUP(C316,'Points-2015'!D:E,2,FALSE)</f>
        <v>#N/A</v>
      </c>
      <c r="O316" s="171"/>
      <c r="P316" s="171"/>
      <c r="Q316" s="171"/>
      <c r="R316" s="172"/>
      <c r="T316" s="171"/>
    </row>
    <row r="317" spans="1:20" s="170" customFormat="1" ht="24" hidden="1" customHeight="1" thickBot="1">
      <c r="A317" s="169">
        <f t="shared" si="9"/>
        <v>13</v>
      </c>
      <c r="B317" s="270" t="s">
        <v>730</v>
      </c>
      <c r="C317" s="231" t="s">
        <v>175</v>
      </c>
      <c r="D317" s="230" t="s">
        <v>176</v>
      </c>
      <c r="E317" s="230" t="s">
        <v>177</v>
      </c>
      <c r="F317" s="229" t="s">
        <v>720</v>
      </c>
      <c r="G317" s="228"/>
      <c r="H317" s="227" t="s">
        <v>178</v>
      </c>
      <c r="I317" s="269"/>
      <c r="J317" s="225"/>
      <c r="K317" s="268"/>
      <c r="L317" s="268"/>
      <c r="M317" s="223"/>
      <c r="N317" s="171" t="e">
        <f>VLOOKUP(C317,'Points-2015'!D:E,2,FALSE)</f>
        <v>#N/A</v>
      </c>
      <c r="O317" s="171"/>
      <c r="P317" s="171"/>
      <c r="Q317" s="171"/>
      <c r="R317" s="172"/>
      <c r="T317" s="171"/>
    </row>
    <row r="318" spans="1:20" s="170" customFormat="1" ht="6.75" hidden="1" customHeight="1" thickBot="1">
      <c r="A318" s="182">
        <f t="shared" si="9"/>
        <v>13</v>
      </c>
      <c r="B318" s="267" t="s">
        <v>730</v>
      </c>
      <c r="C318" s="266"/>
      <c r="D318" s="265"/>
      <c r="E318" s="265"/>
      <c r="F318" s="178"/>
      <c r="G318" s="264"/>
      <c r="H318" s="177"/>
      <c r="I318" s="176"/>
      <c r="J318" s="263"/>
      <c r="K318" s="174"/>
      <c r="L318" s="174"/>
      <c r="M318" s="213"/>
      <c r="N318" s="171" t="e">
        <f>VLOOKUP(C318,'Points-2015'!D:E,2,FALSE)</f>
        <v>#N/A</v>
      </c>
      <c r="O318" s="171"/>
      <c r="P318" s="171"/>
      <c r="Q318" s="171"/>
      <c r="R318" s="172"/>
      <c r="T318" s="171"/>
    </row>
    <row r="319" spans="1:20" s="170" customFormat="1" ht="24" hidden="1" customHeight="1">
      <c r="A319" s="169">
        <f t="shared" si="9"/>
        <v>14</v>
      </c>
      <c r="B319" s="262" t="s">
        <v>730</v>
      </c>
      <c r="C319" s="211" t="s">
        <v>175</v>
      </c>
      <c r="D319" s="210" t="s">
        <v>176</v>
      </c>
      <c r="E319" s="210" t="s">
        <v>177</v>
      </c>
      <c r="F319" s="209" t="s">
        <v>720</v>
      </c>
      <c r="G319" s="208"/>
      <c r="H319" s="207" t="s">
        <v>178</v>
      </c>
      <c r="I319" s="261"/>
      <c r="J319" s="205"/>
      <c r="K319" s="260"/>
      <c r="L319" s="260"/>
      <c r="M319" s="203"/>
      <c r="N319" s="171" t="e">
        <f>VLOOKUP(C319,'Points-2015'!D:E,2,FALSE)</f>
        <v>#N/A</v>
      </c>
      <c r="O319" s="171"/>
      <c r="P319" s="171"/>
      <c r="Q319" s="171"/>
      <c r="R319" s="172"/>
      <c r="T319" s="171"/>
    </row>
    <row r="320" spans="1:20" s="170" customFormat="1" ht="24" hidden="1" customHeight="1">
      <c r="A320" s="169">
        <f t="shared" si="9"/>
        <v>14</v>
      </c>
      <c r="B320" s="259" t="s">
        <v>730</v>
      </c>
      <c r="C320" s="201" t="s">
        <v>175</v>
      </c>
      <c r="D320" s="200" t="s">
        <v>176</v>
      </c>
      <c r="E320" s="200" t="s">
        <v>177</v>
      </c>
      <c r="F320" s="199" t="s">
        <v>720</v>
      </c>
      <c r="G320" s="198"/>
      <c r="H320" s="197" t="s">
        <v>178</v>
      </c>
      <c r="I320" s="258"/>
      <c r="J320" s="195"/>
      <c r="K320" s="257"/>
      <c r="L320" s="257"/>
      <c r="M320" s="193"/>
      <c r="N320" s="171" t="e">
        <f>VLOOKUP(C320,'Points-2015'!D:E,2,FALSE)</f>
        <v>#N/A</v>
      </c>
      <c r="O320" s="171"/>
      <c r="P320" s="171"/>
      <c r="Q320" s="171"/>
      <c r="R320" s="172"/>
      <c r="T320" s="171"/>
    </row>
    <row r="321" spans="1:20" s="170" customFormat="1" ht="24" hidden="1" customHeight="1" thickBot="1">
      <c r="A321" s="169">
        <f t="shared" si="9"/>
        <v>14</v>
      </c>
      <c r="B321" s="278" t="s">
        <v>730</v>
      </c>
      <c r="C321" s="191" t="s">
        <v>175</v>
      </c>
      <c r="D321" s="190" t="s">
        <v>176</v>
      </c>
      <c r="E321" s="190" t="s">
        <v>177</v>
      </c>
      <c r="F321" s="189" t="s">
        <v>720</v>
      </c>
      <c r="G321" s="188"/>
      <c r="H321" s="187" t="s">
        <v>178</v>
      </c>
      <c r="I321" s="256"/>
      <c r="J321" s="185"/>
      <c r="K321" s="255"/>
      <c r="L321" s="255"/>
      <c r="M321" s="183"/>
      <c r="N321" s="171" t="e">
        <f>VLOOKUP(C321,'Points-2015'!D:E,2,FALSE)</f>
        <v>#N/A</v>
      </c>
      <c r="O321" s="171"/>
      <c r="P321" s="171"/>
      <c r="Q321" s="171"/>
      <c r="R321" s="172"/>
      <c r="T321" s="171"/>
    </row>
    <row r="322" spans="1:20" s="170" customFormat="1" ht="6.75" hidden="1" customHeight="1" thickBot="1">
      <c r="A322" s="182">
        <f t="shared" si="9"/>
        <v>14</v>
      </c>
      <c r="B322" s="267" t="s">
        <v>730</v>
      </c>
      <c r="C322" s="266"/>
      <c r="D322" s="265"/>
      <c r="E322" s="265"/>
      <c r="F322" s="178"/>
      <c r="G322" s="264"/>
      <c r="H322" s="177"/>
      <c r="I322" s="176"/>
      <c r="J322" s="263"/>
      <c r="K322" s="174"/>
      <c r="L322" s="174"/>
      <c r="M322" s="213"/>
      <c r="N322" s="171" t="e">
        <f>VLOOKUP(C322,'Points-2015'!D:E,2,FALSE)</f>
        <v>#N/A</v>
      </c>
      <c r="O322" s="171"/>
      <c r="P322" s="171"/>
      <c r="Q322" s="171"/>
      <c r="R322" s="172"/>
      <c r="T322" s="171"/>
    </row>
    <row r="323" spans="1:20" s="170" customFormat="1" ht="24" hidden="1" customHeight="1">
      <c r="A323" s="169">
        <f t="shared" si="9"/>
        <v>15</v>
      </c>
      <c r="B323" s="276" t="s">
        <v>730</v>
      </c>
      <c r="C323" s="251" t="s">
        <v>175</v>
      </c>
      <c r="D323" s="250" t="s">
        <v>176</v>
      </c>
      <c r="E323" s="250" t="s">
        <v>177</v>
      </c>
      <c r="F323" s="249" t="s">
        <v>720</v>
      </c>
      <c r="G323" s="248"/>
      <c r="H323" s="247" t="s">
        <v>178</v>
      </c>
      <c r="I323" s="275"/>
      <c r="J323" s="245"/>
      <c r="K323" s="274"/>
      <c r="L323" s="274"/>
      <c r="M323" s="243"/>
      <c r="N323" s="171" t="e">
        <f>VLOOKUP(C323,'Points-2015'!D:E,2,FALSE)</f>
        <v>#N/A</v>
      </c>
      <c r="O323" s="171"/>
      <c r="P323" s="171"/>
      <c r="Q323" s="171"/>
      <c r="R323" s="172"/>
      <c r="T323" s="171"/>
    </row>
    <row r="324" spans="1:20" s="170" customFormat="1" ht="24" hidden="1" customHeight="1">
      <c r="A324" s="169">
        <f t="shared" si="9"/>
        <v>15</v>
      </c>
      <c r="B324" s="273" t="s">
        <v>730</v>
      </c>
      <c r="C324" s="241" t="s">
        <v>175</v>
      </c>
      <c r="D324" s="240" t="s">
        <v>176</v>
      </c>
      <c r="E324" s="240" t="s">
        <v>177</v>
      </c>
      <c r="F324" s="239" t="s">
        <v>720</v>
      </c>
      <c r="G324" s="238"/>
      <c r="H324" s="237" t="s">
        <v>178</v>
      </c>
      <c r="I324" s="272"/>
      <c r="J324" s="235"/>
      <c r="K324" s="271"/>
      <c r="L324" s="271"/>
      <c r="M324" s="233"/>
      <c r="N324" s="171" t="e">
        <f>VLOOKUP(C324,'Points-2015'!D:E,2,FALSE)</f>
        <v>#N/A</v>
      </c>
      <c r="O324" s="171"/>
      <c r="P324" s="171"/>
      <c r="Q324" s="171"/>
      <c r="R324" s="172"/>
      <c r="T324" s="171"/>
    </row>
    <row r="325" spans="1:20" s="170" customFormat="1" ht="24" hidden="1" customHeight="1" thickBot="1">
      <c r="A325" s="169">
        <f t="shared" si="9"/>
        <v>15</v>
      </c>
      <c r="B325" s="270" t="s">
        <v>730</v>
      </c>
      <c r="C325" s="231" t="s">
        <v>175</v>
      </c>
      <c r="D325" s="230" t="s">
        <v>176</v>
      </c>
      <c r="E325" s="230" t="s">
        <v>177</v>
      </c>
      <c r="F325" s="229" t="s">
        <v>720</v>
      </c>
      <c r="G325" s="228"/>
      <c r="H325" s="227" t="s">
        <v>178</v>
      </c>
      <c r="I325" s="269"/>
      <c r="J325" s="225"/>
      <c r="K325" s="268"/>
      <c r="L325" s="268"/>
      <c r="M325" s="223"/>
      <c r="N325" s="171" t="e">
        <f>VLOOKUP(C325,'Points-2015'!D:E,2,FALSE)</f>
        <v>#N/A</v>
      </c>
      <c r="O325" s="171"/>
      <c r="P325" s="171"/>
      <c r="Q325" s="171"/>
      <c r="R325" s="172"/>
      <c r="T325" s="171"/>
    </row>
    <row r="326" spans="1:20" s="170" customFormat="1" ht="6.75" hidden="1" customHeight="1" thickBot="1">
      <c r="A326" s="182">
        <f t="shared" si="9"/>
        <v>15</v>
      </c>
      <c r="B326" s="267" t="s">
        <v>730</v>
      </c>
      <c r="C326" s="266"/>
      <c r="D326" s="265"/>
      <c r="E326" s="265"/>
      <c r="F326" s="178"/>
      <c r="G326" s="264"/>
      <c r="H326" s="177"/>
      <c r="I326" s="176"/>
      <c r="J326" s="263"/>
      <c r="K326" s="174"/>
      <c r="L326" s="174"/>
      <c r="M326" s="213"/>
      <c r="N326" s="171" t="e">
        <f>VLOOKUP(C326,'Points-2015'!D:E,2,FALSE)</f>
        <v>#N/A</v>
      </c>
      <c r="O326" s="171"/>
      <c r="P326" s="171"/>
      <c r="Q326" s="171"/>
      <c r="R326" s="172"/>
      <c r="T326" s="171"/>
    </row>
    <row r="327" spans="1:20" s="170" customFormat="1" ht="24" hidden="1" customHeight="1">
      <c r="A327" s="169">
        <f t="shared" si="9"/>
        <v>16</v>
      </c>
      <c r="B327" s="262" t="s">
        <v>730</v>
      </c>
      <c r="C327" s="211" t="s">
        <v>175</v>
      </c>
      <c r="D327" s="210" t="s">
        <v>176</v>
      </c>
      <c r="E327" s="210" t="s">
        <v>177</v>
      </c>
      <c r="F327" s="209" t="s">
        <v>720</v>
      </c>
      <c r="G327" s="208"/>
      <c r="H327" s="207" t="s">
        <v>178</v>
      </c>
      <c r="I327" s="261"/>
      <c r="J327" s="205"/>
      <c r="K327" s="260"/>
      <c r="L327" s="260"/>
      <c r="M327" s="203"/>
      <c r="N327" s="171" t="e">
        <f>VLOOKUP(C327,'Points-2015'!D:E,2,FALSE)</f>
        <v>#N/A</v>
      </c>
      <c r="O327" s="171"/>
      <c r="P327" s="171"/>
      <c r="Q327" s="171"/>
      <c r="R327" s="172"/>
      <c r="T327" s="171"/>
    </row>
    <row r="328" spans="1:20" s="170" customFormat="1" ht="24" hidden="1" customHeight="1">
      <c r="A328" s="169">
        <f t="shared" si="9"/>
        <v>16</v>
      </c>
      <c r="B328" s="259" t="s">
        <v>730</v>
      </c>
      <c r="C328" s="201" t="s">
        <v>175</v>
      </c>
      <c r="D328" s="200" t="s">
        <v>176</v>
      </c>
      <c r="E328" s="200" t="s">
        <v>177</v>
      </c>
      <c r="F328" s="199" t="s">
        <v>720</v>
      </c>
      <c r="G328" s="198"/>
      <c r="H328" s="197" t="s">
        <v>178</v>
      </c>
      <c r="I328" s="258"/>
      <c r="J328" s="195"/>
      <c r="K328" s="257"/>
      <c r="L328" s="257"/>
      <c r="M328" s="193"/>
      <c r="N328" s="171" t="e">
        <f>VLOOKUP(C328,'Points-2015'!D:E,2,FALSE)</f>
        <v>#N/A</v>
      </c>
      <c r="O328" s="171"/>
      <c r="P328" s="171"/>
      <c r="Q328" s="171"/>
      <c r="R328" s="172"/>
      <c r="T328" s="171"/>
    </row>
    <row r="329" spans="1:20" s="170" customFormat="1" ht="24" hidden="1" customHeight="1" thickBot="1">
      <c r="A329" s="169">
        <f t="shared" si="9"/>
        <v>16</v>
      </c>
      <c r="B329" s="278" t="s">
        <v>730</v>
      </c>
      <c r="C329" s="191" t="s">
        <v>175</v>
      </c>
      <c r="D329" s="190" t="s">
        <v>176</v>
      </c>
      <c r="E329" s="190" t="s">
        <v>177</v>
      </c>
      <c r="F329" s="189" t="s">
        <v>720</v>
      </c>
      <c r="G329" s="188"/>
      <c r="H329" s="187" t="s">
        <v>178</v>
      </c>
      <c r="I329" s="256"/>
      <c r="J329" s="185"/>
      <c r="K329" s="255"/>
      <c r="L329" s="255"/>
      <c r="M329" s="183"/>
      <c r="N329" s="171" t="e">
        <f>VLOOKUP(C329,'Points-2015'!D:E,2,FALSE)</f>
        <v>#N/A</v>
      </c>
      <c r="O329" s="171"/>
      <c r="P329" s="171"/>
      <c r="Q329" s="171"/>
      <c r="R329" s="172"/>
      <c r="T329" s="171"/>
    </row>
    <row r="330" spans="1:20" s="170" customFormat="1" ht="6.75" hidden="1" customHeight="1" thickBot="1">
      <c r="A330" s="182">
        <f t="shared" si="9"/>
        <v>16</v>
      </c>
      <c r="B330" s="267" t="s">
        <v>730</v>
      </c>
      <c r="C330" s="266"/>
      <c r="D330" s="265"/>
      <c r="E330" s="265"/>
      <c r="F330" s="178"/>
      <c r="G330" s="264"/>
      <c r="H330" s="177"/>
      <c r="I330" s="176"/>
      <c r="J330" s="263"/>
      <c r="K330" s="174"/>
      <c r="L330" s="174"/>
      <c r="M330" s="213"/>
      <c r="N330" s="171" t="e">
        <f>VLOOKUP(C330,'Points-2015'!D:E,2,FALSE)</f>
        <v>#N/A</v>
      </c>
      <c r="O330" s="171"/>
      <c r="P330" s="171"/>
      <c r="Q330" s="171"/>
      <c r="R330" s="172"/>
      <c r="T330" s="171"/>
    </row>
    <row r="331" spans="1:20" s="170" customFormat="1" ht="24" hidden="1" customHeight="1">
      <c r="A331" s="169">
        <f t="shared" si="9"/>
        <v>17</v>
      </c>
      <c r="B331" s="276" t="s">
        <v>730</v>
      </c>
      <c r="C331" s="251" t="s">
        <v>175</v>
      </c>
      <c r="D331" s="250" t="s">
        <v>176</v>
      </c>
      <c r="E331" s="250" t="s">
        <v>177</v>
      </c>
      <c r="F331" s="249" t="s">
        <v>720</v>
      </c>
      <c r="G331" s="248"/>
      <c r="H331" s="247" t="s">
        <v>178</v>
      </c>
      <c r="I331" s="275"/>
      <c r="J331" s="245"/>
      <c r="K331" s="274"/>
      <c r="L331" s="274"/>
      <c r="M331" s="243"/>
      <c r="N331" s="171" t="e">
        <f>VLOOKUP(C331,'Points-2015'!D:E,2,FALSE)</f>
        <v>#N/A</v>
      </c>
      <c r="O331" s="171"/>
      <c r="P331" s="171"/>
      <c r="Q331" s="171"/>
      <c r="R331" s="172"/>
      <c r="T331" s="171"/>
    </row>
    <row r="332" spans="1:20" s="170" customFormat="1" ht="24" hidden="1" customHeight="1">
      <c r="A332" s="169">
        <f t="shared" si="9"/>
        <v>17</v>
      </c>
      <c r="B332" s="273" t="s">
        <v>730</v>
      </c>
      <c r="C332" s="241" t="s">
        <v>175</v>
      </c>
      <c r="D332" s="240" t="s">
        <v>176</v>
      </c>
      <c r="E332" s="240" t="s">
        <v>177</v>
      </c>
      <c r="F332" s="239" t="s">
        <v>720</v>
      </c>
      <c r="G332" s="238"/>
      <c r="H332" s="237" t="s">
        <v>178</v>
      </c>
      <c r="I332" s="272"/>
      <c r="J332" s="235"/>
      <c r="K332" s="271"/>
      <c r="L332" s="271"/>
      <c r="M332" s="233"/>
      <c r="N332" s="171" t="e">
        <f>VLOOKUP(C332,'Points-2015'!D:E,2,FALSE)</f>
        <v>#N/A</v>
      </c>
      <c r="O332" s="171"/>
      <c r="P332" s="171"/>
      <c r="Q332" s="171"/>
      <c r="R332" s="172"/>
      <c r="T332" s="171"/>
    </row>
    <row r="333" spans="1:20" s="170" customFormat="1" ht="24" hidden="1" customHeight="1" thickBot="1">
      <c r="A333" s="169">
        <f t="shared" si="9"/>
        <v>17</v>
      </c>
      <c r="B333" s="270" t="s">
        <v>730</v>
      </c>
      <c r="C333" s="231" t="s">
        <v>175</v>
      </c>
      <c r="D333" s="230" t="s">
        <v>176</v>
      </c>
      <c r="E333" s="230" t="s">
        <v>177</v>
      </c>
      <c r="F333" s="229" t="s">
        <v>720</v>
      </c>
      <c r="G333" s="228"/>
      <c r="H333" s="227" t="s">
        <v>178</v>
      </c>
      <c r="I333" s="269"/>
      <c r="J333" s="225"/>
      <c r="K333" s="268"/>
      <c r="L333" s="268"/>
      <c r="M333" s="223"/>
      <c r="N333" s="171" t="e">
        <f>VLOOKUP(C333,'Points-2015'!D:E,2,FALSE)</f>
        <v>#N/A</v>
      </c>
      <c r="O333" s="171"/>
      <c r="P333" s="171"/>
      <c r="Q333" s="171"/>
      <c r="R333" s="172"/>
      <c r="T333" s="171"/>
    </row>
    <row r="334" spans="1:20" s="170" customFormat="1" ht="6.75" hidden="1" customHeight="1" thickBot="1">
      <c r="A334" s="182">
        <f t="shared" si="9"/>
        <v>17</v>
      </c>
      <c r="B334" s="267" t="s">
        <v>730</v>
      </c>
      <c r="C334" s="266"/>
      <c r="D334" s="265"/>
      <c r="E334" s="265"/>
      <c r="F334" s="178"/>
      <c r="G334" s="264"/>
      <c r="H334" s="177"/>
      <c r="I334" s="176"/>
      <c r="J334" s="263"/>
      <c r="K334" s="174"/>
      <c r="L334" s="174"/>
      <c r="M334" s="213"/>
      <c r="N334" s="171" t="e">
        <f>VLOOKUP(C334,'Points-2015'!D:E,2,FALSE)</f>
        <v>#N/A</v>
      </c>
      <c r="O334" s="171"/>
      <c r="P334" s="171"/>
      <c r="Q334" s="171"/>
      <c r="R334" s="172"/>
      <c r="T334" s="171"/>
    </row>
    <row r="335" spans="1:20" s="170" customFormat="1" ht="24" hidden="1" customHeight="1">
      <c r="A335" s="169">
        <f t="shared" ref="A335:A366" si="10">A331+1</f>
        <v>18</v>
      </c>
      <c r="B335" s="262" t="s">
        <v>730</v>
      </c>
      <c r="C335" s="211" t="s">
        <v>175</v>
      </c>
      <c r="D335" s="210" t="s">
        <v>176</v>
      </c>
      <c r="E335" s="210" t="s">
        <v>177</v>
      </c>
      <c r="F335" s="209" t="s">
        <v>720</v>
      </c>
      <c r="G335" s="208"/>
      <c r="H335" s="207" t="s">
        <v>178</v>
      </c>
      <c r="I335" s="261"/>
      <c r="J335" s="205"/>
      <c r="K335" s="260"/>
      <c r="L335" s="260"/>
      <c r="M335" s="203"/>
      <c r="N335" s="171" t="e">
        <f>VLOOKUP(C335,'Points-2015'!D:E,2,FALSE)</f>
        <v>#N/A</v>
      </c>
      <c r="O335" s="171"/>
      <c r="P335" s="171"/>
      <c r="Q335" s="171"/>
      <c r="R335" s="172"/>
      <c r="T335" s="171"/>
    </row>
    <row r="336" spans="1:20" s="170" customFormat="1" ht="24" hidden="1" customHeight="1">
      <c r="A336" s="169">
        <f t="shared" si="10"/>
        <v>18</v>
      </c>
      <c r="B336" s="259" t="s">
        <v>730</v>
      </c>
      <c r="C336" s="201" t="s">
        <v>175</v>
      </c>
      <c r="D336" s="200" t="s">
        <v>176</v>
      </c>
      <c r="E336" s="200" t="s">
        <v>177</v>
      </c>
      <c r="F336" s="199" t="s">
        <v>720</v>
      </c>
      <c r="G336" s="198"/>
      <c r="H336" s="197" t="s">
        <v>178</v>
      </c>
      <c r="I336" s="258"/>
      <c r="J336" s="195"/>
      <c r="K336" s="257"/>
      <c r="L336" s="257"/>
      <c r="M336" s="193"/>
      <c r="N336" s="171" t="e">
        <f>VLOOKUP(C336,'Points-2015'!D:E,2,FALSE)</f>
        <v>#N/A</v>
      </c>
      <c r="O336" s="171"/>
      <c r="P336" s="171"/>
      <c r="Q336" s="171"/>
      <c r="R336" s="172"/>
      <c r="T336" s="171"/>
    </row>
    <row r="337" spans="1:20" s="170" customFormat="1" ht="24" hidden="1" customHeight="1" thickBot="1">
      <c r="A337" s="169">
        <f t="shared" si="10"/>
        <v>18</v>
      </c>
      <c r="B337" s="278" t="s">
        <v>730</v>
      </c>
      <c r="C337" s="191" t="s">
        <v>175</v>
      </c>
      <c r="D337" s="190" t="s">
        <v>176</v>
      </c>
      <c r="E337" s="190" t="s">
        <v>177</v>
      </c>
      <c r="F337" s="189" t="s">
        <v>720</v>
      </c>
      <c r="G337" s="188"/>
      <c r="H337" s="187" t="s">
        <v>178</v>
      </c>
      <c r="I337" s="256"/>
      <c r="J337" s="185"/>
      <c r="K337" s="255"/>
      <c r="L337" s="255"/>
      <c r="M337" s="183"/>
      <c r="N337" s="171" t="e">
        <f>VLOOKUP(C337,'Points-2015'!D:E,2,FALSE)</f>
        <v>#N/A</v>
      </c>
      <c r="O337" s="171"/>
      <c r="P337" s="171"/>
      <c r="Q337" s="171"/>
      <c r="R337" s="172"/>
      <c r="T337" s="171"/>
    </row>
    <row r="338" spans="1:20" s="170" customFormat="1" ht="6.75" hidden="1" customHeight="1" thickBot="1">
      <c r="A338" s="182">
        <f t="shared" si="10"/>
        <v>18</v>
      </c>
      <c r="B338" s="267" t="s">
        <v>730</v>
      </c>
      <c r="C338" s="266"/>
      <c r="D338" s="265"/>
      <c r="E338" s="265"/>
      <c r="F338" s="178"/>
      <c r="G338" s="264"/>
      <c r="H338" s="177"/>
      <c r="I338" s="176"/>
      <c r="J338" s="263"/>
      <c r="K338" s="174"/>
      <c r="L338" s="174"/>
      <c r="M338" s="213"/>
      <c r="N338" s="171" t="e">
        <f>VLOOKUP(C338,'Points-2015'!D:E,2,FALSE)</f>
        <v>#N/A</v>
      </c>
      <c r="O338" s="171"/>
      <c r="P338" s="171"/>
      <c r="Q338" s="171"/>
      <c r="R338" s="172"/>
      <c r="T338" s="171"/>
    </row>
    <row r="339" spans="1:20" s="170" customFormat="1" ht="24" hidden="1" customHeight="1">
      <c r="A339" s="169">
        <f t="shared" si="10"/>
        <v>19</v>
      </c>
      <c r="B339" s="276" t="s">
        <v>730</v>
      </c>
      <c r="C339" s="251" t="s">
        <v>175</v>
      </c>
      <c r="D339" s="250" t="s">
        <v>176</v>
      </c>
      <c r="E339" s="250" t="s">
        <v>177</v>
      </c>
      <c r="F339" s="249" t="s">
        <v>720</v>
      </c>
      <c r="G339" s="248"/>
      <c r="H339" s="247" t="s">
        <v>178</v>
      </c>
      <c r="I339" s="275"/>
      <c r="J339" s="245"/>
      <c r="K339" s="274"/>
      <c r="L339" s="274"/>
      <c r="M339" s="243"/>
      <c r="N339" s="171" t="e">
        <f>VLOOKUP(C339,'Points-2015'!D:E,2,FALSE)</f>
        <v>#N/A</v>
      </c>
      <c r="O339" s="171"/>
      <c r="P339" s="171"/>
      <c r="Q339" s="171"/>
      <c r="R339" s="172"/>
      <c r="T339" s="171"/>
    </row>
    <row r="340" spans="1:20" s="170" customFormat="1" ht="24" hidden="1" customHeight="1">
      <c r="A340" s="169">
        <f t="shared" si="10"/>
        <v>19</v>
      </c>
      <c r="B340" s="273" t="s">
        <v>730</v>
      </c>
      <c r="C340" s="241" t="s">
        <v>175</v>
      </c>
      <c r="D340" s="240" t="s">
        <v>176</v>
      </c>
      <c r="E340" s="240" t="s">
        <v>177</v>
      </c>
      <c r="F340" s="239" t="s">
        <v>720</v>
      </c>
      <c r="G340" s="238"/>
      <c r="H340" s="237" t="s">
        <v>178</v>
      </c>
      <c r="I340" s="272"/>
      <c r="J340" s="235"/>
      <c r="K340" s="271"/>
      <c r="L340" s="271"/>
      <c r="M340" s="233"/>
      <c r="N340" s="171" t="e">
        <f>VLOOKUP(C340,'Points-2015'!D:E,2,FALSE)</f>
        <v>#N/A</v>
      </c>
      <c r="O340" s="171"/>
      <c r="P340" s="171"/>
      <c r="Q340" s="171"/>
      <c r="R340" s="172"/>
      <c r="T340" s="171"/>
    </row>
    <row r="341" spans="1:20" s="170" customFormat="1" ht="24" hidden="1" customHeight="1" thickBot="1">
      <c r="A341" s="169">
        <f t="shared" si="10"/>
        <v>19</v>
      </c>
      <c r="B341" s="270" t="s">
        <v>730</v>
      </c>
      <c r="C341" s="231" t="s">
        <v>175</v>
      </c>
      <c r="D341" s="230" t="s">
        <v>176</v>
      </c>
      <c r="E341" s="230" t="s">
        <v>177</v>
      </c>
      <c r="F341" s="229" t="s">
        <v>720</v>
      </c>
      <c r="G341" s="228"/>
      <c r="H341" s="227" t="s">
        <v>178</v>
      </c>
      <c r="I341" s="269"/>
      <c r="J341" s="225"/>
      <c r="K341" s="268"/>
      <c r="L341" s="268"/>
      <c r="M341" s="223"/>
      <c r="N341" s="171" t="e">
        <f>VLOOKUP(C341,'Points-2015'!D:E,2,FALSE)</f>
        <v>#N/A</v>
      </c>
      <c r="O341" s="171"/>
      <c r="P341" s="171"/>
      <c r="Q341" s="171"/>
      <c r="R341" s="172"/>
      <c r="T341" s="171"/>
    </row>
    <row r="342" spans="1:20" s="170" customFormat="1" ht="6.75" hidden="1" customHeight="1" thickBot="1">
      <c r="A342" s="182">
        <f t="shared" si="10"/>
        <v>19</v>
      </c>
      <c r="B342" s="267" t="s">
        <v>730</v>
      </c>
      <c r="C342" s="266"/>
      <c r="D342" s="265"/>
      <c r="E342" s="265"/>
      <c r="F342" s="178"/>
      <c r="G342" s="264"/>
      <c r="H342" s="177"/>
      <c r="I342" s="176"/>
      <c r="J342" s="263"/>
      <c r="K342" s="174"/>
      <c r="L342" s="174"/>
      <c r="M342" s="213"/>
      <c r="N342" s="171" t="e">
        <f>VLOOKUP(C342,'Points-2015'!D:E,2,FALSE)</f>
        <v>#N/A</v>
      </c>
      <c r="O342" s="171"/>
      <c r="P342" s="171"/>
      <c r="Q342" s="171"/>
      <c r="R342" s="172"/>
      <c r="T342" s="171"/>
    </row>
    <row r="343" spans="1:20" s="170" customFormat="1" ht="24" hidden="1" customHeight="1">
      <c r="A343" s="169">
        <f t="shared" si="10"/>
        <v>20</v>
      </c>
      <c r="B343" s="262" t="s">
        <v>730</v>
      </c>
      <c r="C343" s="211" t="s">
        <v>175</v>
      </c>
      <c r="D343" s="210" t="s">
        <v>176</v>
      </c>
      <c r="E343" s="210" t="s">
        <v>177</v>
      </c>
      <c r="F343" s="209" t="s">
        <v>720</v>
      </c>
      <c r="G343" s="208"/>
      <c r="H343" s="207" t="s">
        <v>178</v>
      </c>
      <c r="I343" s="261"/>
      <c r="J343" s="205"/>
      <c r="K343" s="260"/>
      <c r="L343" s="260"/>
      <c r="M343" s="203"/>
      <c r="N343" s="171" t="e">
        <f>VLOOKUP(C343,'Points-2015'!D:E,2,FALSE)</f>
        <v>#N/A</v>
      </c>
      <c r="O343" s="171"/>
      <c r="P343" s="171"/>
      <c r="Q343" s="171"/>
      <c r="R343" s="172"/>
      <c r="T343" s="171"/>
    </row>
    <row r="344" spans="1:20" s="170" customFormat="1" ht="24" hidden="1" customHeight="1">
      <c r="A344" s="169">
        <f t="shared" si="10"/>
        <v>20</v>
      </c>
      <c r="B344" s="259" t="s">
        <v>730</v>
      </c>
      <c r="C344" s="201" t="s">
        <v>175</v>
      </c>
      <c r="D344" s="200" t="s">
        <v>176</v>
      </c>
      <c r="E344" s="200" t="s">
        <v>177</v>
      </c>
      <c r="F344" s="199" t="s">
        <v>720</v>
      </c>
      <c r="G344" s="198"/>
      <c r="H344" s="197" t="s">
        <v>178</v>
      </c>
      <c r="I344" s="258"/>
      <c r="J344" s="195"/>
      <c r="K344" s="257"/>
      <c r="L344" s="257"/>
      <c r="M344" s="193"/>
      <c r="N344" s="171" t="e">
        <f>VLOOKUP(C344,'Points-2015'!D:E,2,FALSE)</f>
        <v>#N/A</v>
      </c>
      <c r="O344" s="171"/>
      <c r="P344" s="171"/>
      <c r="Q344" s="171"/>
      <c r="R344" s="172"/>
      <c r="T344" s="171"/>
    </row>
    <row r="345" spans="1:20" s="170" customFormat="1" ht="24" hidden="1" customHeight="1" thickBot="1">
      <c r="A345" s="169">
        <f t="shared" si="10"/>
        <v>20</v>
      </c>
      <c r="B345" s="278" t="s">
        <v>730</v>
      </c>
      <c r="C345" s="191" t="s">
        <v>175</v>
      </c>
      <c r="D345" s="190" t="s">
        <v>176</v>
      </c>
      <c r="E345" s="190" t="s">
        <v>177</v>
      </c>
      <c r="F345" s="189" t="s">
        <v>720</v>
      </c>
      <c r="G345" s="188"/>
      <c r="H345" s="187" t="s">
        <v>178</v>
      </c>
      <c r="I345" s="256"/>
      <c r="J345" s="185"/>
      <c r="K345" s="255"/>
      <c r="L345" s="255"/>
      <c r="M345" s="183"/>
      <c r="N345" s="171" t="e">
        <f>VLOOKUP(C345,'Points-2015'!D:E,2,FALSE)</f>
        <v>#N/A</v>
      </c>
      <c r="O345" s="171"/>
      <c r="P345" s="171"/>
      <c r="Q345" s="171"/>
      <c r="R345" s="172"/>
      <c r="T345" s="171"/>
    </row>
    <row r="346" spans="1:20" s="170" customFormat="1" ht="6.75" hidden="1" customHeight="1" thickBot="1">
      <c r="A346" s="182">
        <f t="shared" si="10"/>
        <v>20</v>
      </c>
      <c r="B346" s="267" t="s">
        <v>730</v>
      </c>
      <c r="C346" s="266"/>
      <c r="D346" s="265"/>
      <c r="E346" s="265"/>
      <c r="F346" s="178"/>
      <c r="G346" s="264"/>
      <c r="H346" s="177"/>
      <c r="I346" s="176"/>
      <c r="J346" s="263"/>
      <c r="K346" s="174"/>
      <c r="L346" s="174"/>
      <c r="M346" s="213"/>
      <c r="N346" s="171" t="e">
        <f>VLOOKUP(C346,'Points-2015'!D:E,2,FALSE)</f>
        <v>#N/A</v>
      </c>
      <c r="O346" s="171"/>
      <c r="P346" s="171"/>
      <c r="Q346" s="171"/>
      <c r="R346" s="172"/>
      <c r="T346" s="171"/>
    </row>
    <row r="347" spans="1:20" s="170" customFormat="1" ht="24" hidden="1" customHeight="1">
      <c r="A347" s="169">
        <f t="shared" si="10"/>
        <v>21</v>
      </c>
      <c r="B347" s="276" t="s">
        <v>730</v>
      </c>
      <c r="C347" s="251" t="s">
        <v>175</v>
      </c>
      <c r="D347" s="250" t="s">
        <v>176</v>
      </c>
      <c r="E347" s="250" t="s">
        <v>177</v>
      </c>
      <c r="F347" s="249" t="s">
        <v>720</v>
      </c>
      <c r="G347" s="248"/>
      <c r="H347" s="247" t="s">
        <v>178</v>
      </c>
      <c r="I347" s="275"/>
      <c r="J347" s="245"/>
      <c r="K347" s="274"/>
      <c r="L347" s="274"/>
      <c r="M347" s="243"/>
      <c r="N347" s="171" t="e">
        <f>VLOOKUP(C347,'Points-2015'!D:E,2,FALSE)</f>
        <v>#N/A</v>
      </c>
      <c r="O347" s="171"/>
      <c r="P347" s="171"/>
      <c r="Q347" s="171"/>
      <c r="R347" s="172"/>
      <c r="T347" s="171"/>
    </row>
    <row r="348" spans="1:20" s="170" customFormat="1" ht="24" hidden="1" customHeight="1">
      <c r="A348" s="169">
        <f t="shared" si="10"/>
        <v>21</v>
      </c>
      <c r="B348" s="273" t="s">
        <v>730</v>
      </c>
      <c r="C348" s="241" t="s">
        <v>175</v>
      </c>
      <c r="D348" s="240" t="s">
        <v>176</v>
      </c>
      <c r="E348" s="240" t="s">
        <v>177</v>
      </c>
      <c r="F348" s="239" t="s">
        <v>720</v>
      </c>
      <c r="G348" s="238"/>
      <c r="H348" s="237" t="s">
        <v>178</v>
      </c>
      <c r="I348" s="272"/>
      <c r="J348" s="235"/>
      <c r="K348" s="271"/>
      <c r="L348" s="271"/>
      <c r="M348" s="233"/>
      <c r="N348" s="171" t="e">
        <f>VLOOKUP(C348,'Points-2015'!D:E,2,FALSE)</f>
        <v>#N/A</v>
      </c>
      <c r="O348" s="171"/>
      <c r="P348" s="171"/>
      <c r="Q348" s="171"/>
      <c r="R348" s="172"/>
      <c r="T348" s="171"/>
    </row>
    <row r="349" spans="1:20" s="170" customFormat="1" ht="24" hidden="1" customHeight="1" thickBot="1">
      <c r="A349" s="169">
        <f t="shared" si="10"/>
        <v>21</v>
      </c>
      <c r="B349" s="270" t="s">
        <v>730</v>
      </c>
      <c r="C349" s="231" t="s">
        <v>175</v>
      </c>
      <c r="D349" s="230" t="s">
        <v>176</v>
      </c>
      <c r="E349" s="230" t="s">
        <v>177</v>
      </c>
      <c r="F349" s="229" t="s">
        <v>720</v>
      </c>
      <c r="G349" s="228"/>
      <c r="H349" s="227" t="s">
        <v>178</v>
      </c>
      <c r="I349" s="269"/>
      <c r="J349" s="225"/>
      <c r="K349" s="268"/>
      <c r="L349" s="268"/>
      <c r="M349" s="223"/>
      <c r="N349" s="171" t="e">
        <f>VLOOKUP(C349,'Points-2015'!D:E,2,FALSE)</f>
        <v>#N/A</v>
      </c>
      <c r="O349" s="171"/>
      <c r="P349" s="171"/>
      <c r="Q349" s="171"/>
      <c r="R349" s="172"/>
      <c r="T349" s="171"/>
    </row>
    <row r="350" spans="1:20" s="170" customFormat="1" ht="6.75" hidden="1" customHeight="1" thickBot="1">
      <c r="A350" s="182">
        <f t="shared" si="10"/>
        <v>21</v>
      </c>
      <c r="B350" s="267" t="s">
        <v>730</v>
      </c>
      <c r="C350" s="266"/>
      <c r="D350" s="265"/>
      <c r="E350" s="265"/>
      <c r="F350" s="178"/>
      <c r="G350" s="264"/>
      <c r="H350" s="177"/>
      <c r="I350" s="176"/>
      <c r="J350" s="263"/>
      <c r="K350" s="174"/>
      <c r="L350" s="174"/>
      <c r="M350" s="213"/>
      <c r="N350" s="171" t="e">
        <f>VLOOKUP(C350,'Points-2015'!D:E,2,FALSE)</f>
        <v>#N/A</v>
      </c>
      <c r="O350" s="171"/>
      <c r="P350" s="171"/>
      <c r="Q350" s="171"/>
      <c r="R350" s="172"/>
      <c r="T350" s="171"/>
    </row>
    <row r="351" spans="1:20" s="170" customFormat="1" ht="24" hidden="1" customHeight="1">
      <c r="A351" s="169">
        <f t="shared" si="10"/>
        <v>22</v>
      </c>
      <c r="B351" s="262" t="s">
        <v>730</v>
      </c>
      <c r="C351" s="211" t="s">
        <v>175</v>
      </c>
      <c r="D351" s="210" t="s">
        <v>176</v>
      </c>
      <c r="E351" s="210" t="s">
        <v>177</v>
      </c>
      <c r="F351" s="209" t="s">
        <v>720</v>
      </c>
      <c r="G351" s="208"/>
      <c r="H351" s="207" t="s">
        <v>178</v>
      </c>
      <c r="I351" s="261"/>
      <c r="J351" s="205"/>
      <c r="K351" s="260"/>
      <c r="L351" s="260"/>
      <c r="M351" s="203"/>
      <c r="N351" s="171" t="e">
        <f>VLOOKUP(C351,'Points-2015'!D:E,2,FALSE)</f>
        <v>#N/A</v>
      </c>
      <c r="O351" s="171"/>
      <c r="P351" s="171"/>
      <c r="Q351" s="171"/>
      <c r="R351" s="172"/>
      <c r="T351" s="171"/>
    </row>
    <row r="352" spans="1:20" s="170" customFormat="1" ht="24" hidden="1" customHeight="1">
      <c r="A352" s="169">
        <f t="shared" si="10"/>
        <v>22</v>
      </c>
      <c r="B352" s="259" t="s">
        <v>730</v>
      </c>
      <c r="C352" s="201" t="s">
        <v>175</v>
      </c>
      <c r="D352" s="200" t="s">
        <v>176</v>
      </c>
      <c r="E352" s="200" t="s">
        <v>177</v>
      </c>
      <c r="F352" s="199" t="s">
        <v>720</v>
      </c>
      <c r="G352" s="198"/>
      <c r="H352" s="197" t="s">
        <v>178</v>
      </c>
      <c r="I352" s="258"/>
      <c r="J352" s="195"/>
      <c r="K352" s="257"/>
      <c r="L352" s="257"/>
      <c r="M352" s="193"/>
      <c r="N352" s="171" t="e">
        <f>VLOOKUP(C352,'Points-2015'!D:E,2,FALSE)</f>
        <v>#N/A</v>
      </c>
      <c r="O352" s="171"/>
      <c r="P352" s="171"/>
      <c r="Q352" s="171"/>
      <c r="R352" s="172"/>
      <c r="T352" s="171"/>
    </row>
    <row r="353" spans="1:20" s="170" customFormat="1" ht="24" hidden="1" customHeight="1" thickBot="1">
      <c r="A353" s="169">
        <f t="shared" si="10"/>
        <v>22</v>
      </c>
      <c r="B353" s="278" t="s">
        <v>730</v>
      </c>
      <c r="C353" s="191" t="s">
        <v>175</v>
      </c>
      <c r="D353" s="190" t="s">
        <v>176</v>
      </c>
      <c r="E353" s="190" t="s">
        <v>177</v>
      </c>
      <c r="F353" s="189" t="s">
        <v>720</v>
      </c>
      <c r="G353" s="188"/>
      <c r="H353" s="187" t="s">
        <v>178</v>
      </c>
      <c r="I353" s="256"/>
      <c r="J353" s="185"/>
      <c r="K353" s="255"/>
      <c r="L353" s="255"/>
      <c r="M353" s="183"/>
      <c r="N353" s="171" t="e">
        <f>VLOOKUP(C353,'Points-2015'!D:E,2,FALSE)</f>
        <v>#N/A</v>
      </c>
      <c r="O353" s="171"/>
      <c r="P353" s="171"/>
      <c r="Q353" s="171"/>
      <c r="R353" s="172"/>
      <c r="T353" s="171"/>
    </row>
    <row r="354" spans="1:20" s="170" customFormat="1" ht="6.75" hidden="1" customHeight="1" thickBot="1">
      <c r="A354" s="182">
        <f t="shared" si="10"/>
        <v>22</v>
      </c>
      <c r="B354" s="267" t="s">
        <v>730</v>
      </c>
      <c r="C354" s="266"/>
      <c r="D354" s="265"/>
      <c r="E354" s="265"/>
      <c r="F354" s="178"/>
      <c r="G354" s="264"/>
      <c r="H354" s="177"/>
      <c r="I354" s="176"/>
      <c r="J354" s="263"/>
      <c r="K354" s="174"/>
      <c r="L354" s="174"/>
      <c r="M354" s="213"/>
      <c r="N354" s="171" t="e">
        <f>VLOOKUP(C354,'Points-2015'!D:E,2,FALSE)</f>
        <v>#N/A</v>
      </c>
      <c r="O354" s="171"/>
      <c r="P354" s="171"/>
      <c r="Q354" s="171"/>
      <c r="R354" s="172"/>
      <c r="T354" s="171"/>
    </row>
    <row r="355" spans="1:20" s="170" customFormat="1" ht="24" hidden="1" customHeight="1">
      <c r="A355" s="169">
        <f t="shared" si="10"/>
        <v>23</v>
      </c>
      <c r="B355" s="276" t="s">
        <v>730</v>
      </c>
      <c r="C355" s="251" t="s">
        <v>175</v>
      </c>
      <c r="D355" s="250" t="s">
        <v>176</v>
      </c>
      <c r="E355" s="250" t="s">
        <v>177</v>
      </c>
      <c r="F355" s="249" t="s">
        <v>720</v>
      </c>
      <c r="G355" s="248"/>
      <c r="H355" s="247" t="s">
        <v>178</v>
      </c>
      <c r="I355" s="275"/>
      <c r="J355" s="245"/>
      <c r="K355" s="274"/>
      <c r="L355" s="274"/>
      <c r="M355" s="243"/>
      <c r="N355" s="171" t="e">
        <f>VLOOKUP(C355,'Points-2015'!D:E,2,FALSE)</f>
        <v>#N/A</v>
      </c>
      <c r="O355" s="171"/>
      <c r="P355" s="171"/>
      <c r="Q355" s="171"/>
      <c r="R355" s="172"/>
      <c r="T355" s="171"/>
    </row>
    <row r="356" spans="1:20" s="170" customFormat="1" ht="24" hidden="1" customHeight="1">
      <c r="A356" s="169">
        <f t="shared" si="10"/>
        <v>23</v>
      </c>
      <c r="B356" s="273" t="s">
        <v>730</v>
      </c>
      <c r="C356" s="241" t="s">
        <v>175</v>
      </c>
      <c r="D356" s="240" t="s">
        <v>176</v>
      </c>
      <c r="E356" s="240" t="s">
        <v>177</v>
      </c>
      <c r="F356" s="239" t="s">
        <v>720</v>
      </c>
      <c r="G356" s="238"/>
      <c r="H356" s="237" t="s">
        <v>178</v>
      </c>
      <c r="I356" s="272"/>
      <c r="J356" s="235"/>
      <c r="K356" s="271"/>
      <c r="L356" s="271"/>
      <c r="M356" s="233"/>
      <c r="N356" s="171" t="e">
        <f>VLOOKUP(C356,'Points-2015'!D:E,2,FALSE)</f>
        <v>#N/A</v>
      </c>
      <c r="O356" s="171"/>
      <c r="P356" s="171"/>
      <c r="Q356" s="171"/>
      <c r="R356" s="172"/>
      <c r="T356" s="171"/>
    </row>
    <row r="357" spans="1:20" s="170" customFormat="1" ht="24" hidden="1" customHeight="1" thickBot="1">
      <c r="A357" s="169">
        <f t="shared" si="10"/>
        <v>23</v>
      </c>
      <c r="B357" s="270" t="s">
        <v>730</v>
      </c>
      <c r="C357" s="231" t="s">
        <v>175</v>
      </c>
      <c r="D357" s="230" t="s">
        <v>176</v>
      </c>
      <c r="E357" s="230" t="s">
        <v>177</v>
      </c>
      <c r="F357" s="229" t="s">
        <v>720</v>
      </c>
      <c r="G357" s="228"/>
      <c r="H357" s="227" t="s">
        <v>178</v>
      </c>
      <c r="I357" s="269"/>
      <c r="J357" s="225"/>
      <c r="K357" s="268"/>
      <c r="L357" s="268"/>
      <c r="M357" s="223"/>
      <c r="N357" s="171" t="e">
        <f>VLOOKUP(C357,'Points-2015'!D:E,2,FALSE)</f>
        <v>#N/A</v>
      </c>
      <c r="O357" s="171"/>
      <c r="P357" s="171"/>
      <c r="Q357" s="171"/>
      <c r="R357" s="172"/>
      <c r="T357" s="171"/>
    </row>
    <row r="358" spans="1:20" s="170" customFormat="1" ht="6.75" hidden="1" customHeight="1" thickBot="1">
      <c r="A358" s="182">
        <f t="shared" si="10"/>
        <v>23</v>
      </c>
      <c r="B358" s="267" t="s">
        <v>730</v>
      </c>
      <c r="C358" s="266"/>
      <c r="D358" s="265"/>
      <c r="E358" s="265"/>
      <c r="F358" s="178"/>
      <c r="G358" s="264"/>
      <c r="H358" s="177"/>
      <c r="I358" s="176"/>
      <c r="J358" s="263"/>
      <c r="K358" s="174"/>
      <c r="L358" s="174"/>
      <c r="M358" s="213"/>
      <c r="N358" s="171" t="e">
        <f>VLOOKUP(C358,'Points-2015'!D:E,2,FALSE)</f>
        <v>#N/A</v>
      </c>
      <c r="O358" s="171"/>
      <c r="P358" s="171"/>
      <c r="Q358" s="171"/>
      <c r="R358" s="172"/>
      <c r="T358" s="171"/>
    </row>
    <row r="359" spans="1:20" s="170" customFormat="1" ht="24" hidden="1" customHeight="1">
      <c r="A359" s="169">
        <f t="shared" si="10"/>
        <v>24</v>
      </c>
      <c r="B359" s="262" t="s">
        <v>730</v>
      </c>
      <c r="C359" s="211" t="s">
        <v>175</v>
      </c>
      <c r="D359" s="210" t="s">
        <v>176</v>
      </c>
      <c r="E359" s="210" t="s">
        <v>177</v>
      </c>
      <c r="F359" s="209" t="s">
        <v>720</v>
      </c>
      <c r="G359" s="208"/>
      <c r="H359" s="207" t="s">
        <v>178</v>
      </c>
      <c r="I359" s="261"/>
      <c r="J359" s="205"/>
      <c r="K359" s="260"/>
      <c r="L359" s="260"/>
      <c r="M359" s="203"/>
      <c r="N359" s="171" t="e">
        <f>VLOOKUP(C359,'Points-2015'!D:E,2,FALSE)</f>
        <v>#N/A</v>
      </c>
      <c r="O359" s="171"/>
      <c r="P359" s="171"/>
      <c r="Q359" s="171"/>
      <c r="R359" s="172"/>
      <c r="T359" s="171"/>
    </row>
    <row r="360" spans="1:20" s="170" customFormat="1" ht="24" hidden="1" customHeight="1">
      <c r="A360" s="169">
        <f t="shared" si="10"/>
        <v>24</v>
      </c>
      <c r="B360" s="259" t="s">
        <v>730</v>
      </c>
      <c r="C360" s="201" t="s">
        <v>175</v>
      </c>
      <c r="D360" s="200" t="s">
        <v>176</v>
      </c>
      <c r="E360" s="200" t="s">
        <v>177</v>
      </c>
      <c r="F360" s="199" t="s">
        <v>720</v>
      </c>
      <c r="G360" s="198"/>
      <c r="H360" s="197" t="s">
        <v>178</v>
      </c>
      <c r="I360" s="258"/>
      <c r="J360" s="195"/>
      <c r="K360" s="257"/>
      <c r="L360" s="257"/>
      <c r="M360" s="193"/>
      <c r="N360" s="171" t="e">
        <f>VLOOKUP(C360,'Points-2015'!D:E,2,FALSE)</f>
        <v>#N/A</v>
      </c>
      <c r="O360" s="171"/>
      <c r="P360" s="171"/>
      <c r="Q360" s="171"/>
      <c r="R360" s="172"/>
      <c r="T360" s="171"/>
    </row>
    <row r="361" spans="1:20" s="170" customFormat="1" ht="24" hidden="1" customHeight="1" thickBot="1">
      <c r="A361" s="169">
        <f t="shared" si="10"/>
        <v>24</v>
      </c>
      <c r="B361" s="278" t="s">
        <v>730</v>
      </c>
      <c r="C361" s="191" t="s">
        <v>175</v>
      </c>
      <c r="D361" s="190" t="s">
        <v>176</v>
      </c>
      <c r="E361" s="190" t="s">
        <v>177</v>
      </c>
      <c r="F361" s="189" t="s">
        <v>720</v>
      </c>
      <c r="G361" s="188"/>
      <c r="H361" s="187" t="s">
        <v>178</v>
      </c>
      <c r="I361" s="256"/>
      <c r="J361" s="185"/>
      <c r="K361" s="255"/>
      <c r="L361" s="255"/>
      <c r="M361" s="183"/>
      <c r="N361" s="171" t="e">
        <f>VLOOKUP(C361,'Points-2015'!D:E,2,FALSE)</f>
        <v>#N/A</v>
      </c>
      <c r="O361" s="171"/>
      <c r="P361" s="171"/>
      <c r="Q361" s="171"/>
      <c r="R361" s="172"/>
      <c r="T361" s="171"/>
    </row>
    <row r="362" spans="1:20" s="170" customFormat="1" ht="6.75" hidden="1" customHeight="1" thickBot="1">
      <c r="A362" s="182">
        <f t="shared" si="10"/>
        <v>24</v>
      </c>
      <c r="B362" s="267" t="s">
        <v>730</v>
      </c>
      <c r="C362" s="266"/>
      <c r="D362" s="265"/>
      <c r="E362" s="265"/>
      <c r="F362" s="178"/>
      <c r="G362" s="264"/>
      <c r="H362" s="177"/>
      <c r="I362" s="176"/>
      <c r="J362" s="263"/>
      <c r="K362" s="174"/>
      <c r="L362" s="174"/>
      <c r="M362" s="213"/>
      <c r="N362" s="171" t="e">
        <f>VLOOKUP(C362,'Points-2015'!D:E,2,FALSE)</f>
        <v>#N/A</v>
      </c>
      <c r="O362" s="171"/>
      <c r="P362" s="171"/>
      <c r="Q362" s="171"/>
      <c r="R362" s="172"/>
      <c r="T362" s="171"/>
    </row>
    <row r="363" spans="1:20" s="170" customFormat="1" ht="24" hidden="1" customHeight="1">
      <c r="A363" s="169">
        <f t="shared" si="10"/>
        <v>25</v>
      </c>
      <c r="B363" s="276" t="s">
        <v>730</v>
      </c>
      <c r="C363" s="251" t="s">
        <v>175</v>
      </c>
      <c r="D363" s="250" t="s">
        <v>176</v>
      </c>
      <c r="E363" s="250" t="s">
        <v>177</v>
      </c>
      <c r="F363" s="249" t="s">
        <v>720</v>
      </c>
      <c r="G363" s="248"/>
      <c r="H363" s="247" t="s">
        <v>178</v>
      </c>
      <c r="I363" s="275"/>
      <c r="J363" s="245"/>
      <c r="K363" s="274"/>
      <c r="L363" s="274"/>
      <c r="M363" s="243"/>
      <c r="N363" s="171" t="e">
        <f>VLOOKUP(C363,'Points-2015'!D:E,2,FALSE)</f>
        <v>#N/A</v>
      </c>
      <c r="O363" s="171"/>
      <c r="P363" s="171"/>
      <c r="Q363" s="171"/>
      <c r="R363" s="172"/>
      <c r="T363" s="171"/>
    </row>
    <row r="364" spans="1:20" s="170" customFormat="1" ht="24" hidden="1" customHeight="1">
      <c r="A364" s="169">
        <f t="shared" si="10"/>
        <v>25</v>
      </c>
      <c r="B364" s="273" t="s">
        <v>730</v>
      </c>
      <c r="C364" s="241" t="s">
        <v>175</v>
      </c>
      <c r="D364" s="240" t="s">
        <v>176</v>
      </c>
      <c r="E364" s="240" t="s">
        <v>177</v>
      </c>
      <c r="F364" s="239" t="s">
        <v>720</v>
      </c>
      <c r="G364" s="238"/>
      <c r="H364" s="237" t="s">
        <v>178</v>
      </c>
      <c r="I364" s="272"/>
      <c r="J364" s="235"/>
      <c r="K364" s="271"/>
      <c r="L364" s="271"/>
      <c r="M364" s="233"/>
      <c r="N364" s="171" t="e">
        <f>VLOOKUP(C364,'Points-2015'!D:E,2,FALSE)</f>
        <v>#N/A</v>
      </c>
      <c r="O364" s="171"/>
      <c r="P364" s="171"/>
      <c r="Q364" s="171"/>
      <c r="R364" s="172"/>
      <c r="T364" s="171"/>
    </row>
    <row r="365" spans="1:20" s="170" customFormat="1" ht="24" hidden="1" customHeight="1" thickBot="1">
      <c r="A365" s="169">
        <f t="shared" si="10"/>
        <v>25</v>
      </c>
      <c r="B365" s="270" t="s">
        <v>730</v>
      </c>
      <c r="C365" s="231" t="s">
        <v>175</v>
      </c>
      <c r="D365" s="230" t="s">
        <v>176</v>
      </c>
      <c r="E365" s="230" t="s">
        <v>177</v>
      </c>
      <c r="F365" s="229" t="s">
        <v>720</v>
      </c>
      <c r="G365" s="228"/>
      <c r="H365" s="227" t="s">
        <v>178</v>
      </c>
      <c r="I365" s="269"/>
      <c r="J365" s="225"/>
      <c r="K365" s="268"/>
      <c r="L365" s="268"/>
      <c r="M365" s="223"/>
      <c r="N365" s="171" t="e">
        <f>VLOOKUP(C365,'Points-2015'!D:E,2,FALSE)</f>
        <v>#N/A</v>
      </c>
      <c r="O365" s="171"/>
      <c r="P365" s="171"/>
      <c r="Q365" s="171"/>
      <c r="R365" s="172"/>
      <c r="T365" s="171"/>
    </row>
    <row r="366" spans="1:20" s="170" customFormat="1" ht="6.75" hidden="1" customHeight="1" thickBot="1">
      <c r="A366" s="182">
        <f t="shared" si="10"/>
        <v>25</v>
      </c>
      <c r="B366" s="267" t="s">
        <v>730</v>
      </c>
      <c r="C366" s="266"/>
      <c r="D366" s="265"/>
      <c r="E366" s="265"/>
      <c r="F366" s="178"/>
      <c r="G366" s="264"/>
      <c r="H366" s="177"/>
      <c r="I366" s="176"/>
      <c r="J366" s="263"/>
      <c r="K366" s="174"/>
      <c r="L366" s="174"/>
      <c r="M366" s="213"/>
      <c r="N366" s="171" t="e">
        <f>VLOOKUP(C366,'Points-2015'!D:E,2,FALSE)</f>
        <v>#N/A</v>
      </c>
      <c r="O366" s="171"/>
      <c r="P366" s="171"/>
      <c r="Q366" s="171"/>
      <c r="R366" s="172"/>
      <c r="T366" s="171"/>
    </row>
    <row r="367" spans="1:20" s="170" customFormat="1" ht="24" hidden="1" customHeight="1">
      <c r="A367" s="169">
        <f t="shared" ref="A367:A394" si="11">A363+1</f>
        <v>26</v>
      </c>
      <c r="B367" s="262" t="s">
        <v>730</v>
      </c>
      <c r="C367" s="211" t="s">
        <v>175</v>
      </c>
      <c r="D367" s="210" t="s">
        <v>176</v>
      </c>
      <c r="E367" s="210" t="s">
        <v>177</v>
      </c>
      <c r="F367" s="209" t="s">
        <v>720</v>
      </c>
      <c r="G367" s="208"/>
      <c r="H367" s="207" t="s">
        <v>178</v>
      </c>
      <c r="I367" s="261"/>
      <c r="J367" s="205"/>
      <c r="K367" s="260"/>
      <c r="L367" s="260"/>
      <c r="M367" s="203"/>
      <c r="N367" s="171" t="e">
        <f>VLOOKUP(C367,'Points-2015'!D:E,2,FALSE)</f>
        <v>#N/A</v>
      </c>
      <c r="O367" s="171"/>
      <c r="P367" s="171"/>
      <c r="Q367" s="171"/>
      <c r="R367" s="172"/>
      <c r="T367" s="171"/>
    </row>
    <row r="368" spans="1:20" s="170" customFormat="1" ht="24" hidden="1" customHeight="1">
      <c r="A368" s="169">
        <f t="shared" si="11"/>
        <v>26</v>
      </c>
      <c r="B368" s="259" t="s">
        <v>730</v>
      </c>
      <c r="C368" s="201" t="s">
        <v>175</v>
      </c>
      <c r="D368" s="200" t="s">
        <v>176</v>
      </c>
      <c r="E368" s="200" t="s">
        <v>177</v>
      </c>
      <c r="F368" s="199" t="s">
        <v>720</v>
      </c>
      <c r="G368" s="198"/>
      <c r="H368" s="197" t="s">
        <v>178</v>
      </c>
      <c r="I368" s="258"/>
      <c r="J368" s="195"/>
      <c r="K368" s="257"/>
      <c r="L368" s="257"/>
      <c r="M368" s="193"/>
      <c r="N368" s="171" t="e">
        <f>VLOOKUP(C368,'Points-2015'!D:E,2,FALSE)</f>
        <v>#N/A</v>
      </c>
      <c r="O368" s="171"/>
      <c r="P368" s="171"/>
      <c r="Q368" s="171"/>
      <c r="R368" s="172"/>
      <c r="T368" s="171"/>
    </row>
    <row r="369" spans="1:20" s="170" customFormat="1" ht="24" hidden="1" customHeight="1" thickBot="1">
      <c r="A369" s="169">
        <f t="shared" si="11"/>
        <v>26</v>
      </c>
      <c r="B369" s="278" t="s">
        <v>730</v>
      </c>
      <c r="C369" s="191" t="s">
        <v>175</v>
      </c>
      <c r="D369" s="190" t="s">
        <v>176</v>
      </c>
      <c r="E369" s="190" t="s">
        <v>177</v>
      </c>
      <c r="F369" s="189" t="s">
        <v>720</v>
      </c>
      <c r="G369" s="188"/>
      <c r="H369" s="187" t="s">
        <v>178</v>
      </c>
      <c r="I369" s="256"/>
      <c r="J369" s="185"/>
      <c r="K369" s="255"/>
      <c r="L369" s="255"/>
      <c r="M369" s="183"/>
      <c r="N369" s="171" t="e">
        <f>VLOOKUP(C369,'Points-2015'!D:E,2,FALSE)</f>
        <v>#N/A</v>
      </c>
      <c r="O369" s="171"/>
      <c r="P369" s="171"/>
      <c r="Q369" s="171"/>
      <c r="R369" s="172"/>
      <c r="T369" s="171"/>
    </row>
    <row r="370" spans="1:20" s="170" customFormat="1" ht="6.75" hidden="1" customHeight="1" thickBot="1">
      <c r="A370" s="182">
        <f t="shared" si="11"/>
        <v>26</v>
      </c>
      <c r="B370" s="267" t="s">
        <v>730</v>
      </c>
      <c r="C370" s="266"/>
      <c r="D370" s="265"/>
      <c r="E370" s="265"/>
      <c r="F370" s="178"/>
      <c r="G370" s="264"/>
      <c r="H370" s="177"/>
      <c r="I370" s="176"/>
      <c r="J370" s="263"/>
      <c r="K370" s="174"/>
      <c r="L370" s="174"/>
      <c r="M370" s="213"/>
      <c r="N370" s="171" t="e">
        <f>VLOOKUP(C370,'Points-2015'!D:E,2,FALSE)</f>
        <v>#N/A</v>
      </c>
      <c r="O370" s="171"/>
      <c r="P370" s="171"/>
      <c r="Q370" s="171"/>
      <c r="R370" s="172"/>
      <c r="T370" s="171"/>
    </row>
    <row r="371" spans="1:20" s="170" customFormat="1" ht="24" hidden="1" customHeight="1">
      <c r="A371" s="169">
        <f t="shared" si="11"/>
        <v>27</v>
      </c>
      <c r="B371" s="276" t="s">
        <v>730</v>
      </c>
      <c r="C371" s="251" t="s">
        <v>175</v>
      </c>
      <c r="D371" s="250" t="s">
        <v>176</v>
      </c>
      <c r="E371" s="250" t="s">
        <v>177</v>
      </c>
      <c r="F371" s="249" t="s">
        <v>720</v>
      </c>
      <c r="G371" s="248"/>
      <c r="H371" s="247" t="s">
        <v>178</v>
      </c>
      <c r="I371" s="275"/>
      <c r="J371" s="245"/>
      <c r="K371" s="274"/>
      <c r="L371" s="274"/>
      <c r="M371" s="243"/>
      <c r="N371" s="171" t="e">
        <f>VLOOKUP(C371,'Points-2015'!D:E,2,FALSE)</f>
        <v>#N/A</v>
      </c>
      <c r="O371" s="171"/>
      <c r="P371" s="171"/>
      <c r="Q371" s="171"/>
      <c r="R371" s="172"/>
      <c r="T371" s="171"/>
    </row>
    <row r="372" spans="1:20" s="170" customFormat="1" ht="24" hidden="1" customHeight="1">
      <c r="A372" s="169">
        <f t="shared" si="11"/>
        <v>27</v>
      </c>
      <c r="B372" s="273" t="s">
        <v>730</v>
      </c>
      <c r="C372" s="241" t="s">
        <v>175</v>
      </c>
      <c r="D372" s="240" t="s">
        <v>176</v>
      </c>
      <c r="E372" s="240" t="s">
        <v>177</v>
      </c>
      <c r="F372" s="239" t="s">
        <v>720</v>
      </c>
      <c r="G372" s="238"/>
      <c r="H372" s="237" t="s">
        <v>178</v>
      </c>
      <c r="I372" s="272"/>
      <c r="J372" s="235"/>
      <c r="K372" s="271"/>
      <c r="L372" s="271"/>
      <c r="M372" s="233"/>
      <c r="N372" s="171" t="e">
        <f>VLOOKUP(C372,'Points-2015'!D:E,2,FALSE)</f>
        <v>#N/A</v>
      </c>
      <c r="O372" s="171"/>
      <c r="P372" s="171"/>
      <c r="Q372" s="171"/>
      <c r="R372" s="172"/>
      <c r="T372" s="171"/>
    </row>
    <row r="373" spans="1:20" s="170" customFormat="1" ht="24" hidden="1" customHeight="1" thickBot="1">
      <c r="A373" s="169">
        <f t="shared" si="11"/>
        <v>27</v>
      </c>
      <c r="B373" s="270" t="s">
        <v>730</v>
      </c>
      <c r="C373" s="231" t="s">
        <v>175</v>
      </c>
      <c r="D373" s="230" t="s">
        <v>176</v>
      </c>
      <c r="E373" s="230" t="s">
        <v>177</v>
      </c>
      <c r="F373" s="229" t="s">
        <v>720</v>
      </c>
      <c r="G373" s="228"/>
      <c r="H373" s="227" t="s">
        <v>178</v>
      </c>
      <c r="I373" s="269"/>
      <c r="J373" s="225"/>
      <c r="K373" s="268"/>
      <c r="L373" s="268"/>
      <c r="M373" s="223"/>
      <c r="N373" s="171" t="e">
        <f>VLOOKUP(C373,'Points-2015'!D:E,2,FALSE)</f>
        <v>#N/A</v>
      </c>
      <c r="O373" s="171"/>
      <c r="P373" s="171"/>
      <c r="Q373" s="171"/>
      <c r="R373" s="172"/>
      <c r="T373" s="171"/>
    </row>
    <row r="374" spans="1:20" s="170" customFormat="1" ht="6.75" hidden="1" customHeight="1" thickBot="1">
      <c r="A374" s="182">
        <f t="shared" si="11"/>
        <v>27</v>
      </c>
      <c r="B374" s="267" t="s">
        <v>730</v>
      </c>
      <c r="C374" s="266"/>
      <c r="D374" s="265"/>
      <c r="E374" s="265"/>
      <c r="F374" s="178"/>
      <c r="G374" s="264"/>
      <c r="H374" s="177"/>
      <c r="I374" s="176"/>
      <c r="J374" s="263"/>
      <c r="K374" s="174"/>
      <c r="L374" s="174"/>
      <c r="M374" s="213"/>
      <c r="N374" s="171" t="e">
        <f>VLOOKUP(C374,'Points-2015'!D:E,2,FALSE)</f>
        <v>#N/A</v>
      </c>
      <c r="O374" s="171"/>
      <c r="P374" s="171"/>
      <c r="Q374" s="171"/>
      <c r="R374" s="172"/>
      <c r="T374" s="171"/>
    </row>
    <row r="375" spans="1:20" s="170" customFormat="1" ht="24" hidden="1" customHeight="1">
      <c r="A375" s="169">
        <f t="shared" si="11"/>
        <v>28</v>
      </c>
      <c r="B375" s="262" t="s">
        <v>730</v>
      </c>
      <c r="C375" s="211" t="s">
        <v>175</v>
      </c>
      <c r="D375" s="210" t="s">
        <v>176</v>
      </c>
      <c r="E375" s="210" t="s">
        <v>177</v>
      </c>
      <c r="F375" s="209" t="s">
        <v>720</v>
      </c>
      <c r="G375" s="208"/>
      <c r="H375" s="207" t="s">
        <v>178</v>
      </c>
      <c r="I375" s="261"/>
      <c r="J375" s="205"/>
      <c r="K375" s="260"/>
      <c r="L375" s="260"/>
      <c r="M375" s="203"/>
      <c r="N375" s="171" t="e">
        <f>VLOOKUP(C375,'Points-2015'!D:E,2,FALSE)</f>
        <v>#N/A</v>
      </c>
      <c r="O375" s="171"/>
      <c r="P375" s="171"/>
      <c r="Q375" s="171"/>
      <c r="R375" s="172"/>
      <c r="T375" s="171"/>
    </row>
    <row r="376" spans="1:20" s="170" customFormat="1" ht="24" hidden="1" customHeight="1">
      <c r="A376" s="169">
        <f t="shared" si="11"/>
        <v>28</v>
      </c>
      <c r="B376" s="259" t="s">
        <v>730</v>
      </c>
      <c r="C376" s="201" t="s">
        <v>175</v>
      </c>
      <c r="D376" s="200" t="s">
        <v>176</v>
      </c>
      <c r="E376" s="200" t="s">
        <v>177</v>
      </c>
      <c r="F376" s="199" t="s">
        <v>720</v>
      </c>
      <c r="G376" s="198"/>
      <c r="H376" s="197" t="s">
        <v>178</v>
      </c>
      <c r="I376" s="258"/>
      <c r="J376" s="195"/>
      <c r="K376" s="257"/>
      <c r="L376" s="257"/>
      <c r="M376" s="193"/>
      <c r="N376" s="171" t="e">
        <f>VLOOKUP(C376,'Points-2015'!D:E,2,FALSE)</f>
        <v>#N/A</v>
      </c>
      <c r="O376" s="171"/>
      <c r="P376" s="171"/>
      <c r="Q376" s="171"/>
      <c r="R376" s="172"/>
      <c r="T376" s="171"/>
    </row>
    <row r="377" spans="1:20" s="170" customFormat="1" ht="24" hidden="1" customHeight="1" thickBot="1">
      <c r="A377" s="169">
        <f t="shared" si="11"/>
        <v>28</v>
      </c>
      <c r="B377" s="278" t="s">
        <v>730</v>
      </c>
      <c r="C377" s="191" t="s">
        <v>175</v>
      </c>
      <c r="D377" s="190" t="s">
        <v>176</v>
      </c>
      <c r="E377" s="190" t="s">
        <v>177</v>
      </c>
      <c r="F377" s="189" t="s">
        <v>720</v>
      </c>
      <c r="G377" s="188"/>
      <c r="H377" s="187" t="s">
        <v>178</v>
      </c>
      <c r="I377" s="256"/>
      <c r="J377" s="185"/>
      <c r="K377" s="255"/>
      <c r="L377" s="255"/>
      <c r="M377" s="183"/>
      <c r="N377" s="171" t="e">
        <f>VLOOKUP(C377,'Points-2015'!D:E,2,FALSE)</f>
        <v>#N/A</v>
      </c>
      <c r="O377" s="171"/>
      <c r="P377" s="171"/>
      <c r="Q377" s="171"/>
      <c r="R377" s="172"/>
      <c r="T377" s="171"/>
    </row>
    <row r="378" spans="1:20" s="170" customFormat="1" ht="6.75" hidden="1" customHeight="1" thickBot="1">
      <c r="A378" s="182">
        <f t="shared" si="11"/>
        <v>28</v>
      </c>
      <c r="B378" s="267" t="s">
        <v>730</v>
      </c>
      <c r="C378" s="266"/>
      <c r="D378" s="265"/>
      <c r="E378" s="265"/>
      <c r="F378" s="178"/>
      <c r="G378" s="264"/>
      <c r="H378" s="177"/>
      <c r="I378" s="176"/>
      <c r="J378" s="263"/>
      <c r="K378" s="174"/>
      <c r="L378" s="174"/>
      <c r="M378" s="213"/>
      <c r="N378" s="171" t="e">
        <f>VLOOKUP(C378,'Points-2015'!D:E,2,FALSE)</f>
        <v>#N/A</v>
      </c>
      <c r="O378" s="171"/>
      <c r="P378" s="171"/>
      <c r="Q378" s="171"/>
      <c r="R378" s="172"/>
      <c r="T378" s="171"/>
    </row>
    <row r="379" spans="1:20" s="170" customFormat="1" ht="24" hidden="1" customHeight="1">
      <c r="A379" s="169">
        <f t="shared" si="11"/>
        <v>29</v>
      </c>
      <c r="B379" s="276" t="s">
        <v>730</v>
      </c>
      <c r="C379" s="251" t="s">
        <v>175</v>
      </c>
      <c r="D379" s="250" t="s">
        <v>176</v>
      </c>
      <c r="E379" s="250" t="s">
        <v>177</v>
      </c>
      <c r="F379" s="249" t="s">
        <v>720</v>
      </c>
      <c r="G379" s="248"/>
      <c r="H379" s="247" t="s">
        <v>178</v>
      </c>
      <c r="I379" s="275"/>
      <c r="J379" s="245"/>
      <c r="K379" s="274"/>
      <c r="L379" s="274"/>
      <c r="M379" s="243"/>
      <c r="N379" s="171" t="e">
        <f>VLOOKUP(C379,'Points-2015'!D:E,2,FALSE)</f>
        <v>#N/A</v>
      </c>
      <c r="O379" s="171"/>
      <c r="P379" s="171"/>
      <c r="Q379" s="171"/>
      <c r="R379" s="172"/>
      <c r="T379" s="171"/>
    </row>
    <row r="380" spans="1:20" s="170" customFormat="1" ht="24" hidden="1" customHeight="1">
      <c r="A380" s="169">
        <f t="shared" si="11"/>
        <v>29</v>
      </c>
      <c r="B380" s="273" t="s">
        <v>730</v>
      </c>
      <c r="C380" s="241" t="s">
        <v>175</v>
      </c>
      <c r="D380" s="240" t="s">
        <v>176</v>
      </c>
      <c r="E380" s="240" t="s">
        <v>177</v>
      </c>
      <c r="F380" s="239" t="s">
        <v>720</v>
      </c>
      <c r="G380" s="238"/>
      <c r="H380" s="237" t="s">
        <v>178</v>
      </c>
      <c r="I380" s="272"/>
      <c r="J380" s="235"/>
      <c r="K380" s="271"/>
      <c r="L380" s="271"/>
      <c r="M380" s="233"/>
      <c r="N380" s="171" t="e">
        <f>VLOOKUP(C380,'Points-2015'!D:E,2,FALSE)</f>
        <v>#N/A</v>
      </c>
      <c r="O380" s="171"/>
      <c r="P380" s="171"/>
      <c r="Q380" s="171"/>
      <c r="R380" s="172"/>
      <c r="T380" s="171"/>
    </row>
    <row r="381" spans="1:20" s="170" customFormat="1" ht="24" hidden="1" customHeight="1" thickBot="1">
      <c r="A381" s="169">
        <f t="shared" si="11"/>
        <v>29</v>
      </c>
      <c r="B381" s="270" t="s">
        <v>730</v>
      </c>
      <c r="C381" s="231" t="s">
        <v>175</v>
      </c>
      <c r="D381" s="230" t="s">
        <v>176</v>
      </c>
      <c r="E381" s="230" t="s">
        <v>177</v>
      </c>
      <c r="F381" s="229" t="s">
        <v>720</v>
      </c>
      <c r="G381" s="228"/>
      <c r="H381" s="227" t="s">
        <v>178</v>
      </c>
      <c r="I381" s="269"/>
      <c r="J381" s="225"/>
      <c r="K381" s="268"/>
      <c r="L381" s="268"/>
      <c r="M381" s="223"/>
      <c r="N381" s="171" t="e">
        <f>VLOOKUP(C381,'Points-2015'!D:E,2,FALSE)</f>
        <v>#N/A</v>
      </c>
      <c r="O381" s="171"/>
      <c r="P381" s="171"/>
      <c r="Q381" s="171"/>
      <c r="R381" s="172"/>
      <c r="T381" s="171"/>
    </row>
    <row r="382" spans="1:20" s="170" customFormat="1" ht="6.75" hidden="1" customHeight="1" thickBot="1">
      <c r="A382" s="182">
        <f t="shared" si="11"/>
        <v>29</v>
      </c>
      <c r="B382" s="267" t="s">
        <v>730</v>
      </c>
      <c r="C382" s="266"/>
      <c r="D382" s="265"/>
      <c r="E382" s="265"/>
      <c r="F382" s="178"/>
      <c r="G382" s="264"/>
      <c r="H382" s="177"/>
      <c r="I382" s="176"/>
      <c r="J382" s="263"/>
      <c r="K382" s="174"/>
      <c r="L382" s="174"/>
      <c r="M382" s="213"/>
      <c r="N382" s="171" t="e">
        <f>VLOOKUP(C382,'Points-2015'!D:E,2,FALSE)</f>
        <v>#N/A</v>
      </c>
      <c r="O382" s="171"/>
      <c r="P382" s="171"/>
      <c r="Q382" s="171"/>
      <c r="R382" s="172"/>
      <c r="T382" s="171"/>
    </row>
    <row r="383" spans="1:20" s="170" customFormat="1" ht="24" hidden="1" customHeight="1">
      <c r="A383" s="169">
        <f t="shared" si="11"/>
        <v>30</v>
      </c>
      <c r="B383" s="262" t="s">
        <v>730</v>
      </c>
      <c r="C383" s="211" t="s">
        <v>175</v>
      </c>
      <c r="D383" s="210" t="s">
        <v>176</v>
      </c>
      <c r="E383" s="210" t="s">
        <v>177</v>
      </c>
      <c r="F383" s="209" t="s">
        <v>720</v>
      </c>
      <c r="G383" s="208"/>
      <c r="H383" s="207" t="s">
        <v>178</v>
      </c>
      <c r="I383" s="261"/>
      <c r="J383" s="205"/>
      <c r="K383" s="260"/>
      <c r="L383" s="260"/>
      <c r="M383" s="203"/>
      <c r="N383" s="171" t="e">
        <f>VLOOKUP(C383,'Points-2015'!D:E,2,FALSE)</f>
        <v>#N/A</v>
      </c>
      <c r="O383" s="171"/>
      <c r="P383" s="171"/>
      <c r="Q383" s="171"/>
      <c r="R383" s="172"/>
      <c r="T383" s="171"/>
    </row>
    <row r="384" spans="1:20" s="170" customFormat="1" ht="24" hidden="1" customHeight="1">
      <c r="A384" s="169">
        <f t="shared" si="11"/>
        <v>30</v>
      </c>
      <c r="B384" s="259" t="s">
        <v>730</v>
      </c>
      <c r="C384" s="201" t="s">
        <v>175</v>
      </c>
      <c r="D384" s="200" t="s">
        <v>176</v>
      </c>
      <c r="E384" s="200" t="s">
        <v>177</v>
      </c>
      <c r="F384" s="199" t="s">
        <v>720</v>
      </c>
      <c r="G384" s="198"/>
      <c r="H384" s="197" t="s">
        <v>178</v>
      </c>
      <c r="I384" s="258"/>
      <c r="J384" s="195"/>
      <c r="K384" s="257"/>
      <c r="L384" s="257"/>
      <c r="M384" s="193"/>
      <c r="N384" s="171" t="e">
        <f>VLOOKUP(C384,'Points-2015'!D:E,2,FALSE)</f>
        <v>#N/A</v>
      </c>
      <c r="O384" s="171"/>
      <c r="P384" s="171"/>
      <c r="Q384" s="171"/>
      <c r="R384" s="172"/>
      <c r="T384" s="171"/>
    </row>
    <row r="385" spans="1:20" s="170" customFormat="1" ht="24" hidden="1" customHeight="1" thickBot="1">
      <c r="A385" s="169">
        <f t="shared" si="11"/>
        <v>30</v>
      </c>
      <c r="B385" s="278" t="s">
        <v>730</v>
      </c>
      <c r="C385" s="191" t="s">
        <v>175</v>
      </c>
      <c r="D385" s="190" t="s">
        <v>176</v>
      </c>
      <c r="E385" s="190" t="s">
        <v>177</v>
      </c>
      <c r="F385" s="189" t="s">
        <v>720</v>
      </c>
      <c r="G385" s="188"/>
      <c r="H385" s="187" t="s">
        <v>178</v>
      </c>
      <c r="I385" s="256"/>
      <c r="J385" s="185"/>
      <c r="K385" s="255"/>
      <c r="L385" s="255"/>
      <c r="M385" s="183"/>
      <c r="N385" s="171" t="e">
        <f>VLOOKUP(C385,'Points-2015'!D:E,2,FALSE)</f>
        <v>#N/A</v>
      </c>
      <c r="O385" s="171"/>
      <c r="P385" s="171"/>
      <c r="Q385" s="171"/>
      <c r="R385" s="172"/>
      <c r="T385" s="171"/>
    </row>
    <row r="386" spans="1:20" s="170" customFormat="1" ht="6.75" hidden="1" customHeight="1" thickBot="1">
      <c r="A386" s="182">
        <f t="shared" si="11"/>
        <v>30</v>
      </c>
      <c r="B386" s="267" t="s">
        <v>730</v>
      </c>
      <c r="C386" s="266"/>
      <c r="D386" s="265"/>
      <c r="E386" s="265"/>
      <c r="F386" s="178"/>
      <c r="G386" s="264"/>
      <c r="H386" s="177"/>
      <c r="I386" s="176"/>
      <c r="J386" s="263"/>
      <c r="K386" s="174"/>
      <c r="L386" s="174"/>
      <c r="M386" s="213"/>
      <c r="N386" s="171" t="e">
        <f>VLOOKUP(C386,'Points-2015'!D:E,2,FALSE)</f>
        <v>#N/A</v>
      </c>
      <c r="O386" s="171"/>
      <c r="P386" s="171"/>
      <c r="Q386" s="171"/>
      <c r="R386" s="172"/>
      <c r="T386" s="171"/>
    </row>
    <row r="387" spans="1:20" s="170" customFormat="1" ht="24" hidden="1" customHeight="1">
      <c r="A387" s="169">
        <f t="shared" si="11"/>
        <v>31</v>
      </c>
      <c r="B387" s="276" t="s">
        <v>730</v>
      </c>
      <c r="C387" s="251" t="s">
        <v>175</v>
      </c>
      <c r="D387" s="250" t="s">
        <v>176</v>
      </c>
      <c r="E387" s="250" t="s">
        <v>177</v>
      </c>
      <c r="F387" s="249" t="s">
        <v>720</v>
      </c>
      <c r="G387" s="248"/>
      <c r="H387" s="247" t="s">
        <v>178</v>
      </c>
      <c r="I387" s="275"/>
      <c r="J387" s="245"/>
      <c r="K387" s="274"/>
      <c r="L387" s="274"/>
      <c r="M387" s="243"/>
      <c r="N387" s="171" t="e">
        <f>VLOOKUP(C387,'Points-2015'!D:E,2,FALSE)</f>
        <v>#N/A</v>
      </c>
      <c r="O387" s="171"/>
      <c r="P387" s="171"/>
      <c r="Q387" s="171"/>
      <c r="R387" s="172"/>
      <c r="T387" s="171"/>
    </row>
    <row r="388" spans="1:20" s="170" customFormat="1" ht="24" hidden="1" customHeight="1">
      <c r="A388" s="169">
        <f t="shared" si="11"/>
        <v>31</v>
      </c>
      <c r="B388" s="273" t="s">
        <v>730</v>
      </c>
      <c r="C388" s="241" t="s">
        <v>175</v>
      </c>
      <c r="D388" s="240" t="s">
        <v>176</v>
      </c>
      <c r="E388" s="240" t="s">
        <v>177</v>
      </c>
      <c r="F388" s="239" t="s">
        <v>720</v>
      </c>
      <c r="G388" s="238"/>
      <c r="H388" s="237" t="s">
        <v>178</v>
      </c>
      <c r="I388" s="272"/>
      <c r="J388" s="235"/>
      <c r="K388" s="271"/>
      <c r="L388" s="271"/>
      <c r="M388" s="233"/>
      <c r="N388" s="171" t="e">
        <f>VLOOKUP(C388,'Points-2015'!D:E,2,FALSE)</f>
        <v>#N/A</v>
      </c>
      <c r="O388" s="171"/>
      <c r="P388" s="171"/>
      <c r="Q388" s="171"/>
      <c r="R388" s="172"/>
      <c r="T388" s="171"/>
    </row>
    <row r="389" spans="1:20" s="170" customFormat="1" ht="24" hidden="1" customHeight="1" thickBot="1">
      <c r="A389" s="169">
        <f t="shared" si="11"/>
        <v>31</v>
      </c>
      <c r="B389" s="270" t="s">
        <v>730</v>
      </c>
      <c r="C389" s="231" t="s">
        <v>175</v>
      </c>
      <c r="D389" s="230" t="s">
        <v>176</v>
      </c>
      <c r="E389" s="230" t="s">
        <v>177</v>
      </c>
      <c r="F389" s="229" t="s">
        <v>720</v>
      </c>
      <c r="G389" s="228"/>
      <c r="H389" s="227" t="s">
        <v>178</v>
      </c>
      <c r="I389" s="269"/>
      <c r="J389" s="225"/>
      <c r="K389" s="268"/>
      <c r="L389" s="268"/>
      <c r="M389" s="223"/>
      <c r="N389" s="171" t="e">
        <f>VLOOKUP(C389,'Points-2015'!D:E,2,FALSE)</f>
        <v>#N/A</v>
      </c>
      <c r="O389" s="171"/>
      <c r="P389" s="171"/>
      <c r="Q389" s="171"/>
      <c r="R389" s="172"/>
      <c r="T389" s="171"/>
    </row>
    <row r="390" spans="1:20" s="170" customFormat="1" ht="6.75" hidden="1" customHeight="1" thickBot="1">
      <c r="A390" s="182">
        <f t="shared" si="11"/>
        <v>31</v>
      </c>
      <c r="B390" s="267" t="s">
        <v>730</v>
      </c>
      <c r="C390" s="266"/>
      <c r="D390" s="265"/>
      <c r="E390" s="265"/>
      <c r="F390" s="178"/>
      <c r="G390" s="264"/>
      <c r="H390" s="177"/>
      <c r="I390" s="176"/>
      <c r="J390" s="263"/>
      <c r="K390" s="174"/>
      <c r="L390" s="174"/>
      <c r="M390" s="213"/>
      <c r="N390" s="171" t="e">
        <f>VLOOKUP(C390,'Points-2015'!D:E,2,FALSE)</f>
        <v>#N/A</v>
      </c>
      <c r="O390" s="171"/>
      <c r="P390" s="171"/>
      <c r="Q390" s="171"/>
      <c r="R390" s="172"/>
      <c r="T390" s="171"/>
    </row>
    <row r="391" spans="1:20" s="170" customFormat="1" ht="24" hidden="1" customHeight="1">
      <c r="A391" s="169">
        <f t="shared" si="11"/>
        <v>32</v>
      </c>
      <c r="B391" s="262" t="s">
        <v>730</v>
      </c>
      <c r="C391" s="211" t="s">
        <v>175</v>
      </c>
      <c r="D391" s="210" t="s">
        <v>176</v>
      </c>
      <c r="E391" s="210" t="s">
        <v>177</v>
      </c>
      <c r="F391" s="209" t="s">
        <v>720</v>
      </c>
      <c r="G391" s="208"/>
      <c r="H391" s="207" t="s">
        <v>178</v>
      </c>
      <c r="I391" s="261"/>
      <c r="J391" s="205"/>
      <c r="K391" s="260"/>
      <c r="L391" s="260"/>
      <c r="M391" s="203"/>
      <c r="N391" s="171" t="e">
        <f>VLOOKUP(C391,'Points-2015'!D:E,2,FALSE)</f>
        <v>#N/A</v>
      </c>
      <c r="O391" s="171"/>
      <c r="P391" s="171"/>
      <c r="Q391" s="171"/>
      <c r="R391" s="172"/>
      <c r="T391" s="171"/>
    </row>
    <row r="392" spans="1:20" s="170" customFormat="1" ht="24" hidden="1" customHeight="1">
      <c r="A392" s="169">
        <f t="shared" si="11"/>
        <v>32</v>
      </c>
      <c r="B392" s="259" t="s">
        <v>730</v>
      </c>
      <c r="C392" s="201" t="s">
        <v>175</v>
      </c>
      <c r="D392" s="200" t="s">
        <v>176</v>
      </c>
      <c r="E392" s="200" t="s">
        <v>177</v>
      </c>
      <c r="F392" s="199" t="s">
        <v>720</v>
      </c>
      <c r="G392" s="198"/>
      <c r="H392" s="197" t="s">
        <v>178</v>
      </c>
      <c r="I392" s="258"/>
      <c r="J392" s="195"/>
      <c r="K392" s="257"/>
      <c r="L392" s="257"/>
      <c r="M392" s="193"/>
      <c r="N392" s="171" t="e">
        <f>VLOOKUP(C392,'Points-2015'!D:E,2,FALSE)</f>
        <v>#N/A</v>
      </c>
      <c r="O392" s="171"/>
      <c r="P392" s="171"/>
      <c r="Q392" s="171"/>
      <c r="R392" s="172"/>
      <c r="T392" s="171"/>
    </row>
    <row r="393" spans="1:20" s="170" customFormat="1" ht="24" hidden="1" customHeight="1" thickBot="1">
      <c r="A393" s="169">
        <f t="shared" si="11"/>
        <v>32</v>
      </c>
      <c r="B393" s="278" t="s">
        <v>730</v>
      </c>
      <c r="C393" s="191" t="s">
        <v>175</v>
      </c>
      <c r="D393" s="190" t="s">
        <v>176</v>
      </c>
      <c r="E393" s="190" t="s">
        <v>177</v>
      </c>
      <c r="F393" s="189" t="s">
        <v>720</v>
      </c>
      <c r="G393" s="188"/>
      <c r="H393" s="187" t="s">
        <v>178</v>
      </c>
      <c r="I393" s="256"/>
      <c r="J393" s="185"/>
      <c r="K393" s="255"/>
      <c r="L393" s="255"/>
      <c r="M393" s="183"/>
      <c r="N393" s="171" t="e">
        <f>VLOOKUP(C393,'Points-2015'!D:E,2,FALSE)</f>
        <v>#N/A</v>
      </c>
      <c r="O393" s="171"/>
      <c r="P393" s="171"/>
      <c r="Q393" s="171"/>
      <c r="R393" s="172"/>
      <c r="T393" s="171"/>
    </row>
    <row r="394" spans="1:20" s="170" customFormat="1" ht="6.75" hidden="1" customHeight="1" thickBot="1">
      <c r="A394" s="287">
        <f t="shared" si="11"/>
        <v>32</v>
      </c>
      <c r="B394" s="286"/>
      <c r="C394" s="285"/>
      <c r="D394" s="284"/>
      <c r="E394" s="284"/>
      <c r="F394" s="178"/>
      <c r="G394" s="283"/>
      <c r="H394" s="282"/>
      <c r="I394" s="281"/>
      <c r="J394" s="280"/>
      <c r="K394" s="279"/>
      <c r="L394" s="279"/>
      <c r="M394" s="213"/>
      <c r="N394" s="171" t="e">
        <f>VLOOKUP(C394,'Points-2015'!D:E,2,FALSE)</f>
        <v>#N/A</v>
      </c>
      <c r="O394" s="171"/>
      <c r="P394" s="171"/>
      <c r="Q394" s="171"/>
      <c r="R394" s="172"/>
      <c r="T394" s="171"/>
    </row>
    <row r="395" spans="1:20" s="170" customFormat="1" ht="24" hidden="1" customHeight="1">
      <c r="A395" s="169">
        <v>1</v>
      </c>
      <c r="B395" s="276" t="s">
        <v>728</v>
      </c>
      <c r="C395" s="251" t="s">
        <v>175</v>
      </c>
      <c r="D395" s="250" t="s">
        <v>176</v>
      </c>
      <c r="E395" s="250" t="s">
        <v>177</v>
      </c>
      <c r="F395" s="249" t="s">
        <v>720</v>
      </c>
      <c r="G395" s="248"/>
      <c r="H395" s="247" t="s">
        <v>178</v>
      </c>
      <c r="I395" s="275"/>
      <c r="J395" s="245"/>
      <c r="K395" s="274"/>
      <c r="L395" s="274"/>
      <c r="M395" s="243"/>
      <c r="N395" s="171" t="e">
        <f>VLOOKUP(C395,'Points-2015'!D:E,2,FALSE)</f>
        <v>#N/A</v>
      </c>
      <c r="O395" s="171"/>
      <c r="P395" s="171"/>
      <c r="Q395" s="171"/>
      <c r="R395" s="172"/>
      <c r="T395" s="171"/>
    </row>
    <row r="396" spans="1:20" s="170" customFormat="1" ht="24" hidden="1" customHeight="1">
      <c r="A396" s="169">
        <v>1</v>
      </c>
      <c r="B396" s="273" t="s">
        <v>728</v>
      </c>
      <c r="C396" s="241" t="s">
        <v>175</v>
      </c>
      <c r="D396" s="240" t="s">
        <v>176</v>
      </c>
      <c r="E396" s="240" t="s">
        <v>177</v>
      </c>
      <c r="F396" s="239" t="s">
        <v>720</v>
      </c>
      <c r="G396" s="238"/>
      <c r="H396" s="237" t="s">
        <v>178</v>
      </c>
      <c r="I396" s="272"/>
      <c r="J396" s="235"/>
      <c r="K396" s="271"/>
      <c r="L396" s="271"/>
      <c r="M396" s="233"/>
      <c r="N396" s="171" t="e">
        <f>VLOOKUP(C396,'Points-2015'!D:E,2,FALSE)</f>
        <v>#N/A</v>
      </c>
      <c r="O396" s="171"/>
      <c r="P396" s="171"/>
      <c r="Q396" s="171"/>
      <c r="R396" s="172"/>
      <c r="T396" s="171"/>
    </row>
    <row r="397" spans="1:20" s="170" customFormat="1" ht="24" hidden="1" customHeight="1" thickBot="1">
      <c r="A397" s="169">
        <v>1</v>
      </c>
      <c r="B397" s="270" t="s">
        <v>728</v>
      </c>
      <c r="C397" s="231" t="s">
        <v>175</v>
      </c>
      <c r="D397" s="230" t="s">
        <v>176</v>
      </c>
      <c r="E397" s="230" t="s">
        <v>177</v>
      </c>
      <c r="F397" s="229" t="s">
        <v>720</v>
      </c>
      <c r="G397" s="228"/>
      <c r="H397" s="227" t="s">
        <v>178</v>
      </c>
      <c r="I397" s="269"/>
      <c r="J397" s="225"/>
      <c r="K397" s="268"/>
      <c r="L397" s="268"/>
      <c r="M397" s="223"/>
      <c r="N397" s="171" t="e">
        <f>VLOOKUP(C397,'Points-2015'!D:E,2,FALSE)</f>
        <v>#N/A</v>
      </c>
      <c r="O397" s="171"/>
      <c r="P397" s="171"/>
      <c r="Q397" s="171"/>
      <c r="R397" s="172"/>
      <c r="T397" s="171"/>
    </row>
    <row r="398" spans="1:20" s="170" customFormat="1" ht="6.75" hidden="1" customHeight="1" thickBot="1">
      <c r="A398" s="182">
        <v>1</v>
      </c>
      <c r="B398" s="267" t="s">
        <v>728</v>
      </c>
      <c r="C398" s="266"/>
      <c r="D398" s="265"/>
      <c r="E398" s="265"/>
      <c r="F398" s="178"/>
      <c r="G398" s="264"/>
      <c r="H398" s="177"/>
      <c r="I398" s="176"/>
      <c r="J398" s="263"/>
      <c r="K398" s="174"/>
      <c r="L398" s="174"/>
      <c r="M398" s="213"/>
      <c r="N398" s="171" t="e">
        <f>VLOOKUP(C398,'Points-2015'!D:E,2,FALSE)</f>
        <v>#N/A</v>
      </c>
      <c r="O398" s="171"/>
      <c r="P398" s="171"/>
      <c r="Q398" s="171"/>
      <c r="R398" s="172"/>
      <c r="T398" s="171"/>
    </row>
    <row r="399" spans="1:20" s="170" customFormat="1" ht="24" hidden="1" customHeight="1">
      <c r="A399" s="169">
        <f t="shared" ref="A399:A430" si="12">A395+1</f>
        <v>2</v>
      </c>
      <c r="B399" s="262" t="s">
        <v>728</v>
      </c>
      <c r="C399" s="211" t="s">
        <v>175</v>
      </c>
      <c r="D399" s="210" t="s">
        <v>176</v>
      </c>
      <c r="E399" s="210" t="s">
        <v>177</v>
      </c>
      <c r="F399" s="209" t="s">
        <v>720</v>
      </c>
      <c r="G399" s="208"/>
      <c r="H399" s="207" t="s">
        <v>178</v>
      </c>
      <c r="I399" s="261"/>
      <c r="J399" s="205"/>
      <c r="K399" s="260"/>
      <c r="L399" s="260"/>
      <c r="M399" s="203"/>
      <c r="N399" s="171" t="e">
        <f>VLOOKUP(C399,'Points-2015'!D:E,2,FALSE)</f>
        <v>#N/A</v>
      </c>
      <c r="O399" s="171"/>
      <c r="P399" s="171"/>
      <c r="Q399" s="171"/>
      <c r="R399" s="172"/>
      <c r="T399" s="171"/>
    </row>
    <row r="400" spans="1:20" s="170" customFormat="1" ht="24" hidden="1" customHeight="1">
      <c r="A400" s="169">
        <f t="shared" si="12"/>
        <v>2</v>
      </c>
      <c r="B400" s="259" t="s">
        <v>728</v>
      </c>
      <c r="C400" s="201" t="s">
        <v>175</v>
      </c>
      <c r="D400" s="200" t="s">
        <v>176</v>
      </c>
      <c r="E400" s="200" t="s">
        <v>177</v>
      </c>
      <c r="F400" s="199" t="s">
        <v>720</v>
      </c>
      <c r="G400" s="198"/>
      <c r="H400" s="197" t="s">
        <v>178</v>
      </c>
      <c r="I400" s="258"/>
      <c r="J400" s="195"/>
      <c r="K400" s="257"/>
      <c r="L400" s="257"/>
      <c r="M400" s="193"/>
      <c r="N400" s="171" t="e">
        <f>VLOOKUP(C400,'Points-2015'!D:E,2,FALSE)</f>
        <v>#N/A</v>
      </c>
      <c r="O400" s="171"/>
      <c r="P400" s="171"/>
      <c r="Q400" s="171"/>
      <c r="R400" s="172"/>
      <c r="T400" s="171"/>
    </row>
    <row r="401" spans="1:20" s="170" customFormat="1" ht="24" hidden="1" customHeight="1" thickBot="1">
      <c r="A401" s="169">
        <f t="shared" si="12"/>
        <v>2</v>
      </c>
      <c r="B401" s="278" t="s">
        <v>728</v>
      </c>
      <c r="C401" s="191" t="s">
        <v>175</v>
      </c>
      <c r="D401" s="190" t="s">
        <v>176</v>
      </c>
      <c r="E401" s="190" t="s">
        <v>177</v>
      </c>
      <c r="F401" s="189" t="s">
        <v>720</v>
      </c>
      <c r="G401" s="188"/>
      <c r="H401" s="187" t="s">
        <v>178</v>
      </c>
      <c r="I401" s="256"/>
      <c r="J401" s="185"/>
      <c r="K401" s="255"/>
      <c r="L401" s="255"/>
      <c r="M401" s="183"/>
      <c r="N401" s="171" t="e">
        <f>VLOOKUP(C401,'Points-2015'!D:E,2,FALSE)</f>
        <v>#N/A</v>
      </c>
      <c r="O401" s="171"/>
      <c r="P401" s="171"/>
      <c r="Q401" s="171"/>
      <c r="R401" s="172"/>
      <c r="T401" s="171"/>
    </row>
    <row r="402" spans="1:20" s="170" customFormat="1" ht="6.75" hidden="1" customHeight="1" thickBot="1">
      <c r="A402" s="182">
        <f t="shared" si="12"/>
        <v>2</v>
      </c>
      <c r="B402" s="267" t="s">
        <v>728</v>
      </c>
      <c r="C402" s="266"/>
      <c r="D402" s="265"/>
      <c r="E402" s="265"/>
      <c r="F402" s="178"/>
      <c r="G402" s="264"/>
      <c r="H402" s="177"/>
      <c r="I402" s="176"/>
      <c r="J402" s="263"/>
      <c r="K402" s="174"/>
      <c r="L402" s="174"/>
      <c r="M402" s="213"/>
      <c r="N402" s="171" t="e">
        <f>VLOOKUP(C402,'Points-2015'!D:E,2,FALSE)</f>
        <v>#N/A</v>
      </c>
      <c r="O402" s="171"/>
      <c r="P402" s="171"/>
      <c r="Q402" s="171"/>
      <c r="R402" s="172"/>
      <c r="T402" s="171"/>
    </row>
    <row r="403" spans="1:20" s="170" customFormat="1" ht="24" hidden="1" customHeight="1">
      <c r="A403" s="169">
        <f t="shared" si="12"/>
        <v>3</v>
      </c>
      <c r="B403" s="276" t="s">
        <v>728</v>
      </c>
      <c r="C403" s="251" t="s">
        <v>175</v>
      </c>
      <c r="D403" s="250" t="s">
        <v>176</v>
      </c>
      <c r="E403" s="250" t="s">
        <v>177</v>
      </c>
      <c r="F403" s="249" t="s">
        <v>720</v>
      </c>
      <c r="G403" s="248"/>
      <c r="H403" s="247" t="s">
        <v>178</v>
      </c>
      <c r="I403" s="275"/>
      <c r="J403" s="245"/>
      <c r="K403" s="274"/>
      <c r="L403" s="274"/>
      <c r="M403" s="243"/>
      <c r="N403" s="171" t="e">
        <f>VLOOKUP(C403,'Points-2015'!D:E,2,FALSE)</f>
        <v>#N/A</v>
      </c>
      <c r="O403" s="171"/>
      <c r="P403" s="171"/>
      <c r="Q403" s="171"/>
      <c r="R403" s="172"/>
      <c r="T403" s="171"/>
    </row>
    <row r="404" spans="1:20" s="170" customFormat="1" ht="24" hidden="1" customHeight="1">
      <c r="A404" s="169">
        <f t="shared" si="12"/>
        <v>3</v>
      </c>
      <c r="B404" s="273" t="s">
        <v>728</v>
      </c>
      <c r="C404" s="241" t="s">
        <v>175</v>
      </c>
      <c r="D404" s="240" t="s">
        <v>176</v>
      </c>
      <c r="E404" s="240" t="s">
        <v>177</v>
      </c>
      <c r="F404" s="239" t="s">
        <v>720</v>
      </c>
      <c r="G404" s="238"/>
      <c r="H404" s="237" t="s">
        <v>178</v>
      </c>
      <c r="I404" s="272"/>
      <c r="J404" s="235"/>
      <c r="K404" s="271"/>
      <c r="L404" s="271"/>
      <c r="M404" s="233"/>
      <c r="N404" s="171" t="e">
        <f>VLOOKUP(C404,'Points-2015'!D:E,2,FALSE)</f>
        <v>#N/A</v>
      </c>
      <c r="O404" s="171"/>
      <c r="P404" s="171"/>
      <c r="Q404" s="171"/>
      <c r="R404" s="172"/>
      <c r="T404" s="171"/>
    </row>
    <row r="405" spans="1:20" s="170" customFormat="1" ht="24" hidden="1" customHeight="1" thickBot="1">
      <c r="A405" s="169">
        <f t="shared" si="12"/>
        <v>3</v>
      </c>
      <c r="B405" s="270" t="s">
        <v>728</v>
      </c>
      <c r="C405" s="231" t="s">
        <v>175</v>
      </c>
      <c r="D405" s="230" t="s">
        <v>176</v>
      </c>
      <c r="E405" s="230" t="s">
        <v>177</v>
      </c>
      <c r="F405" s="229" t="s">
        <v>720</v>
      </c>
      <c r="G405" s="228"/>
      <c r="H405" s="227" t="s">
        <v>178</v>
      </c>
      <c r="I405" s="269"/>
      <c r="J405" s="225"/>
      <c r="K405" s="268"/>
      <c r="L405" s="268"/>
      <c r="M405" s="223"/>
      <c r="N405" s="171" t="e">
        <f>VLOOKUP(C405,'Points-2015'!D:E,2,FALSE)</f>
        <v>#N/A</v>
      </c>
      <c r="O405" s="171"/>
      <c r="P405" s="171"/>
      <c r="Q405" s="171"/>
      <c r="R405" s="172"/>
      <c r="T405" s="171"/>
    </row>
    <row r="406" spans="1:20" s="170" customFormat="1" ht="6.75" hidden="1" customHeight="1" thickBot="1">
      <c r="A406" s="182">
        <f t="shared" si="12"/>
        <v>3</v>
      </c>
      <c r="B406" s="267" t="s">
        <v>728</v>
      </c>
      <c r="C406" s="266"/>
      <c r="D406" s="265"/>
      <c r="E406" s="265"/>
      <c r="F406" s="178"/>
      <c r="G406" s="264"/>
      <c r="H406" s="177"/>
      <c r="I406" s="176"/>
      <c r="J406" s="263"/>
      <c r="K406" s="174"/>
      <c r="L406" s="174"/>
      <c r="M406" s="213"/>
      <c r="N406" s="171" t="e">
        <f>VLOOKUP(C406,'Points-2015'!D:E,2,FALSE)</f>
        <v>#N/A</v>
      </c>
      <c r="O406" s="171"/>
      <c r="P406" s="171"/>
      <c r="Q406" s="171"/>
      <c r="R406" s="172"/>
      <c r="T406" s="171"/>
    </row>
    <row r="407" spans="1:20" s="170" customFormat="1" ht="24" hidden="1" customHeight="1">
      <c r="A407" s="169">
        <f t="shared" si="12"/>
        <v>4</v>
      </c>
      <c r="B407" s="262" t="s">
        <v>728</v>
      </c>
      <c r="C407" s="211" t="s">
        <v>175</v>
      </c>
      <c r="D407" s="210" t="s">
        <v>176</v>
      </c>
      <c r="E407" s="210" t="s">
        <v>177</v>
      </c>
      <c r="F407" s="209" t="s">
        <v>720</v>
      </c>
      <c r="G407" s="208"/>
      <c r="H407" s="207" t="s">
        <v>178</v>
      </c>
      <c r="I407" s="261"/>
      <c r="J407" s="205"/>
      <c r="K407" s="260"/>
      <c r="L407" s="260"/>
      <c r="M407" s="203"/>
      <c r="N407" s="171" t="e">
        <f>VLOOKUP(C407,'Points-2015'!D:E,2,FALSE)</f>
        <v>#N/A</v>
      </c>
      <c r="O407" s="171"/>
      <c r="P407" s="171"/>
      <c r="Q407" s="171"/>
      <c r="R407" s="172"/>
      <c r="T407" s="171"/>
    </row>
    <row r="408" spans="1:20" s="170" customFormat="1" ht="24" hidden="1" customHeight="1">
      <c r="A408" s="169">
        <f t="shared" si="12"/>
        <v>4</v>
      </c>
      <c r="B408" s="259" t="s">
        <v>728</v>
      </c>
      <c r="C408" s="201" t="s">
        <v>175</v>
      </c>
      <c r="D408" s="200" t="s">
        <v>176</v>
      </c>
      <c r="E408" s="200" t="s">
        <v>177</v>
      </c>
      <c r="F408" s="199" t="s">
        <v>720</v>
      </c>
      <c r="G408" s="198"/>
      <c r="H408" s="197" t="s">
        <v>178</v>
      </c>
      <c r="I408" s="258"/>
      <c r="J408" s="195"/>
      <c r="K408" s="257"/>
      <c r="L408" s="257"/>
      <c r="M408" s="193"/>
      <c r="N408" s="171" t="e">
        <f>VLOOKUP(C408,'Points-2015'!D:E,2,FALSE)</f>
        <v>#N/A</v>
      </c>
      <c r="O408" s="171"/>
      <c r="P408" s="171"/>
      <c r="Q408" s="171"/>
      <c r="R408" s="172"/>
      <c r="T408" s="171"/>
    </row>
    <row r="409" spans="1:20" s="170" customFormat="1" ht="24" hidden="1" customHeight="1" thickBot="1">
      <c r="A409" s="169">
        <f t="shared" si="12"/>
        <v>4</v>
      </c>
      <c r="B409" s="278" t="s">
        <v>728</v>
      </c>
      <c r="C409" s="191" t="s">
        <v>175</v>
      </c>
      <c r="D409" s="190" t="s">
        <v>176</v>
      </c>
      <c r="E409" s="190" t="s">
        <v>177</v>
      </c>
      <c r="F409" s="189" t="s">
        <v>720</v>
      </c>
      <c r="G409" s="188"/>
      <c r="H409" s="187" t="s">
        <v>178</v>
      </c>
      <c r="I409" s="256"/>
      <c r="J409" s="185"/>
      <c r="K409" s="255"/>
      <c r="L409" s="255"/>
      <c r="M409" s="183"/>
      <c r="N409" s="171" t="e">
        <f>VLOOKUP(C409,'Points-2015'!D:E,2,FALSE)</f>
        <v>#N/A</v>
      </c>
      <c r="O409" s="171"/>
      <c r="P409" s="171"/>
      <c r="Q409" s="171"/>
      <c r="R409" s="172"/>
      <c r="T409" s="171"/>
    </row>
    <row r="410" spans="1:20" s="170" customFormat="1" ht="6.75" hidden="1" customHeight="1" thickBot="1">
      <c r="A410" s="182">
        <f t="shared" si="12"/>
        <v>4</v>
      </c>
      <c r="B410" s="267" t="s">
        <v>728</v>
      </c>
      <c r="C410" s="266"/>
      <c r="D410" s="265"/>
      <c r="E410" s="265"/>
      <c r="F410" s="178"/>
      <c r="G410" s="264"/>
      <c r="H410" s="177"/>
      <c r="I410" s="176"/>
      <c r="J410" s="263"/>
      <c r="K410" s="174"/>
      <c r="L410" s="174"/>
      <c r="M410" s="213"/>
      <c r="N410" s="171" t="e">
        <f>VLOOKUP(C410,'Points-2015'!D:E,2,FALSE)</f>
        <v>#N/A</v>
      </c>
      <c r="O410" s="171"/>
      <c r="P410" s="171"/>
      <c r="Q410" s="171"/>
      <c r="R410" s="172"/>
      <c r="T410" s="171"/>
    </row>
    <row r="411" spans="1:20" s="170" customFormat="1" ht="24" hidden="1" customHeight="1">
      <c r="A411" s="169">
        <f t="shared" si="12"/>
        <v>5</v>
      </c>
      <c r="B411" s="276" t="s">
        <v>728</v>
      </c>
      <c r="C411" s="251" t="s">
        <v>175</v>
      </c>
      <c r="D411" s="250" t="s">
        <v>176</v>
      </c>
      <c r="E411" s="250" t="s">
        <v>177</v>
      </c>
      <c r="F411" s="249" t="s">
        <v>720</v>
      </c>
      <c r="G411" s="248"/>
      <c r="H411" s="247" t="s">
        <v>178</v>
      </c>
      <c r="I411" s="275"/>
      <c r="J411" s="245"/>
      <c r="K411" s="274"/>
      <c r="L411" s="274"/>
      <c r="M411" s="243"/>
      <c r="N411" s="171" t="e">
        <f>VLOOKUP(C411,'Points-2015'!D:E,2,FALSE)</f>
        <v>#N/A</v>
      </c>
      <c r="O411" s="171"/>
      <c r="P411" s="171"/>
      <c r="Q411" s="171"/>
      <c r="R411" s="172"/>
      <c r="T411" s="171"/>
    </row>
    <row r="412" spans="1:20" s="170" customFormat="1" ht="24" hidden="1" customHeight="1">
      <c r="A412" s="169">
        <f t="shared" si="12"/>
        <v>5</v>
      </c>
      <c r="B412" s="273" t="s">
        <v>728</v>
      </c>
      <c r="C412" s="241" t="s">
        <v>175</v>
      </c>
      <c r="D412" s="240" t="s">
        <v>176</v>
      </c>
      <c r="E412" s="240" t="s">
        <v>177</v>
      </c>
      <c r="F412" s="239" t="s">
        <v>720</v>
      </c>
      <c r="G412" s="238"/>
      <c r="H412" s="237" t="s">
        <v>178</v>
      </c>
      <c r="I412" s="272"/>
      <c r="J412" s="235"/>
      <c r="K412" s="271"/>
      <c r="L412" s="271"/>
      <c r="M412" s="233"/>
      <c r="N412" s="171" t="e">
        <f>VLOOKUP(C412,'Points-2015'!D:E,2,FALSE)</f>
        <v>#N/A</v>
      </c>
      <c r="O412" s="171"/>
      <c r="P412" s="171"/>
      <c r="Q412" s="171"/>
      <c r="R412" s="172"/>
      <c r="T412" s="171"/>
    </row>
    <row r="413" spans="1:20" s="170" customFormat="1" ht="24" hidden="1" customHeight="1" thickBot="1">
      <c r="A413" s="169">
        <f t="shared" si="12"/>
        <v>5</v>
      </c>
      <c r="B413" s="270" t="s">
        <v>728</v>
      </c>
      <c r="C413" s="231" t="s">
        <v>175</v>
      </c>
      <c r="D413" s="230" t="s">
        <v>176</v>
      </c>
      <c r="E413" s="230" t="s">
        <v>177</v>
      </c>
      <c r="F413" s="229" t="s">
        <v>720</v>
      </c>
      <c r="G413" s="228"/>
      <c r="H413" s="227" t="s">
        <v>178</v>
      </c>
      <c r="I413" s="269"/>
      <c r="J413" s="225"/>
      <c r="K413" s="268"/>
      <c r="L413" s="268"/>
      <c r="M413" s="223"/>
      <c r="N413" s="171" t="e">
        <f>VLOOKUP(C413,'Points-2015'!D:E,2,FALSE)</f>
        <v>#N/A</v>
      </c>
      <c r="O413" s="171"/>
      <c r="P413" s="171"/>
      <c r="Q413" s="171"/>
      <c r="R413" s="172"/>
      <c r="T413" s="171"/>
    </row>
    <row r="414" spans="1:20" s="170" customFormat="1" ht="6.75" hidden="1" customHeight="1" thickBot="1">
      <c r="A414" s="182">
        <f t="shared" si="12"/>
        <v>5</v>
      </c>
      <c r="B414" s="267" t="s">
        <v>728</v>
      </c>
      <c r="C414" s="266"/>
      <c r="D414" s="265"/>
      <c r="E414" s="265"/>
      <c r="F414" s="178"/>
      <c r="G414" s="264"/>
      <c r="H414" s="177"/>
      <c r="I414" s="176"/>
      <c r="J414" s="263"/>
      <c r="K414" s="174"/>
      <c r="L414" s="174"/>
      <c r="M414" s="213"/>
      <c r="N414" s="171" t="e">
        <f>VLOOKUP(C414,'Points-2015'!D:E,2,FALSE)</f>
        <v>#N/A</v>
      </c>
      <c r="O414" s="171"/>
      <c r="P414" s="171"/>
      <c r="Q414" s="171"/>
      <c r="R414" s="172"/>
      <c r="T414" s="171"/>
    </row>
    <row r="415" spans="1:20" s="170" customFormat="1" ht="24" hidden="1" customHeight="1">
      <c r="A415" s="169">
        <f t="shared" si="12"/>
        <v>6</v>
      </c>
      <c r="B415" s="262" t="s">
        <v>728</v>
      </c>
      <c r="C415" s="211" t="s">
        <v>175</v>
      </c>
      <c r="D415" s="210" t="s">
        <v>176</v>
      </c>
      <c r="E415" s="210" t="s">
        <v>177</v>
      </c>
      <c r="F415" s="209" t="s">
        <v>720</v>
      </c>
      <c r="G415" s="208"/>
      <c r="H415" s="207" t="s">
        <v>178</v>
      </c>
      <c r="I415" s="261"/>
      <c r="J415" s="205"/>
      <c r="K415" s="260"/>
      <c r="L415" s="260"/>
      <c r="M415" s="203"/>
      <c r="N415" s="171" t="e">
        <f>VLOOKUP(C415,'Points-2015'!D:E,2,FALSE)</f>
        <v>#N/A</v>
      </c>
      <c r="O415" s="171"/>
      <c r="P415" s="171"/>
      <c r="Q415" s="171"/>
      <c r="R415" s="172"/>
      <c r="T415" s="171"/>
    </row>
    <row r="416" spans="1:20" s="170" customFormat="1" ht="24" hidden="1" customHeight="1">
      <c r="A416" s="169">
        <f t="shared" si="12"/>
        <v>6</v>
      </c>
      <c r="B416" s="259" t="s">
        <v>728</v>
      </c>
      <c r="C416" s="201" t="s">
        <v>175</v>
      </c>
      <c r="D416" s="200" t="s">
        <v>176</v>
      </c>
      <c r="E416" s="200" t="s">
        <v>177</v>
      </c>
      <c r="F416" s="199" t="s">
        <v>720</v>
      </c>
      <c r="G416" s="198"/>
      <c r="H416" s="197" t="s">
        <v>178</v>
      </c>
      <c r="I416" s="258"/>
      <c r="J416" s="195"/>
      <c r="K416" s="257"/>
      <c r="L416" s="257"/>
      <c r="M416" s="193"/>
      <c r="N416" s="171" t="e">
        <f>VLOOKUP(C416,'Points-2015'!D:E,2,FALSE)</f>
        <v>#N/A</v>
      </c>
      <c r="O416" s="171"/>
      <c r="P416" s="171"/>
      <c r="Q416" s="171"/>
      <c r="R416" s="172"/>
      <c r="T416" s="171"/>
    </row>
    <row r="417" spans="1:20" s="170" customFormat="1" ht="24" hidden="1" customHeight="1" thickBot="1">
      <c r="A417" s="169">
        <f t="shared" si="12"/>
        <v>6</v>
      </c>
      <c r="B417" s="278" t="s">
        <v>728</v>
      </c>
      <c r="C417" s="191" t="s">
        <v>175</v>
      </c>
      <c r="D417" s="190" t="s">
        <v>176</v>
      </c>
      <c r="E417" s="190" t="s">
        <v>177</v>
      </c>
      <c r="F417" s="189" t="s">
        <v>720</v>
      </c>
      <c r="G417" s="188"/>
      <c r="H417" s="187" t="s">
        <v>178</v>
      </c>
      <c r="I417" s="256"/>
      <c r="J417" s="185"/>
      <c r="K417" s="255"/>
      <c r="L417" s="255"/>
      <c r="M417" s="183"/>
      <c r="N417" s="171" t="e">
        <f>VLOOKUP(C417,'Points-2015'!D:E,2,FALSE)</f>
        <v>#N/A</v>
      </c>
      <c r="O417" s="171"/>
      <c r="P417" s="171"/>
      <c r="Q417" s="171"/>
      <c r="R417" s="172"/>
      <c r="T417" s="171"/>
    </row>
    <row r="418" spans="1:20" s="170" customFormat="1" ht="6.75" hidden="1" customHeight="1" thickBot="1">
      <c r="A418" s="182">
        <f t="shared" si="12"/>
        <v>6</v>
      </c>
      <c r="B418" s="267" t="s">
        <v>728</v>
      </c>
      <c r="C418" s="266"/>
      <c r="D418" s="265"/>
      <c r="E418" s="265"/>
      <c r="F418" s="178"/>
      <c r="G418" s="264"/>
      <c r="H418" s="177"/>
      <c r="I418" s="176"/>
      <c r="J418" s="263"/>
      <c r="K418" s="174"/>
      <c r="L418" s="174"/>
      <c r="M418" s="213"/>
      <c r="N418" s="171" t="e">
        <f>VLOOKUP(C418,'Points-2015'!D:E,2,FALSE)</f>
        <v>#N/A</v>
      </c>
      <c r="O418" s="171"/>
      <c r="P418" s="171"/>
      <c r="Q418" s="171"/>
      <c r="R418" s="172"/>
      <c r="T418" s="171"/>
    </row>
    <row r="419" spans="1:20" s="170" customFormat="1" ht="24" hidden="1" customHeight="1">
      <c r="A419" s="169">
        <f t="shared" si="12"/>
        <v>7</v>
      </c>
      <c r="B419" s="276" t="s">
        <v>728</v>
      </c>
      <c r="C419" s="251" t="s">
        <v>175</v>
      </c>
      <c r="D419" s="250" t="s">
        <v>176</v>
      </c>
      <c r="E419" s="250" t="s">
        <v>177</v>
      </c>
      <c r="F419" s="249" t="s">
        <v>720</v>
      </c>
      <c r="G419" s="248"/>
      <c r="H419" s="247" t="s">
        <v>178</v>
      </c>
      <c r="I419" s="275"/>
      <c r="J419" s="245"/>
      <c r="K419" s="274"/>
      <c r="L419" s="274"/>
      <c r="M419" s="243"/>
      <c r="N419" s="171" t="e">
        <f>VLOOKUP(C419,'Points-2015'!D:E,2,FALSE)</f>
        <v>#N/A</v>
      </c>
      <c r="O419" s="171"/>
      <c r="P419" s="171"/>
      <c r="Q419" s="171"/>
      <c r="R419" s="172"/>
      <c r="T419" s="171"/>
    </row>
    <row r="420" spans="1:20" s="170" customFormat="1" ht="24" hidden="1" customHeight="1">
      <c r="A420" s="169">
        <f t="shared" si="12"/>
        <v>7</v>
      </c>
      <c r="B420" s="273" t="s">
        <v>728</v>
      </c>
      <c r="C420" s="241" t="s">
        <v>175</v>
      </c>
      <c r="D420" s="240" t="s">
        <v>176</v>
      </c>
      <c r="E420" s="240" t="s">
        <v>177</v>
      </c>
      <c r="F420" s="239" t="s">
        <v>720</v>
      </c>
      <c r="G420" s="238"/>
      <c r="H420" s="237" t="s">
        <v>178</v>
      </c>
      <c r="I420" s="272"/>
      <c r="J420" s="235"/>
      <c r="K420" s="271"/>
      <c r="L420" s="271"/>
      <c r="M420" s="233"/>
      <c r="N420" s="171" t="e">
        <f>VLOOKUP(C420,'Points-2015'!D:E,2,FALSE)</f>
        <v>#N/A</v>
      </c>
      <c r="O420" s="171"/>
      <c r="P420" s="171"/>
      <c r="Q420" s="171"/>
      <c r="R420" s="172"/>
      <c r="T420" s="171"/>
    </row>
    <row r="421" spans="1:20" s="170" customFormat="1" ht="24" hidden="1" customHeight="1" thickBot="1">
      <c r="A421" s="169">
        <f t="shared" si="12"/>
        <v>7</v>
      </c>
      <c r="B421" s="270" t="s">
        <v>728</v>
      </c>
      <c r="C421" s="231" t="s">
        <v>175</v>
      </c>
      <c r="D421" s="230" t="s">
        <v>176</v>
      </c>
      <c r="E421" s="230" t="s">
        <v>177</v>
      </c>
      <c r="F421" s="229" t="s">
        <v>720</v>
      </c>
      <c r="G421" s="228"/>
      <c r="H421" s="227" t="s">
        <v>178</v>
      </c>
      <c r="I421" s="269"/>
      <c r="J421" s="225"/>
      <c r="K421" s="268"/>
      <c r="L421" s="268"/>
      <c r="M421" s="223"/>
      <c r="N421" s="171" t="e">
        <f>VLOOKUP(C421,'Points-2015'!D:E,2,FALSE)</f>
        <v>#N/A</v>
      </c>
      <c r="O421" s="171"/>
      <c r="P421" s="171"/>
      <c r="Q421" s="171"/>
      <c r="R421" s="172"/>
      <c r="T421" s="171"/>
    </row>
    <row r="422" spans="1:20" s="170" customFormat="1" ht="6.75" hidden="1" customHeight="1" thickBot="1">
      <c r="A422" s="182">
        <f t="shared" si="12"/>
        <v>7</v>
      </c>
      <c r="B422" s="267" t="s">
        <v>728</v>
      </c>
      <c r="C422" s="266"/>
      <c r="D422" s="265"/>
      <c r="E422" s="265"/>
      <c r="F422" s="178"/>
      <c r="G422" s="264"/>
      <c r="H422" s="177"/>
      <c r="I422" s="176"/>
      <c r="J422" s="263"/>
      <c r="K422" s="174"/>
      <c r="L422" s="174"/>
      <c r="M422" s="213"/>
      <c r="N422" s="171" t="e">
        <f>VLOOKUP(C422,'Points-2015'!D:E,2,FALSE)</f>
        <v>#N/A</v>
      </c>
      <c r="O422" s="171"/>
      <c r="P422" s="171"/>
      <c r="Q422" s="171"/>
      <c r="R422" s="172"/>
      <c r="T422" s="171"/>
    </row>
    <row r="423" spans="1:20" s="170" customFormat="1" ht="24" hidden="1" customHeight="1">
      <c r="A423" s="169">
        <f t="shared" si="12"/>
        <v>8</v>
      </c>
      <c r="B423" s="262" t="s">
        <v>728</v>
      </c>
      <c r="C423" s="211" t="s">
        <v>175</v>
      </c>
      <c r="D423" s="210" t="s">
        <v>176</v>
      </c>
      <c r="E423" s="210" t="s">
        <v>177</v>
      </c>
      <c r="F423" s="209" t="s">
        <v>720</v>
      </c>
      <c r="G423" s="208"/>
      <c r="H423" s="207" t="s">
        <v>178</v>
      </c>
      <c r="I423" s="261"/>
      <c r="J423" s="205"/>
      <c r="K423" s="260"/>
      <c r="L423" s="260"/>
      <c r="M423" s="203"/>
      <c r="N423" s="171" t="e">
        <f>VLOOKUP(C423,'Points-2015'!D:E,2,FALSE)</f>
        <v>#N/A</v>
      </c>
      <c r="O423" s="171"/>
      <c r="P423" s="171"/>
      <c r="Q423" s="171"/>
      <c r="R423" s="172"/>
      <c r="T423" s="171"/>
    </row>
    <row r="424" spans="1:20" s="170" customFormat="1" ht="24" hidden="1" customHeight="1">
      <c r="A424" s="169">
        <f t="shared" si="12"/>
        <v>8</v>
      </c>
      <c r="B424" s="259" t="s">
        <v>728</v>
      </c>
      <c r="C424" s="201" t="s">
        <v>175</v>
      </c>
      <c r="D424" s="200" t="s">
        <v>176</v>
      </c>
      <c r="E424" s="200" t="s">
        <v>177</v>
      </c>
      <c r="F424" s="199" t="s">
        <v>720</v>
      </c>
      <c r="G424" s="198"/>
      <c r="H424" s="197" t="s">
        <v>178</v>
      </c>
      <c r="I424" s="258"/>
      <c r="J424" s="195"/>
      <c r="K424" s="257"/>
      <c r="L424" s="257"/>
      <c r="M424" s="193"/>
      <c r="N424" s="171" t="e">
        <f>VLOOKUP(C424,'Points-2015'!D:E,2,FALSE)</f>
        <v>#N/A</v>
      </c>
      <c r="O424" s="171"/>
      <c r="P424" s="171"/>
      <c r="Q424" s="171"/>
      <c r="R424" s="172"/>
      <c r="T424" s="171"/>
    </row>
    <row r="425" spans="1:20" s="170" customFormat="1" ht="24" hidden="1" customHeight="1" thickBot="1">
      <c r="A425" s="169">
        <f t="shared" si="12"/>
        <v>8</v>
      </c>
      <c r="B425" s="278" t="s">
        <v>728</v>
      </c>
      <c r="C425" s="191" t="s">
        <v>175</v>
      </c>
      <c r="D425" s="190" t="s">
        <v>176</v>
      </c>
      <c r="E425" s="190" t="s">
        <v>177</v>
      </c>
      <c r="F425" s="189" t="s">
        <v>720</v>
      </c>
      <c r="G425" s="188"/>
      <c r="H425" s="187" t="s">
        <v>178</v>
      </c>
      <c r="I425" s="256"/>
      <c r="J425" s="185"/>
      <c r="K425" s="255"/>
      <c r="L425" s="255"/>
      <c r="M425" s="183"/>
      <c r="N425" s="171" t="e">
        <f>VLOOKUP(C425,'Points-2015'!D:E,2,FALSE)</f>
        <v>#N/A</v>
      </c>
      <c r="O425" s="171"/>
      <c r="P425" s="171"/>
      <c r="Q425" s="171"/>
      <c r="R425" s="172"/>
      <c r="T425" s="171"/>
    </row>
    <row r="426" spans="1:20" s="170" customFormat="1" ht="6.75" hidden="1" customHeight="1" thickBot="1">
      <c r="A426" s="182">
        <f t="shared" si="12"/>
        <v>8</v>
      </c>
      <c r="B426" s="267" t="s">
        <v>728</v>
      </c>
      <c r="C426" s="266"/>
      <c r="D426" s="265"/>
      <c r="E426" s="265"/>
      <c r="F426" s="178"/>
      <c r="G426" s="264"/>
      <c r="H426" s="177"/>
      <c r="I426" s="176"/>
      <c r="J426" s="263"/>
      <c r="K426" s="174"/>
      <c r="L426" s="174"/>
      <c r="M426" s="213"/>
      <c r="N426" s="171" t="e">
        <f>VLOOKUP(C426,'Points-2015'!D:E,2,FALSE)</f>
        <v>#N/A</v>
      </c>
      <c r="O426" s="171"/>
      <c r="P426" s="171"/>
      <c r="Q426" s="171"/>
      <c r="R426" s="172"/>
      <c r="T426" s="171"/>
    </row>
    <row r="427" spans="1:20" s="170" customFormat="1" ht="24" hidden="1" customHeight="1">
      <c r="A427" s="169">
        <f t="shared" si="12"/>
        <v>9</v>
      </c>
      <c r="B427" s="276" t="s">
        <v>728</v>
      </c>
      <c r="C427" s="251" t="s">
        <v>175</v>
      </c>
      <c r="D427" s="250" t="s">
        <v>176</v>
      </c>
      <c r="E427" s="250" t="s">
        <v>177</v>
      </c>
      <c r="F427" s="249" t="s">
        <v>720</v>
      </c>
      <c r="G427" s="248"/>
      <c r="H427" s="247" t="s">
        <v>178</v>
      </c>
      <c r="I427" s="275"/>
      <c r="J427" s="245"/>
      <c r="K427" s="274"/>
      <c r="L427" s="274"/>
      <c r="M427" s="243"/>
      <c r="N427" s="171" t="e">
        <f>VLOOKUP(C427,'Points-2015'!D:E,2,FALSE)</f>
        <v>#N/A</v>
      </c>
      <c r="O427" s="171"/>
      <c r="P427" s="171"/>
      <c r="Q427" s="171"/>
      <c r="R427" s="172"/>
      <c r="T427" s="171"/>
    </row>
    <row r="428" spans="1:20" s="170" customFormat="1" ht="24" hidden="1" customHeight="1">
      <c r="A428" s="169">
        <f t="shared" si="12"/>
        <v>9</v>
      </c>
      <c r="B428" s="273" t="s">
        <v>728</v>
      </c>
      <c r="C428" s="241" t="s">
        <v>175</v>
      </c>
      <c r="D428" s="240" t="s">
        <v>176</v>
      </c>
      <c r="E428" s="240" t="s">
        <v>177</v>
      </c>
      <c r="F428" s="239" t="s">
        <v>720</v>
      </c>
      <c r="G428" s="238"/>
      <c r="H428" s="237" t="s">
        <v>178</v>
      </c>
      <c r="I428" s="272"/>
      <c r="J428" s="235"/>
      <c r="K428" s="271"/>
      <c r="L428" s="271"/>
      <c r="M428" s="233"/>
      <c r="N428" s="171" t="e">
        <f>VLOOKUP(C428,'Points-2015'!D:E,2,FALSE)</f>
        <v>#N/A</v>
      </c>
      <c r="O428" s="171"/>
      <c r="P428" s="171"/>
      <c r="Q428" s="171"/>
      <c r="R428" s="172"/>
      <c r="T428" s="171"/>
    </row>
    <row r="429" spans="1:20" s="170" customFormat="1" ht="24" hidden="1" customHeight="1" thickBot="1">
      <c r="A429" s="169">
        <f t="shared" si="12"/>
        <v>9</v>
      </c>
      <c r="B429" s="270" t="s">
        <v>728</v>
      </c>
      <c r="C429" s="231" t="s">
        <v>175</v>
      </c>
      <c r="D429" s="230" t="s">
        <v>176</v>
      </c>
      <c r="E429" s="230" t="s">
        <v>177</v>
      </c>
      <c r="F429" s="229" t="s">
        <v>720</v>
      </c>
      <c r="G429" s="228"/>
      <c r="H429" s="227" t="s">
        <v>178</v>
      </c>
      <c r="I429" s="269"/>
      <c r="J429" s="225"/>
      <c r="K429" s="268"/>
      <c r="L429" s="268"/>
      <c r="M429" s="223"/>
      <c r="N429" s="171" t="e">
        <f>VLOOKUP(C429,'Points-2015'!D:E,2,FALSE)</f>
        <v>#N/A</v>
      </c>
      <c r="O429" s="171"/>
      <c r="P429" s="171"/>
      <c r="Q429" s="171"/>
      <c r="R429" s="172"/>
      <c r="T429" s="171"/>
    </row>
    <row r="430" spans="1:20" s="170" customFormat="1" ht="6.75" hidden="1" customHeight="1" thickBot="1">
      <c r="A430" s="182">
        <f t="shared" si="12"/>
        <v>9</v>
      </c>
      <c r="B430" s="267" t="s">
        <v>728</v>
      </c>
      <c r="C430" s="266"/>
      <c r="D430" s="265"/>
      <c r="E430" s="265"/>
      <c r="F430" s="178"/>
      <c r="G430" s="264"/>
      <c r="H430" s="177"/>
      <c r="I430" s="176"/>
      <c r="J430" s="263"/>
      <c r="K430" s="174"/>
      <c r="L430" s="174"/>
      <c r="M430" s="213"/>
      <c r="N430" s="171" t="e">
        <f>VLOOKUP(C430,'Points-2015'!D:E,2,FALSE)</f>
        <v>#N/A</v>
      </c>
      <c r="O430" s="171"/>
      <c r="P430" s="171"/>
      <c r="Q430" s="171"/>
      <c r="R430" s="172"/>
      <c r="T430" s="171"/>
    </row>
    <row r="431" spans="1:20" s="170" customFormat="1" ht="24" hidden="1" customHeight="1">
      <c r="A431" s="169">
        <f t="shared" ref="A431:A458" si="13">A427+1</f>
        <v>10</v>
      </c>
      <c r="B431" s="262" t="s">
        <v>728</v>
      </c>
      <c r="C431" s="211" t="s">
        <v>175</v>
      </c>
      <c r="D431" s="210" t="s">
        <v>176</v>
      </c>
      <c r="E431" s="210" t="s">
        <v>177</v>
      </c>
      <c r="F431" s="209" t="s">
        <v>720</v>
      </c>
      <c r="G431" s="208"/>
      <c r="H431" s="207" t="s">
        <v>178</v>
      </c>
      <c r="I431" s="261"/>
      <c r="J431" s="205"/>
      <c r="K431" s="260"/>
      <c r="L431" s="260"/>
      <c r="M431" s="203"/>
      <c r="N431" s="171" t="e">
        <f>VLOOKUP(C431,'Points-2015'!D:E,2,FALSE)</f>
        <v>#N/A</v>
      </c>
      <c r="O431" s="171"/>
      <c r="P431" s="171"/>
      <c r="Q431" s="171"/>
      <c r="R431" s="172"/>
      <c r="T431" s="171"/>
    </row>
    <row r="432" spans="1:20" s="170" customFormat="1" ht="24" hidden="1" customHeight="1">
      <c r="A432" s="169">
        <f t="shared" si="13"/>
        <v>10</v>
      </c>
      <c r="B432" s="259" t="s">
        <v>728</v>
      </c>
      <c r="C432" s="201" t="s">
        <v>175</v>
      </c>
      <c r="D432" s="200" t="s">
        <v>176</v>
      </c>
      <c r="E432" s="200" t="s">
        <v>177</v>
      </c>
      <c r="F432" s="199" t="s">
        <v>720</v>
      </c>
      <c r="G432" s="198"/>
      <c r="H432" s="197" t="s">
        <v>178</v>
      </c>
      <c r="I432" s="258"/>
      <c r="J432" s="195"/>
      <c r="K432" s="257"/>
      <c r="L432" s="257"/>
      <c r="M432" s="193"/>
      <c r="N432" s="171" t="e">
        <f>VLOOKUP(C432,'Points-2015'!D:E,2,FALSE)</f>
        <v>#N/A</v>
      </c>
      <c r="O432" s="171"/>
      <c r="P432" s="171"/>
      <c r="Q432" s="171"/>
      <c r="R432" s="172"/>
      <c r="T432" s="171"/>
    </row>
    <row r="433" spans="1:20" s="170" customFormat="1" ht="24" hidden="1" customHeight="1" thickBot="1">
      <c r="A433" s="169">
        <f t="shared" si="13"/>
        <v>10</v>
      </c>
      <c r="B433" s="278" t="s">
        <v>728</v>
      </c>
      <c r="C433" s="191" t="s">
        <v>175</v>
      </c>
      <c r="D433" s="190" t="s">
        <v>176</v>
      </c>
      <c r="E433" s="190" t="s">
        <v>177</v>
      </c>
      <c r="F433" s="189" t="s">
        <v>720</v>
      </c>
      <c r="G433" s="188"/>
      <c r="H433" s="187" t="s">
        <v>178</v>
      </c>
      <c r="I433" s="256"/>
      <c r="J433" s="185"/>
      <c r="K433" s="255"/>
      <c r="L433" s="255"/>
      <c r="M433" s="183"/>
      <c r="N433" s="171" t="e">
        <f>VLOOKUP(C433,'Points-2015'!D:E,2,FALSE)</f>
        <v>#N/A</v>
      </c>
      <c r="O433" s="171"/>
      <c r="P433" s="171"/>
      <c r="Q433" s="171"/>
      <c r="R433" s="172"/>
      <c r="T433" s="171"/>
    </row>
    <row r="434" spans="1:20" s="170" customFormat="1" ht="6.75" hidden="1" customHeight="1" thickBot="1">
      <c r="A434" s="182">
        <f t="shared" si="13"/>
        <v>10</v>
      </c>
      <c r="B434" s="267" t="s">
        <v>728</v>
      </c>
      <c r="C434" s="266"/>
      <c r="D434" s="265"/>
      <c r="E434" s="265"/>
      <c r="F434" s="178"/>
      <c r="G434" s="264"/>
      <c r="H434" s="177"/>
      <c r="I434" s="176"/>
      <c r="J434" s="263"/>
      <c r="K434" s="174"/>
      <c r="L434" s="174"/>
      <c r="M434" s="213"/>
      <c r="N434" s="171" t="e">
        <f>VLOOKUP(C434,'Points-2015'!D:E,2,FALSE)</f>
        <v>#N/A</v>
      </c>
      <c r="O434" s="171"/>
      <c r="P434" s="171"/>
      <c r="Q434" s="171"/>
      <c r="R434" s="172"/>
      <c r="T434" s="171"/>
    </row>
    <row r="435" spans="1:20" s="170" customFormat="1" ht="24" hidden="1" customHeight="1">
      <c r="A435" s="169">
        <f t="shared" si="13"/>
        <v>11</v>
      </c>
      <c r="B435" s="276" t="s">
        <v>728</v>
      </c>
      <c r="C435" s="251" t="s">
        <v>175</v>
      </c>
      <c r="D435" s="250" t="s">
        <v>176</v>
      </c>
      <c r="E435" s="250" t="s">
        <v>177</v>
      </c>
      <c r="F435" s="249" t="s">
        <v>720</v>
      </c>
      <c r="G435" s="248"/>
      <c r="H435" s="247" t="s">
        <v>178</v>
      </c>
      <c r="I435" s="275"/>
      <c r="J435" s="245"/>
      <c r="K435" s="274"/>
      <c r="L435" s="274"/>
      <c r="M435" s="243"/>
      <c r="N435" s="171" t="e">
        <f>VLOOKUP(C435,'Points-2015'!D:E,2,FALSE)</f>
        <v>#N/A</v>
      </c>
      <c r="O435" s="171"/>
      <c r="P435" s="171"/>
      <c r="Q435" s="171"/>
      <c r="R435" s="172"/>
      <c r="T435" s="171"/>
    </row>
    <row r="436" spans="1:20" s="170" customFormat="1" ht="24" hidden="1" customHeight="1">
      <c r="A436" s="169">
        <f t="shared" si="13"/>
        <v>11</v>
      </c>
      <c r="B436" s="273" t="s">
        <v>728</v>
      </c>
      <c r="C436" s="241" t="s">
        <v>175</v>
      </c>
      <c r="D436" s="240" t="s">
        <v>176</v>
      </c>
      <c r="E436" s="240" t="s">
        <v>177</v>
      </c>
      <c r="F436" s="239" t="s">
        <v>720</v>
      </c>
      <c r="G436" s="238"/>
      <c r="H436" s="237" t="s">
        <v>178</v>
      </c>
      <c r="I436" s="272"/>
      <c r="J436" s="235"/>
      <c r="K436" s="271"/>
      <c r="L436" s="271"/>
      <c r="M436" s="233"/>
      <c r="N436" s="171" t="e">
        <f>VLOOKUP(C436,'Points-2015'!D:E,2,FALSE)</f>
        <v>#N/A</v>
      </c>
      <c r="O436" s="171"/>
      <c r="P436" s="171"/>
      <c r="Q436" s="171"/>
      <c r="R436" s="172"/>
      <c r="T436" s="171"/>
    </row>
    <row r="437" spans="1:20" s="170" customFormat="1" ht="24" hidden="1" customHeight="1" thickBot="1">
      <c r="A437" s="169">
        <f t="shared" si="13"/>
        <v>11</v>
      </c>
      <c r="B437" s="270" t="s">
        <v>728</v>
      </c>
      <c r="C437" s="231" t="s">
        <v>175</v>
      </c>
      <c r="D437" s="230" t="s">
        <v>176</v>
      </c>
      <c r="E437" s="230" t="s">
        <v>177</v>
      </c>
      <c r="F437" s="229" t="s">
        <v>720</v>
      </c>
      <c r="G437" s="228"/>
      <c r="H437" s="227" t="s">
        <v>178</v>
      </c>
      <c r="I437" s="269"/>
      <c r="J437" s="225"/>
      <c r="K437" s="268"/>
      <c r="L437" s="268"/>
      <c r="M437" s="223"/>
      <c r="N437" s="171" t="e">
        <f>VLOOKUP(C437,'Points-2015'!D:E,2,FALSE)</f>
        <v>#N/A</v>
      </c>
      <c r="O437" s="171"/>
      <c r="P437" s="171"/>
      <c r="Q437" s="171"/>
      <c r="R437" s="172"/>
      <c r="T437" s="171"/>
    </row>
    <row r="438" spans="1:20" s="170" customFormat="1" ht="6.75" hidden="1" customHeight="1" thickBot="1">
      <c r="A438" s="182">
        <f t="shared" si="13"/>
        <v>11</v>
      </c>
      <c r="B438" s="267" t="s">
        <v>728</v>
      </c>
      <c r="C438" s="266"/>
      <c r="D438" s="265"/>
      <c r="E438" s="265"/>
      <c r="F438" s="178"/>
      <c r="G438" s="264"/>
      <c r="H438" s="177"/>
      <c r="I438" s="176"/>
      <c r="J438" s="263"/>
      <c r="K438" s="174"/>
      <c r="L438" s="174"/>
      <c r="M438" s="213"/>
      <c r="N438" s="171" t="e">
        <f>VLOOKUP(C438,'Points-2015'!D:E,2,FALSE)</f>
        <v>#N/A</v>
      </c>
      <c r="O438" s="171"/>
      <c r="P438" s="171"/>
      <c r="Q438" s="171"/>
      <c r="R438" s="172"/>
      <c r="T438" s="171"/>
    </row>
    <row r="439" spans="1:20" s="170" customFormat="1" ht="24" hidden="1" customHeight="1">
      <c r="A439" s="169">
        <f t="shared" si="13"/>
        <v>12</v>
      </c>
      <c r="B439" s="262" t="s">
        <v>728</v>
      </c>
      <c r="C439" s="211" t="s">
        <v>175</v>
      </c>
      <c r="D439" s="210" t="s">
        <v>176</v>
      </c>
      <c r="E439" s="210" t="s">
        <v>177</v>
      </c>
      <c r="F439" s="209" t="s">
        <v>720</v>
      </c>
      <c r="G439" s="208"/>
      <c r="H439" s="207" t="s">
        <v>178</v>
      </c>
      <c r="I439" s="261"/>
      <c r="J439" s="205"/>
      <c r="K439" s="260"/>
      <c r="L439" s="260"/>
      <c r="M439" s="203"/>
      <c r="N439" s="171" t="e">
        <f>VLOOKUP(C439,'Points-2015'!D:E,2,FALSE)</f>
        <v>#N/A</v>
      </c>
      <c r="O439" s="171"/>
      <c r="P439" s="171"/>
      <c r="Q439" s="171"/>
      <c r="R439" s="172"/>
      <c r="T439" s="171"/>
    </row>
    <row r="440" spans="1:20" s="170" customFormat="1" ht="24" hidden="1" customHeight="1">
      <c r="A440" s="169">
        <f t="shared" si="13"/>
        <v>12</v>
      </c>
      <c r="B440" s="259" t="s">
        <v>728</v>
      </c>
      <c r="C440" s="201" t="s">
        <v>175</v>
      </c>
      <c r="D440" s="200" t="s">
        <v>176</v>
      </c>
      <c r="E440" s="200" t="s">
        <v>177</v>
      </c>
      <c r="F440" s="199" t="s">
        <v>720</v>
      </c>
      <c r="G440" s="198"/>
      <c r="H440" s="197" t="s">
        <v>178</v>
      </c>
      <c r="I440" s="258"/>
      <c r="J440" s="195"/>
      <c r="K440" s="257"/>
      <c r="L440" s="257"/>
      <c r="M440" s="193"/>
      <c r="N440" s="171" t="e">
        <f>VLOOKUP(C440,'Points-2015'!D:E,2,FALSE)</f>
        <v>#N/A</v>
      </c>
      <c r="O440" s="171"/>
      <c r="P440" s="171"/>
      <c r="Q440" s="171"/>
      <c r="R440" s="172"/>
      <c r="T440" s="171"/>
    </row>
    <row r="441" spans="1:20" s="170" customFormat="1" ht="24" hidden="1" customHeight="1" thickBot="1">
      <c r="A441" s="169">
        <f t="shared" si="13"/>
        <v>12</v>
      </c>
      <c r="B441" s="278" t="s">
        <v>728</v>
      </c>
      <c r="C441" s="191" t="s">
        <v>175</v>
      </c>
      <c r="D441" s="190" t="s">
        <v>176</v>
      </c>
      <c r="E441" s="190" t="s">
        <v>177</v>
      </c>
      <c r="F441" s="189" t="s">
        <v>720</v>
      </c>
      <c r="G441" s="188"/>
      <c r="H441" s="187" t="s">
        <v>178</v>
      </c>
      <c r="I441" s="256"/>
      <c r="J441" s="185"/>
      <c r="K441" s="255"/>
      <c r="L441" s="255"/>
      <c r="M441" s="183"/>
      <c r="N441" s="171" t="e">
        <f>VLOOKUP(C441,'Points-2015'!D:E,2,FALSE)</f>
        <v>#N/A</v>
      </c>
      <c r="O441" s="171"/>
      <c r="P441" s="171"/>
      <c r="Q441" s="171"/>
      <c r="R441" s="172"/>
      <c r="T441" s="171"/>
    </row>
    <row r="442" spans="1:20" s="170" customFormat="1" ht="6.75" hidden="1" customHeight="1" thickBot="1">
      <c r="A442" s="182">
        <f t="shared" si="13"/>
        <v>12</v>
      </c>
      <c r="B442" s="267" t="s">
        <v>728</v>
      </c>
      <c r="C442" s="266"/>
      <c r="D442" s="265"/>
      <c r="E442" s="265"/>
      <c r="F442" s="178"/>
      <c r="G442" s="264"/>
      <c r="H442" s="177"/>
      <c r="I442" s="176"/>
      <c r="J442" s="263"/>
      <c r="K442" s="174"/>
      <c r="L442" s="174"/>
      <c r="M442" s="213"/>
      <c r="N442" s="171" t="e">
        <f>VLOOKUP(C442,'Points-2015'!D:E,2,FALSE)</f>
        <v>#N/A</v>
      </c>
      <c r="O442" s="171"/>
      <c r="P442" s="171"/>
      <c r="Q442" s="171"/>
      <c r="R442" s="172"/>
      <c r="T442" s="171"/>
    </row>
    <row r="443" spans="1:20" s="170" customFormat="1" ht="24" hidden="1" customHeight="1">
      <c r="A443" s="169">
        <f t="shared" si="13"/>
        <v>13</v>
      </c>
      <c r="B443" s="276" t="s">
        <v>728</v>
      </c>
      <c r="C443" s="251" t="s">
        <v>175</v>
      </c>
      <c r="D443" s="250" t="s">
        <v>176</v>
      </c>
      <c r="E443" s="250" t="s">
        <v>177</v>
      </c>
      <c r="F443" s="249" t="s">
        <v>720</v>
      </c>
      <c r="G443" s="248"/>
      <c r="H443" s="247" t="s">
        <v>178</v>
      </c>
      <c r="I443" s="275"/>
      <c r="J443" s="245"/>
      <c r="K443" s="274"/>
      <c r="L443" s="274"/>
      <c r="M443" s="243"/>
      <c r="N443" s="171" t="e">
        <f>VLOOKUP(C443,'Points-2015'!D:E,2,FALSE)</f>
        <v>#N/A</v>
      </c>
      <c r="O443" s="171"/>
      <c r="P443" s="171"/>
      <c r="Q443" s="171"/>
      <c r="R443" s="172"/>
      <c r="T443" s="171"/>
    </row>
    <row r="444" spans="1:20" s="170" customFormat="1" ht="24" hidden="1" customHeight="1">
      <c r="A444" s="169">
        <f t="shared" si="13"/>
        <v>13</v>
      </c>
      <c r="B444" s="273" t="s">
        <v>728</v>
      </c>
      <c r="C444" s="241" t="s">
        <v>175</v>
      </c>
      <c r="D444" s="240" t="s">
        <v>176</v>
      </c>
      <c r="E444" s="240" t="s">
        <v>177</v>
      </c>
      <c r="F444" s="239" t="s">
        <v>720</v>
      </c>
      <c r="G444" s="238"/>
      <c r="H444" s="237" t="s">
        <v>178</v>
      </c>
      <c r="I444" s="272"/>
      <c r="J444" s="235"/>
      <c r="K444" s="271"/>
      <c r="L444" s="271"/>
      <c r="M444" s="233"/>
      <c r="N444" s="171" t="e">
        <f>VLOOKUP(C444,'Points-2015'!D:E,2,FALSE)</f>
        <v>#N/A</v>
      </c>
      <c r="O444" s="171"/>
      <c r="P444" s="171"/>
      <c r="Q444" s="171"/>
      <c r="R444" s="172"/>
      <c r="T444" s="171"/>
    </row>
    <row r="445" spans="1:20" s="170" customFormat="1" ht="24" hidden="1" customHeight="1" thickBot="1">
      <c r="A445" s="169">
        <f t="shared" si="13"/>
        <v>13</v>
      </c>
      <c r="B445" s="270" t="s">
        <v>728</v>
      </c>
      <c r="C445" s="231" t="s">
        <v>175</v>
      </c>
      <c r="D445" s="230" t="s">
        <v>176</v>
      </c>
      <c r="E445" s="230" t="s">
        <v>177</v>
      </c>
      <c r="F445" s="229" t="s">
        <v>720</v>
      </c>
      <c r="G445" s="228"/>
      <c r="H445" s="227" t="s">
        <v>178</v>
      </c>
      <c r="I445" s="269"/>
      <c r="J445" s="225"/>
      <c r="K445" s="268"/>
      <c r="L445" s="268"/>
      <c r="M445" s="223"/>
      <c r="N445" s="171" t="e">
        <f>VLOOKUP(C445,'Points-2015'!D:E,2,FALSE)</f>
        <v>#N/A</v>
      </c>
      <c r="O445" s="171"/>
      <c r="P445" s="171"/>
      <c r="Q445" s="171"/>
      <c r="R445" s="172"/>
      <c r="T445" s="171"/>
    </row>
    <row r="446" spans="1:20" s="170" customFormat="1" ht="6.75" hidden="1" customHeight="1" thickBot="1">
      <c r="A446" s="182">
        <f t="shared" si="13"/>
        <v>13</v>
      </c>
      <c r="B446" s="267" t="s">
        <v>728</v>
      </c>
      <c r="C446" s="266"/>
      <c r="D446" s="265"/>
      <c r="E446" s="265"/>
      <c r="F446" s="178"/>
      <c r="G446" s="264"/>
      <c r="H446" s="177"/>
      <c r="I446" s="176"/>
      <c r="J446" s="263"/>
      <c r="K446" s="174"/>
      <c r="L446" s="174"/>
      <c r="M446" s="213"/>
      <c r="N446" s="171" t="e">
        <f>VLOOKUP(C446,'Points-2015'!D:E,2,FALSE)</f>
        <v>#N/A</v>
      </c>
      <c r="O446" s="171"/>
      <c r="P446" s="171"/>
      <c r="Q446" s="171"/>
      <c r="R446" s="172"/>
      <c r="T446" s="171"/>
    </row>
    <row r="447" spans="1:20" s="170" customFormat="1" ht="24" hidden="1" customHeight="1">
      <c r="A447" s="169">
        <f t="shared" si="13"/>
        <v>14</v>
      </c>
      <c r="B447" s="262" t="s">
        <v>728</v>
      </c>
      <c r="C447" s="211" t="s">
        <v>175</v>
      </c>
      <c r="D447" s="210" t="s">
        <v>176</v>
      </c>
      <c r="E447" s="210" t="s">
        <v>177</v>
      </c>
      <c r="F447" s="209" t="s">
        <v>720</v>
      </c>
      <c r="G447" s="208"/>
      <c r="H447" s="207" t="s">
        <v>178</v>
      </c>
      <c r="I447" s="261"/>
      <c r="J447" s="205"/>
      <c r="K447" s="260"/>
      <c r="L447" s="260"/>
      <c r="M447" s="203"/>
      <c r="N447" s="171" t="e">
        <f>VLOOKUP(C447,'Points-2015'!D:E,2,FALSE)</f>
        <v>#N/A</v>
      </c>
      <c r="O447" s="171"/>
      <c r="P447" s="171"/>
      <c r="Q447" s="171"/>
      <c r="R447" s="172"/>
      <c r="T447" s="171"/>
    </row>
    <row r="448" spans="1:20" s="170" customFormat="1" ht="24" hidden="1" customHeight="1">
      <c r="A448" s="169">
        <f t="shared" si="13"/>
        <v>14</v>
      </c>
      <c r="B448" s="259" t="s">
        <v>728</v>
      </c>
      <c r="C448" s="201" t="s">
        <v>175</v>
      </c>
      <c r="D448" s="200" t="s">
        <v>176</v>
      </c>
      <c r="E448" s="200" t="s">
        <v>177</v>
      </c>
      <c r="F448" s="199" t="s">
        <v>720</v>
      </c>
      <c r="G448" s="198"/>
      <c r="H448" s="197" t="s">
        <v>178</v>
      </c>
      <c r="I448" s="258"/>
      <c r="J448" s="195"/>
      <c r="K448" s="257"/>
      <c r="L448" s="257"/>
      <c r="M448" s="193"/>
      <c r="N448" s="171" t="e">
        <f>VLOOKUP(C448,'Points-2015'!D:E,2,FALSE)</f>
        <v>#N/A</v>
      </c>
      <c r="O448" s="171"/>
      <c r="P448" s="171"/>
      <c r="Q448" s="171"/>
      <c r="R448" s="172"/>
      <c r="T448" s="171"/>
    </row>
    <row r="449" spans="1:20" s="170" customFormat="1" ht="24" hidden="1" customHeight="1" thickBot="1">
      <c r="A449" s="169">
        <f t="shared" si="13"/>
        <v>14</v>
      </c>
      <c r="B449" s="278" t="s">
        <v>728</v>
      </c>
      <c r="C449" s="191" t="s">
        <v>175</v>
      </c>
      <c r="D449" s="190" t="s">
        <v>176</v>
      </c>
      <c r="E449" s="190" t="s">
        <v>177</v>
      </c>
      <c r="F449" s="189" t="s">
        <v>720</v>
      </c>
      <c r="G449" s="188"/>
      <c r="H449" s="187" t="s">
        <v>178</v>
      </c>
      <c r="I449" s="256"/>
      <c r="J449" s="185"/>
      <c r="K449" s="255"/>
      <c r="L449" s="255"/>
      <c r="M449" s="183"/>
      <c r="N449" s="171" t="e">
        <f>VLOOKUP(C449,'Points-2015'!D:E,2,FALSE)</f>
        <v>#N/A</v>
      </c>
      <c r="O449" s="171"/>
      <c r="P449" s="171"/>
      <c r="Q449" s="171"/>
      <c r="R449" s="172"/>
      <c r="T449" s="171"/>
    </row>
    <row r="450" spans="1:20" s="170" customFormat="1" ht="6.75" hidden="1" customHeight="1" thickBot="1">
      <c r="A450" s="182">
        <f t="shared" si="13"/>
        <v>14</v>
      </c>
      <c r="B450" s="267" t="s">
        <v>728</v>
      </c>
      <c r="C450" s="266"/>
      <c r="D450" s="265"/>
      <c r="E450" s="265"/>
      <c r="F450" s="178"/>
      <c r="G450" s="264"/>
      <c r="H450" s="177"/>
      <c r="I450" s="176"/>
      <c r="J450" s="263"/>
      <c r="K450" s="174"/>
      <c r="L450" s="174"/>
      <c r="M450" s="213"/>
      <c r="N450" s="171" t="e">
        <f>VLOOKUP(C450,'Points-2015'!D:E,2,FALSE)</f>
        <v>#N/A</v>
      </c>
      <c r="O450" s="171"/>
      <c r="P450" s="171"/>
      <c r="Q450" s="171"/>
      <c r="R450" s="172"/>
      <c r="T450" s="171"/>
    </row>
    <row r="451" spans="1:20" s="170" customFormat="1" ht="24" hidden="1" customHeight="1">
      <c r="A451" s="169">
        <f t="shared" si="13"/>
        <v>15</v>
      </c>
      <c r="B451" s="276" t="s">
        <v>728</v>
      </c>
      <c r="C451" s="251" t="s">
        <v>175</v>
      </c>
      <c r="D451" s="250" t="s">
        <v>176</v>
      </c>
      <c r="E451" s="250" t="s">
        <v>177</v>
      </c>
      <c r="F451" s="249" t="s">
        <v>720</v>
      </c>
      <c r="G451" s="248"/>
      <c r="H451" s="247" t="s">
        <v>178</v>
      </c>
      <c r="I451" s="275"/>
      <c r="J451" s="245"/>
      <c r="K451" s="274"/>
      <c r="L451" s="274"/>
      <c r="M451" s="243"/>
      <c r="N451" s="171" t="e">
        <f>VLOOKUP(C451,'Points-2015'!D:E,2,FALSE)</f>
        <v>#N/A</v>
      </c>
      <c r="O451" s="171"/>
      <c r="P451" s="171"/>
      <c r="Q451" s="171"/>
      <c r="R451" s="172"/>
      <c r="T451" s="171"/>
    </row>
    <row r="452" spans="1:20" s="170" customFormat="1" ht="24" hidden="1" customHeight="1">
      <c r="A452" s="169">
        <f t="shared" si="13"/>
        <v>15</v>
      </c>
      <c r="B452" s="273" t="s">
        <v>728</v>
      </c>
      <c r="C452" s="241" t="s">
        <v>175</v>
      </c>
      <c r="D452" s="240" t="s">
        <v>176</v>
      </c>
      <c r="E452" s="240" t="s">
        <v>177</v>
      </c>
      <c r="F452" s="239" t="s">
        <v>720</v>
      </c>
      <c r="G452" s="238"/>
      <c r="H452" s="237" t="s">
        <v>178</v>
      </c>
      <c r="I452" s="272"/>
      <c r="J452" s="235"/>
      <c r="K452" s="271"/>
      <c r="L452" s="271"/>
      <c r="M452" s="233"/>
      <c r="N452" s="171" t="e">
        <f>VLOOKUP(C452,'Points-2015'!D:E,2,FALSE)</f>
        <v>#N/A</v>
      </c>
      <c r="O452" s="171"/>
      <c r="P452" s="171"/>
      <c r="Q452" s="171"/>
      <c r="R452" s="172"/>
      <c r="T452" s="171"/>
    </row>
    <row r="453" spans="1:20" s="170" customFormat="1" ht="24" hidden="1" customHeight="1" thickBot="1">
      <c r="A453" s="169">
        <f t="shared" si="13"/>
        <v>15</v>
      </c>
      <c r="B453" s="270" t="s">
        <v>728</v>
      </c>
      <c r="C453" s="231" t="s">
        <v>175</v>
      </c>
      <c r="D453" s="230" t="s">
        <v>176</v>
      </c>
      <c r="E453" s="230" t="s">
        <v>177</v>
      </c>
      <c r="F453" s="229" t="s">
        <v>720</v>
      </c>
      <c r="G453" s="228"/>
      <c r="H453" s="227" t="s">
        <v>178</v>
      </c>
      <c r="I453" s="269"/>
      <c r="J453" s="225"/>
      <c r="K453" s="268"/>
      <c r="L453" s="268"/>
      <c r="M453" s="223"/>
      <c r="N453" s="171" t="e">
        <f>VLOOKUP(C453,'Points-2015'!D:E,2,FALSE)</f>
        <v>#N/A</v>
      </c>
      <c r="O453" s="171"/>
      <c r="P453" s="171"/>
      <c r="Q453" s="171"/>
      <c r="R453" s="172"/>
      <c r="T453" s="171"/>
    </row>
    <row r="454" spans="1:20" s="170" customFormat="1" ht="6.75" hidden="1" customHeight="1" thickBot="1">
      <c r="A454" s="182">
        <f t="shared" si="13"/>
        <v>15</v>
      </c>
      <c r="B454" s="267" t="s">
        <v>728</v>
      </c>
      <c r="C454" s="266"/>
      <c r="D454" s="265"/>
      <c r="E454" s="265"/>
      <c r="F454" s="178"/>
      <c r="G454" s="264"/>
      <c r="H454" s="177"/>
      <c r="I454" s="176"/>
      <c r="J454" s="263"/>
      <c r="K454" s="174"/>
      <c r="L454" s="174"/>
      <c r="M454" s="213"/>
      <c r="N454" s="171" t="e">
        <f>VLOOKUP(C454,'Points-2015'!D:E,2,FALSE)</f>
        <v>#N/A</v>
      </c>
      <c r="O454" s="171"/>
      <c r="P454" s="171"/>
      <c r="Q454" s="171"/>
      <c r="R454" s="172"/>
      <c r="T454" s="171"/>
    </row>
    <row r="455" spans="1:20" s="170" customFormat="1" ht="24" hidden="1" customHeight="1">
      <c r="A455" s="169">
        <f t="shared" si="13"/>
        <v>16</v>
      </c>
      <c r="B455" s="262" t="s">
        <v>728</v>
      </c>
      <c r="C455" s="211" t="s">
        <v>175</v>
      </c>
      <c r="D455" s="210" t="s">
        <v>176</v>
      </c>
      <c r="E455" s="210" t="s">
        <v>177</v>
      </c>
      <c r="F455" s="209" t="s">
        <v>720</v>
      </c>
      <c r="G455" s="208"/>
      <c r="H455" s="207" t="s">
        <v>178</v>
      </c>
      <c r="I455" s="261"/>
      <c r="J455" s="205"/>
      <c r="K455" s="260"/>
      <c r="L455" s="260"/>
      <c r="M455" s="203"/>
      <c r="N455" s="171" t="e">
        <f>VLOOKUP(C455,'Points-2015'!D:E,2,FALSE)</f>
        <v>#N/A</v>
      </c>
      <c r="O455" s="171"/>
      <c r="P455" s="171"/>
      <c r="Q455" s="171"/>
      <c r="R455" s="172"/>
      <c r="T455" s="171"/>
    </row>
    <row r="456" spans="1:20" s="170" customFormat="1" ht="24" hidden="1" customHeight="1">
      <c r="A456" s="169">
        <f t="shared" si="13"/>
        <v>16</v>
      </c>
      <c r="B456" s="259" t="s">
        <v>728</v>
      </c>
      <c r="C456" s="201" t="s">
        <v>175</v>
      </c>
      <c r="D456" s="200" t="s">
        <v>176</v>
      </c>
      <c r="E456" s="200" t="s">
        <v>177</v>
      </c>
      <c r="F456" s="199" t="s">
        <v>720</v>
      </c>
      <c r="G456" s="198"/>
      <c r="H456" s="197" t="s">
        <v>178</v>
      </c>
      <c r="I456" s="258"/>
      <c r="J456" s="195"/>
      <c r="K456" s="257"/>
      <c r="L456" s="257"/>
      <c r="M456" s="193"/>
      <c r="N456" s="171" t="e">
        <f>VLOOKUP(C456,'Points-2015'!D:E,2,FALSE)</f>
        <v>#N/A</v>
      </c>
      <c r="O456" s="171"/>
      <c r="P456" s="171"/>
      <c r="Q456" s="171"/>
      <c r="R456" s="172"/>
      <c r="T456" s="171"/>
    </row>
    <row r="457" spans="1:20" s="170" customFormat="1" ht="24" hidden="1" customHeight="1" thickBot="1">
      <c r="A457" s="169">
        <f t="shared" si="13"/>
        <v>16</v>
      </c>
      <c r="B457" s="278" t="s">
        <v>728</v>
      </c>
      <c r="C457" s="191" t="s">
        <v>175</v>
      </c>
      <c r="D457" s="190" t="s">
        <v>176</v>
      </c>
      <c r="E457" s="190" t="s">
        <v>177</v>
      </c>
      <c r="F457" s="189" t="s">
        <v>720</v>
      </c>
      <c r="G457" s="188"/>
      <c r="H457" s="187" t="s">
        <v>178</v>
      </c>
      <c r="I457" s="256"/>
      <c r="J457" s="185"/>
      <c r="K457" s="255"/>
      <c r="L457" s="255"/>
      <c r="M457" s="183"/>
      <c r="N457" s="171" t="e">
        <f>VLOOKUP(C457,'Points-2015'!D:E,2,FALSE)</f>
        <v>#N/A</v>
      </c>
      <c r="O457" s="171"/>
      <c r="P457" s="171"/>
      <c r="Q457" s="171"/>
      <c r="R457" s="172"/>
      <c r="T457" s="171"/>
    </row>
    <row r="458" spans="1:20" s="170" customFormat="1" ht="6.75" hidden="1" customHeight="1" thickBot="1">
      <c r="A458" s="222">
        <f t="shared" si="13"/>
        <v>16</v>
      </c>
      <c r="B458" s="277"/>
      <c r="C458" s="220"/>
      <c r="D458" s="219"/>
      <c r="E458" s="219"/>
      <c r="F458" s="178"/>
      <c r="G458" s="218"/>
      <c r="H458" s="217"/>
      <c r="I458" s="254"/>
      <c r="J458" s="215"/>
      <c r="K458" s="253"/>
      <c r="L458" s="253"/>
      <c r="M458" s="213"/>
      <c r="N458" s="171" t="e">
        <f>VLOOKUP(C458,'Points-2015'!D:E,2,FALSE)</f>
        <v>#N/A</v>
      </c>
      <c r="O458" s="171"/>
      <c r="P458" s="171"/>
      <c r="Q458" s="171"/>
      <c r="R458" s="172"/>
      <c r="T458" s="171"/>
    </row>
    <row r="459" spans="1:20" s="170" customFormat="1" ht="24" hidden="1" customHeight="1">
      <c r="A459" s="169">
        <v>1</v>
      </c>
      <c r="B459" s="276"/>
      <c r="C459" s="251" t="s">
        <v>175</v>
      </c>
      <c r="D459" s="250" t="s">
        <v>176</v>
      </c>
      <c r="E459" s="250" t="s">
        <v>177</v>
      </c>
      <c r="F459" s="249" t="s">
        <v>720</v>
      </c>
      <c r="G459" s="248"/>
      <c r="H459" s="247" t="s">
        <v>178</v>
      </c>
      <c r="I459" s="275"/>
      <c r="J459" s="245"/>
      <c r="K459" s="274"/>
      <c r="L459" s="274"/>
      <c r="M459" s="243"/>
      <c r="N459" s="171" t="e">
        <f>VLOOKUP(C459,'Points-2015'!D:E,2,FALSE)</f>
        <v>#N/A</v>
      </c>
      <c r="O459" s="171"/>
      <c r="P459" s="171"/>
      <c r="Q459" s="171"/>
      <c r="R459" s="172"/>
      <c r="T459" s="171"/>
    </row>
    <row r="460" spans="1:20" s="170" customFormat="1" ht="24" hidden="1" customHeight="1">
      <c r="A460" s="169">
        <v>1</v>
      </c>
      <c r="B460" s="273" t="s">
        <v>726</v>
      </c>
      <c r="C460" s="241" t="s">
        <v>175</v>
      </c>
      <c r="D460" s="240" t="s">
        <v>176</v>
      </c>
      <c r="E460" s="240" t="s">
        <v>177</v>
      </c>
      <c r="F460" s="239" t="s">
        <v>720</v>
      </c>
      <c r="G460" s="238"/>
      <c r="H460" s="237" t="s">
        <v>178</v>
      </c>
      <c r="I460" s="272"/>
      <c r="J460" s="235"/>
      <c r="K460" s="271"/>
      <c r="L460" s="271"/>
      <c r="M460" s="233"/>
      <c r="N460" s="171" t="e">
        <f>VLOOKUP(C460,'Points-2015'!D:E,2,FALSE)</f>
        <v>#N/A</v>
      </c>
      <c r="O460" s="171"/>
      <c r="P460" s="171"/>
      <c r="Q460" s="171"/>
      <c r="R460" s="172"/>
      <c r="T460" s="171"/>
    </row>
    <row r="461" spans="1:20" s="170" customFormat="1" ht="24" hidden="1" customHeight="1" thickBot="1">
      <c r="A461" s="169">
        <v>1</v>
      </c>
      <c r="B461" s="270"/>
      <c r="C461" s="231" t="s">
        <v>175</v>
      </c>
      <c r="D461" s="230" t="s">
        <v>176</v>
      </c>
      <c r="E461" s="230" t="s">
        <v>177</v>
      </c>
      <c r="F461" s="229" t="s">
        <v>720</v>
      </c>
      <c r="G461" s="228"/>
      <c r="H461" s="227" t="s">
        <v>178</v>
      </c>
      <c r="I461" s="269"/>
      <c r="J461" s="225"/>
      <c r="K461" s="268"/>
      <c r="L461" s="268"/>
      <c r="M461" s="223"/>
      <c r="N461" s="171" t="e">
        <f>VLOOKUP(C461,'Points-2015'!D:E,2,FALSE)</f>
        <v>#N/A</v>
      </c>
      <c r="O461" s="171"/>
      <c r="P461" s="171"/>
      <c r="Q461" s="171"/>
      <c r="R461" s="172"/>
      <c r="T461" s="171"/>
    </row>
    <row r="462" spans="1:20" s="170" customFormat="1" ht="6.75" hidden="1" customHeight="1" thickBot="1">
      <c r="A462" s="182">
        <v>1</v>
      </c>
      <c r="B462" s="267"/>
      <c r="C462" s="266"/>
      <c r="D462" s="265"/>
      <c r="E462" s="265"/>
      <c r="F462" s="178"/>
      <c r="G462" s="264"/>
      <c r="H462" s="177"/>
      <c r="I462" s="176"/>
      <c r="J462" s="263"/>
      <c r="K462" s="174"/>
      <c r="L462" s="174"/>
      <c r="M462" s="213"/>
      <c r="N462" s="171" t="e">
        <f>VLOOKUP(C462,'Points-2015'!D:E,2,FALSE)</f>
        <v>#N/A</v>
      </c>
      <c r="O462" s="171"/>
      <c r="P462" s="171"/>
      <c r="Q462" s="171"/>
      <c r="R462" s="172"/>
      <c r="T462" s="171"/>
    </row>
    <row r="463" spans="1:20" s="170" customFormat="1" ht="24" hidden="1" customHeight="1">
      <c r="A463" s="169">
        <f t="shared" ref="A463:A490" si="14">A459+1</f>
        <v>2</v>
      </c>
      <c r="B463" s="262"/>
      <c r="C463" s="211" t="s">
        <v>175</v>
      </c>
      <c r="D463" s="210" t="s">
        <v>176</v>
      </c>
      <c r="E463" s="210" t="s">
        <v>177</v>
      </c>
      <c r="F463" s="209" t="s">
        <v>720</v>
      </c>
      <c r="G463" s="208"/>
      <c r="H463" s="207" t="s">
        <v>178</v>
      </c>
      <c r="I463" s="261"/>
      <c r="J463" s="205"/>
      <c r="K463" s="260"/>
      <c r="L463" s="260"/>
      <c r="M463" s="203"/>
      <c r="N463" s="171" t="e">
        <f>VLOOKUP(C463,'Points-2015'!D:E,2,FALSE)</f>
        <v>#N/A</v>
      </c>
      <c r="O463" s="171"/>
      <c r="P463" s="171"/>
      <c r="Q463" s="171"/>
      <c r="R463" s="172"/>
      <c r="T463" s="171"/>
    </row>
    <row r="464" spans="1:20" s="170" customFormat="1" ht="24" hidden="1" customHeight="1">
      <c r="A464" s="169">
        <f t="shared" si="14"/>
        <v>2</v>
      </c>
      <c r="B464" s="259" t="s">
        <v>726</v>
      </c>
      <c r="C464" s="201" t="s">
        <v>175</v>
      </c>
      <c r="D464" s="200" t="s">
        <v>176</v>
      </c>
      <c r="E464" s="200" t="s">
        <v>177</v>
      </c>
      <c r="F464" s="199" t="s">
        <v>720</v>
      </c>
      <c r="G464" s="198"/>
      <c r="H464" s="197" t="s">
        <v>178</v>
      </c>
      <c r="I464" s="258"/>
      <c r="J464" s="195"/>
      <c r="K464" s="257"/>
      <c r="L464" s="257"/>
      <c r="M464" s="193"/>
      <c r="N464" s="171" t="e">
        <f>VLOOKUP(C464,'Points-2015'!D:E,2,FALSE)</f>
        <v>#N/A</v>
      </c>
      <c r="O464" s="171"/>
      <c r="P464" s="171"/>
      <c r="Q464" s="171"/>
      <c r="R464" s="172"/>
      <c r="T464" s="171"/>
    </row>
    <row r="465" spans="1:20" s="170" customFormat="1" ht="24" hidden="1" customHeight="1" thickBot="1">
      <c r="A465" s="169">
        <f t="shared" si="14"/>
        <v>2</v>
      </c>
      <c r="B465" s="278"/>
      <c r="C465" s="191" t="s">
        <v>175</v>
      </c>
      <c r="D465" s="190" t="s">
        <v>176</v>
      </c>
      <c r="E465" s="190" t="s">
        <v>177</v>
      </c>
      <c r="F465" s="189" t="s">
        <v>720</v>
      </c>
      <c r="G465" s="188"/>
      <c r="H465" s="187" t="s">
        <v>178</v>
      </c>
      <c r="I465" s="256"/>
      <c r="J465" s="185"/>
      <c r="K465" s="255"/>
      <c r="L465" s="255"/>
      <c r="M465" s="183"/>
      <c r="N465" s="171" t="e">
        <f>VLOOKUP(C465,'Points-2015'!D:E,2,FALSE)</f>
        <v>#N/A</v>
      </c>
      <c r="O465" s="171"/>
      <c r="P465" s="171"/>
      <c r="Q465" s="171"/>
      <c r="R465" s="172"/>
      <c r="T465" s="171"/>
    </row>
    <row r="466" spans="1:20" s="170" customFormat="1" ht="6.75" hidden="1" customHeight="1" thickBot="1">
      <c r="A466" s="182">
        <f t="shared" si="14"/>
        <v>2</v>
      </c>
      <c r="B466" s="267"/>
      <c r="C466" s="266"/>
      <c r="D466" s="265"/>
      <c r="E466" s="265"/>
      <c r="F466" s="178"/>
      <c r="G466" s="264"/>
      <c r="H466" s="177"/>
      <c r="I466" s="176"/>
      <c r="J466" s="263"/>
      <c r="K466" s="174"/>
      <c r="L466" s="174"/>
      <c r="M466" s="213"/>
      <c r="N466" s="171" t="e">
        <f>VLOOKUP(C466,'Points-2015'!D:E,2,FALSE)</f>
        <v>#N/A</v>
      </c>
      <c r="O466" s="171"/>
      <c r="P466" s="171"/>
      <c r="Q466" s="171"/>
      <c r="R466" s="172"/>
      <c r="T466" s="171"/>
    </row>
    <row r="467" spans="1:20" s="170" customFormat="1" ht="24" hidden="1" customHeight="1">
      <c r="A467" s="169">
        <f t="shared" si="14"/>
        <v>3</v>
      </c>
      <c r="B467" s="276"/>
      <c r="C467" s="251" t="s">
        <v>175</v>
      </c>
      <c r="D467" s="250" t="s">
        <v>176</v>
      </c>
      <c r="E467" s="250" t="s">
        <v>177</v>
      </c>
      <c r="F467" s="249" t="s">
        <v>720</v>
      </c>
      <c r="G467" s="248"/>
      <c r="H467" s="247" t="s">
        <v>178</v>
      </c>
      <c r="I467" s="275"/>
      <c r="J467" s="245"/>
      <c r="K467" s="274"/>
      <c r="L467" s="274"/>
      <c r="M467" s="243"/>
      <c r="N467" s="171" t="e">
        <f>VLOOKUP(C467,'Points-2015'!D:E,2,FALSE)</f>
        <v>#N/A</v>
      </c>
      <c r="O467" s="171"/>
      <c r="P467" s="171"/>
      <c r="Q467" s="171"/>
      <c r="R467" s="172"/>
      <c r="T467" s="171"/>
    </row>
    <row r="468" spans="1:20" s="170" customFormat="1" ht="24" hidden="1" customHeight="1">
      <c r="A468" s="169">
        <f t="shared" si="14"/>
        <v>3</v>
      </c>
      <c r="B468" s="273" t="s">
        <v>726</v>
      </c>
      <c r="C468" s="241" t="s">
        <v>175</v>
      </c>
      <c r="D468" s="240" t="s">
        <v>176</v>
      </c>
      <c r="E468" s="240" t="s">
        <v>177</v>
      </c>
      <c r="F468" s="239" t="s">
        <v>720</v>
      </c>
      <c r="G468" s="238"/>
      <c r="H468" s="237" t="s">
        <v>178</v>
      </c>
      <c r="I468" s="272"/>
      <c r="J468" s="235"/>
      <c r="K468" s="271"/>
      <c r="L468" s="271"/>
      <c r="M468" s="233"/>
      <c r="N468" s="171" t="e">
        <f>VLOOKUP(C468,'Points-2015'!D:E,2,FALSE)</f>
        <v>#N/A</v>
      </c>
      <c r="O468" s="171"/>
      <c r="P468" s="171"/>
      <c r="Q468" s="171"/>
      <c r="R468" s="172"/>
      <c r="T468" s="171"/>
    </row>
    <row r="469" spans="1:20" s="170" customFormat="1" ht="24" hidden="1" customHeight="1" thickBot="1">
      <c r="A469" s="169">
        <f t="shared" si="14"/>
        <v>3</v>
      </c>
      <c r="B469" s="270"/>
      <c r="C469" s="231" t="s">
        <v>175</v>
      </c>
      <c r="D469" s="230" t="s">
        <v>176</v>
      </c>
      <c r="E469" s="230" t="s">
        <v>177</v>
      </c>
      <c r="F469" s="229" t="s">
        <v>720</v>
      </c>
      <c r="G469" s="228"/>
      <c r="H469" s="227" t="s">
        <v>178</v>
      </c>
      <c r="I469" s="269"/>
      <c r="J469" s="225"/>
      <c r="K469" s="268"/>
      <c r="L469" s="268"/>
      <c r="M469" s="223"/>
      <c r="N469" s="171" t="e">
        <f>VLOOKUP(C469,'Points-2015'!D:E,2,FALSE)</f>
        <v>#N/A</v>
      </c>
      <c r="O469" s="171"/>
      <c r="P469" s="171"/>
      <c r="Q469" s="171"/>
      <c r="R469" s="172"/>
      <c r="T469" s="171"/>
    </row>
    <row r="470" spans="1:20" s="170" customFormat="1" ht="6.75" hidden="1" customHeight="1" thickBot="1">
      <c r="A470" s="182">
        <f t="shared" si="14"/>
        <v>3</v>
      </c>
      <c r="B470" s="267"/>
      <c r="C470" s="266"/>
      <c r="D470" s="265"/>
      <c r="E470" s="265"/>
      <c r="F470" s="178"/>
      <c r="G470" s="264"/>
      <c r="H470" s="177"/>
      <c r="I470" s="176"/>
      <c r="J470" s="263"/>
      <c r="K470" s="174"/>
      <c r="L470" s="174"/>
      <c r="M470" s="213"/>
      <c r="N470" s="171" t="e">
        <f>VLOOKUP(C470,'Points-2015'!D:E,2,FALSE)</f>
        <v>#N/A</v>
      </c>
      <c r="O470" s="171"/>
      <c r="P470" s="171"/>
      <c r="Q470" s="171"/>
      <c r="R470" s="172"/>
      <c r="T470" s="171"/>
    </row>
    <row r="471" spans="1:20" s="170" customFormat="1" ht="24" hidden="1" customHeight="1">
      <c r="A471" s="169">
        <f t="shared" si="14"/>
        <v>4</v>
      </c>
      <c r="B471" s="262"/>
      <c r="C471" s="211" t="s">
        <v>175</v>
      </c>
      <c r="D471" s="210" t="s">
        <v>176</v>
      </c>
      <c r="E471" s="210" t="s">
        <v>177</v>
      </c>
      <c r="F471" s="209" t="s">
        <v>720</v>
      </c>
      <c r="G471" s="208"/>
      <c r="H471" s="207" t="s">
        <v>178</v>
      </c>
      <c r="I471" s="261"/>
      <c r="J471" s="205"/>
      <c r="K471" s="260"/>
      <c r="L471" s="260"/>
      <c r="M471" s="203"/>
      <c r="N471" s="171" t="e">
        <f>VLOOKUP(C471,'Points-2015'!D:E,2,FALSE)</f>
        <v>#N/A</v>
      </c>
      <c r="O471" s="171"/>
      <c r="P471" s="171"/>
      <c r="Q471" s="171"/>
      <c r="R471" s="172"/>
      <c r="T471" s="171"/>
    </row>
    <row r="472" spans="1:20" s="170" customFormat="1" ht="24" hidden="1" customHeight="1">
      <c r="A472" s="169">
        <f t="shared" si="14"/>
        <v>4</v>
      </c>
      <c r="B472" s="259" t="s">
        <v>726</v>
      </c>
      <c r="C472" s="201" t="s">
        <v>175</v>
      </c>
      <c r="D472" s="200" t="s">
        <v>176</v>
      </c>
      <c r="E472" s="200" t="s">
        <v>177</v>
      </c>
      <c r="F472" s="199" t="s">
        <v>720</v>
      </c>
      <c r="G472" s="198"/>
      <c r="H472" s="197" t="s">
        <v>178</v>
      </c>
      <c r="I472" s="258"/>
      <c r="J472" s="195"/>
      <c r="K472" s="257"/>
      <c r="L472" s="257"/>
      <c r="M472" s="193"/>
      <c r="N472" s="171" t="e">
        <f>VLOOKUP(C472,'Points-2015'!D:E,2,FALSE)</f>
        <v>#N/A</v>
      </c>
      <c r="O472" s="171"/>
      <c r="P472" s="171"/>
      <c r="Q472" s="171"/>
      <c r="R472" s="172"/>
      <c r="T472" s="171"/>
    </row>
    <row r="473" spans="1:20" s="170" customFormat="1" ht="24" hidden="1" customHeight="1" thickBot="1">
      <c r="A473" s="169">
        <f t="shared" si="14"/>
        <v>4</v>
      </c>
      <c r="B473" s="278"/>
      <c r="C473" s="191" t="s">
        <v>175</v>
      </c>
      <c r="D473" s="190" t="s">
        <v>176</v>
      </c>
      <c r="E473" s="190" t="s">
        <v>177</v>
      </c>
      <c r="F473" s="189" t="s">
        <v>720</v>
      </c>
      <c r="G473" s="188"/>
      <c r="H473" s="187" t="s">
        <v>178</v>
      </c>
      <c r="I473" s="256"/>
      <c r="J473" s="185"/>
      <c r="K473" s="255"/>
      <c r="L473" s="255"/>
      <c r="M473" s="183"/>
      <c r="N473" s="171" t="e">
        <f>VLOOKUP(C473,'Points-2015'!D:E,2,FALSE)</f>
        <v>#N/A</v>
      </c>
      <c r="O473" s="171"/>
      <c r="P473" s="171"/>
      <c r="Q473" s="171"/>
      <c r="R473" s="172"/>
      <c r="T473" s="171"/>
    </row>
    <row r="474" spans="1:20" s="170" customFormat="1" ht="6.75" hidden="1" customHeight="1" thickBot="1">
      <c r="A474" s="182">
        <f t="shared" si="14"/>
        <v>4</v>
      </c>
      <c r="B474" s="267"/>
      <c r="C474" s="266"/>
      <c r="D474" s="265"/>
      <c r="E474" s="265"/>
      <c r="F474" s="178"/>
      <c r="G474" s="264"/>
      <c r="H474" s="177"/>
      <c r="I474" s="176"/>
      <c r="J474" s="263"/>
      <c r="K474" s="174"/>
      <c r="L474" s="174"/>
      <c r="M474" s="213"/>
      <c r="N474" s="171" t="e">
        <f>VLOOKUP(C474,'Points-2015'!D:E,2,FALSE)</f>
        <v>#N/A</v>
      </c>
      <c r="O474" s="171"/>
      <c r="P474" s="171"/>
      <c r="Q474" s="171"/>
      <c r="R474" s="172"/>
      <c r="T474" s="171"/>
    </row>
    <row r="475" spans="1:20" s="170" customFormat="1" ht="24" hidden="1" customHeight="1">
      <c r="A475" s="169">
        <f t="shared" si="14"/>
        <v>5</v>
      </c>
      <c r="B475" s="276"/>
      <c r="C475" s="251" t="s">
        <v>175</v>
      </c>
      <c r="D475" s="250" t="s">
        <v>176</v>
      </c>
      <c r="E475" s="250" t="s">
        <v>177</v>
      </c>
      <c r="F475" s="249" t="s">
        <v>720</v>
      </c>
      <c r="G475" s="248"/>
      <c r="H475" s="247" t="s">
        <v>178</v>
      </c>
      <c r="I475" s="275"/>
      <c r="J475" s="245"/>
      <c r="K475" s="274"/>
      <c r="L475" s="274"/>
      <c r="M475" s="243"/>
      <c r="N475" s="171" t="e">
        <f>VLOOKUP(C475,'Points-2015'!D:E,2,FALSE)</f>
        <v>#N/A</v>
      </c>
      <c r="O475" s="171"/>
      <c r="P475" s="171"/>
      <c r="Q475" s="171"/>
      <c r="R475" s="172"/>
      <c r="T475" s="171"/>
    </row>
    <row r="476" spans="1:20" s="170" customFormat="1" ht="24" hidden="1" customHeight="1">
      <c r="A476" s="169">
        <f t="shared" si="14"/>
        <v>5</v>
      </c>
      <c r="B476" s="273" t="s">
        <v>726</v>
      </c>
      <c r="C476" s="241" t="s">
        <v>175</v>
      </c>
      <c r="D476" s="240" t="s">
        <v>176</v>
      </c>
      <c r="E476" s="240" t="s">
        <v>177</v>
      </c>
      <c r="F476" s="239" t="s">
        <v>720</v>
      </c>
      <c r="G476" s="238"/>
      <c r="H476" s="237" t="s">
        <v>178</v>
      </c>
      <c r="I476" s="272"/>
      <c r="J476" s="235"/>
      <c r="K476" s="271"/>
      <c r="L476" s="271"/>
      <c r="M476" s="233"/>
      <c r="N476" s="171" t="e">
        <f>VLOOKUP(C476,'Points-2015'!D:E,2,FALSE)</f>
        <v>#N/A</v>
      </c>
      <c r="O476" s="171"/>
      <c r="P476" s="171"/>
      <c r="Q476" s="171"/>
      <c r="R476" s="172"/>
      <c r="T476" s="171"/>
    </row>
    <row r="477" spans="1:20" s="170" customFormat="1" ht="24" hidden="1" customHeight="1" thickBot="1">
      <c r="A477" s="169">
        <f t="shared" si="14"/>
        <v>5</v>
      </c>
      <c r="B477" s="270"/>
      <c r="C477" s="231" t="s">
        <v>175</v>
      </c>
      <c r="D477" s="230" t="s">
        <v>176</v>
      </c>
      <c r="E477" s="230" t="s">
        <v>177</v>
      </c>
      <c r="F477" s="229" t="s">
        <v>720</v>
      </c>
      <c r="G477" s="228"/>
      <c r="H477" s="227" t="s">
        <v>178</v>
      </c>
      <c r="I477" s="269"/>
      <c r="J477" s="225"/>
      <c r="K477" s="268"/>
      <c r="L477" s="268"/>
      <c r="M477" s="223"/>
      <c r="N477" s="171" t="e">
        <f>VLOOKUP(C477,'Points-2015'!D:E,2,FALSE)</f>
        <v>#N/A</v>
      </c>
      <c r="O477" s="171"/>
      <c r="P477" s="171"/>
      <c r="Q477" s="171"/>
      <c r="R477" s="172"/>
      <c r="T477" s="171"/>
    </row>
    <row r="478" spans="1:20" s="170" customFormat="1" ht="6.75" hidden="1" customHeight="1" thickBot="1">
      <c r="A478" s="182">
        <f t="shared" si="14"/>
        <v>5</v>
      </c>
      <c r="B478" s="267"/>
      <c r="C478" s="266"/>
      <c r="D478" s="265"/>
      <c r="E478" s="265"/>
      <c r="F478" s="178"/>
      <c r="G478" s="264"/>
      <c r="H478" s="177"/>
      <c r="I478" s="176"/>
      <c r="J478" s="263"/>
      <c r="K478" s="174"/>
      <c r="L478" s="174"/>
      <c r="M478" s="213"/>
      <c r="N478" s="171" t="e">
        <f>VLOOKUP(C478,'Points-2015'!D:E,2,FALSE)</f>
        <v>#N/A</v>
      </c>
      <c r="O478" s="171"/>
      <c r="P478" s="171"/>
      <c r="Q478" s="171"/>
      <c r="R478" s="172"/>
      <c r="T478" s="171"/>
    </row>
    <row r="479" spans="1:20" s="170" customFormat="1" ht="24" hidden="1" customHeight="1">
      <c r="A479" s="169">
        <f t="shared" si="14"/>
        <v>6</v>
      </c>
      <c r="B479" s="262"/>
      <c r="C479" s="211" t="s">
        <v>175</v>
      </c>
      <c r="D479" s="210" t="s">
        <v>176</v>
      </c>
      <c r="E479" s="210" t="s">
        <v>177</v>
      </c>
      <c r="F479" s="209" t="s">
        <v>720</v>
      </c>
      <c r="G479" s="208"/>
      <c r="H479" s="207" t="s">
        <v>178</v>
      </c>
      <c r="I479" s="261"/>
      <c r="J479" s="205"/>
      <c r="K479" s="260"/>
      <c r="L479" s="260"/>
      <c r="M479" s="203"/>
      <c r="N479" s="171" t="e">
        <f>VLOOKUP(C479,'Points-2015'!D:E,2,FALSE)</f>
        <v>#N/A</v>
      </c>
      <c r="O479" s="171"/>
      <c r="P479" s="171"/>
      <c r="Q479" s="171"/>
      <c r="R479" s="172"/>
      <c r="T479" s="171"/>
    </row>
    <row r="480" spans="1:20" s="170" customFormat="1" ht="24" hidden="1" customHeight="1">
      <c r="A480" s="169">
        <f t="shared" si="14"/>
        <v>6</v>
      </c>
      <c r="B480" s="259" t="s">
        <v>726</v>
      </c>
      <c r="C480" s="201" t="s">
        <v>175</v>
      </c>
      <c r="D480" s="200" t="s">
        <v>176</v>
      </c>
      <c r="E480" s="200" t="s">
        <v>177</v>
      </c>
      <c r="F480" s="199" t="s">
        <v>720</v>
      </c>
      <c r="G480" s="198"/>
      <c r="H480" s="197" t="s">
        <v>178</v>
      </c>
      <c r="I480" s="258"/>
      <c r="J480" s="195"/>
      <c r="K480" s="257"/>
      <c r="L480" s="257"/>
      <c r="M480" s="193"/>
      <c r="N480" s="171" t="e">
        <f>VLOOKUP(C480,'Points-2015'!D:E,2,FALSE)</f>
        <v>#N/A</v>
      </c>
      <c r="O480" s="171"/>
      <c r="P480" s="171"/>
      <c r="Q480" s="171"/>
      <c r="R480" s="172"/>
      <c r="T480" s="171"/>
    </row>
    <row r="481" spans="1:20" s="170" customFormat="1" ht="24" hidden="1" customHeight="1" thickBot="1">
      <c r="A481" s="169">
        <f t="shared" si="14"/>
        <v>6</v>
      </c>
      <c r="B481" s="278"/>
      <c r="C481" s="191" t="s">
        <v>175</v>
      </c>
      <c r="D481" s="190" t="s">
        <v>176</v>
      </c>
      <c r="E481" s="190" t="s">
        <v>177</v>
      </c>
      <c r="F481" s="189" t="s">
        <v>720</v>
      </c>
      <c r="G481" s="188"/>
      <c r="H481" s="187" t="s">
        <v>178</v>
      </c>
      <c r="I481" s="256"/>
      <c r="J481" s="185"/>
      <c r="K481" s="255"/>
      <c r="L481" s="255"/>
      <c r="M481" s="183"/>
      <c r="N481" s="171" t="e">
        <f>VLOOKUP(C481,'Points-2015'!D:E,2,FALSE)</f>
        <v>#N/A</v>
      </c>
      <c r="O481" s="171"/>
      <c r="P481" s="171"/>
      <c r="Q481" s="171"/>
      <c r="R481" s="172"/>
      <c r="T481" s="171"/>
    </row>
    <row r="482" spans="1:20" s="170" customFormat="1" ht="6.75" hidden="1" customHeight="1" thickBot="1">
      <c r="A482" s="182">
        <f t="shared" si="14"/>
        <v>6</v>
      </c>
      <c r="B482" s="267"/>
      <c r="C482" s="266"/>
      <c r="D482" s="265"/>
      <c r="E482" s="265"/>
      <c r="F482" s="178"/>
      <c r="G482" s="264"/>
      <c r="H482" s="177"/>
      <c r="I482" s="176"/>
      <c r="J482" s="263"/>
      <c r="K482" s="174"/>
      <c r="L482" s="174"/>
      <c r="M482" s="213"/>
      <c r="N482" s="171" t="e">
        <f>VLOOKUP(C482,'Points-2015'!D:E,2,FALSE)</f>
        <v>#N/A</v>
      </c>
      <c r="O482" s="171"/>
      <c r="P482" s="171"/>
      <c r="Q482" s="171"/>
      <c r="R482" s="172"/>
      <c r="T482" s="171"/>
    </row>
    <row r="483" spans="1:20" s="170" customFormat="1" ht="24" hidden="1" customHeight="1">
      <c r="A483" s="169">
        <f t="shared" si="14"/>
        <v>7</v>
      </c>
      <c r="B483" s="276"/>
      <c r="C483" s="251" t="s">
        <v>175</v>
      </c>
      <c r="D483" s="250" t="s">
        <v>176</v>
      </c>
      <c r="E483" s="250" t="s">
        <v>177</v>
      </c>
      <c r="F483" s="249" t="s">
        <v>720</v>
      </c>
      <c r="G483" s="248"/>
      <c r="H483" s="247" t="s">
        <v>178</v>
      </c>
      <c r="I483" s="275"/>
      <c r="J483" s="245"/>
      <c r="K483" s="274"/>
      <c r="L483" s="274"/>
      <c r="M483" s="243"/>
      <c r="N483" s="171" t="e">
        <f>VLOOKUP(C483,'Points-2015'!D:E,2,FALSE)</f>
        <v>#N/A</v>
      </c>
      <c r="O483" s="171"/>
      <c r="P483" s="171"/>
      <c r="Q483" s="171"/>
      <c r="R483" s="172"/>
      <c r="T483" s="171"/>
    </row>
    <row r="484" spans="1:20" s="170" customFormat="1" ht="24" hidden="1" customHeight="1">
      <c r="A484" s="169">
        <f t="shared" si="14"/>
        <v>7</v>
      </c>
      <c r="B484" s="273" t="s">
        <v>726</v>
      </c>
      <c r="C484" s="241" t="s">
        <v>175</v>
      </c>
      <c r="D484" s="240" t="s">
        <v>176</v>
      </c>
      <c r="E484" s="240" t="s">
        <v>177</v>
      </c>
      <c r="F484" s="239" t="s">
        <v>720</v>
      </c>
      <c r="G484" s="238"/>
      <c r="H484" s="237" t="s">
        <v>178</v>
      </c>
      <c r="I484" s="272"/>
      <c r="J484" s="235"/>
      <c r="K484" s="271"/>
      <c r="L484" s="271"/>
      <c r="M484" s="233"/>
      <c r="N484" s="171" t="e">
        <f>VLOOKUP(C484,'Points-2015'!D:E,2,FALSE)</f>
        <v>#N/A</v>
      </c>
      <c r="O484" s="171"/>
      <c r="P484" s="171"/>
      <c r="Q484" s="171"/>
      <c r="R484" s="172"/>
      <c r="T484" s="171"/>
    </row>
    <row r="485" spans="1:20" s="170" customFormat="1" ht="24" hidden="1" customHeight="1" thickBot="1">
      <c r="A485" s="169">
        <f t="shared" si="14"/>
        <v>7</v>
      </c>
      <c r="B485" s="270"/>
      <c r="C485" s="231" t="s">
        <v>175</v>
      </c>
      <c r="D485" s="230" t="s">
        <v>176</v>
      </c>
      <c r="E485" s="230" t="s">
        <v>177</v>
      </c>
      <c r="F485" s="229" t="s">
        <v>720</v>
      </c>
      <c r="G485" s="228"/>
      <c r="H485" s="227" t="s">
        <v>178</v>
      </c>
      <c r="I485" s="269"/>
      <c r="J485" s="225"/>
      <c r="K485" s="268"/>
      <c r="L485" s="268"/>
      <c r="M485" s="223"/>
      <c r="N485" s="171" t="e">
        <f>VLOOKUP(C485,'Points-2015'!D:E,2,FALSE)</f>
        <v>#N/A</v>
      </c>
      <c r="O485" s="171"/>
      <c r="P485" s="171"/>
      <c r="Q485" s="171"/>
      <c r="R485" s="172"/>
      <c r="T485" s="171"/>
    </row>
    <row r="486" spans="1:20" s="170" customFormat="1" ht="6.75" hidden="1" customHeight="1" thickBot="1">
      <c r="A486" s="182">
        <f t="shared" si="14"/>
        <v>7</v>
      </c>
      <c r="B486" s="267"/>
      <c r="C486" s="266"/>
      <c r="D486" s="265"/>
      <c r="E486" s="265"/>
      <c r="F486" s="178"/>
      <c r="G486" s="264"/>
      <c r="H486" s="177"/>
      <c r="I486" s="176"/>
      <c r="J486" s="263"/>
      <c r="K486" s="174"/>
      <c r="L486" s="174"/>
      <c r="M486" s="213"/>
      <c r="N486" s="171" t="e">
        <f>VLOOKUP(C486,'Points-2015'!D:E,2,FALSE)</f>
        <v>#N/A</v>
      </c>
      <c r="O486" s="171"/>
      <c r="P486" s="171"/>
      <c r="Q486" s="171"/>
      <c r="R486" s="172"/>
      <c r="T486" s="171"/>
    </row>
    <row r="487" spans="1:20" s="170" customFormat="1" ht="24" hidden="1" customHeight="1">
      <c r="A487" s="169">
        <f t="shared" si="14"/>
        <v>8</v>
      </c>
      <c r="B487" s="262"/>
      <c r="C487" s="211" t="s">
        <v>175</v>
      </c>
      <c r="D487" s="210" t="s">
        <v>176</v>
      </c>
      <c r="E487" s="210" t="s">
        <v>177</v>
      </c>
      <c r="F487" s="209" t="s">
        <v>720</v>
      </c>
      <c r="G487" s="208"/>
      <c r="H487" s="207" t="s">
        <v>178</v>
      </c>
      <c r="I487" s="261"/>
      <c r="J487" s="205"/>
      <c r="K487" s="260"/>
      <c r="L487" s="260"/>
      <c r="M487" s="203"/>
      <c r="N487" s="171" t="e">
        <f>VLOOKUP(C487,'Points-2015'!D:E,2,FALSE)</f>
        <v>#N/A</v>
      </c>
      <c r="O487" s="171"/>
      <c r="P487" s="171"/>
      <c r="Q487" s="171"/>
      <c r="R487" s="172"/>
      <c r="T487" s="171"/>
    </row>
    <row r="488" spans="1:20" s="170" customFormat="1" ht="24" hidden="1" customHeight="1">
      <c r="A488" s="169">
        <f t="shared" si="14"/>
        <v>8</v>
      </c>
      <c r="B488" s="259" t="s">
        <v>726</v>
      </c>
      <c r="C488" s="201" t="s">
        <v>175</v>
      </c>
      <c r="D488" s="200" t="s">
        <v>176</v>
      </c>
      <c r="E488" s="200" t="s">
        <v>177</v>
      </c>
      <c r="F488" s="199" t="s">
        <v>720</v>
      </c>
      <c r="G488" s="198"/>
      <c r="H488" s="197" t="s">
        <v>178</v>
      </c>
      <c r="I488" s="258"/>
      <c r="J488" s="195"/>
      <c r="K488" s="257"/>
      <c r="L488" s="257"/>
      <c r="M488" s="193"/>
      <c r="N488" s="171" t="e">
        <f>VLOOKUP(C488,'Points-2015'!D:E,2,FALSE)</f>
        <v>#N/A</v>
      </c>
      <c r="O488" s="171"/>
      <c r="P488" s="171"/>
      <c r="Q488" s="171"/>
      <c r="R488" s="172"/>
      <c r="T488" s="171"/>
    </row>
    <row r="489" spans="1:20" s="170" customFormat="1" ht="24" hidden="1" customHeight="1" thickBot="1">
      <c r="A489" s="169">
        <f t="shared" si="14"/>
        <v>8</v>
      </c>
      <c r="B489" s="278"/>
      <c r="C489" s="191" t="s">
        <v>175</v>
      </c>
      <c r="D489" s="190" t="s">
        <v>176</v>
      </c>
      <c r="E489" s="190" t="s">
        <v>177</v>
      </c>
      <c r="F489" s="189" t="s">
        <v>720</v>
      </c>
      <c r="G489" s="188"/>
      <c r="H489" s="187" t="s">
        <v>178</v>
      </c>
      <c r="I489" s="256"/>
      <c r="J489" s="185"/>
      <c r="K489" s="255"/>
      <c r="L489" s="255"/>
      <c r="M489" s="183"/>
      <c r="N489" s="171" t="e">
        <f>VLOOKUP(C489,'Points-2015'!D:E,2,FALSE)</f>
        <v>#N/A</v>
      </c>
      <c r="O489" s="171"/>
      <c r="P489" s="171"/>
      <c r="Q489" s="171"/>
      <c r="R489" s="172"/>
      <c r="T489" s="171"/>
    </row>
    <row r="490" spans="1:20" s="170" customFormat="1" ht="6.75" hidden="1" customHeight="1" thickBot="1">
      <c r="A490" s="222">
        <f t="shared" si="14"/>
        <v>8</v>
      </c>
      <c r="B490" s="277"/>
      <c r="C490" s="220"/>
      <c r="D490" s="219"/>
      <c r="E490" s="219"/>
      <c r="F490" s="178"/>
      <c r="G490" s="218"/>
      <c r="H490" s="217"/>
      <c r="I490" s="254"/>
      <c r="J490" s="215"/>
      <c r="K490" s="253"/>
      <c r="L490" s="253"/>
      <c r="M490" s="213"/>
      <c r="N490" s="171" t="e">
        <f>VLOOKUP(C490,'Points-2015'!D:E,2,FALSE)</f>
        <v>#N/A</v>
      </c>
      <c r="O490" s="171"/>
      <c r="P490" s="171"/>
      <c r="Q490" s="171"/>
      <c r="R490" s="172"/>
      <c r="T490" s="171"/>
    </row>
    <row r="491" spans="1:20" s="170" customFormat="1" ht="24" hidden="1" customHeight="1">
      <c r="A491" s="169">
        <v>1</v>
      </c>
      <c r="B491" s="276"/>
      <c r="C491" s="251"/>
      <c r="D491" s="250" t="e">
        <v>#N/A</v>
      </c>
      <c r="E491" s="250" t="e">
        <v>#N/A</v>
      </c>
      <c r="F491" s="249" t="s">
        <v>720</v>
      </c>
      <c r="G491" s="248"/>
      <c r="H491" s="247" t="e">
        <v>#N/A</v>
      </c>
      <c r="I491" s="275"/>
      <c r="J491" s="245"/>
      <c r="K491" s="274"/>
      <c r="L491" s="274"/>
      <c r="M491" s="243"/>
      <c r="N491" s="171" t="e">
        <f>VLOOKUP(C491,'Points-2015'!D:E,2,FALSE)</f>
        <v>#N/A</v>
      </c>
      <c r="O491" s="171"/>
      <c r="P491" s="171"/>
      <c r="Q491" s="171"/>
      <c r="R491" s="172"/>
      <c r="T491" s="171"/>
    </row>
    <row r="492" spans="1:20" s="170" customFormat="1" ht="24" customHeight="1">
      <c r="A492" s="169">
        <v>1</v>
      </c>
      <c r="B492" s="273" t="s">
        <v>725</v>
      </c>
      <c r="C492" s="241">
        <v>6919954</v>
      </c>
      <c r="D492" s="240" t="s">
        <v>254</v>
      </c>
      <c r="E492" s="240" t="s">
        <v>0</v>
      </c>
      <c r="F492" s="239" t="s">
        <v>720</v>
      </c>
      <c r="G492" s="238">
        <v>1</v>
      </c>
      <c r="H492" s="237" t="s">
        <v>8</v>
      </c>
      <c r="I492" s="272"/>
      <c r="J492" s="235"/>
      <c r="K492" s="271"/>
      <c r="L492" s="271"/>
      <c r="M492" s="233"/>
      <c r="N492" s="171" t="str">
        <f>VLOOKUP(C492,'Points-2015'!D:E,2,FALSE)</f>
        <v>ALSTOM</v>
      </c>
      <c r="O492" s="171"/>
      <c r="P492" s="171"/>
      <c r="Q492" s="171"/>
      <c r="R492" s="172"/>
      <c r="T492" s="171"/>
    </row>
    <row r="493" spans="1:20" s="170" customFormat="1" ht="24" hidden="1" customHeight="1" thickBot="1">
      <c r="A493" s="169">
        <v>1</v>
      </c>
      <c r="B493" s="270"/>
      <c r="C493" s="231"/>
      <c r="D493" s="230" t="e">
        <v>#N/A</v>
      </c>
      <c r="E493" s="230" t="e">
        <v>#N/A</v>
      </c>
      <c r="F493" s="229" t="s">
        <v>720</v>
      </c>
      <c r="G493" s="228"/>
      <c r="H493" s="227" t="e">
        <v>#N/A</v>
      </c>
      <c r="I493" s="269"/>
      <c r="J493" s="225"/>
      <c r="K493" s="268"/>
      <c r="L493" s="268"/>
      <c r="M493" s="223"/>
      <c r="N493" s="171" t="e">
        <f>VLOOKUP(C493,'Points-2015'!D:E,2,FALSE)</f>
        <v>#N/A</v>
      </c>
      <c r="O493" s="171"/>
      <c r="P493" s="171"/>
      <c r="Q493" s="171"/>
      <c r="R493" s="172"/>
      <c r="T493" s="171"/>
    </row>
    <row r="494" spans="1:20" s="170" customFormat="1" ht="6.75" hidden="1" customHeight="1" thickBot="1">
      <c r="A494" s="182">
        <v>1</v>
      </c>
      <c r="B494" s="267"/>
      <c r="C494" s="266"/>
      <c r="D494" s="265"/>
      <c r="E494" s="265"/>
      <c r="F494" s="178"/>
      <c r="G494" s="264"/>
      <c r="H494" s="177"/>
      <c r="I494" s="176"/>
      <c r="J494" s="263"/>
      <c r="K494" s="174"/>
      <c r="L494" s="174"/>
      <c r="M494" s="213"/>
      <c r="N494" s="171" t="e">
        <f>VLOOKUP(C494,'Points-2015'!D:E,2,FALSE)</f>
        <v>#N/A</v>
      </c>
      <c r="O494" s="171"/>
      <c r="P494" s="171"/>
      <c r="Q494" s="171"/>
      <c r="R494" s="172"/>
      <c r="T494" s="171"/>
    </row>
    <row r="495" spans="1:20" s="170" customFormat="1" ht="24" hidden="1" customHeight="1">
      <c r="A495" s="169">
        <f t="shared" ref="A495:A506" si="15">A491+1</f>
        <v>2</v>
      </c>
      <c r="B495" s="262"/>
      <c r="C495" s="211" t="s">
        <v>175</v>
      </c>
      <c r="D495" s="210" t="s">
        <v>176</v>
      </c>
      <c r="E495" s="210" t="s">
        <v>177</v>
      </c>
      <c r="F495" s="209" t="s">
        <v>720</v>
      </c>
      <c r="G495" s="208"/>
      <c r="H495" s="207" t="s">
        <v>178</v>
      </c>
      <c r="I495" s="261"/>
      <c r="J495" s="205"/>
      <c r="K495" s="260"/>
      <c r="L495" s="260"/>
      <c r="M495" s="203"/>
      <c r="N495" s="171" t="e">
        <f>VLOOKUP(C495,'Points-2015'!D:E,2,FALSE)</f>
        <v>#N/A</v>
      </c>
      <c r="O495" s="171"/>
      <c r="P495" s="171"/>
      <c r="Q495" s="171"/>
      <c r="R495" s="172"/>
      <c r="T495" s="171"/>
    </row>
    <row r="496" spans="1:20" s="170" customFormat="1" ht="24" hidden="1" customHeight="1">
      <c r="A496" s="169">
        <f t="shared" si="15"/>
        <v>2</v>
      </c>
      <c r="B496" s="259" t="s">
        <v>725</v>
      </c>
      <c r="C496" s="201" t="s">
        <v>175</v>
      </c>
      <c r="D496" s="200" t="s">
        <v>176</v>
      </c>
      <c r="E496" s="200" t="s">
        <v>177</v>
      </c>
      <c r="F496" s="199" t="s">
        <v>720</v>
      </c>
      <c r="G496" s="198"/>
      <c r="H496" s="197" t="s">
        <v>178</v>
      </c>
      <c r="I496" s="258"/>
      <c r="J496" s="195"/>
      <c r="K496" s="257"/>
      <c r="L496" s="257"/>
      <c r="M496" s="193"/>
      <c r="N496" s="171" t="e">
        <f>VLOOKUP(C496,'Points-2015'!D:E,2,FALSE)</f>
        <v>#N/A</v>
      </c>
      <c r="O496" s="171"/>
      <c r="P496" s="171"/>
      <c r="Q496" s="171"/>
      <c r="R496" s="172"/>
      <c r="T496" s="171"/>
    </row>
    <row r="497" spans="1:20" s="170" customFormat="1" ht="24" hidden="1" customHeight="1" thickBot="1">
      <c r="A497" s="169">
        <f t="shared" si="15"/>
        <v>2</v>
      </c>
      <c r="B497" s="278"/>
      <c r="C497" s="191" t="s">
        <v>175</v>
      </c>
      <c r="D497" s="190" t="s">
        <v>176</v>
      </c>
      <c r="E497" s="190" t="s">
        <v>177</v>
      </c>
      <c r="F497" s="189" t="s">
        <v>720</v>
      </c>
      <c r="G497" s="188"/>
      <c r="H497" s="187" t="s">
        <v>178</v>
      </c>
      <c r="I497" s="256"/>
      <c r="J497" s="185"/>
      <c r="K497" s="255"/>
      <c r="L497" s="255"/>
      <c r="M497" s="183"/>
      <c r="N497" s="171" t="e">
        <f>VLOOKUP(C497,'Points-2015'!D:E,2,FALSE)</f>
        <v>#N/A</v>
      </c>
      <c r="O497" s="171"/>
      <c r="P497" s="171"/>
      <c r="Q497" s="171"/>
      <c r="R497" s="172"/>
      <c r="T497" s="171"/>
    </row>
    <row r="498" spans="1:20" s="170" customFormat="1" ht="6.75" hidden="1" customHeight="1" thickBot="1">
      <c r="A498" s="182">
        <f t="shared" si="15"/>
        <v>2</v>
      </c>
      <c r="B498" s="267"/>
      <c r="C498" s="266"/>
      <c r="D498" s="265"/>
      <c r="E498" s="265"/>
      <c r="F498" s="178"/>
      <c r="G498" s="264"/>
      <c r="H498" s="177"/>
      <c r="I498" s="176"/>
      <c r="J498" s="263"/>
      <c r="K498" s="174"/>
      <c r="L498" s="174"/>
      <c r="M498" s="213"/>
      <c r="N498" s="171" t="e">
        <f>VLOOKUP(C498,'Points-2015'!D:E,2,FALSE)</f>
        <v>#N/A</v>
      </c>
      <c r="O498" s="171"/>
      <c r="P498" s="171"/>
      <c r="Q498" s="171"/>
      <c r="R498" s="172"/>
      <c r="T498" s="171"/>
    </row>
    <row r="499" spans="1:20" s="170" customFormat="1" ht="24" hidden="1" customHeight="1">
      <c r="A499" s="169">
        <f t="shared" si="15"/>
        <v>3</v>
      </c>
      <c r="B499" s="276"/>
      <c r="C499" s="251" t="s">
        <v>175</v>
      </c>
      <c r="D499" s="250" t="s">
        <v>176</v>
      </c>
      <c r="E499" s="250" t="s">
        <v>177</v>
      </c>
      <c r="F499" s="249" t="s">
        <v>720</v>
      </c>
      <c r="G499" s="248"/>
      <c r="H499" s="247" t="s">
        <v>178</v>
      </c>
      <c r="I499" s="275"/>
      <c r="J499" s="245"/>
      <c r="K499" s="274"/>
      <c r="L499" s="274"/>
      <c r="M499" s="243"/>
      <c r="N499" s="171" t="e">
        <f>VLOOKUP(C499,'Points-2015'!D:E,2,FALSE)</f>
        <v>#N/A</v>
      </c>
      <c r="O499" s="171"/>
      <c r="P499" s="171"/>
      <c r="Q499" s="171"/>
      <c r="R499" s="172"/>
      <c r="T499" s="171"/>
    </row>
    <row r="500" spans="1:20" s="170" customFormat="1" ht="24" hidden="1" customHeight="1">
      <c r="A500" s="169">
        <f t="shared" si="15"/>
        <v>3</v>
      </c>
      <c r="B500" s="273" t="s">
        <v>725</v>
      </c>
      <c r="C500" s="241" t="s">
        <v>175</v>
      </c>
      <c r="D500" s="240" t="s">
        <v>176</v>
      </c>
      <c r="E500" s="240" t="s">
        <v>177</v>
      </c>
      <c r="F500" s="239" t="s">
        <v>720</v>
      </c>
      <c r="G500" s="238"/>
      <c r="H500" s="237" t="s">
        <v>178</v>
      </c>
      <c r="I500" s="272"/>
      <c r="J500" s="235"/>
      <c r="K500" s="271"/>
      <c r="L500" s="271"/>
      <c r="M500" s="233"/>
      <c r="N500" s="171" t="e">
        <f>VLOOKUP(C500,'Points-2015'!D:E,2,FALSE)</f>
        <v>#N/A</v>
      </c>
      <c r="O500" s="171"/>
      <c r="P500" s="171"/>
      <c r="Q500" s="171"/>
      <c r="R500" s="172"/>
      <c r="T500" s="171"/>
    </row>
    <row r="501" spans="1:20" s="170" customFormat="1" ht="24" hidden="1" customHeight="1" thickBot="1">
      <c r="A501" s="169">
        <f t="shared" si="15"/>
        <v>3</v>
      </c>
      <c r="B501" s="270"/>
      <c r="C501" s="231" t="s">
        <v>175</v>
      </c>
      <c r="D501" s="230" t="s">
        <v>176</v>
      </c>
      <c r="E501" s="230" t="s">
        <v>177</v>
      </c>
      <c r="F501" s="229" t="s">
        <v>720</v>
      </c>
      <c r="G501" s="228"/>
      <c r="H501" s="227" t="s">
        <v>178</v>
      </c>
      <c r="I501" s="269"/>
      <c r="J501" s="225"/>
      <c r="K501" s="268"/>
      <c r="L501" s="268"/>
      <c r="M501" s="223"/>
      <c r="N501" s="171" t="e">
        <f>VLOOKUP(C501,'Points-2015'!D:E,2,FALSE)</f>
        <v>#N/A</v>
      </c>
      <c r="O501" s="171"/>
      <c r="P501" s="171"/>
      <c r="Q501" s="171"/>
      <c r="R501" s="172"/>
      <c r="T501" s="171"/>
    </row>
    <row r="502" spans="1:20" s="170" customFormat="1" ht="6.75" hidden="1" customHeight="1" thickBot="1">
      <c r="A502" s="182">
        <f t="shared" si="15"/>
        <v>3</v>
      </c>
      <c r="B502" s="267"/>
      <c r="C502" s="266"/>
      <c r="D502" s="265"/>
      <c r="E502" s="265"/>
      <c r="F502" s="178"/>
      <c r="G502" s="264"/>
      <c r="H502" s="177"/>
      <c r="I502" s="176"/>
      <c r="J502" s="263"/>
      <c r="K502" s="174"/>
      <c r="L502" s="174"/>
      <c r="M502" s="213"/>
      <c r="N502" s="171" t="e">
        <f>VLOOKUP(C502,'Points-2015'!D:E,2,FALSE)</f>
        <v>#N/A</v>
      </c>
      <c r="O502" s="171"/>
      <c r="P502" s="171"/>
      <c r="Q502" s="171"/>
      <c r="R502" s="172"/>
      <c r="T502" s="171"/>
    </row>
    <row r="503" spans="1:20" s="170" customFormat="1" ht="24" hidden="1" customHeight="1">
      <c r="A503" s="169">
        <f t="shared" si="15"/>
        <v>4</v>
      </c>
      <c r="B503" s="262"/>
      <c r="C503" s="211" t="s">
        <v>175</v>
      </c>
      <c r="D503" s="210" t="s">
        <v>176</v>
      </c>
      <c r="E503" s="210" t="s">
        <v>177</v>
      </c>
      <c r="F503" s="209" t="s">
        <v>720</v>
      </c>
      <c r="G503" s="208"/>
      <c r="H503" s="207" t="s">
        <v>178</v>
      </c>
      <c r="I503" s="261"/>
      <c r="J503" s="205"/>
      <c r="K503" s="260"/>
      <c r="L503" s="260"/>
      <c r="M503" s="203"/>
      <c r="N503" s="171" t="e">
        <f>VLOOKUP(C503,'Points-2015'!D:E,2,FALSE)</f>
        <v>#N/A</v>
      </c>
      <c r="O503" s="171"/>
      <c r="P503" s="171"/>
      <c r="Q503" s="171"/>
      <c r="R503" s="172"/>
      <c r="T503" s="171"/>
    </row>
    <row r="504" spans="1:20" s="170" customFormat="1" ht="24" hidden="1" customHeight="1">
      <c r="A504" s="169">
        <f t="shared" si="15"/>
        <v>4</v>
      </c>
      <c r="B504" s="259" t="s">
        <v>725</v>
      </c>
      <c r="C504" s="201" t="s">
        <v>175</v>
      </c>
      <c r="D504" s="200" t="s">
        <v>176</v>
      </c>
      <c r="E504" s="200" t="s">
        <v>177</v>
      </c>
      <c r="F504" s="199" t="s">
        <v>720</v>
      </c>
      <c r="G504" s="198"/>
      <c r="H504" s="197" t="s">
        <v>178</v>
      </c>
      <c r="I504" s="258"/>
      <c r="J504" s="195"/>
      <c r="K504" s="257"/>
      <c r="L504" s="257"/>
      <c r="M504" s="193"/>
      <c r="N504" s="171" t="e">
        <f>VLOOKUP(C504,'Points-2015'!D:E,2,FALSE)</f>
        <v>#N/A</v>
      </c>
      <c r="O504" s="171"/>
      <c r="P504" s="171"/>
      <c r="Q504" s="171"/>
      <c r="R504" s="172"/>
      <c r="T504" s="171"/>
    </row>
    <row r="505" spans="1:20" s="170" customFormat="1" ht="24" hidden="1" customHeight="1" thickBot="1">
      <c r="A505" s="169">
        <f t="shared" si="15"/>
        <v>4</v>
      </c>
      <c r="B505" s="278"/>
      <c r="C505" s="191" t="s">
        <v>175</v>
      </c>
      <c r="D505" s="190" t="s">
        <v>176</v>
      </c>
      <c r="E505" s="190" t="s">
        <v>177</v>
      </c>
      <c r="F505" s="189" t="s">
        <v>720</v>
      </c>
      <c r="G505" s="188"/>
      <c r="H505" s="187" t="s">
        <v>178</v>
      </c>
      <c r="I505" s="256"/>
      <c r="J505" s="185"/>
      <c r="K505" s="255"/>
      <c r="L505" s="255"/>
      <c r="M505" s="183"/>
      <c r="N505" s="171" t="e">
        <f>VLOOKUP(C505,'Points-2015'!D:E,2,FALSE)</f>
        <v>#N/A</v>
      </c>
      <c r="O505" s="171"/>
      <c r="P505" s="171"/>
      <c r="Q505" s="171"/>
      <c r="R505" s="172"/>
      <c r="T505" s="171"/>
    </row>
    <row r="506" spans="1:20" s="170" customFormat="1" ht="6.75" hidden="1" customHeight="1" thickBot="1">
      <c r="A506" s="222">
        <f t="shared" si="15"/>
        <v>4</v>
      </c>
      <c r="B506" s="277"/>
      <c r="C506" s="220"/>
      <c r="D506" s="219"/>
      <c r="E506" s="219"/>
      <c r="F506" s="178"/>
      <c r="G506" s="218"/>
      <c r="H506" s="217"/>
      <c r="I506" s="254"/>
      <c r="J506" s="215"/>
      <c r="K506" s="253"/>
      <c r="L506" s="253"/>
      <c r="M506" s="213"/>
      <c r="N506" s="171" t="e">
        <f>VLOOKUP(C506,'Points-2015'!D:E,2,FALSE)</f>
        <v>#N/A</v>
      </c>
      <c r="O506" s="171"/>
      <c r="P506" s="171"/>
      <c r="Q506" s="171"/>
      <c r="R506" s="172"/>
      <c r="T506" s="171"/>
    </row>
    <row r="507" spans="1:20" s="170" customFormat="1" ht="24" hidden="1" customHeight="1">
      <c r="A507" s="169">
        <v>1</v>
      </c>
      <c r="B507" s="276"/>
      <c r="C507" s="251"/>
      <c r="D507" s="250" t="e">
        <v>#N/A</v>
      </c>
      <c r="E507" s="250" t="e">
        <v>#N/A</v>
      </c>
      <c r="F507" s="249" t="s">
        <v>720</v>
      </c>
      <c r="G507" s="248"/>
      <c r="H507" s="247" t="e">
        <v>#N/A</v>
      </c>
      <c r="I507" s="275"/>
      <c r="J507" s="245"/>
      <c r="K507" s="274"/>
      <c r="L507" s="274"/>
      <c r="M507" s="243"/>
      <c r="N507" s="171" t="e">
        <f>VLOOKUP(C507,'Points-2015'!D:E,2,FALSE)</f>
        <v>#N/A</v>
      </c>
      <c r="O507" s="171"/>
      <c r="P507" s="171"/>
      <c r="Q507" s="171"/>
      <c r="R507" s="172"/>
      <c r="T507" s="171"/>
    </row>
    <row r="508" spans="1:20" s="170" customFormat="1" ht="24" customHeight="1">
      <c r="A508" s="169">
        <v>1</v>
      </c>
      <c r="B508" s="273" t="s">
        <v>723</v>
      </c>
      <c r="C508" s="241">
        <v>6924432</v>
      </c>
      <c r="D508" s="240" t="s">
        <v>30</v>
      </c>
      <c r="E508" s="240" t="s">
        <v>350</v>
      </c>
      <c r="F508" s="239" t="s">
        <v>720</v>
      </c>
      <c r="G508" s="238">
        <v>2</v>
      </c>
      <c r="H508" s="237" t="s">
        <v>8</v>
      </c>
      <c r="I508" s="272"/>
      <c r="J508" s="235"/>
      <c r="K508" s="271"/>
      <c r="L508" s="271"/>
      <c r="M508" s="233"/>
      <c r="N508" s="171" t="str">
        <f>VLOOKUP(C508,'Points-2015'!D:E,2,FALSE)</f>
        <v>S A L</v>
      </c>
      <c r="O508" s="171"/>
      <c r="P508" s="171"/>
      <c r="Q508" s="171"/>
      <c r="R508" s="172"/>
      <c r="T508" s="171"/>
    </row>
    <row r="509" spans="1:20" s="170" customFormat="1" ht="24" hidden="1" customHeight="1" thickBot="1">
      <c r="A509" s="169">
        <v>1</v>
      </c>
      <c r="B509" s="270"/>
      <c r="C509" s="231"/>
      <c r="D509" s="230" t="e">
        <v>#N/A</v>
      </c>
      <c r="E509" s="230" t="e">
        <v>#N/A</v>
      </c>
      <c r="F509" s="229" t="s">
        <v>720</v>
      </c>
      <c r="G509" s="228"/>
      <c r="H509" s="227" t="e">
        <v>#N/A</v>
      </c>
      <c r="I509" s="269"/>
      <c r="J509" s="225"/>
      <c r="K509" s="268"/>
      <c r="L509" s="268"/>
      <c r="M509" s="223"/>
      <c r="N509" s="171" t="e">
        <f>VLOOKUP(C509,'Points-2015'!D:E,2,FALSE)</f>
        <v>#N/A</v>
      </c>
      <c r="O509" s="171"/>
      <c r="P509" s="171"/>
      <c r="Q509" s="171"/>
      <c r="R509" s="172"/>
      <c r="T509" s="171"/>
    </row>
    <row r="510" spans="1:20" s="170" customFormat="1" ht="6.75" hidden="1" customHeight="1" thickBot="1">
      <c r="A510" s="182">
        <f>A506+1</f>
        <v>5</v>
      </c>
      <c r="B510" s="267"/>
      <c r="C510" s="266"/>
      <c r="D510" s="265"/>
      <c r="E510" s="265"/>
      <c r="F510" s="178"/>
      <c r="G510" s="264"/>
      <c r="H510" s="177"/>
      <c r="I510" s="176"/>
      <c r="J510" s="263"/>
      <c r="K510" s="174"/>
      <c r="L510" s="174"/>
      <c r="M510" s="213"/>
      <c r="N510" s="171" t="e">
        <f>VLOOKUP(C510,'Points-2015'!D:E,2,FALSE)</f>
        <v>#N/A</v>
      </c>
      <c r="O510" s="171"/>
      <c r="P510" s="171"/>
      <c r="Q510" s="171"/>
      <c r="R510" s="172"/>
      <c r="T510" s="171"/>
    </row>
    <row r="511" spans="1:20" s="170" customFormat="1" ht="24" hidden="1" customHeight="1">
      <c r="A511" s="169">
        <f>A507+1</f>
        <v>2</v>
      </c>
      <c r="B511" s="262"/>
      <c r="C511" s="211" t="s">
        <v>175</v>
      </c>
      <c r="D511" s="210" t="s">
        <v>176</v>
      </c>
      <c r="E511" s="210" t="s">
        <v>177</v>
      </c>
      <c r="F511" s="209" t="s">
        <v>720</v>
      </c>
      <c r="G511" s="208"/>
      <c r="H511" s="207" t="s">
        <v>178</v>
      </c>
      <c r="I511" s="261"/>
      <c r="J511" s="205"/>
      <c r="K511" s="260"/>
      <c r="L511" s="260"/>
      <c r="M511" s="203"/>
      <c r="N511" s="171" t="e">
        <f>VLOOKUP(C511,'Points-2015'!D:E,2,FALSE)</f>
        <v>#N/A</v>
      </c>
      <c r="O511" s="171"/>
      <c r="P511" s="171"/>
      <c r="Q511" s="171"/>
      <c r="R511" s="172"/>
      <c r="T511" s="171"/>
    </row>
    <row r="512" spans="1:20" s="170" customFormat="1" ht="24" hidden="1" customHeight="1">
      <c r="A512" s="169">
        <f>A508+1</f>
        <v>2</v>
      </c>
      <c r="B512" s="259" t="s">
        <v>723</v>
      </c>
      <c r="C512" s="201" t="s">
        <v>175</v>
      </c>
      <c r="D512" s="200" t="s">
        <v>176</v>
      </c>
      <c r="E512" s="200" t="s">
        <v>177</v>
      </c>
      <c r="F512" s="199" t="s">
        <v>720</v>
      </c>
      <c r="G512" s="198"/>
      <c r="H512" s="197" t="s">
        <v>178</v>
      </c>
      <c r="I512" s="258"/>
      <c r="J512" s="195"/>
      <c r="K512" s="257"/>
      <c r="L512" s="257"/>
      <c r="M512" s="193"/>
      <c r="N512" s="171" t="e">
        <f>VLOOKUP(C512,'Points-2015'!D:E,2,FALSE)</f>
        <v>#N/A</v>
      </c>
      <c r="O512" s="171"/>
      <c r="P512" s="171"/>
      <c r="Q512" s="171"/>
      <c r="R512" s="172"/>
      <c r="T512" s="171"/>
    </row>
    <row r="513" spans="1:20" s="170" customFormat="1" ht="24" hidden="1" customHeight="1" thickBot="1">
      <c r="A513" s="169">
        <f>A509+1</f>
        <v>2</v>
      </c>
      <c r="B513" s="192"/>
      <c r="C513" s="191" t="s">
        <v>175</v>
      </c>
      <c r="D513" s="190" t="s">
        <v>176</v>
      </c>
      <c r="E513" s="190" t="s">
        <v>177</v>
      </c>
      <c r="F513" s="189" t="s">
        <v>720</v>
      </c>
      <c r="G513" s="188"/>
      <c r="H513" s="187" t="s">
        <v>178</v>
      </c>
      <c r="I513" s="256"/>
      <c r="J513" s="185"/>
      <c r="K513" s="255"/>
      <c r="L513" s="255"/>
      <c r="M513" s="183"/>
      <c r="N513" s="171" t="e">
        <f>VLOOKUP(C513,'Points-2015'!D:E,2,FALSE)</f>
        <v>#N/A</v>
      </c>
      <c r="O513" s="171"/>
      <c r="P513" s="171"/>
      <c r="Q513" s="171"/>
      <c r="R513" s="172"/>
      <c r="T513" s="171"/>
    </row>
    <row r="514" spans="1:20" s="170" customFormat="1" ht="6.75" hidden="1" customHeight="1" thickBot="1">
      <c r="A514" s="222">
        <f>A510+1</f>
        <v>6</v>
      </c>
      <c r="B514" s="221"/>
      <c r="C514" s="220"/>
      <c r="D514" s="219"/>
      <c r="E514" s="219"/>
      <c r="F514" s="178"/>
      <c r="G514" s="218"/>
      <c r="H514" s="217"/>
      <c r="I514" s="254"/>
      <c r="J514" s="215"/>
      <c r="K514" s="253"/>
      <c r="L514" s="253"/>
      <c r="M514" s="213"/>
      <c r="N514" s="171" t="e">
        <f>VLOOKUP(C514,'Points-2015'!D:E,2,FALSE)</f>
        <v>#N/A</v>
      </c>
      <c r="O514" s="171"/>
      <c r="P514" s="171"/>
      <c r="Q514" s="171"/>
      <c r="R514" s="172"/>
      <c r="T514" s="171"/>
    </row>
    <row r="515" spans="1:20" s="170" customFormat="1" ht="24" hidden="1" customHeight="1">
      <c r="A515" s="169">
        <v>1</v>
      </c>
      <c r="B515" s="252"/>
      <c r="C515" s="251"/>
      <c r="D515" s="250" t="e">
        <v>#N/A</v>
      </c>
      <c r="E515" s="250" t="e">
        <v>#N/A</v>
      </c>
      <c r="F515" s="249" t="s">
        <v>720</v>
      </c>
      <c r="G515" s="248"/>
      <c r="H515" s="247" t="e">
        <v>#N/A</v>
      </c>
      <c r="I515" s="246" t="s">
        <v>8</v>
      </c>
      <c r="J515" s="245"/>
      <c r="K515" s="244"/>
      <c r="L515" s="244"/>
      <c r="M515" s="243"/>
      <c r="N515" s="171" t="e">
        <f>VLOOKUP(C515,'Points-2015'!D:E,2,FALSE)</f>
        <v>#N/A</v>
      </c>
      <c r="O515" s="171"/>
      <c r="P515" s="171"/>
      <c r="Q515" s="171"/>
      <c r="R515" s="172"/>
      <c r="T515" s="171"/>
    </row>
    <row r="516" spans="1:20" s="170" customFormat="1" ht="24" customHeight="1">
      <c r="A516" s="169">
        <v>1</v>
      </c>
      <c r="B516" s="242" t="s">
        <v>722</v>
      </c>
      <c r="C516" s="241">
        <v>6913203</v>
      </c>
      <c r="D516" s="240" t="s">
        <v>98</v>
      </c>
      <c r="E516" s="240" t="s">
        <v>0</v>
      </c>
      <c r="F516" s="239" t="s">
        <v>720</v>
      </c>
      <c r="G516" s="238">
        <v>3</v>
      </c>
      <c r="H516" s="237" t="s">
        <v>8</v>
      </c>
      <c r="I516" s="236" t="s">
        <v>8</v>
      </c>
      <c r="J516" s="235"/>
      <c r="K516" s="234"/>
      <c r="L516" s="234"/>
      <c r="M516" s="233"/>
      <c r="N516" s="171" t="str">
        <f>VLOOKUP(C516,'Points-2015'!D:E,2,FALSE)</f>
        <v>ALSTOM</v>
      </c>
      <c r="O516" s="171"/>
      <c r="P516" s="171"/>
      <c r="Q516" s="171"/>
      <c r="R516" s="172"/>
      <c r="T516" s="171"/>
    </row>
    <row r="517" spans="1:20" s="170" customFormat="1" ht="24" hidden="1" customHeight="1" thickBot="1">
      <c r="A517" s="169">
        <v>1</v>
      </c>
      <c r="B517" s="232"/>
      <c r="C517" s="231"/>
      <c r="D517" s="230" t="e">
        <v>#N/A</v>
      </c>
      <c r="E517" s="230" t="e">
        <v>#N/A</v>
      </c>
      <c r="F517" s="229" t="s">
        <v>720</v>
      </c>
      <c r="G517" s="228"/>
      <c r="H517" s="227" t="e">
        <v>#N/A</v>
      </c>
      <c r="I517" s="226" t="s">
        <v>8</v>
      </c>
      <c r="J517" s="225"/>
      <c r="K517" s="224"/>
      <c r="L517" s="224"/>
      <c r="M517" s="223"/>
      <c r="N517" s="171" t="e">
        <f>VLOOKUP(C517,'Points-2015'!D:E,2,FALSE)</f>
        <v>#N/A</v>
      </c>
      <c r="O517" s="171"/>
      <c r="P517" s="171"/>
      <c r="Q517" s="171"/>
      <c r="R517" s="172"/>
      <c r="T517" s="171"/>
    </row>
    <row r="518" spans="1:20" s="170" customFormat="1" ht="6.75" hidden="1" customHeight="1" thickBot="1">
      <c r="A518" s="222">
        <v>1</v>
      </c>
      <c r="B518" s="221"/>
      <c r="C518" s="220"/>
      <c r="D518" s="219"/>
      <c r="E518" s="219"/>
      <c r="F518" s="178"/>
      <c r="G518" s="218"/>
      <c r="H518" s="217"/>
      <c r="I518" s="216"/>
      <c r="J518" s="215"/>
      <c r="K518" s="214"/>
      <c r="L518" s="214"/>
      <c r="M518" s="213"/>
      <c r="N518" s="171" t="e">
        <f>VLOOKUP(C518,'Points-2015'!D:E,2,FALSE)</f>
        <v>#N/A</v>
      </c>
      <c r="O518" s="171"/>
      <c r="P518" s="171"/>
      <c r="Q518" s="171"/>
      <c r="R518" s="172"/>
      <c r="T518" s="171"/>
    </row>
    <row r="519" spans="1:20" s="170" customFormat="1" ht="24" hidden="1" customHeight="1">
      <c r="A519" s="169">
        <v>1</v>
      </c>
      <c r="B519" s="212"/>
      <c r="C519" s="211"/>
      <c r="D519" s="210" t="e">
        <v>#N/A</v>
      </c>
      <c r="E519" s="210" t="e">
        <v>#N/A</v>
      </c>
      <c r="F519" s="209" t="s">
        <v>720</v>
      </c>
      <c r="G519" s="208"/>
      <c r="H519" s="207" t="e">
        <v>#N/A</v>
      </c>
      <c r="I519" s="206" t="s">
        <v>719</v>
      </c>
      <c r="J519" s="205"/>
      <c r="K519" s="204"/>
      <c r="L519" s="204"/>
      <c r="M519" s="203"/>
      <c r="N519" s="171" t="e">
        <f>VLOOKUP(C519,'Points-2015'!D:E,2,FALSE)</f>
        <v>#N/A</v>
      </c>
      <c r="O519" s="171"/>
      <c r="P519" s="171"/>
      <c r="Q519" s="171"/>
      <c r="R519" s="172"/>
      <c r="T519" s="171"/>
    </row>
    <row r="520" spans="1:20" s="170" customFormat="1" ht="24" customHeight="1">
      <c r="A520" s="169">
        <v>1</v>
      </c>
      <c r="B520" s="202" t="s">
        <v>721</v>
      </c>
      <c r="C520" s="201">
        <v>6901891</v>
      </c>
      <c r="D520" s="200" t="s">
        <v>32</v>
      </c>
      <c r="E520" s="200" t="s">
        <v>0</v>
      </c>
      <c r="F520" s="199" t="s">
        <v>720</v>
      </c>
      <c r="G520" s="198">
        <v>4</v>
      </c>
      <c r="H520" s="197" t="s">
        <v>8</v>
      </c>
      <c r="I520" s="196" t="s">
        <v>719</v>
      </c>
      <c r="J520" s="195"/>
      <c r="K520" s="194"/>
      <c r="L520" s="194"/>
      <c r="M520" s="193"/>
      <c r="N520" s="171" t="str">
        <f>VLOOKUP(C520,'Points-2015'!D:E,2,FALSE)</f>
        <v>ALSTOM</v>
      </c>
      <c r="O520" s="171"/>
      <c r="P520" s="171"/>
      <c r="Q520" s="171"/>
      <c r="R520" s="172"/>
      <c r="T520" s="171"/>
    </row>
    <row r="521" spans="1:20" s="170" customFormat="1" ht="24" hidden="1" customHeight="1" thickBot="1">
      <c r="A521" s="169">
        <v>1</v>
      </c>
      <c r="B521" s="192"/>
      <c r="C521" s="191"/>
      <c r="D521" s="190" t="e">
        <v>#N/A</v>
      </c>
      <c r="E521" s="190" t="e">
        <v>#N/A</v>
      </c>
      <c r="F521" s="189" t="s">
        <v>720</v>
      </c>
      <c r="G521" s="188"/>
      <c r="H521" s="187" t="e">
        <v>#N/A</v>
      </c>
      <c r="I521" s="186" t="s">
        <v>719</v>
      </c>
      <c r="J521" s="185"/>
      <c r="K521" s="184"/>
      <c r="L521" s="184"/>
      <c r="M521" s="183"/>
      <c r="N521" s="171" t="e">
        <f>VLOOKUP(C521,'Points-2015'!D:E,2,FALSE)</f>
        <v>#N/A</v>
      </c>
      <c r="O521" s="171"/>
      <c r="P521" s="171"/>
      <c r="Q521" s="171"/>
      <c r="R521" s="172"/>
      <c r="T521" s="171"/>
    </row>
    <row r="522" spans="1:20" s="170" customFormat="1" ht="6.75" hidden="1" customHeight="1" thickBot="1">
      <c r="A522" s="182">
        <f>A518+1</f>
        <v>2</v>
      </c>
      <c r="B522" s="181"/>
      <c r="C522" s="180"/>
      <c r="D522" s="179"/>
      <c r="E522" s="179"/>
      <c r="F522" s="178"/>
      <c r="G522" s="177"/>
      <c r="H522" s="177"/>
      <c r="I522" s="176"/>
      <c r="J522" s="175"/>
      <c r="K522" s="174"/>
      <c r="L522" s="174"/>
      <c r="M522" s="173"/>
      <c r="N522" s="171"/>
      <c r="O522" s="171"/>
      <c r="P522" s="171"/>
      <c r="Q522" s="171"/>
      <c r="R522" s="172"/>
      <c r="T522" s="171"/>
    </row>
  </sheetData>
  <sheetProtection autoFilter="0"/>
  <autoFilter ref="B6:N522">
    <filterColumn colId="1">
      <filters>
        <filter val="6901424"/>
        <filter val="6901701"/>
        <filter val="6901891"/>
        <filter val="6903022"/>
        <filter val="6913203"/>
        <filter val="6917796"/>
        <filter val="6919954"/>
        <filter val="6921051"/>
        <filter val="6921170"/>
        <filter val="6923168"/>
        <filter val="6923786"/>
        <filter val="6924432"/>
      </filters>
    </filterColumn>
    <filterColumn colId="9"/>
  </autoFilter>
  <conditionalFormatting sqref="C521">
    <cfRule type="cellIs" priority="3" operator="notEqual">
      <formula>"""- -"""</formula>
    </cfRule>
  </conditionalFormatting>
  <conditionalFormatting sqref="C267:C522 C7:C265">
    <cfRule type="colorScale" priority="2">
      <colorScale>
        <cfvo type="num" val="0"/>
        <cfvo type="num" val="0"/>
        <color rgb="FFFF7128"/>
        <color rgb="FFFFFF00"/>
      </colorScale>
    </cfRule>
  </conditionalFormatting>
  <conditionalFormatting sqref="H7:H522">
    <cfRule type="cellIs" dxfId="6" priority="1" operator="equal">
      <formula>"F"</formula>
    </cfRule>
  </conditionalFormatting>
  <printOptions gridLines="1"/>
  <pageMargins left="0.23622047244094491" right="0.23622047244094491" top="0.62992125984251968" bottom="0.47244094488188981" header="0.51181102362204722" footer="0.51181102362204722"/>
  <pageSetup paperSize="9" scale="71" firstPageNumber="9" orientation="landscape" useFirstPageNumber="1" horizontalDpi="300" verticalDpi="300" r:id="rId1"/>
  <headerFooter alignWithMargins="0"/>
  <rowBreaks count="1" manualBreakCount="1">
    <brk id="44" max="16383" man="1"/>
  </rowBreaks>
  <legacyDrawing r:id="rId2"/>
  <oleObjects>
    <oleObject progId="Photoshop.Image.11" shapeId="7179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Points-2015</vt:lpstr>
      <vt:lpstr>Pts-ATSCAF</vt:lpstr>
      <vt:lpstr>24-01-2015</vt:lpstr>
      <vt:lpstr>28-02-2015</vt:lpstr>
      <vt:lpstr>07-03-2015</vt:lpstr>
      <vt:lpstr>30-05-2015</vt:lpstr>
      <vt:lpstr>13-06-2015</vt:lpstr>
      <vt:lpstr>20-06-2015</vt:lpstr>
      <vt:lpstr>04-07-2015F</vt:lpstr>
      <vt:lpstr>04-07-2015H</vt:lpstr>
      <vt:lpstr>05-09-2015</vt:lpstr>
      <vt:lpstr>19-09-2015</vt:lpstr>
      <vt:lpstr>26-09-2015</vt:lpstr>
      <vt:lpstr>10-10-2015</vt:lpstr>
      <vt:lpstr>24-10-2015</vt:lpstr>
      <vt:lpstr>BASE</vt:lpstr>
      <vt:lpstr>'04-07-2015F'!Impression_des_titres</vt:lpstr>
      <vt:lpstr>'04-07-2015H'!Impression_des_titres</vt:lpstr>
      <vt:lpstr>'05-09-2015'!Impression_des_titres</vt:lpstr>
      <vt:lpstr>'07-03-2015'!Impression_des_titres</vt:lpstr>
      <vt:lpstr>'10-10-2015'!Impression_des_titres</vt:lpstr>
      <vt:lpstr>'13-06-2015'!Impression_des_titres</vt:lpstr>
      <vt:lpstr>'19-09-2015'!Impression_des_titres</vt:lpstr>
      <vt:lpstr>'20-06-2015'!Impression_des_titres</vt:lpstr>
      <vt:lpstr>'24-01-2015'!Impression_des_titres</vt:lpstr>
      <vt:lpstr>'24-10-2015'!Impression_des_titres</vt:lpstr>
      <vt:lpstr>'26-09-2015'!Impression_des_titres</vt:lpstr>
      <vt:lpstr>'28-02-2015'!Impression_des_titres</vt:lpstr>
      <vt:lpstr>'30-05-2015'!Impression_des_titres</vt:lpstr>
      <vt:lpstr>'Points-2015'!Impression_des_titres</vt:lpstr>
      <vt:lpstr>'Pts-ATSCAF'!Impression_des_titres</vt:lpstr>
      <vt:lpstr>'Points-2015'!Zone_d_impression</vt:lpstr>
      <vt:lpstr>'Pts-ATSCAF'!Zone_d_impression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</dc:creator>
  <cp:lastModifiedBy>Alain</cp:lastModifiedBy>
  <cp:lastPrinted>2015-11-19T12:55:30Z</cp:lastPrinted>
  <dcterms:created xsi:type="dcterms:W3CDTF">2012-09-30T20:21:05Z</dcterms:created>
  <dcterms:modified xsi:type="dcterms:W3CDTF">2015-11-19T12:57:55Z</dcterms:modified>
</cp:coreProperties>
</file>